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e6fb1ccc60e661c/Documents/Masters Stuff/"/>
    </mc:Choice>
  </mc:AlternateContent>
  <xr:revisionPtr revIDLastSave="2" documentId="13_ncr:1_{96F71191-DF91-422E-B3EF-111C1ACE7DFB}" xr6:coauthVersionLast="46" xr6:coauthVersionMax="46" xr10:uidLastSave="{DB251172-8FFD-4C8E-BFE8-0A2E9D066E15}"/>
  <bookViews>
    <workbookView xWindow="-110" yWindow="-110" windowWidth="19420" windowHeight="12420" firstSheet="31" activeTab="33" xr2:uid="{1788CC67-BB4D-4340-977E-A98663DA9139}"/>
  </bookViews>
  <sheets>
    <sheet name="WHS_h_la.5_1_18jul2020_" sheetId="22" r:id="rId1"/>
    <sheet name="WHS_h_da.5_1_18jul2020_" sheetId="23" r:id="rId2"/>
    <sheet name="WHS_h_cl.5_1_18jul2020_" sheetId="24" r:id="rId3"/>
    <sheet name="WHS_h_pt.5_1_18jul2020_" sheetId="25" r:id="rId4"/>
    <sheet name="WHS_h_mo.5_1_18jul2020_" sheetId="26" r:id="rId5"/>
    <sheet name="WHS_h_la2_1_18jul2020_" sheetId="21" r:id="rId6"/>
    <sheet name="WHS_s_da2_01_2aug2020_" sheetId="137" r:id="rId7"/>
    <sheet name="WHS_b_cl2_01_2aug2020_" sheetId="138" r:id="rId8"/>
    <sheet name="WHS_s_pt2_1_19jul2020_" sheetId="5" r:id="rId9"/>
    <sheet name="WHS_s_mo2_1_19jul2020_" sheetId="4" r:id="rId10"/>
    <sheet name="WHS_s_la6_01_2aug2020_" sheetId="139" r:id="rId11"/>
    <sheet name="WHS_b_da6_01_25aug2020_" sheetId="151" r:id="rId12"/>
    <sheet name="WHS_b_cl6_01_2aug2020_" sheetId="136" r:id="rId13"/>
    <sheet name="WHS_b_pt6_1_20jul2020_" sheetId="18" r:id="rId14"/>
    <sheet name="WHS_b_mo6_1_20jul2020_" sheetId="20" r:id="rId15"/>
    <sheet name="WHS_b_la12_1_20jul2020_" sheetId="15" r:id="rId16"/>
    <sheet name="WHS_b_da12_1_20jul2020_" sheetId="16" r:id="rId17"/>
    <sheet name="WHS_b_cl12_1_20jul2020_" sheetId="17" r:id="rId18"/>
    <sheet name="WHS_h_pt12_01_3aug2020_" sheetId="143" r:id="rId19"/>
    <sheet name="WHS_s_mo12_1_21july2020_" sheetId="10" r:id="rId20"/>
    <sheet name="WHS_s_la24_1_21july2020_" sheetId="12" r:id="rId21"/>
    <sheet name="WHS_s_da24_1_21july2020_" sheetId="7" r:id="rId22"/>
    <sheet name="WHS_s_cl24_1_21july2020_" sheetId="14" r:id="rId23"/>
    <sheet name="WHS_s_pt24_1_21july2020_" sheetId="71" r:id="rId24"/>
    <sheet name="WHS_h_mo24_1_22jul2020_" sheetId="48" r:id="rId25"/>
    <sheet name="WHS_h_la.5_2_22jul2020_" sheetId="34" r:id="rId26"/>
    <sheet name="WHS_h_da.5_2_22jul2020_" sheetId="35" r:id="rId27"/>
    <sheet name="WHS_h_cl.5_2_22jul2020_" sheetId="36" r:id="rId28"/>
    <sheet name="WHS_h_pt.5_2_22jul2020_" sheetId="37" r:id="rId29"/>
    <sheet name="WHS_h_mo.5_2_22jul2020_" sheetId="38" r:id="rId30"/>
    <sheet name="WHS_s_la2_02_4aug2020_" sheetId="149" r:id="rId31"/>
    <sheet name="WHS_b_da2_2_23jul2020_" sheetId="40" r:id="rId32"/>
    <sheet name="WHS_b_cl2_2_23jul2020_" sheetId="70" r:id="rId33"/>
    <sheet name="WHS_b_pt2_2_23jul2020_" sheetId="152" r:id="rId34"/>
    <sheet name="WHS_b_mo2_2_23jul2020_" sheetId="135" r:id="rId35"/>
    <sheet name="WHS_b_la6_2_23jul2020_" sheetId="41" r:id="rId36"/>
    <sheet name="WHS_h_da6_02_2aug2020_" sheetId="132" r:id="rId37"/>
    <sheet name="WHS_h_cl6_02_4aug2020_" sheetId="144" r:id="rId38"/>
    <sheet name="WHS_s_pt6_2_24jul2020_" sheetId="30" r:id="rId39"/>
    <sheet name="WHS_s_mo6_2_24jul2020_" sheetId="31" r:id="rId40"/>
    <sheet name="WHS_s_la12_2_24jul2020_" sheetId="32" r:id="rId41"/>
    <sheet name="WHS_s_da12_02_25aug2020_" sheetId="150" r:id="rId42"/>
    <sheet name="WHS_h_cl12_2_25jul2020_" sheetId="44" r:id="rId43"/>
    <sheet name="WHS_h_pt12_2_25jul2020_" sheetId="47" r:id="rId44"/>
    <sheet name="WHS_h_mo12_2_25jul2020_" sheetId="45" r:id="rId45"/>
    <sheet name="WHS_h_la24_2_25jul2020_" sheetId="42" r:id="rId46"/>
    <sheet name="WHS_h_da24_2_25jul2020_" sheetId="43" r:id="rId47"/>
    <sheet name="WHS_h_cl24_2_25jul2020_" sheetId="46" r:id="rId48"/>
    <sheet name="WHS_s_pt24_5(2)_27jul2020_" sheetId="68" r:id="rId49"/>
    <sheet name="WHS_s_mo24_2_27jul2020_" sheetId="54" r:id="rId50"/>
    <sheet name="WHS_s_la.5_3_22jul2020_" sheetId="49" r:id="rId51"/>
    <sheet name="WHS_s_da.5_3_22jul2020_" sheetId="50" r:id="rId52"/>
    <sheet name="WHS_b_cl.5_03_4aug2020_" sheetId="146" r:id="rId53"/>
    <sheet name="WHS_s_pt.5_3_22jul2020_" sheetId="51" r:id="rId54"/>
    <sheet name="WHS_s_mo.5_3_22jul2020_" sheetId="52" r:id="rId55"/>
    <sheet name="WHS_b_la2_3_28jul2020_" sheetId="72" r:id="rId56"/>
    <sheet name="WHS_b_da2_3_28jul2020_" sheetId="73" r:id="rId57"/>
    <sheet name="WHS_b_cl2_3_28jul2020_" sheetId="74" r:id="rId58"/>
    <sheet name="WHS_b_pt2_3_28jul2020_" sheetId="75" r:id="rId59"/>
    <sheet name="WHS_b_mo2_3_28jul2020_" sheetId="76" r:id="rId60"/>
    <sheet name="WHS_s_la6_03_2aug2020_" sheetId="131" r:id="rId61"/>
    <sheet name="WHS_s_da6_3_29jul2020_" sheetId="58" r:id="rId62"/>
    <sheet name="WHS_s_cl6_3_29jul2020_" sheetId="57" r:id="rId63"/>
    <sheet name="WHS_s_pt6_3_29jul2020_" sheetId="55" r:id="rId64"/>
    <sheet name="WHS_s_mo6_3_29jul2020_" sheetId="59" r:id="rId65"/>
    <sheet name="WHS_s_la12_3_29jul2020_" sheetId="69" r:id="rId66"/>
    <sheet name="WHS_h_da12_3_30jul2020_" sheetId="90" r:id="rId67"/>
    <sheet name="WHS_h_cl12_3_30jul2020_" sheetId="91" r:id="rId68"/>
    <sheet name="WHS_h_pt12_(3)0_1aug2020_" sheetId="110" r:id="rId69"/>
    <sheet name="WHS_h_mo12_3_30jul2020_" sheetId="89" r:id="rId70"/>
    <sheet name="WHS_h_la24_3_30jul2020_" sheetId="92" r:id="rId71"/>
    <sheet name="WHS_h_da24_3_30jul2020_" sheetId="93" r:id="rId72"/>
    <sheet name="WHS_s_cl24_3_31jul2020_" sheetId="125" r:id="rId73"/>
    <sheet name="WHS_s_pt24_3_31jul2020_" sheetId="130" r:id="rId74"/>
    <sheet name="WHS_h_mo24_03_3aug2020_" sheetId="142" r:id="rId75"/>
    <sheet name="WHS_s_la.5_4_27jul2020_" sheetId="60" r:id="rId76"/>
    <sheet name="WHS_s_da.5_4_27jul2020_" sheetId="61" r:id="rId77"/>
    <sheet name="WHS_s_cl.5_4_27jul2020_" sheetId="62" r:id="rId78"/>
    <sheet name="WHS_s_pt.5_4_27jul2020_ (2)" sheetId="127" r:id="rId79"/>
    <sheet name="WHS_b_mo.5_4_27jul2020_ (2)" sheetId="126" r:id="rId80"/>
    <sheet name="WHS_s_la2_4_28jul2020_" sheetId="64" r:id="rId81"/>
    <sheet name="WHS_s_da2_4_28jul2020_" sheetId="65" r:id="rId82"/>
    <sheet name="WHS_s_cl2_4_28jul2020_" sheetId="66" r:id="rId83"/>
    <sheet name="WHS_b_pt2_04_4aug2020_" sheetId="147" r:id="rId84"/>
    <sheet name="WHS_b_mo2_04_4aug2020_" sheetId="148" r:id="rId85"/>
    <sheet name="WHS_b_la6_4_29jul2020_" sheetId="78" r:id="rId86"/>
    <sheet name="WHS_h_da6_4_31jul2020_" sheetId="105" r:id="rId87"/>
    <sheet name="WHS_h_pt6_4_31jul2020_" sheetId="107" r:id="rId88"/>
    <sheet name="WHS_h_cl6_4_31jul2020_" sheetId="106" r:id="rId89"/>
    <sheet name="WHS_b_mo6_4_31jul2020_" sheetId="104" r:id="rId90"/>
    <sheet name="WHS_h_la12_4_1aug2020_" sheetId="108" r:id="rId91"/>
    <sheet name="WHS_s_da12_04_3aug2020_" sheetId="140" r:id="rId92"/>
    <sheet name="WHS_s_cl12_4_1aug2020_" sheetId="122" r:id="rId93"/>
    <sheet name="WHS_s_pt12_4_1aug2020_" sheetId="123" r:id="rId94"/>
    <sheet name="WHS_h_mo12_4_1aug2020_" sheetId="109" r:id="rId95"/>
    <sheet name="WHS_b_la24_04_3aug2020_" sheetId="141" r:id="rId96"/>
    <sheet name="WHS_s_da24_4_1aug2020_" sheetId="116" r:id="rId97"/>
    <sheet name="WHS_h_cl24_4_1aug2020_" sheetId="114" r:id="rId98"/>
    <sheet name="WHS_h_pt24_4_1aug2020_" sheetId="113" r:id="rId99"/>
    <sheet name="WHS_h_mo24_4_1aug2020_" sheetId="112" r:id="rId100"/>
    <sheet name="WHS_b_la.5_5_28jul2020_" sheetId="79" r:id="rId101"/>
    <sheet name="WHS_b_da.5_5_27jul2020_" sheetId="80" r:id="rId102"/>
    <sheet name="WHS_b_cl.5_5_27jul2020_" sheetId="81" r:id="rId103"/>
    <sheet name="WHS_b_pt.5_5_27jul2020_" sheetId="82" r:id="rId104"/>
    <sheet name="WHS_h_mo.5_5_28jul2020_" sheetId="88" r:id="rId105"/>
    <sheet name="WHS_h_la2_5_28jul2020_" sheetId="85" r:id="rId106"/>
    <sheet name="WHS_h_da2_5_28jul2020_" sheetId="94" r:id="rId107"/>
    <sheet name="WHS_h_cl2_5_28jul2020_" sheetId="86" r:id="rId108"/>
    <sheet name="WHS_h_pt2_5_28jul2020_" sheetId="87" r:id="rId109"/>
    <sheet name="WHS_h_mo2_5_28jul2020_" sheetId="84" r:id="rId110"/>
    <sheet name="WHS_b_la6_(5)0_2aug2020_" sheetId="133" r:id="rId111"/>
    <sheet name="WHS_s_da6_5_31jul2020_" sheetId="117" r:id="rId112"/>
    <sheet name="WHS_s_cl6_5_31jul2020_" sheetId="118" r:id="rId113"/>
    <sheet name="WHS_b_pt6_5_31jul2020_" sheetId="103" r:id="rId114"/>
    <sheet name="WHS_b_mo6_5_31jul2020_" sheetId="102" r:id="rId115"/>
    <sheet name="WHS_h_la12_5_1aug2020_" sheetId="111" r:id="rId116"/>
    <sheet name="WHS_b_da12_5_1aug2020_" sheetId="99" r:id="rId117"/>
    <sheet name="WHS_b_cl12_5_1aug2020_" sheetId="96" r:id="rId118"/>
    <sheet name="WHS_b_pt12_5_1aug2020_" sheetId="98" r:id="rId119"/>
    <sheet name="WHS_b_mo12_(5)0_1aug2020_" sheetId="97" r:id="rId120"/>
    <sheet name="WHS_b_la24_5_1aug2020_" sheetId="100" r:id="rId121"/>
    <sheet name="WHS_b_da24_5_1aug2020_" sheetId="101" r:id="rId122"/>
    <sheet name="WHS_s_cl24_5_30jul2020_" sheetId="67" r:id="rId123"/>
    <sheet name="WHS_b_pt24_5_31jul2020_" sheetId="95" r:id="rId124"/>
    <sheet name="WHS_h_mo24_5_30jul2020_" sheetId="83" r:id="rId125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18" i="152" l="1"/>
  <c r="N18" i="152" s="1"/>
  <c r="AO18" i="152"/>
  <c r="E18" i="152" s="1"/>
  <c r="AQ18" i="152"/>
  <c r="AR18" i="152"/>
  <c r="AS18" i="152"/>
  <c r="AX18" i="152"/>
  <c r="AY18" i="152" s="1"/>
  <c r="BB18" i="152" s="1"/>
  <c r="BA18" i="152"/>
  <c r="L21" i="152"/>
  <c r="N21" i="152" s="1"/>
  <c r="AO21" i="152"/>
  <c r="E21" i="152" s="1"/>
  <c r="AP21" i="152"/>
  <c r="H21" i="152" s="1"/>
  <c r="AQ21" i="152"/>
  <c r="AR21" i="152"/>
  <c r="AS21" i="152"/>
  <c r="AX21" i="152"/>
  <c r="AY21" i="152" s="1"/>
  <c r="BB21" i="152" s="1"/>
  <c r="BA21" i="152"/>
  <c r="L24" i="152"/>
  <c r="N24" i="152" s="1"/>
  <c r="AO24" i="152"/>
  <c r="E24" i="152" s="1"/>
  <c r="AQ24" i="152"/>
  <c r="AR24" i="152"/>
  <c r="AS24" i="152"/>
  <c r="AX24" i="152"/>
  <c r="AY24" i="152" s="1"/>
  <c r="BB24" i="152" s="1"/>
  <c r="BA24" i="152"/>
  <c r="L27" i="152"/>
  <c r="N27" i="152" s="1"/>
  <c r="AO27" i="152"/>
  <c r="E27" i="152" s="1"/>
  <c r="AQ27" i="152"/>
  <c r="AR27" i="152"/>
  <c r="AS27" i="152"/>
  <c r="AX27" i="152"/>
  <c r="AY27" i="152" s="1"/>
  <c r="BB27" i="152" s="1"/>
  <c r="BA27" i="152"/>
  <c r="L30" i="152"/>
  <c r="N30" i="152" s="1"/>
  <c r="AO30" i="152"/>
  <c r="E30" i="152" s="1"/>
  <c r="AQ30" i="152"/>
  <c r="AR30" i="152"/>
  <c r="AS30" i="152"/>
  <c r="AX30" i="152"/>
  <c r="AY30" i="152" s="1"/>
  <c r="BB30" i="152" s="1"/>
  <c r="BA30" i="152"/>
  <c r="L33" i="152"/>
  <c r="N33" i="152" s="1"/>
  <c r="AO33" i="152"/>
  <c r="E33" i="152" s="1"/>
  <c r="AP33" i="152"/>
  <c r="H33" i="152" s="1"/>
  <c r="AQ33" i="152"/>
  <c r="AR33" i="152"/>
  <c r="AS33" i="152"/>
  <c r="AX33" i="152"/>
  <c r="AY33" i="152" s="1"/>
  <c r="BB33" i="152" s="1"/>
  <c r="BA33" i="152"/>
  <c r="L36" i="152"/>
  <c r="N36" i="152" s="1"/>
  <c r="AO36" i="152"/>
  <c r="E36" i="152" s="1"/>
  <c r="AQ36" i="152"/>
  <c r="AR36" i="152"/>
  <c r="AS36" i="152"/>
  <c r="AX36" i="152"/>
  <c r="AY36" i="152" s="1"/>
  <c r="BB36" i="152" s="1"/>
  <c r="BA36" i="152"/>
  <c r="L39" i="152"/>
  <c r="N39" i="152" s="1"/>
  <c r="AO39" i="152"/>
  <c r="E39" i="152" s="1"/>
  <c r="AQ39" i="152"/>
  <c r="AR39" i="152"/>
  <c r="AS39" i="152"/>
  <c r="AX39" i="152"/>
  <c r="AY39" i="152" s="1"/>
  <c r="BB39" i="152" s="1"/>
  <c r="BA39" i="152"/>
  <c r="L42" i="152"/>
  <c r="N42" i="152" s="1"/>
  <c r="AO42" i="152"/>
  <c r="E42" i="152" s="1"/>
  <c r="AQ42" i="152"/>
  <c r="AR42" i="152"/>
  <c r="AS42" i="152"/>
  <c r="AX42" i="152"/>
  <c r="AY42" i="152" s="1"/>
  <c r="BB42" i="152" s="1"/>
  <c r="BA42" i="152"/>
  <c r="L45" i="152"/>
  <c r="N45" i="152" s="1"/>
  <c r="AO45" i="152"/>
  <c r="E45" i="152" s="1"/>
  <c r="AP45" i="152"/>
  <c r="H45" i="152" s="1"/>
  <c r="AQ45" i="152"/>
  <c r="AR45" i="152"/>
  <c r="AS45" i="152"/>
  <c r="AX45" i="152"/>
  <c r="AY45" i="152" s="1"/>
  <c r="BB45" i="152" s="1"/>
  <c r="BA45" i="152"/>
  <c r="L48" i="152"/>
  <c r="N48" i="152" s="1"/>
  <c r="AO48" i="152"/>
  <c r="E48" i="152" s="1"/>
  <c r="AQ48" i="152"/>
  <c r="AR48" i="152"/>
  <c r="AS48" i="152"/>
  <c r="AX48" i="152"/>
  <c r="AY48" i="152" s="1"/>
  <c r="BB48" i="152" s="1"/>
  <c r="BA48" i="152"/>
  <c r="L51" i="152"/>
  <c r="N51" i="152" s="1"/>
  <c r="AO51" i="152"/>
  <c r="E51" i="152" s="1"/>
  <c r="AP51" i="152"/>
  <c r="H51" i="152" s="1"/>
  <c r="AQ51" i="152"/>
  <c r="AR51" i="152"/>
  <c r="AS51" i="152"/>
  <c r="AX51" i="152"/>
  <c r="AY51" i="152" s="1"/>
  <c r="BA51" i="152"/>
  <c r="BB51" i="152"/>
  <c r="AP39" i="152" l="1"/>
  <c r="H39" i="152" s="1"/>
  <c r="BG48" i="152"/>
  <c r="AP27" i="152"/>
  <c r="H27" i="152" s="1"/>
  <c r="BG42" i="152"/>
  <c r="BG36" i="152"/>
  <c r="AT51" i="152"/>
  <c r="J51" i="152" s="1"/>
  <c r="AU51" i="152" s="1"/>
  <c r="I51" i="152" s="1"/>
  <c r="AT45" i="152"/>
  <c r="J45" i="152" s="1"/>
  <c r="AU45" i="152" s="1"/>
  <c r="BG51" i="152"/>
  <c r="AP48" i="152"/>
  <c r="AP42" i="152"/>
  <c r="H42" i="152" s="1"/>
  <c r="AT39" i="152"/>
  <c r="J39" i="152" s="1"/>
  <c r="AU39" i="152" s="1"/>
  <c r="AP36" i="152"/>
  <c r="H36" i="152" s="1"/>
  <c r="AT33" i="152"/>
  <c r="J33" i="152" s="1"/>
  <c r="AU33" i="152" s="1"/>
  <c r="AP30" i="152"/>
  <c r="H30" i="152" s="1"/>
  <c r="AT27" i="152"/>
  <c r="J27" i="152" s="1"/>
  <c r="AU27" i="152" s="1"/>
  <c r="I27" i="152" s="1"/>
  <c r="AP24" i="152"/>
  <c r="H24" i="152" s="1"/>
  <c r="AT21" i="152"/>
  <c r="J21" i="152" s="1"/>
  <c r="AU21" i="152" s="1"/>
  <c r="I21" i="152" s="1"/>
  <c r="AP18" i="152"/>
  <c r="H18" i="152" s="1"/>
  <c r="I45" i="152"/>
  <c r="I39" i="152"/>
  <c r="BG18" i="152"/>
  <c r="AV45" i="152"/>
  <c r="AW45" i="152" s="1"/>
  <c r="AZ45" i="152" s="1"/>
  <c r="F45" i="152" s="1"/>
  <c r="BC45" i="152" s="1"/>
  <c r="G45" i="152" s="1"/>
  <c r="BG33" i="152"/>
  <c r="BG27" i="152"/>
  <c r="BG21" i="152"/>
  <c r="BG30" i="152"/>
  <c r="BG24" i="152"/>
  <c r="BG45" i="152"/>
  <c r="BG39" i="152"/>
  <c r="I33" i="152"/>
  <c r="AV33" i="152"/>
  <c r="AW33" i="152" s="1"/>
  <c r="AZ33" i="152" s="1"/>
  <c r="F33" i="152" s="1"/>
  <c r="BC33" i="152" s="1"/>
  <c r="G33" i="152" s="1"/>
  <c r="AV27" i="152"/>
  <c r="AW27" i="152" s="1"/>
  <c r="AZ27" i="152" s="1"/>
  <c r="F27" i="152" s="1"/>
  <c r="BC27" i="152" s="1"/>
  <c r="G27" i="152" s="1"/>
  <c r="AV21" i="152"/>
  <c r="AW21" i="152" s="1"/>
  <c r="AZ21" i="152" s="1"/>
  <c r="F21" i="152" s="1"/>
  <c r="BC21" i="152" s="1"/>
  <c r="G21" i="152" s="1"/>
  <c r="AV51" i="152" l="1"/>
  <c r="AW51" i="152" s="1"/>
  <c r="AZ51" i="152" s="1"/>
  <c r="F51" i="152" s="1"/>
  <c r="BC51" i="152" s="1"/>
  <c r="G51" i="152" s="1"/>
  <c r="AT18" i="152"/>
  <c r="J18" i="152" s="1"/>
  <c r="AU18" i="152" s="1"/>
  <c r="BF27" i="152"/>
  <c r="BH27" i="152" s="1"/>
  <c r="AT36" i="152"/>
  <c r="J36" i="152" s="1"/>
  <c r="AU36" i="152" s="1"/>
  <c r="AT24" i="152"/>
  <c r="J24" i="152" s="1"/>
  <c r="AU24" i="152" s="1"/>
  <c r="AT42" i="152"/>
  <c r="J42" i="152" s="1"/>
  <c r="AU42" i="152" s="1"/>
  <c r="AT30" i="152"/>
  <c r="J30" i="152" s="1"/>
  <c r="AU30" i="152" s="1"/>
  <c r="AV39" i="152"/>
  <c r="AW39" i="152" s="1"/>
  <c r="AZ39" i="152" s="1"/>
  <c r="F39" i="152" s="1"/>
  <c r="BC39" i="152" s="1"/>
  <c r="G39" i="152" s="1"/>
  <c r="BE39" i="152" s="1"/>
  <c r="H48" i="152"/>
  <c r="AT48" i="152"/>
  <c r="J48" i="152" s="1"/>
  <c r="AU48" i="152" s="1"/>
  <c r="BE21" i="152"/>
  <c r="BD21" i="152"/>
  <c r="BE45" i="152"/>
  <c r="BD45" i="152"/>
  <c r="BF45" i="152"/>
  <c r="BH45" i="152" s="1"/>
  <c r="BE51" i="152"/>
  <c r="BD51" i="152"/>
  <c r="BF21" i="152"/>
  <c r="BH21" i="152" s="1"/>
  <c r="BE33" i="152"/>
  <c r="BD33" i="152"/>
  <c r="BE27" i="152"/>
  <c r="BD27" i="152"/>
  <c r="BF33" i="152"/>
  <c r="BH33" i="152" s="1"/>
  <c r="BF51" i="152"/>
  <c r="BH51" i="152" s="1"/>
  <c r="AV18" i="152" l="1"/>
  <c r="AW18" i="152" s="1"/>
  <c r="AZ18" i="152" s="1"/>
  <c r="F18" i="152" s="1"/>
  <c r="BC18" i="152" s="1"/>
  <c r="G18" i="152" s="1"/>
  <c r="I18" i="152"/>
  <c r="BD39" i="152"/>
  <c r="BF18" i="152"/>
  <c r="BH18" i="152" s="1"/>
  <c r="I30" i="152"/>
  <c r="AV30" i="152"/>
  <c r="AW30" i="152" s="1"/>
  <c r="AZ30" i="152" s="1"/>
  <c r="F30" i="152" s="1"/>
  <c r="BC30" i="152" s="1"/>
  <c r="G30" i="152" s="1"/>
  <c r="I24" i="152"/>
  <c r="AV24" i="152"/>
  <c r="AW24" i="152" s="1"/>
  <c r="AZ24" i="152" s="1"/>
  <c r="F24" i="152" s="1"/>
  <c r="BC24" i="152" s="1"/>
  <c r="G24" i="152" s="1"/>
  <c r="I36" i="152"/>
  <c r="AV36" i="152"/>
  <c r="AW36" i="152" s="1"/>
  <c r="AZ36" i="152" s="1"/>
  <c r="F36" i="152" s="1"/>
  <c r="I48" i="152"/>
  <c r="AV48" i="152"/>
  <c r="AW48" i="152" s="1"/>
  <c r="AZ48" i="152" s="1"/>
  <c r="F48" i="152" s="1"/>
  <c r="AV42" i="152"/>
  <c r="AW42" i="152" s="1"/>
  <c r="AZ42" i="152" s="1"/>
  <c r="F42" i="152" s="1"/>
  <c r="BC42" i="152" s="1"/>
  <c r="G42" i="152" s="1"/>
  <c r="I42" i="152"/>
  <c r="BF39" i="152"/>
  <c r="BH39" i="152" s="1"/>
  <c r="L18" i="151"/>
  <c r="N18" i="151" s="1"/>
  <c r="AO18" i="151"/>
  <c r="E18" i="151" s="1"/>
  <c r="AQ18" i="151"/>
  <c r="AR18" i="151"/>
  <c r="AS18" i="151"/>
  <c r="AX18" i="151"/>
  <c r="AY18" i="151"/>
  <c r="BB18" i="151" s="1"/>
  <c r="BA18" i="151"/>
  <c r="L21" i="151"/>
  <c r="N21" i="151" s="1"/>
  <c r="AO21" i="151"/>
  <c r="E21" i="151" s="1"/>
  <c r="AQ21" i="151"/>
  <c r="AR21" i="151"/>
  <c r="AS21" i="151"/>
  <c r="AX21" i="151"/>
  <c r="AY21" i="151"/>
  <c r="BB21" i="151" s="1"/>
  <c r="BA21" i="151"/>
  <c r="L24" i="151"/>
  <c r="N24" i="151"/>
  <c r="AO24" i="151"/>
  <c r="E24" i="151" s="1"/>
  <c r="BG24" i="151" s="1"/>
  <c r="AQ24" i="151"/>
  <c r="AR24" i="151"/>
  <c r="AS24" i="151"/>
  <c r="AX24" i="151"/>
  <c r="AY24" i="151"/>
  <c r="BB24" i="151" s="1"/>
  <c r="BA24" i="151"/>
  <c r="L27" i="151"/>
  <c r="N27" i="151"/>
  <c r="AO27" i="151"/>
  <c r="E27" i="151" s="1"/>
  <c r="AQ27" i="151"/>
  <c r="AR27" i="151"/>
  <c r="AS27" i="151"/>
  <c r="AX27" i="151"/>
  <c r="AY27" i="151"/>
  <c r="BB27" i="151" s="1"/>
  <c r="BA27" i="151"/>
  <c r="L30" i="151"/>
  <c r="N30" i="151" s="1"/>
  <c r="AO30" i="151"/>
  <c r="E30" i="151" s="1"/>
  <c r="AQ30" i="151"/>
  <c r="AR30" i="151"/>
  <c r="AS30" i="151"/>
  <c r="AX30" i="151"/>
  <c r="AY30" i="151"/>
  <c r="BB30" i="151" s="1"/>
  <c r="BA30" i="151"/>
  <c r="L33" i="151"/>
  <c r="N33" i="151"/>
  <c r="AO33" i="151"/>
  <c r="E33" i="151" s="1"/>
  <c r="AQ33" i="151"/>
  <c r="AR33" i="151"/>
  <c r="AS33" i="151"/>
  <c r="AX33" i="151"/>
  <c r="AY33" i="151"/>
  <c r="BB33" i="151" s="1"/>
  <c r="BA33" i="151"/>
  <c r="L36" i="151"/>
  <c r="N36" i="151" s="1"/>
  <c r="BG36" i="151" s="1"/>
  <c r="AO36" i="151"/>
  <c r="E36" i="151" s="1"/>
  <c r="AQ36" i="151"/>
  <c r="AR36" i="151"/>
  <c r="AS36" i="151"/>
  <c r="AX36" i="151"/>
  <c r="AY36" i="151"/>
  <c r="BB36" i="151" s="1"/>
  <c r="BA36" i="151"/>
  <c r="L39" i="151"/>
  <c r="N39" i="151" s="1"/>
  <c r="AO39" i="151"/>
  <c r="E39" i="151" s="1"/>
  <c r="AQ39" i="151"/>
  <c r="AR39" i="151"/>
  <c r="AS39" i="151"/>
  <c r="AX39" i="151"/>
  <c r="AY39" i="151"/>
  <c r="BB39" i="151" s="1"/>
  <c r="BA39" i="151"/>
  <c r="L42" i="151"/>
  <c r="N42" i="151" s="1"/>
  <c r="AO42" i="151"/>
  <c r="E42" i="151" s="1"/>
  <c r="AQ42" i="151"/>
  <c r="AR42" i="151"/>
  <c r="AS42" i="151"/>
  <c r="AX42" i="151"/>
  <c r="AY42" i="151"/>
  <c r="BB42" i="151" s="1"/>
  <c r="BA42" i="151"/>
  <c r="L45" i="151"/>
  <c r="N45" i="151"/>
  <c r="AO45" i="151"/>
  <c r="E45" i="151" s="1"/>
  <c r="AQ45" i="151"/>
  <c r="AR45" i="151"/>
  <c r="AS45" i="151"/>
  <c r="AX45" i="151"/>
  <c r="AY45" i="151"/>
  <c r="BB45" i="151" s="1"/>
  <c r="BA45" i="151"/>
  <c r="L48" i="151"/>
  <c r="N48" i="151"/>
  <c r="AO48" i="151"/>
  <c r="E48" i="151" s="1"/>
  <c r="AQ48" i="151"/>
  <c r="AR48" i="151"/>
  <c r="AS48" i="151"/>
  <c r="AX48" i="151"/>
  <c r="AY48" i="151"/>
  <c r="BB48" i="151" s="1"/>
  <c r="BA48" i="151"/>
  <c r="L51" i="151"/>
  <c r="N51" i="151"/>
  <c r="BG51" i="151" s="1"/>
  <c r="AO51" i="151"/>
  <c r="E51" i="151" s="1"/>
  <c r="AQ51" i="151"/>
  <c r="AR51" i="151"/>
  <c r="AS51" i="151"/>
  <c r="AX51" i="151"/>
  <c r="AY51" i="151"/>
  <c r="BB51" i="151" s="1"/>
  <c r="BA51" i="151"/>
  <c r="L18" i="150"/>
  <c r="N18" i="150" s="1"/>
  <c r="AK18" i="150"/>
  <c r="E18" i="150" s="1"/>
  <c r="AM18" i="150"/>
  <c r="AN18" i="150"/>
  <c r="AO18" i="150"/>
  <c r="AT18" i="150"/>
  <c r="AU18" i="150" s="1"/>
  <c r="AX18" i="150" s="1"/>
  <c r="AW18" i="150"/>
  <c r="L21" i="150"/>
  <c r="N21" i="150" s="1"/>
  <c r="AK21" i="150"/>
  <c r="E21" i="150" s="1"/>
  <c r="AL21" i="150"/>
  <c r="H21" i="150" s="1"/>
  <c r="AM21" i="150"/>
  <c r="AN21" i="150"/>
  <c r="AO21" i="150"/>
  <c r="AT21" i="150"/>
  <c r="AU21" i="150" s="1"/>
  <c r="AX21" i="150" s="1"/>
  <c r="AW21" i="150"/>
  <c r="L24" i="150"/>
  <c r="N24" i="150"/>
  <c r="AK24" i="150"/>
  <c r="E24" i="150" s="1"/>
  <c r="AM24" i="150"/>
  <c r="AN24" i="150"/>
  <c r="AO24" i="150"/>
  <c r="AT24" i="150"/>
  <c r="AU24" i="150" s="1"/>
  <c r="AX24" i="150" s="1"/>
  <c r="AW24" i="150"/>
  <c r="L27" i="150"/>
  <c r="N27" i="150"/>
  <c r="AK27" i="150"/>
  <c r="E27" i="150" s="1"/>
  <c r="AM27" i="150"/>
  <c r="AN27" i="150"/>
  <c r="AO27" i="150"/>
  <c r="AT27" i="150"/>
  <c r="AU27" i="150" s="1"/>
  <c r="AX27" i="150" s="1"/>
  <c r="AW27" i="150"/>
  <c r="L30" i="150"/>
  <c r="N30" i="150"/>
  <c r="AK30" i="150"/>
  <c r="E30" i="150" s="1"/>
  <c r="AL30" i="150"/>
  <c r="H30" i="150" s="1"/>
  <c r="AM30" i="150"/>
  <c r="AN30" i="150"/>
  <c r="AP30" i="150" s="1"/>
  <c r="J30" i="150" s="1"/>
  <c r="AQ30" i="150" s="1"/>
  <c r="AO30" i="150"/>
  <c r="AT30" i="150"/>
  <c r="AU30" i="150" s="1"/>
  <c r="AX30" i="150" s="1"/>
  <c r="AW30" i="150"/>
  <c r="L33" i="150"/>
  <c r="N33" i="150" s="1"/>
  <c r="AK33" i="150"/>
  <c r="E33" i="150" s="1"/>
  <c r="AL33" i="150"/>
  <c r="H33" i="150" s="1"/>
  <c r="AM33" i="150"/>
  <c r="AN33" i="150"/>
  <c r="AO33" i="150"/>
  <c r="AT33" i="150"/>
  <c r="AU33" i="150" s="1"/>
  <c r="AX33" i="150" s="1"/>
  <c r="AW33" i="150"/>
  <c r="L36" i="150"/>
  <c r="N36" i="150"/>
  <c r="AK36" i="150"/>
  <c r="E36" i="150" s="1"/>
  <c r="AL36" i="150"/>
  <c r="H36" i="150" s="1"/>
  <c r="AM36" i="150"/>
  <c r="AN36" i="150"/>
  <c r="AO36" i="150"/>
  <c r="AT36" i="150"/>
  <c r="AU36" i="150" s="1"/>
  <c r="AX36" i="150" s="1"/>
  <c r="AW36" i="150"/>
  <c r="L39" i="150"/>
  <c r="N39" i="150"/>
  <c r="AK39" i="150"/>
  <c r="E39" i="150" s="1"/>
  <c r="BC39" i="150" s="1"/>
  <c r="AM39" i="150"/>
  <c r="AN39" i="150"/>
  <c r="AO39" i="150"/>
  <c r="AT39" i="150"/>
  <c r="AU39" i="150" s="1"/>
  <c r="AW39" i="150"/>
  <c r="AX39" i="150"/>
  <c r="L42" i="150"/>
  <c r="N42" i="150" s="1"/>
  <c r="AK42" i="150"/>
  <c r="E42" i="150" s="1"/>
  <c r="AL42" i="150"/>
  <c r="H42" i="150" s="1"/>
  <c r="AM42" i="150"/>
  <c r="AN42" i="150"/>
  <c r="AO42" i="150"/>
  <c r="AT42" i="150"/>
  <c r="AU42" i="150" s="1"/>
  <c r="AX42" i="150" s="1"/>
  <c r="AW42" i="150"/>
  <c r="L45" i="150"/>
  <c r="N45" i="150"/>
  <c r="AK45" i="150"/>
  <c r="E45" i="150" s="1"/>
  <c r="BC45" i="150" s="1"/>
  <c r="AM45" i="150"/>
  <c r="AN45" i="150"/>
  <c r="AO45" i="150"/>
  <c r="AT45" i="150"/>
  <c r="AU45" i="150" s="1"/>
  <c r="AX45" i="150" s="1"/>
  <c r="AW45" i="150"/>
  <c r="L48" i="150"/>
  <c r="N48" i="150"/>
  <c r="AK48" i="150"/>
  <c r="E48" i="150" s="1"/>
  <c r="AL48" i="150"/>
  <c r="H48" i="150" s="1"/>
  <c r="AM48" i="150"/>
  <c r="AN48" i="150"/>
  <c r="AO48" i="150"/>
  <c r="AT48" i="150"/>
  <c r="AU48" i="150" s="1"/>
  <c r="AX48" i="150" s="1"/>
  <c r="AW48" i="150"/>
  <c r="L51" i="150"/>
  <c r="N51" i="150"/>
  <c r="AK51" i="150"/>
  <c r="E51" i="150" s="1"/>
  <c r="BC51" i="150" s="1"/>
  <c r="AM51" i="150"/>
  <c r="AN51" i="150"/>
  <c r="AO51" i="150"/>
  <c r="AT51" i="150"/>
  <c r="AU51" i="150" s="1"/>
  <c r="AW51" i="150"/>
  <c r="AX51" i="150"/>
  <c r="BF24" i="152" l="1"/>
  <c r="BH24" i="152" s="1"/>
  <c r="BD18" i="152"/>
  <c r="BE18" i="152"/>
  <c r="BE42" i="152"/>
  <c r="BD42" i="152"/>
  <c r="BC36" i="152"/>
  <c r="G36" i="152" s="1"/>
  <c r="BF36" i="152"/>
  <c r="BH36" i="152" s="1"/>
  <c r="BE30" i="152"/>
  <c r="BD30" i="152"/>
  <c r="BC48" i="152"/>
  <c r="G48" i="152" s="1"/>
  <c r="BF48" i="152"/>
  <c r="BH48" i="152" s="1"/>
  <c r="BF30" i="152"/>
  <c r="BH30" i="152" s="1"/>
  <c r="BF42" i="152"/>
  <c r="BH42" i="152" s="1"/>
  <c r="BE24" i="152"/>
  <c r="BD24" i="152"/>
  <c r="BC33" i="150"/>
  <c r="AL51" i="150"/>
  <c r="AL39" i="150"/>
  <c r="AP36" i="150"/>
  <c r="J36" i="150" s="1"/>
  <c r="AQ36" i="150" s="1"/>
  <c r="I36" i="150" s="1"/>
  <c r="AL24" i="150"/>
  <c r="H24" i="150" s="1"/>
  <c r="BG30" i="151"/>
  <c r="BG42" i="151"/>
  <c r="BG39" i="151"/>
  <c r="AP48" i="150"/>
  <c r="J48" i="150" s="1"/>
  <c r="AQ48" i="150" s="1"/>
  <c r="AP33" i="150"/>
  <c r="J33" i="150" s="1"/>
  <c r="AQ33" i="150" s="1"/>
  <c r="AR33" i="150" s="1"/>
  <c r="AS33" i="150" s="1"/>
  <c r="AV33" i="150" s="1"/>
  <c r="F33" i="150" s="1"/>
  <c r="AP24" i="150"/>
  <c r="J24" i="150" s="1"/>
  <c r="AQ24" i="150" s="1"/>
  <c r="I24" i="150" s="1"/>
  <c r="BC48" i="150"/>
  <c r="AL45" i="150"/>
  <c r="H45" i="150" s="1"/>
  <c r="AP42" i="150"/>
  <c r="J42" i="150" s="1"/>
  <c r="AQ42" i="150" s="1"/>
  <c r="AR42" i="150" s="1"/>
  <c r="AS42" i="150" s="1"/>
  <c r="AV42" i="150" s="1"/>
  <c r="F42" i="150" s="1"/>
  <c r="BC36" i="150"/>
  <c r="AL27" i="150"/>
  <c r="H27" i="150" s="1"/>
  <c r="AP21" i="150"/>
  <c r="J21" i="150" s="1"/>
  <c r="AQ21" i="150" s="1"/>
  <c r="AL18" i="150"/>
  <c r="H18" i="150" s="1"/>
  <c r="BG48" i="151"/>
  <c r="BG45" i="151"/>
  <c r="BG33" i="151"/>
  <c r="BG27" i="151"/>
  <c r="BG18" i="151"/>
  <c r="BG21" i="151"/>
  <c r="AP51" i="151"/>
  <c r="AP48" i="151"/>
  <c r="AT48" i="151" s="1"/>
  <c r="J48" i="151" s="1"/>
  <c r="AU48" i="151" s="1"/>
  <c r="AP45" i="151"/>
  <c r="AP42" i="151"/>
  <c r="AP39" i="151"/>
  <c r="AP36" i="151"/>
  <c r="AT36" i="151" s="1"/>
  <c r="J36" i="151" s="1"/>
  <c r="AU36" i="151" s="1"/>
  <c r="AP33" i="151"/>
  <c r="AT33" i="151" s="1"/>
  <c r="J33" i="151" s="1"/>
  <c r="AU33" i="151" s="1"/>
  <c r="AP30" i="151"/>
  <c r="AT30" i="151" s="1"/>
  <c r="J30" i="151" s="1"/>
  <c r="AU30" i="151" s="1"/>
  <c r="AP27" i="151"/>
  <c r="AP24" i="151"/>
  <c r="AT24" i="151" s="1"/>
  <c r="J24" i="151" s="1"/>
  <c r="AU24" i="151" s="1"/>
  <c r="AP21" i="151"/>
  <c r="AP18" i="151"/>
  <c r="I42" i="150"/>
  <c r="I48" i="150"/>
  <c r="AR48" i="150"/>
  <c r="AS48" i="150" s="1"/>
  <c r="AV48" i="150" s="1"/>
  <c r="F48" i="150" s="1"/>
  <c r="AY48" i="150" s="1"/>
  <c r="G48" i="150" s="1"/>
  <c r="I30" i="150"/>
  <c r="AR30" i="150"/>
  <c r="AS30" i="150" s="1"/>
  <c r="AV30" i="150" s="1"/>
  <c r="F30" i="150" s="1"/>
  <c r="AY30" i="150" s="1"/>
  <c r="G30" i="150" s="1"/>
  <c r="BC27" i="150"/>
  <c r="BC18" i="150"/>
  <c r="I21" i="150"/>
  <c r="AR21" i="150"/>
  <c r="AS21" i="150" s="1"/>
  <c r="AV21" i="150" s="1"/>
  <c r="F21" i="150" s="1"/>
  <c r="AY21" i="150" s="1"/>
  <c r="G21" i="150" s="1"/>
  <c r="H51" i="150"/>
  <c r="BC24" i="150"/>
  <c r="BC30" i="150"/>
  <c r="AP51" i="150"/>
  <c r="J51" i="150" s="1"/>
  <c r="AQ51" i="150" s="1"/>
  <c r="BC42" i="150"/>
  <c r="I33" i="150"/>
  <c r="AR24" i="150"/>
  <c r="AS24" i="150" s="1"/>
  <c r="AV24" i="150" s="1"/>
  <c r="F24" i="150" s="1"/>
  <c r="AY24" i="150" s="1"/>
  <c r="G24" i="150" s="1"/>
  <c r="BC21" i="150"/>
  <c r="L18" i="149"/>
  <c r="N18" i="149"/>
  <c r="AK18" i="149"/>
  <c r="E18" i="149" s="1"/>
  <c r="BC18" i="149" s="1"/>
  <c r="AM18" i="149"/>
  <c r="AN18" i="149"/>
  <c r="AO18" i="149"/>
  <c r="AT18" i="149"/>
  <c r="AU18" i="149"/>
  <c r="AX18" i="149" s="1"/>
  <c r="AW18" i="149"/>
  <c r="L21" i="149"/>
  <c r="N21" i="149"/>
  <c r="AK21" i="149"/>
  <c r="E21" i="149" s="1"/>
  <c r="AL21" i="149"/>
  <c r="H21" i="149" s="1"/>
  <c r="AM21" i="149"/>
  <c r="AN21" i="149"/>
  <c r="AP21" i="149" s="1"/>
  <c r="J21" i="149" s="1"/>
  <c r="AQ21" i="149" s="1"/>
  <c r="AO21" i="149"/>
  <c r="AT21" i="149"/>
  <c r="AU21" i="149"/>
  <c r="AX21" i="149" s="1"/>
  <c r="AW21" i="149"/>
  <c r="L24" i="149"/>
  <c r="N24" i="149" s="1"/>
  <c r="AK24" i="149"/>
  <c r="E24" i="149" s="1"/>
  <c r="AM24" i="149"/>
  <c r="AN24" i="149"/>
  <c r="AO24" i="149"/>
  <c r="AT24" i="149"/>
  <c r="AU24" i="149"/>
  <c r="AX24" i="149" s="1"/>
  <c r="AW24" i="149"/>
  <c r="L27" i="149"/>
  <c r="N27" i="149" s="1"/>
  <c r="AK27" i="149"/>
  <c r="E27" i="149" s="1"/>
  <c r="AL27" i="149"/>
  <c r="H27" i="149" s="1"/>
  <c r="AM27" i="149"/>
  <c r="AN27" i="149"/>
  <c r="AO27" i="149"/>
  <c r="AT27" i="149"/>
  <c r="AU27" i="149"/>
  <c r="AX27" i="149" s="1"/>
  <c r="AW27" i="149"/>
  <c r="L30" i="149"/>
  <c r="N30" i="149"/>
  <c r="AK30" i="149"/>
  <c r="E30" i="149" s="1"/>
  <c r="AL30" i="149"/>
  <c r="H30" i="149" s="1"/>
  <c r="AM30" i="149"/>
  <c r="AN30" i="149"/>
  <c r="AO30" i="149"/>
  <c r="AT30" i="149"/>
  <c r="AU30" i="149"/>
  <c r="AX30" i="149" s="1"/>
  <c r="AW30" i="149"/>
  <c r="L33" i="149"/>
  <c r="N33" i="149"/>
  <c r="AK33" i="149"/>
  <c r="E33" i="149" s="1"/>
  <c r="AL33" i="149"/>
  <c r="H33" i="149" s="1"/>
  <c r="AM33" i="149"/>
  <c r="AN33" i="149"/>
  <c r="AO33" i="149"/>
  <c r="AT33" i="149"/>
  <c r="AU33" i="149"/>
  <c r="AX33" i="149" s="1"/>
  <c r="AW33" i="149"/>
  <c r="L36" i="149"/>
  <c r="N36" i="149" s="1"/>
  <c r="AK36" i="149"/>
  <c r="E36" i="149" s="1"/>
  <c r="AM36" i="149"/>
  <c r="AN36" i="149"/>
  <c r="AO36" i="149"/>
  <c r="AT36" i="149"/>
  <c r="AU36" i="149"/>
  <c r="AX36" i="149" s="1"/>
  <c r="AW36" i="149"/>
  <c r="L39" i="149"/>
  <c r="N39" i="149" s="1"/>
  <c r="AK39" i="149"/>
  <c r="E39" i="149" s="1"/>
  <c r="AL39" i="149"/>
  <c r="H39" i="149" s="1"/>
  <c r="AM39" i="149"/>
  <c r="AN39" i="149"/>
  <c r="AO39" i="149"/>
  <c r="AT39" i="149"/>
  <c r="AU39" i="149"/>
  <c r="AX39" i="149" s="1"/>
  <c r="AW39" i="149"/>
  <c r="L42" i="149"/>
  <c r="N42" i="149"/>
  <c r="AK42" i="149"/>
  <c r="E42" i="149" s="1"/>
  <c r="AM42" i="149"/>
  <c r="AN42" i="149"/>
  <c r="AO42" i="149"/>
  <c r="AT42" i="149"/>
  <c r="AU42" i="149"/>
  <c r="AX42" i="149" s="1"/>
  <c r="AW42" i="149"/>
  <c r="L45" i="149"/>
  <c r="N45" i="149" s="1"/>
  <c r="AK45" i="149"/>
  <c r="E45" i="149" s="1"/>
  <c r="AL45" i="149"/>
  <c r="H45" i="149" s="1"/>
  <c r="AM45" i="149"/>
  <c r="AN45" i="149"/>
  <c r="AO45" i="149"/>
  <c r="AT45" i="149"/>
  <c r="AU45" i="149"/>
  <c r="AX45" i="149" s="1"/>
  <c r="AW45" i="149"/>
  <c r="L48" i="149"/>
  <c r="N48" i="149"/>
  <c r="AK48" i="149"/>
  <c r="E48" i="149" s="1"/>
  <c r="BC48" i="149" s="1"/>
  <c r="AM48" i="149"/>
  <c r="AN48" i="149"/>
  <c r="AO48" i="149"/>
  <c r="AT48" i="149"/>
  <c r="AU48" i="149"/>
  <c r="AX48" i="149" s="1"/>
  <c r="AW48" i="149"/>
  <c r="L51" i="149"/>
  <c r="N51" i="149"/>
  <c r="AK51" i="149"/>
  <c r="E51" i="149" s="1"/>
  <c r="BC51" i="149" s="1"/>
  <c r="AM51" i="149"/>
  <c r="AN51" i="149"/>
  <c r="AO51" i="149"/>
  <c r="AT51" i="149"/>
  <c r="AU51" i="149"/>
  <c r="AX51" i="149" s="1"/>
  <c r="AW51" i="149"/>
  <c r="BD48" i="152" l="1"/>
  <c r="BE48" i="152"/>
  <c r="BE36" i="152"/>
  <c r="BD36" i="152"/>
  <c r="AR36" i="150"/>
  <c r="AS36" i="150" s="1"/>
  <c r="AV36" i="150" s="1"/>
  <c r="F36" i="150" s="1"/>
  <c r="AY36" i="150" s="1"/>
  <c r="G36" i="150" s="1"/>
  <c r="BB48" i="150"/>
  <c r="BD48" i="150" s="1"/>
  <c r="AP18" i="150"/>
  <c r="J18" i="150" s="1"/>
  <c r="AQ18" i="150" s="1"/>
  <c r="I18" i="150" s="1"/>
  <c r="H39" i="150"/>
  <c r="AP39" i="150"/>
  <c r="J39" i="150" s="1"/>
  <c r="AQ39" i="150" s="1"/>
  <c r="BC24" i="149"/>
  <c r="AL51" i="149"/>
  <c r="H51" i="149" s="1"/>
  <c r="AL42" i="149"/>
  <c r="H42" i="149" s="1"/>
  <c r="AP39" i="149"/>
  <c r="J39" i="149" s="1"/>
  <c r="AQ39" i="149" s="1"/>
  <c r="AR39" i="149" s="1"/>
  <c r="AS39" i="149" s="1"/>
  <c r="AV39" i="149" s="1"/>
  <c r="F39" i="149" s="1"/>
  <c r="AY39" i="149" s="1"/>
  <c r="G39" i="149" s="1"/>
  <c r="AL36" i="149"/>
  <c r="H36" i="149" s="1"/>
  <c r="BC30" i="149"/>
  <c r="AY33" i="150"/>
  <c r="G33" i="150" s="1"/>
  <c r="BA33" i="150" s="1"/>
  <c r="BB33" i="150"/>
  <c r="BD33" i="150" s="1"/>
  <c r="AY42" i="150"/>
  <c r="G42" i="150" s="1"/>
  <c r="BA42" i="150" s="1"/>
  <c r="BB42" i="150"/>
  <c r="BD42" i="150" s="1"/>
  <c r="BB24" i="150"/>
  <c r="BD24" i="150" s="1"/>
  <c r="AP27" i="150"/>
  <c r="J27" i="150" s="1"/>
  <c r="AQ27" i="150" s="1"/>
  <c r="AP45" i="150"/>
  <c r="J45" i="150" s="1"/>
  <c r="AQ45" i="150" s="1"/>
  <c r="AR18" i="150"/>
  <c r="AS18" i="150" s="1"/>
  <c r="AV18" i="150" s="1"/>
  <c r="F18" i="150" s="1"/>
  <c r="AY18" i="150" s="1"/>
  <c r="G18" i="150" s="1"/>
  <c r="BA18" i="150" s="1"/>
  <c r="I36" i="151"/>
  <c r="AV36" i="151"/>
  <c r="AW36" i="151" s="1"/>
  <c r="AZ36" i="151" s="1"/>
  <c r="F36" i="151" s="1"/>
  <c r="BC36" i="151" s="1"/>
  <c r="G36" i="151" s="1"/>
  <c r="I30" i="151"/>
  <c r="AV30" i="151"/>
  <c r="AW30" i="151" s="1"/>
  <c r="AZ30" i="151" s="1"/>
  <c r="F30" i="151" s="1"/>
  <c r="BC30" i="151" s="1"/>
  <c r="G30" i="151" s="1"/>
  <c r="H27" i="151"/>
  <c r="H39" i="151"/>
  <c r="H51" i="151"/>
  <c r="AT27" i="151"/>
  <c r="J27" i="151" s="1"/>
  <c r="AU27" i="151" s="1"/>
  <c r="H42" i="151"/>
  <c r="AT39" i="151"/>
  <c r="J39" i="151" s="1"/>
  <c r="AU39" i="151" s="1"/>
  <c r="I48" i="151"/>
  <c r="AV48" i="151"/>
  <c r="AW48" i="151" s="1"/>
  <c r="AZ48" i="151" s="1"/>
  <c r="F48" i="151" s="1"/>
  <c r="BC48" i="151" s="1"/>
  <c r="G48" i="151" s="1"/>
  <c r="H18" i="151"/>
  <c r="H30" i="151"/>
  <c r="H21" i="151"/>
  <c r="H33" i="151"/>
  <c r="H45" i="151"/>
  <c r="AT51" i="151"/>
  <c r="J51" i="151" s="1"/>
  <c r="AU51" i="151" s="1"/>
  <c r="AT21" i="151"/>
  <c r="J21" i="151" s="1"/>
  <c r="AU21" i="151" s="1"/>
  <c r="I24" i="151"/>
  <c r="AV24" i="151"/>
  <c r="AW24" i="151" s="1"/>
  <c r="AZ24" i="151" s="1"/>
  <c r="F24" i="151" s="1"/>
  <c r="BC24" i="151" s="1"/>
  <c r="G24" i="151" s="1"/>
  <c r="I33" i="151"/>
  <c r="AV33" i="151"/>
  <c r="AW33" i="151" s="1"/>
  <c r="AZ33" i="151" s="1"/>
  <c r="F33" i="151" s="1"/>
  <c r="BC33" i="151" s="1"/>
  <c r="G33" i="151" s="1"/>
  <c r="H24" i="151"/>
  <c r="H36" i="151"/>
  <c r="H48" i="151"/>
  <c r="AT18" i="151"/>
  <c r="J18" i="151" s="1"/>
  <c r="AU18" i="151" s="1"/>
  <c r="AT42" i="151"/>
  <c r="J42" i="151" s="1"/>
  <c r="AU42" i="151" s="1"/>
  <c r="AT45" i="151"/>
  <c r="J45" i="151" s="1"/>
  <c r="AU45" i="151" s="1"/>
  <c r="BA30" i="150"/>
  <c r="AZ30" i="150"/>
  <c r="BA36" i="150"/>
  <c r="AZ36" i="150"/>
  <c r="BB30" i="150"/>
  <c r="BD30" i="150" s="1"/>
  <c r="BA48" i="150"/>
  <c r="AZ48" i="150"/>
  <c r="I51" i="150"/>
  <c r="AR51" i="150"/>
  <c r="AS51" i="150" s="1"/>
  <c r="AV51" i="150" s="1"/>
  <c r="F51" i="150" s="1"/>
  <c r="AY51" i="150" s="1"/>
  <c r="G51" i="150" s="1"/>
  <c r="BA21" i="150"/>
  <c r="AZ21" i="150"/>
  <c r="BB21" i="150"/>
  <c r="BD21" i="150" s="1"/>
  <c r="BA24" i="150"/>
  <c r="AZ24" i="150"/>
  <c r="BB36" i="150"/>
  <c r="BD36" i="150" s="1"/>
  <c r="AP45" i="149"/>
  <c r="J45" i="149" s="1"/>
  <c r="AQ45" i="149" s="1"/>
  <c r="BC36" i="149"/>
  <c r="AP33" i="149"/>
  <c r="J33" i="149" s="1"/>
  <c r="AQ33" i="149" s="1"/>
  <c r="AR33" i="149" s="1"/>
  <c r="AS33" i="149" s="1"/>
  <c r="AV33" i="149" s="1"/>
  <c r="F33" i="149" s="1"/>
  <c r="AY33" i="149" s="1"/>
  <c r="G33" i="149" s="1"/>
  <c r="AZ33" i="149" s="1"/>
  <c r="AP30" i="149"/>
  <c r="J30" i="149" s="1"/>
  <c r="AQ30" i="149" s="1"/>
  <c r="AR30" i="149" s="1"/>
  <c r="AS30" i="149" s="1"/>
  <c r="AV30" i="149" s="1"/>
  <c r="F30" i="149" s="1"/>
  <c r="AY30" i="149" s="1"/>
  <c r="G30" i="149" s="1"/>
  <c r="AZ30" i="149" s="1"/>
  <c r="AP27" i="149"/>
  <c r="J27" i="149" s="1"/>
  <c r="AQ27" i="149" s="1"/>
  <c r="AR27" i="149" s="1"/>
  <c r="AS27" i="149" s="1"/>
  <c r="AV27" i="149" s="1"/>
  <c r="F27" i="149" s="1"/>
  <c r="AY27" i="149" s="1"/>
  <c r="G27" i="149" s="1"/>
  <c r="AZ27" i="149" s="1"/>
  <c r="BC27" i="149"/>
  <c r="AL48" i="149"/>
  <c r="H48" i="149" s="1"/>
  <c r="BC42" i="149"/>
  <c r="BC39" i="149"/>
  <c r="AP36" i="149"/>
  <c r="J36" i="149" s="1"/>
  <c r="AQ36" i="149" s="1"/>
  <c r="AL24" i="149"/>
  <c r="H24" i="149" s="1"/>
  <c r="AL18" i="149"/>
  <c r="H18" i="149" s="1"/>
  <c r="BA39" i="149"/>
  <c r="AZ39" i="149"/>
  <c r="I21" i="149"/>
  <c r="I39" i="149"/>
  <c r="BB39" i="149"/>
  <c r="I27" i="149"/>
  <c r="AR21" i="149"/>
  <c r="AS21" i="149" s="1"/>
  <c r="AV21" i="149" s="1"/>
  <c r="F21" i="149" s="1"/>
  <c r="AY21" i="149" s="1"/>
  <c r="G21" i="149" s="1"/>
  <c r="I45" i="149"/>
  <c r="I36" i="149"/>
  <c r="BB36" i="149"/>
  <c r="BD36" i="149" s="1"/>
  <c r="AR45" i="149"/>
  <c r="AS45" i="149" s="1"/>
  <c r="AV45" i="149" s="1"/>
  <c r="F45" i="149" s="1"/>
  <c r="AY45" i="149" s="1"/>
  <c r="G45" i="149" s="1"/>
  <c r="BC45" i="149"/>
  <c r="AR36" i="149"/>
  <c r="AS36" i="149" s="1"/>
  <c r="AV36" i="149" s="1"/>
  <c r="F36" i="149" s="1"/>
  <c r="AY36" i="149" s="1"/>
  <c r="G36" i="149" s="1"/>
  <c r="BC33" i="149"/>
  <c r="I30" i="149"/>
  <c r="BB30" i="149"/>
  <c r="BD30" i="149" s="1"/>
  <c r="BC21" i="149"/>
  <c r="L18" i="148"/>
  <c r="N18" i="148" s="1"/>
  <c r="AO18" i="148"/>
  <c r="E18" i="148" s="1"/>
  <c r="AQ18" i="148"/>
  <c r="AR18" i="148"/>
  <c r="AS18" i="148"/>
  <c r="AX18" i="148"/>
  <c r="AY18" i="148"/>
  <c r="BB18" i="148" s="1"/>
  <c r="BA18" i="148"/>
  <c r="L21" i="148"/>
  <c r="N21" i="148"/>
  <c r="AO21" i="148"/>
  <c r="E21" i="148" s="1"/>
  <c r="AQ21" i="148"/>
  <c r="AR21" i="148"/>
  <c r="AS21" i="148"/>
  <c r="AX21" i="148"/>
  <c r="AY21" i="148"/>
  <c r="BB21" i="148" s="1"/>
  <c r="BA21" i="148"/>
  <c r="L24" i="148"/>
  <c r="N24" i="148"/>
  <c r="AO24" i="148"/>
  <c r="E24" i="148" s="1"/>
  <c r="AQ24" i="148"/>
  <c r="AR24" i="148"/>
  <c r="AS24" i="148"/>
  <c r="AX24" i="148"/>
  <c r="AY24" i="148"/>
  <c r="BB24" i="148" s="1"/>
  <c r="BA24" i="148"/>
  <c r="L27" i="148"/>
  <c r="N27" i="148"/>
  <c r="AO27" i="148"/>
  <c r="E27" i="148" s="1"/>
  <c r="AQ27" i="148"/>
  <c r="AR27" i="148"/>
  <c r="AS27" i="148"/>
  <c r="AX27" i="148"/>
  <c r="AY27" i="148"/>
  <c r="BB27" i="148" s="1"/>
  <c r="BA27" i="148"/>
  <c r="L30" i="148"/>
  <c r="N30" i="148"/>
  <c r="AO30" i="148"/>
  <c r="E30" i="148" s="1"/>
  <c r="BG30" i="148" s="1"/>
  <c r="AQ30" i="148"/>
  <c r="AR30" i="148"/>
  <c r="AS30" i="148"/>
  <c r="AX30" i="148"/>
  <c r="AY30" i="148"/>
  <c r="BB30" i="148" s="1"/>
  <c r="BA30" i="148"/>
  <c r="L33" i="148"/>
  <c r="N33" i="148" s="1"/>
  <c r="AO33" i="148"/>
  <c r="E33" i="148" s="1"/>
  <c r="AP33" i="148"/>
  <c r="H33" i="148" s="1"/>
  <c r="AQ33" i="148"/>
  <c r="AR33" i="148"/>
  <c r="AS33" i="148"/>
  <c r="AX33" i="148"/>
  <c r="AY33" i="148"/>
  <c r="BB33" i="148" s="1"/>
  <c r="BA33" i="148"/>
  <c r="L36" i="148"/>
  <c r="N36" i="148" s="1"/>
  <c r="AO36" i="148"/>
  <c r="E36" i="148" s="1"/>
  <c r="AP36" i="148"/>
  <c r="H36" i="148" s="1"/>
  <c r="AQ36" i="148"/>
  <c r="AR36" i="148"/>
  <c r="AS36" i="148"/>
  <c r="AX36" i="148"/>
  <c r="AY36" i="148"/>
  <c r="BB36" i="148" s="1"/>
  <c r="BA36" i="148"/>
  <c r="L39" i="148"/>
  <c r="N39" i="148" s="1"/>
  <c r="AO39" i="148"/>
  <c r="E39" i="148" s="1"/>
  <c r="AP39" i="148"/>
  <c r="H39" i="148" s="1"/>
  <c r="AQ39" i="148"/>
  <c r="AR39" i="148"/>
  <c r="AS39" i="148"/>
  <c r="AX39" i="148"/>
  <c r="AY39" i="148"/>
  <c r="BB39" i="148" s="1"/>
  <c r="BA39" i="148"/>
  <c r="L42" i="148"/>
  <c r="N42" i="148" s="1"/>
  <c r="AO42" i="148"/>
  <c r="E42" i="148" s="1"/>
  <c r="AP42" i="148"/>
  <c r="H42" i="148" s="1"/>
  <c r="AQ42" i="148"/>
  <c r="AR42" i="148"/>
  <c r="AS42" i="148"/>
  <c r="AX42" i="148"/>
  <c r="AY42" i="148"/>
  <c r="BB42" i="148" s="1"/>
  <c r="BA42" i="148"/>
  <c r="L45" i="148"/>
  <c r="N45" i="148"/>
  <c r="AO45" i="148"/>
  <c r="E45" i="148" s="1"/>
  <c r="AQ45" i="148"/>
  <c r="AR45" i="148"/>
  <c r="AS45" i="148"/>
  <c r="AX45" i="148"/>
  <c r="AY45" i="148"/>
  <c r="BB45" i="148" s="1"/>
  <c r="BA45" i="148"/>
  <c r="L48" i="148"/>
  <c r="N48" i="148"/>
  <c r="AO48" i="148"/>
  <c r="E48" i="148" s="1"/>
  <c r="AQ48" i="148"/>
  <c r="AR48" i="148"/>
  <c r="AS48" i="148"/>
  <c r="AX48" i="148"/>
  <c r="AY48" i="148"/>
  <c r="BB48" i="148" s="1"/>
  <c r="BA48" i="148"/>
  <c r="L51" i="148"/>
  <c r="N51" i="148"/>
  <c r="AO51" i="148"/>
  <c r="E51" i="148" s="1"/>
  <c r="AQ51" i="148"/>
  <c r="AR51" i="148"/>
  <c r="AS51" i="148"/>
  <c r="AX51" i="148"/>
  <c r="AY51" i="148"/>
  <c r="BB51" i="148" s="1"/>
  <c r="BA51" i="148"/>
  <c r="L18" i="147"/>
  <c r="N18" i="147" s="1"/>
  <c r="AO18" i="147"/>
  <c r="E18" i="147" s="1"/>
  <c r="AQ18" i="147"/>
  <c r="AR18" i="147"/>
  <c r="AS18" i="147"/>
  <c r="AX18" i="147"/>
  <c r="AY18" i="147"/>
  <c r="BB18" i="147" s="1"/>
  <c r="BA18" i="147"/>
  <c r="L21" i="147"/>
  <c r="N21" i="147"/>
  <c r="AO21" i="147"/>
  <c r="E21" i="147" s="1"/>
  <c r="AQ21" i="147"/>
  <c r="AR21" i="147"/>
  <c r="AS21" i="147"/>
  <c r="AX21" i="147"/>
  <c r="AY21" i="147"/>
  <c r="BB21" i="147" s="1"/>
  <c r="BA21" i="147"/>
  <c r="L24" i="147"/>
  <c r="N24" i="147"/>
  <c r="AO24" i="147"/>
  <c r="E24" i="147" s="1"/>
  <c r="AQ24" i="147"/>
  <c r="AR24" i="147"/>
  <c r="AS24" i="147"/>
  <c r="AX24" i="147"/>
  <c r="AY24" i="147"/>
  <c r="BB24" i="147" s="1"/>
  <c r="BA24" i="147"/>
  <c r="L27" i="147"/>
  <c r="N27" i="147"/>
  <c r="AO27" i="147"/>
  <c r="E27" i="147" s="1"/>
  <c r="BG27" i="147" s="1"/>
  <c r="AQ27" i="147"/>
  <c r="AR27" i="147"/>
  <c r="AS27" i="147"/>
  <c r="AX27" i="147"/>
  <c r="AY27" i="147"/>
  <c r="BB27" i="147" s="1"/>
  <c r="BA27" i="147"/>
  <c r="L30" i="147"/>
  <c r="N30" i="147" s="1"/>
  <c r="AO30" i="147"/>
  <c r="E30" i="147" s="1"/>
  <c r="AP30" i="147"/>
  <c r="H30" i="147" s="1"/>
  <c r="AQ30" i="147"/>
  <c r="AR30" i="147"/>
  <c r="AS30" i="147"/>
  <c r="AX30" i="147"/>
  <c r="AY30" i="147"/>
  <c r="BB30" i="147" s="1"/>
  <c r="BA30" i="147"/>
  <c r="L33" i="147"/>
  <c r="N33" i="147" s="1"/>
  <c r="AO33" i="147"/>
  <c r="E33" i="147" s="1"/>
  <c r="AP33" i="147"/>
  <c r="H33" i="147" s="1"/>
  <c r="AQ33" i="147"/>
  <c r="AR33" i="147"/>
  <c r="AS33" i="147"/>
  <c r="AX33" i="147"/>
  <c r="AY33" i="147"/>
  <c r="BB33" i="147" s="1"/>
  <c r="BA33" i="147"/>
  <c r="L36" i="147"/>
  <c r="N36" i="147" s="1"/>
  <c r="AO36" i="147"/>
  <c r="E36" i="147" s="1"/>
  <c r="AP36" i="147"/>
  <c r="H36" i="147" s="1"/>
  <c r="AQ36" i="147"/>
  <c r="AR36" i="147"/>
  <c r="AS36" i="147"/>
  <c r="AX36" i="147"/>
  <c r="AY36" i="147"/>
  <c r="BB36" i="147" s="1"/>
  <c r="BA36" i="147"/>
  <c r="L39" i="147"/>
  <c r="N39" i="147" s="1"/>
  <c r="AO39" i="147"/>
  <c r="E39" i="147" s="1"/>
  <c r="AP39" i="147"/>
  <c r="H39" i="147" s="1"/>
  <c r="AQ39" i="147"/>
  <c r="AR39" i="147"/>
  <c r="AS39" i="147"/>
  <c r="AX39" i="147"/>
  <c r="AY39" i="147"/>
  <c r="BB39" i="147" s="1"/>
  <c r="BA39" i="147"/>
  <c r="L42" i="147"/>
  <c r="N42" i="147"/>
  <c r="AO42" i="147"/>
  <c r="E42" i="147" s="1"/>
  <c r="AQ42" i="147"/>
  <c r="AR42" i="147"/>
  <c r="AS42" i="147"/>
  <c r="AX42" i="147"/>
  <c r="AY42" i="147"/>
  <c r="BB42" i="147" s="1"/>
  <c r="BA42" i="147"/>
  <c r="L45" i="147"/>
  <c r="N45" i="147"/>
  <c r="AO45" i="147"/>
  <c r="E45" i="147" s="1"/>
  <c r="AQ45" i="147"/>
  <c r="AR45" i="147"/>
  <c r="AS45" i="147"/>
  <c r="AX45" i="147"/>
  <c r="AY45" i="147"/>
  <c r="BB45" i="147" s="1"/>
  <c r="BA45" i="147"/>
  <c r="L48" i="147"/>
  <c r="N48" i="147" s="1"/>
  <c r="AO48" i="147"/>
  <c r="E48" i="147" s="1"/>
  <c r="AQ48" i="147"/>
  <c r="AR48" i="147"/>
  <c r="AS48" i="147"/>
  <c r="AX48" i="147"/>
  <c r="AY48" i="147"/>
  <c r="BB48" i="147" s="1"/>
  <c r="BA48" i="147"/>
  <c r="L51" i="147"/>
  <c r="N51" i="147" s="1"/>
  <c r="BG51" i="147" s="1"/>
  <c r="AO51" i="147"/>
  <c r="E51" i="147" s="1"/>
  <c r="AP51" i="147"/>
  <c r="H51" i="147" s="1"/>
  <c r="AQ51" i="147"/>
  <c r="AR51" i="147"/>
  <c r="AS51" i="147"/>
  <c r="AX51" i="147"/>
  <c r="AY51" i="147"/>
  <c r="BB51" i="147" s="1"/>
  <c r="BA51" i="147"/>
  <c r="L18" i="146"/>
  <c r="N18" i="146"/>
  <c r="AO18" i="146"/>
  <c r="E18" i="146" s="1"/>
  <c r="AQ18" i="146"/>
  <c r="AR18" i="146"/>
  <c r="AS18" i="146"/>
  <c r="AX18" i="146"/>
  <c r="AY18" i="146"/>
  <c r="BB18" i="146" s="1"/>
  <c r="BA18" i="146"/>
  <c r="L21" i="146"/>
  <c r="N21" i="146" s="1"/>
  <c r="AO21" i="146"/>
  <c r="E21" i="146" s="1"/>
  <c r="AQ21" i="146"/>
  <c r="AR21" i="146"/>
  <c r="AS21" i="146"/>
  <c r="AX21" i="146"/>
  <c r="AY21" i="146"/>
  <c r="BB21" i="146" s="1"/>
  <c r="BA21" i="146"/>
  <c r="L24" i="146"/>
  <c r="N24" i="146" s="1"/>
  <c r="AO24" i="146"/>
  <c r="E24" i="146" s="1"/>
  <c r="AQ24" i="146"/>
  <c r="AR24" i="146"/>
  <c r="AS24" i="146"/>
  <c r="AX24" i="146"/>
  <c r="AY24" i="146"/>
  <c r="BB24" i="146" s="1"/>
  <c r="BA24" i="146"/>
  <c r="L27" i="146"/>
  <c r="N27" i="146"/>
  <c r="AO27" i="146"/>
  <c r="E27" i="146" s="1"/>
  <c r="AQ27" i="146"/>
  <c r="AR27" i="146"/>
  <c r="AS27" i="146"/>
  <c r="AX27" i="146"/>
  <c r="AY27" i="146"/>
  <c r="BB27" i="146" s="1"/>
  <c r="BA27" i="146"/>
  <c r="L30" i="146"/>
  <c r="N30" i="146"/>
  <c r="AO30" i="146"/>
  <c r="E30" i="146" s="1"/>
  <c r="AQ30" i="146"/>
  <c r="AR30" i="146"/>
  <c r="AS30" i="146"/>
  <c r="AX30" i="146"/>
  <c r="AY30" i="146"/>
  <c r="BB30" i="146" s="1"/>
  <c r="BA30" i="146"/>
  <c r="L33" i="146"/>
  <c r="N33" i="146" s="1"/>
  <c r="AO33" i="146"/>
  <c r="E33" i="146" s="1"/>
  <c r="AQ33" i="146"/>
  <c r="AR33" i="146"/>
  <c r="AS33" i="146"/>
  <c r="AX33" i="146"/>
  <c r="AY33" i="146"/>
  <c r="BB33" i="146" s="1"/>
  <c r="BA33" i="146"/>
  <c r="L36" i="146"/>
  <c r="N36" i="146"/>
  <c r="AO36" i="146"/>
  <c r="E36" i="146" s="1"/>
  <c r="BG36" i="146" s="1"/>
  <c r="AQ36" i="146"/>
  <c r="AR36" i="146"/>
  <c r="AS36" i="146"/>
  <c r="AX36" i="146"/>
  <c r="AY36" i="146"/>
  <c r="BB36" i="146" s="1"/>
  <c r="BA36" i="146"/>
  <c r="L39" i="146"/>
  <c r="N39" i="146"/>
  <c r="AO39" i="146"/>
  <c r="E39" i="146" s="1"/>
  <c r="AQ39" i="146"/>
  <c r="AR39" i="146"/>
  <c r="AS39" i="146"/>
  <c r="AX39" i="146"/>
  <c r="AY39" i="146"/>
  <c r="BB39" i="146" s="1"/>
  <c r="BA39" i="146"/>
  <c r="L42" i="146"/>
  <c r="N42" i="146"/>
  <c r="AO42" i="146"/>
  <c r="E42" i="146" s="1"/>
  <c r="AQ42" i="146"/>
  <c r="AR42" i="146"/>
  <c r="AS42" i="146"/>
  <c r="AX42" i="146"/>
  <c r="AY42" i="146"/>
  <c r="BB42" i="146" s="1"/>
  <c r="BA42" i="146"/>
  <c r="L45" i="146"/>
  <c r="N45" i="146" s="1"/>
  <c r="AO45" i="146"/>
  <c r="E45" i="146" s="1"/>
  <c r="AQ45" i="146"/>
  <c r="AR45" i="146"/>
  <c r="AS45" i="146"/>
  <c r="AX45" i="146"/>
  <c r="AY45" i="146"/>
  <c r="BB45" i="146" s="1"/>
  <c r="BA45" i="146"/>
  <c r="L48" i="146"/>
  <c r="N48" i="146"/>
  <c r="AO48" i="146"/>
  <c r="E48" i="146" s="1"/>
  <c r="BG48" i="146" s="1"/>
  <c r="AQ48" i="146"/>
  <c r="AR48" i="146"/>
  <c r="AS48" i="146"/>
  <c r="AX48" i="146"/>
  <c r="AY48" i="146"/>
  <c r="BB48" i="146" s="1"/>
  <c r="BA48" i="146"/>
  <c r="L51" i="146"/>
  <c r="N51" i="146"/>
  <c r="AO51" i="146"/>
  <c r="E51" i="146" s="1"/>
  <c r="AQ51" i="146"/>
  <c r="AR51" i="146"/>
  <c r="AS51" i="146"/>
  <c r="AX51" i="146"/>
  <c r="AY51" i="146"/>
  <c r="BB51" i="146" s="1"/>
  <c r="BA51" i="146"/>
  <c r="L18" i="144"/>
  <c r="N18" i="144" s="1"/>
  <c r="BC18" i="144" s="1"/>
  <c r="AK18" i="144"/>
  <c r="E18" i="144" s="1"/>
  <c r="AL18" i="144"/>
  <c r="H18" i="144" s="1"/>
  <c r="AM18" i="144"/>
  <c r="AN18" i="144"/>
  <c r="AO18" i="144"/>
  <c r="AT18" i="144"/>
  <c r="AU18" i="144"/>
  <c r="AX18" i="144" s="1"/>
  <c r="AW18" i="144"/>
  <c r="L21" i="144"/>
  <c r="N21" i="144" s="1"/>
  <c r="AK21" i="144"/>
  <c r="E21" i="144" s="1"/>
  <c r="AL21" i="144"/>
  <c r="H21" i="144" s="1"/>
  <c r="AM21" i="144"/>
  <c r="AN21" i="144"/>
  <c r="AO21" i="144"/>
  <c r="AT21" i="144"/>
  <c r="AU21" i="144"/>
  <c r="AX21" i="144" s="1"/>
  <c r="AW21" i="144"/>
  <c r="L24" i="144"/>
  <c r="N24" i="144"/>
  <c r="AK24" i="144"/>
  <c r="E24" i="144" s="1"/>
  <c r="BC24" i="144" s="1"/>
  <c r="AL24" i="144"/>
  <c r="H24" i="144" s="1"/>
  <c r="AM24" i="144"/>
  <c r="AN24" i="144"/>
  <c r="AP24" i="144" s="1"/>
  <c r="J24" i="144" s="1"/>
  <c r="AQ24" i="144" s="1"/>
  <c r="AO24" i="144"/>
  <c r="AT24" i="144"/>
  <c r="AU24" i="144"/>
  <c r="AX24" i="144" s="1"/>
  <c r="AW24" i="144"/>
  <c r="L27" i="144"/>
  <c r="N27" i="144" s="1"/>
  <c r="BC27" i="144" s="1"/>
  <c r="AK27" i="144"/>
  <c r="E27" i="144" s="1"/>
  <c r="AM27" i="144"/>
  <c r="AN27" i="144"/>
  <c r="AO27" i="144"/>
  <c r="AT27" i="144"/>
  <c r="AU27" i="144"/>
  <c r="AX27" i="144" s="1"/>
  <c r="AW27" i="144"/>
  <c r="L30" i="144"/>
  <c r="N30" i="144"/>
  <c r="AK30" i="144"/>
  <c r="E30" i="144" s="1"/>
  <c r="AM30" i="144"/>
  <c r="AN30" i="144"/>
  <c r="AO30" i="144"/>
  <c r="AT30" i="144"/>
  <c r="AU30" i="144"/>
  <c r="AX30" i="144" s="1"/>
  <c r="AW30" i="144"/>
  <c r="L33" i="144"/>
  <c r="N33" i="144" s="1"/>
  <c r="AK33" i="144"/>
  <c r="E33" i="144" s="1"/>
  <c r="AL33" i="144"/>
  <c r="H33" i="144" s="1"/>
  <c r="AM33" i="144"/>
  <c r="AN33" i="144"/>
  <c r="AO33" i="144"/>
  <c r="AT33" i="144"/>
  <c r="AU33" i="144"/>
  <c r="AX33" i="144" s="1"/>
  <c r="AW33" i="144"/>
  <c r="L36" i="144"/>
  <c r="N36" i="144" s="1"/>
  <c r="BC36" i="144" s="1"/>
  <c r="AK36" i="144"/>
  <c r="E36" i="144" s="1"/>
  <c r="AL36" i="144"/>
  <c r="H36" i="144" s="1"/>
  <c r="AM36" i="144"/>
  <c r="AN36" i="144"/>
  <c r="AO36" i="144"/>
  <c r="AT36" i="144"/>
  <c r="AU36" i="144"/>
  <c r="AX36" i="144" s="1"/>
  <c r="AW36" i="144"/>
  <c r="L39" i="144"/>
  <c r="N39" i="144" s="1"/>
  <c r="BC39" i="144" s="1"/>
  <c r="AK39" i="144"/>
  <c r="E39" i="144" s="1"/>
  <c r="AM39" i="144"/>
  <c r="AN39" i="144"/>
  <c r="AO39" i="144"/>
  <c r="AT39" i="144"/>
  <c r="AU39" i="144"/>
  <c r="AX39" i="144" s="1"/>
  <c r="AW39" i="144"/>
  <c r="L42" i="144"/>
  <c r="N42" i="144" s="1"/>
  <c r="BC42" i="144" s="1"/>
  <c r="AK42" i="144"/>
  <c r="E42" i="144" s="1"/>
  <c r="AL42" i="144"/>
  <c r="AM42" i="144"/>
  <c r="AP42" i="144" s="1"/>
  <c r="J42" i="144" s="1"/>
  <c r="AQ42" i="144" s="1"/>
  <c r="AN42" i="144"/>
  <c r="AO42" i="144"/>
  <c r="AT42" i="144"/>
  <c r="AU42" i="144"/>
  <c r="AX42" i="144" s="1"/>
  <c r="AW42" i="144"/>
  <c r="L45" i="144"/>
  <c r="N45" i="144" s="1"/>
  <c r="AK45" i="144"/>
  <c r="E45" i="144" s="1"/>
  <c r="AL45" i="144"/>
  <c r="AM45" i="144"/>
  <c r="AN45" i="144"/>
  <c r="AO45" i="144"/>
  <c r="AT45" i="144"/>
  <c r="AU45" i="144"/>
  <c r="AX45" i="144" s="1"/>
  <c r="AW45" i="144"/>
  <c r="L48" i="144"/>
  <c r="N48" i="144" s="1"/>
  <c r="AK48" i="144"/>
  <c r="E48" i="144" s="1"/>
  <c r="AM48" i="144"/>
  <c r="AN48" i="144"/>
  <c r="AO48" i="144"/>
  <c r="AT48" i="144"/>
  <c r="AU48" i="144"/>
  <c r="AX48" i="144" s="1"/>
  <c r="AW48" i="144"/>
  <c r="L51" i="144"/>
  <c r="N51" i="144" s="1"/>
  <c r="BC51" i="144" s="1"/>
  <c r="AK51" i="144"/>
  <c r="E51" i="144" s="1"/>
  <c r="AM51" i="144"/>
  <c r="AN51" i="144"/>
  <c r="AO51" i="144"/>
  <c r="AT51" i="144"/>
  <c r="AU51" i="144"/>
  <c r="AX51" i="144" s="1"/>
  <c r="AW51" i="144"/>
  <c r="AT27" i="148" l="1"/>
  <c r="J27" i="148" s="1"/>
  <c r="AU27" i="148" s="1"/>
  <c r="AV27" i="148" s="1"/>
  <c r="AW27" i="148" s="1"/>
  <c r="AZ27" i="148" s="1"/>
  <c r="F27" i="148" s="1"/>
  <c r="BC27" i="148" s="1"/>
  <c r="G27" i="148" s="1"/>
  <c r="BG36" i="148"/>
  <c r="BG33" i="148"/>
  <c r="BG18" i="148"/>
  <c r="AP51" i="148"/>
  <c r="H51" i="148" s="1"/>
  <c r="AP48" i="148"/>
  <c r="H48" i="148" s="1"/>
  <c r="AP45" i="148"/>
  <c r="H45" i="148" s="1"/>
  <c r="BG42" i="148"/>
  <c r="AT39" i="148"/>
  <c r="J39" i="148" s="1"/>
  <c r="AU39" i="148" s="1"/>
  <c r="AT36" i="148"/>
  <c r="J36" i="148" s="1"/>
  <c r="AU36" i="148" s="1"/>
  <c r="AV36" i="148" s="1"/>
  <c r="AW36" i="148" s="1"/>
  <c r="AZ36" i="148" s="1"/>
  <c r="F36" i="148" s="1"/>
  <c r="BC36" i="148" s="1"/>
  <c r="G36" i="148" s="1"/>
  <c r="BE36" i="148" s="1"/>
  <c r="AT33" i="148"/>
  <c r="J33" i="148" s="1"/>
  <c r="AU33" i="148" s="1"/>
  <c r="AV33" i="148" s="1"/>
  <c r="AW33" i="148" s="1"/>
  <c r="AZ33" i="148" s="1"/>
  <c r="F33" i="148" s="1"/>
  <c r="BC33" i="148" s="1"/>
  <c r="G33" i="148" s="1"/>
  <c r="BE33" i="148" s="1"/>
  <c r="AP27" i="148"/>
  <c r="H27" i="148" s="1"/>
  <c r="AP24" i="148"/>
  <c r="H24" i="148" s="1"/>
  <c r="AP21" i="148"/>
  <c r="H21" i="148" s="1"/>
  <c r="AT21" i="148"/>
  <c r="J21" i="148" s="1"/>
  <c r="AU21" i="148" s="1"/>
  <c r="AV21" i="148" s="1"/>
  <c r="AW21" i="148" s="1"/>
  <c r="AZ21" i="148" s="1"/>
  <c r="F21" i="148" s="1"/>
  <c r="BC21" i="148" s="1"/>
  <c r="G21" i="148" s="1"/>
  <c r="BD21" i="148" s="1"/>
  <c r="BG48" i="148"/>
  <c r="BG45" i="148"/>
  <c r="AT42" i="148"/>
  <c r="J42" i="148" s="1"/>
  <c r="AU42" i="148" s="1"/>
  <c r="I42" i="148" s="1"/>
  <c r="AP30" i="148"/>
  <c r="H30" i="148" s="1"/>
  <c r="BG24" i="148"/>
  <c r="BG21" i="148"/>
  <c r="BG48" i="147"/>
  <c r="BG33" i="147"/>
  <c r="BG30" i="147"/>
  <c r="BG18" i="147"/>
  <c r="AT51" i="147"/>
  <c r="J51" i="147" s="1"/>
  <c r="AU51" i="147" s="1"/>
  <c r="AP45" i="147"/>
  <c r="H45" i="147" s="1"/>
  <c r="AP42" i="147"/>
  <c r="H42" i="147" s="1"/>
  <c r="BG39" i="147"/>
  <c r="AT36" i="147"/>
  <c r="J36" i="147" s="1"/>
  <c r="AU36" i="147" s="1"/>
  <c r="AT33" i="147"/>
  <c r="J33" i="147" s="1"/>
  <c r="AU33" i="147" s="1"/>
  <c r="AV33" i="147" s="1"/>
  <c r="AW33" i="147" s="1"/>
  <c r="AZ33" i="147" s="1"/>
  <c r="F33" i="147" s="1"/>
  <c r="BC33" i="147" s="1"/>
  <c r="G33" i="147" s="1"/>
  <c r="BD33" i="147" s="1"/>
  <c r="AT30" i="147"/>
  <c r="J30" i="147" s="1"/>
  <c r="AU30" i="147" s="1"/>
  <c r="AV30" i="147" s="1"/>
  <c r="AW30" i="147" s="1"/>
  <c r="AZ30" i="147" s="1"/>
  <c r="F30" i="147" s="1"/>
  <c r="BC30" i="147" s="1"/>
  <c r="G30" i="147" s="1"/>
  <c r="BE30" i="147" s="1"/>
  <c r="AP24" i="147"/>
  <c r="H24" i="147" s="1"/>
  <c r="AP21" i="147"/>
  <c r="H21" i="147" s="1"/>
  <c r="AP48" i="147"/>
  <c r="H48" i="147" s="1"/>
  <c r="BG45" i="147"/>
  <c r="BG42" i="147"/>
  <c r="AT39" i="147"/>
  <c r="J39" i="147" s="1"/>
  <c r="AU39" i="147" s="1"/>
  <c r="I39" i="147" s="1"/>
  <c r="AP27" i="147"/>
  <c r="H27" i="147" s="1"/>
  <c r="BG21" i="147"/>
  <c r="BG33" i="146"/>
  <c r="BG42" i="146"/>
  <c r="AZ33" i="150"/>
  <c r="AZ18" i="150"/>
  <c r="BB18" i="150"/>
  <c r="BD18" i="150" s="1"/>
  <c r="I39" i="150"/>
  <c r="AR39" i="150"/>
  <c r="AS39" i="150" s="1"/>
  <c r="AV39" i="150" s="1"/>
  <c r="F39" i="150" s="1"/>
  <c r="BC48" i="144"/>
  <c r="BC33" i="144"/>
  <c r="AP30" i="144"/>
  <c r="J30" i="144" s="1"/>
  <c r="AQ30" i="144" s="1"/>
  <c r="I30" i="144" s="1"/>
  <c r="AL51" i="144"/>
  <c r="BC45" i="144"/>
  <c r="AL39" i="144"/>
  <c r="AP39" i="144" s="1"/>
  <c r="J39" i="144" s="1"/>
  <c r="AQ39" i="144" s="1"/>
  <c r="AP33" i="144"/>
  <c r="J33" i="144" s="1"/>
  <c r="AQ33" i="144" s="1"/>
  <c r="AL27" i="144"/>
  <c r="H27" i="144" s="1"/>
  <c r="BC21" i="144"/>
  <c r="AP18" i="144"/>
  <c r="J18" i="144" s="1"/>
  <c r="AQ18" i="144" s="1"/>
  <c r="I18" i="144" s="1"/>
  <c r="AP51" i="144"/>
  <c r="J51" i="144" s="1"/>
  <c r="AQ51" i="144" s="1"/>
  <c r="BC30" i="144"/>
  <c r="AL48" i="144"/>
  <c r="AP48" i="144" s="1"/>
  <c r="J48" i="144" s="1"/>
  <c r="AQ48" i="144" s="1"/>
  <c r="AP45" i="144"/>
  <c r="J45" i="144" s="1"/>
  <c r="AQ45" i="144" s="1"/>
  <c r="AR45" i="144" s="1"/>
  <c r="AS45" i="144" s="1"/>
  <c r="AV45" i="144" s="1"/>
  <c r="F45" i="144" s="1"/>
  <c r="AY45" i="144" s="1"/>
  <c r="G45" i="144" s="1"/>
  <c r="AP36" i="144"/>
  <c r="J36" i="144" s="1"/>
  <c r="AQ36" i="144" s="1"/>
  <c r="AL30" i="144"/>
  <c r="H30" i="144" s="1"/>
  <c r="AP21" i="144"/>
  <c r="J21" i="144" s="1"/>
  <c r="AQ21" i="144" s="1"/>
  <c r="BA30" i="149"/>
  <c r="I33" i="149"/>
  <c r="BA33" i="149"/>
  <c r="AP51" i="149"/>
  <c r="J51" i="149" s="1"/>
  <c r="AQ51" i="149" s="1"/>
  <c r="AR51" i="149" s="1"/>
  <c r="AS51" i="149" s="1"/>
  <c r="AV51" i="149" s="1"/>
  <c r="F51" i="149" s="1"/>
  <c r="AY51" i="149" s="1"/>
  <c r="G51" i="149" s="1"/>
  <c r="AZ51" i="149" s="1"/>
  <c r="AP24" i="149"/>
  <c r="J24" i="149" s="1"/>
  <c r="AQ24" i="149" s="1"/>
  <c r="I24" i="149" s="1"/>
  <c r="AP42" i="149"/>
  <c r="J42" i="149" s="1"/>
  <c r="AQ42" i="149" s="1"/>
  <c r="I45" i="150"/>
  <c r="AR45" i="150"/>
  <c r="AS45" i="150" s="1"/>
  <c r="AV45" i="150" s="1"/>
  <c r="F45" i="150" s="1"/>
  <c r="AY45" i="150" s="1"/>
  <c r="G45" i="150" s="1"/>
  <c r="I27" i="150"/>
  <c r="AR27" i="150"/>
  <c r="AS27" i="150" s="1"/>
  <c r="AV27" i="150" s="1"/>
  <c r="F27" i="150" s="1"/>
  <c r="AY27" i="150" s="1"/>
  <c r="G27" i="150" s="1"/>
  <c r="AZ42" i="150"/>
  <c r="BF36" i="151"/>
  <c r="BH36" i="151" s="1"/>
  <c r="BE33" i="151"/>
  <c r="BD33" i="151"/>
  <c r="BE48" i="151"/>
  <c r="BD48" i="151"/>
  <c r="I18" i="151"/>
  <c r="AV18" i="151"/>
  <c r="AW18" i="151" s="1"/>
  <c r="AZ18" i="151" s="1"/>
  <c r="F18" i="151" s="1"/>
  <c r="BC18" i="151" s="1"/>
  <c r="G18" i="151" s="1"/>
  <c r="I51" i="151"/>
  <c r="AV51" i="151"/>
  <c r="AW51" i="151" s="1"/>
  <c r="AZ51" i="151" s="1"/>
  <c r="F51" i="151" s="1"/>
  <c r="BC51" i="151" s="1"/>
  <c r="G51" i="151" s="1"/>
  <c r="BF33" i="151"/>
  <c r="BH33" i="151" s="1"/>
  <c r="BF30" i="151"/>
  <c r="BH30" i="151" s="1"/>
  <c r="I27" i="151"/>
  <c r="AV27" i="151"/>
  <c r="AW27" i="151" s="1"/>
  <c r="AZ27" i="151" s="1"/>
  <c r="F27" i="151" s="1"/>
  <c r="BC27" i="151" s="1"/>
  <c r="G27" i="151" s="1"/>
  <c r="I42" i="151"/>
  <c r="AV42" i="151"/>
  <c r="AW42" i="151" s="1"/>
  <c r="AZ42" i="151" s="1"/>
  <c r="F42" i="151" s="1"/>
  <c r="BC42" i="151" s="1"/>
  <c r="G42" i="151" s="1"/>
  <c r="BE24" i="151"/>
  <c r="BD24" i="151"/>
  <c r="I39" i="151"/>
  <c r="AV39" i="151"/>
  <c r="AW39" i="151" s="1"/>
  <c r="AZ39" i="151" s="1"/>
  <c r="F39" i="151" s="1"/>
  <c r="BC39" i="151" s="1"/>
  <c r="G39" i="151" s="1"/>
  <c r="BE36" i="151"/>
  <c r="BD36" i="151"/>
  <c r="I21" i="151"/>
  <c r="AV21" i="151"/>
  <c r="AW21" i="151" s="1"/>
  <c r="AZ21" i="151" s="1"/>
  <c r="F21" i="151" s="1"/>
  <c r="BC21" i="151" s="1"/>
  <c r="G21" i="151" s="1"/>
  <c r="BE30" i="151"/>
  <c r="BD30" i="151"/>
  <c r="I45" i="151"/>
  <c r="AV45" i="151"/>
  <c r="AW45" i="151" s="1"/>
  <c r="AZ45" i="151" s="1"/>
  <c r="F45" i="151" s="1"/>
  <c r="BC45" i="151" s="1"/>
  <c r="G45" i="151" s="1"/>
  <c r="BF48" i="151"/>
  <c r="BH48" i="151" s="1"/>
  <c r="BF24" i="151"/>
  <c r="BH24" i="151" s="1"/>
  <c r="BF51" i="151"/>
  <c r="BH51" i="151" s="1"/>
  <c r="BA51" i="150"/>
  <c r="AZ51" i="150"/>
  <c r="BB51" i="150"/>
  <c r="BD51" i="150" s="1"/>
  <c r="BA27" i="149"/>
  <c r="BA51" i="149"/>
  <c r="AP48" i="149"/>
  <c r="J48" i="149" s="1"/>
  <c r="AQ48" i="149" s="1"/>
  <c r="BD39" i="149"/>
  <c r="AR24" i="149"/>
  <c r="AS24" i="149" s="1"/>
  <c r="AV24" i="149" s="1"/>
  <c r="F24" i="149" s="1"/>
  <c r="AY24" i="149" s="1"/>
  <c r="G24" i="149" s="1"/>
  <c r="AZ24" i="149" s="1"/>
  <c r="I51" i="149"/>
  <c r="BB33" i="149"/>
  <c r="BD33" i="149" s="1"/>
  <c r="BB27" i="149"/>
  <c r="BD27" i="149" s="1"/>
  <c r="AP18" i="149"/>
  <c r="J18" i="149" s="1"/>
  <c r="AQ18" i="149" s="1"/>
  <c r="BA24" i="149"/>
  <c r="BA21" i="149"/>
  <c r="AZ21" i="149"/>
  <c r="BB45" i="149"/>
  <c r="BD45" i="149" s="1"/>
  <c r="BB21" i="149"/>
  <c r="BD21" i="149" s="1"/>
  <c r="BA45" i="149"/>
  <c r="AZ45" i="149"/>
  <c r="BA36" i="149"/>
  <c r="AZ36" i="149"/>
  <c r="BD36" i="148"/>
  <c r="I39" i="148"/>
  <c r="I27" i="148"/>
  <c r="AV39" i="148"/>
  <c r="AW39" i="148" s="1"/>
  <c r="AZ39" i="148" s="1"/>
  <c r="F39" i="148" s="1"/>
  <c r="BC39" i="148" s="1"/>
  <c r="G39" i="148" s="1"/>
  <c r="I21" i="148"/>
  <c r="BG51" i="148"/>
  <c r="BG39" i="148"/>
  <c r="I36" i="148"/>
  <c r="BF36" i="148"/>
  <c r="BH36" i="148" s="1"/>
  <c r="BG27" i="148"/>
  <c r="AP18" i="148"/>
  <c r="AT18" i="148" s="1"/>
  <c r="J18" i="148" s="1"/>
  <c r="AU18" i="148" s="1"/>
  <c r="BE33" i="147"/>
  <c r="I51" i="147"/>
  <c r="AV51" i="147"/>
  <c r="AW51" i="147" s="1"/>
  <c r="AZ51" i="147" s="1"/>
  <c r="F51" i="147" s="1"/>
  <c r="BC51" i="147" s="1"/>
  <c r="G51" i="147" s="1"/>
  <c r="I36" i="147"/>
  <c r="AV36" i="147"/>
  <c r="AW36" i="147" s="1"/>
  <c r="AZ36" i="147" s="1"/>
  <c r="F36" i="147" s="1"/>
  <c r="BC36" i="147" s="1"/>
  <c r="G36" i="147" s="1"/>
  <c r="BG36" i="147"/>
  <c r="I33" i="147"/>
  <c r="BG24" i="147"/>
  <c r="AP18" i="147"/>
  <c r="AT18" i="147" s="1"/>
  <c r="J18" i="147" s="1"/>
  <c r="AU18" i="147" s="1"/>
  <c r="BG18" i="146"/>
  <c r="BG30" i="146"/>
  <c r="BG27" i="146"/>
  <c r="AT18" i="146"/>
  <c r="J18" i="146" s="1"/>
  <c r="AU18" i="146" s="1"/>
  <c r="BG21" i="146"/>
  <c r="BG51" i="146"/>
  <c r="BG45" i="146"/>
  <c r="BG39" i="146"/>
  <c r="BG24" i="146"/>
  <c r="AP51" i="146"/>
  <c r="AP48" i="146"/>
  <c r="AP45" i="146"/>
  <c r="AP42" i="146"/>
  <c r="AT42" i="146" s="1"/>
  <c r="J42" i="146" s="1"/>
  <c r="AU42" i="146" s="1"/>
  <c r="AP39" i="146"/>
  <c r="AP36" i="146"/>
  <c r="AT36" i="146" s="1"/>
  <c r="J36" i="146" s="1"/>
  <c r="AU36" i="146" s="1"/>
  <c r="AP33" i="146"/>
  <c r="AT33" i="146" s="1"/>
  <c r="J33" i="146" s="1"/>
  <c r="AU33" i="146" s="1"/>
  <c r="AP30" i="146"/>
  <c r="AP27" i="146"/>
  <c r="AT27" i="146" s="1"/>
  <c r="J27" i="146" s="1"/>
  <c r="AU27" i="146" s="1"/>
  <c r="AP24" i="146"/>
  <c r="AP21" i="146"/>
  <c r="AP18" i="146"/>
  <c r="I21" i="144"/>
  <c r="AR21" i="144"/>
  <c r="AS21" i="144" s="1"/>
  <c r="AV21" i="144" s="1"/>
  <c r="F21" i="144" s="1"/>
  <c r="AY21" i="144" s="1"/>
  <c r="G21" i="144" s="1"/>
  <c r="I51" i="144"/>
  <c r="AR51" i="144"/>
  <c r="AS51" i="144" s="1"/>
  <c r="AV51" i="144" s="1"/>
  <c r="F51" i="144" s="1"/>
  <c r="AY51" i="144" s="1"/>
  <c r="G51" i="144" s="1"/>
  <c r="AR30" i="144"/>
  <c r="AS30" i="144" s="1"/>
  <c r="AV30" i="144" s="1"/>
  <c r="F30" i="144" s="1"/>
  <c r="AY30" i="144" s="1"/>
  <c r="G30" i="144" s="1"/>
  <c r="I33" i="144"/>
  <c r="AR33" i="144"/>
  <c r="AS33" i="144" s="1"/>
  <c r="AV33" i="144" s="1"/>
  <c r="F33" i="144" s="1"/>
  <c r="AY33" i="144" s="1"/>
  <c r="G33" i="144" s="1"/>
  <c r="I45" i="144"/>
  <c r="I42" i="144"/>
  <c r="AR42" i="144"/>
  <c r="AS42" i="144" s="1"/>
  <c r="AV42" i="144" s="1"/>
  <c r="F42" i="144" s="1"/>
  <c r="AY42" i="144" s="1"/>
  <c r="G42" i="144" s="1"/>
  <c r="I36" i="144"/>
  <c r="I24" i="144"/>
  <c r="H39" i="144"/>
  <c r="H51" i="144"/>
  <c r="H48" i="144"/>
  <c r="H45" i="144"/>
  <c r="H42" i="144"/>
  <c r="AR36" i="144"/>
  <c r="AS36" i="144" s="1"/>
  <c r="AV36" i="144" s="1"/>
  <c r="F36" i="144" s="1"/>
  <c r="AY36" i="144" s="1"/>
  <c r="G36" i="144" s="1"/>
  <c r="AP27" i="144"/>
  <c r="J27" i="144" s="1"/>
  <c r="AQ27" i="144" s="1"/>
  <c r="AR24" i="144"/>
  <c r="AS24" i="144" s="1"/>
  <c r="AV24" i="144" s="1"/>
  <c r="F24" i="144" s="1"/>
  <c r="AY24" i="144" s="1"/>
  <c r="G24" i="144" s="1"/>
  <c r="L18" i="143"/>
  <c r="N18" i="143" s="1"/>
  <c r="AK18" i="143"/>
  <c r="E18" i="143" s="1"/>
  <c r="AL18" i="143"/>
  <c r="H18" i="143" s="1"/>
  <c r="AM18" i="143"/>
  <c r="AN18" i="143"/>
  <c r="AO18" i="143"/>
  <c r="AT18" i="143"/>
  <c r="AU18" i="143" s="1"/>
  <c r="AX18" i="143" s="1"/>
  <c r="AW18" i="143"/>
  <c r="L21" i="143"/>
  <c r="N21" i="143"/>
  <c r="AK21" i="143"/>
  <c r="E21" i="143" s="1"/>
  <c r="AM21" i="143"/>
  <c r="AN21" i="143"/>
  <c r="AO21" i="143"/>
  <c r="AT21" i="143"/>
  <c r="AU21" i="143" s="1"/>
  <c r="AX21" i="143" s="1"/>
  <c r="AW21" i="143"/>
  <c r="L24" i="143"/>
  <c r="N24" i="143" s="1"/>
  <c r="AK24" i="143"/>
  <c r="E24" i="143" s="1"/>
  <c r="AL24" i="143"/>
  <c r="H24" i="143" s="1"/>
  <c r="AM24" i="143"/>
  <c r="AN24" i="143"/>
  <c r="AO24" i="143"/>
  <c r="AT24" i="143"/>
  <c r="AU24" i="143" s="1"/>
  <c r="AX24" i="143" s="1"/>
  <c r="AW24" i="143"/>
  <c r="L27" i="143"/>
  <c r="N27" i="143"/>
  <c r="AK27" i="143"/>
  <c r="E27" i="143" s="1"/>
  <c r="AM27" i="143"/>
  <c r="AN27" i="143"/>
  <c r="AO27" i="143"/>
  <c r="AT27" i="143"/>
  <c r="AU27" i="143" s="1"/>
  <c r="AX27" i="143" s="1"/>
  <c r="AW27" i="143"/>
  <c r="L30" i="143"/>
  <c r="N30" i="143" s="1"/>
  <c r="AK30" i="143"/>
  <c r="E30" i="143" s="1"/>
  <c r="AL30" i="143"/>
  <c r="H30" i="143" s="1"/>
  <c r="AM30" i="143"/>
  <c r="AN30" i="143"/>
  <c r="AO30" i="143"/>
  <c r="AT30" i="143"/>
  <c r="AU30" i="143" s="1"/>
  <c r="AX30" i="143" s="1"/>
  <c r="AW30" i="143"/>
  <c r="L33" i="143"/>
  <c r="N33" i="143"/>
  <c r="AK33" i="143"/>
  <c r="E33" i="143" s="1"/>
  <c r="AM33" i="143"/>
  <c r="AN33" i="143"/>
  <c r="AO33" i="143"/>
  <c r="AT33" i="143"/>
  <c r="AU33" i="143" s="1"/>
  <c r="AX33" i="143" s="1"/>
  <c r="AW33" i="143"/>
  <c r="L36" i="143"/>
  <c r="N36" i="143" s="1"/>
  <c r="AK36" i="143"/>
  <c r="E36" i="143" s="1"/>
  <c r="AL36" i="143"/>
  <c r="H36" i="143" s="1"/>
  <c r="AM36" i="143"/>
  <c r="AN36" i="143"/>
  <c r="AO36" i="143"/>
  <c r="AT36" i="143"/>
  <c r="AU36" i="143" s="1"/>
  <c r="AX36" i="143" s="1"/>
  <c r="AW36" i="143"/>
  <c r="L39" i="143"/>
  <c r="N39" i="143"/>
  <c r="AK39" i="143"/>
  <c r="E39" i="143" s="1"/>
  <c r="AM39" i="143"/>
  <c r="AN39" i="143"/>
  <c r="AO39" i="143"/>
  <c r="AT39" i="143"/>
  <c r="AU39" i="143" s="1"/>
  <c r="AX39" i="143" s="1"/>
  <c r="AW39" i="143"/>
  <c r="L42" i="143"/>
  <c r="N42" i="143" s="1"/>
  <c r="AK42" i="143"/>
  <c r="E42" i="143" s="1"/>
  <c r="AL42" i="143"/>
  <c r="H42" i="143" s="1"/>
  <c r="AM42" i="143"/>
  <c r="AN42" i="143"/>
  <c r="AO42" i="143"/>
  <c r="AT42" i="143"/>
  <c r="AU42" i="143" s="1"/>
  <c r="AX42" i="143" s="1"/>
  <c r="AW42" i="143"/>
  <c r="L45" i="143"/>
  <c r="N45" i="143"/>
  <c r="AK45" i="143"/>
  <c r="E45" i="143" s="1"/>
  <c r="AM45" i="143"/>
  <c r="AN45" i="143"/>
  <c r="AO45" i="143"/>
  <c r="AT45" i="143"/>
  <c r="AU45" i="143" s="1"/>
  <c r="AX45" i="143" s="1"/>
  <c r="AW45" i="143"/>
  <c r="L48" i="143"/>
  <c r="N48" i="143" s="1"/>
  <c r="AK48" i="143"/>
  <c r="E48" i="143" s="1"/>
  <c r="AL48" i="143"/>
  <c r="H48" i="143" s="1"/>
  <c r="AM48" i="143"/>
  <c r="AN48" i="143"/>
  <c r="AO48" i="143"/>
  <c r="AT48" i="143"/>
  <c r="AU48" i="143" s="1"/>
  <c r="AX48" i="143" s="1"/>
  <c r="AW48" i="143"/>
  <c r="L51" i="143"/>
  <c r="N51" i="143"/>
  <c r="AK51" i="143"/>
  <c r="E51" i="143" s="1"/>
  <c r="AL51" i="143"/>
  <c r="H51" i="143" s="1"/>
  <c r="AM51" i="143"/>
  <c r="AN51" i="143"/>
  <c r="AO51" i="143"/>
  <c r="AT51" i="143"/>
  <c r="AU51" i="143" s="1"/>
  <c r="AX51" i="143" s="1"/>
  <c r="AW51" i="143"/>
  <c r="L18" i="142"/>
  <c r="N18" i="142" s="1"/>
  <c r="AK18" i="142"/>
  <c r="E18" i="142" s="1"/>
  <c r="AL18" i="142"/>
  <c r="H18" i="142" s="1"/>
  <c r="AM18" i="142"/>
  <c r="AN18" i="142"/>
  <c r="AO18" i="142"/>
  <c r="AT18" i="142"/>
  <c r="AU18" i="142" s="1"/>
  <c r="AX18" i="142" s="1"/>
  <c r="AW18" i="142"/>
  <c r="L21" i="142"/>
  <c r="N21" i="142" s="1"/>
  <c r="AK21" i="142"/>
  <c r="E21" i="142" s="1"/>
  <c r="AL21" i="142"/>
  <c r="H21" i="142" s="1"/>
  <c r="AM21" i="142"/>
  <c r="AN21" i="142"/>
  <c r="AO21" i="142"/>
  <c r="AT21" i="142"/>
  <c r="AU21" i="142" s="1"/>
  <c r="AX21" i="142" s="1"/>
  <c r="AW21" i="142"/>
  <c r="L24" i="142"/>
  <c r="N24" i="142"/>
  <c r="AK24" i="142"/>
  <c r="E24" i="142" s="1"/>
  <c r="AM24" i="142"/>
  <c r="AN24" i="142"/>
  <c r="AO24" i="142"/>
  <c r="AT24" i="142"/>
  <c r="AU24" i="142" s="1"/>
  <c r="AX24" i="142" s="1"/>
  <c r="AW24" i="142"/>
  <c r="L27" i="142"/>
  <c r="N27" i="142" s="1"/>
  <c r="AK27" i="142"/>
  <c r="E27" i="142" s="1"/>
  <c r="AL27" i="142"/>
  <c r="H27" i="142" s="1"/>
  <c r="AM27" i="142"/>
  <c r="AN27" i="142"/>
  <c r="AO27" i="142"/>
  <c r="AT27" i="142"/>
  <c r="AU27" i="142" s="1"/>
  <c r="AX27" i="142" s="1"/>
  <c r="AW27" i="142"/>
  <c r="L30" i="142"/>
  <c r="N30" i="142"/>
  <c r="AK30" i="142"/>
  <c r="E30" i="142" s="1"/>
  <c r="AM30" i="142"/>
  <c r="AN30" i="142"/>
  <c r="AO30" i="142"/>
  <c r="AT30" i="142"/>
  <c r="AU30" i="142" s="1"/>
  <c r="AX30" i="142" s="1"/>
  <c r="AW30" i="142"/>
  <c r="L33" i="142"/>
  <c r="N33" i="142" s="1"/>
  <c r="AK33" i="142"/>
  <c r="E33" i="142" s="1"/>
  <c r="AL33" i="142"/>
  <c r="H33" i="142" s="1"/>
  <c r="AM33" i="142"/>
  <c r="AN33" i="142"/>
  <c r="AO33" i="142"/>
  <c r="AT33" i="142"/>
  <c r="AU33" i="142" s="1"/>
  <c r="AX33" i="142" s="1"/>
  <c r="AW33" i="142"/>
  <c r="L36" i="142"/>
  <c r="N36" i="142"/>
  <c r="AK36" i="142"/>
  <c r="E36" i="142" s="1"/>
  <c r="BC36" i="142" s="1"/>
  <c r="AM36" i="142"/>
  <c r="AN36" i="142"/>
  <c r="AO36" i="142"/>
  <c r="AT36" i="142"/>
  <c r="AU36" i="142" s="1"/>
  <c r="AX36" i="142" s="1"/>
  <c r="AW36" i="142"/>
  <c r="L39" i="142"/>
  <c r="N39" i="142" s="1"/>
  <c r="AK39" i="142"/>
  <c r="E39" i="142" s="1"/>
  <c r="AL39" i="142"/>
  <c r="H39" i="142" s="1"/>
  <c r="AM39" i="142"/>
  <c r="AN39" i="142"/>
  <c r="AO39" i="142"/>
  <c r="AT39" i="142"/>
  <c r="AU39" i="142" s="1"/>
  <c r="AX39" i="142" s="1"/>
  <c r="AW39" i="142"/>
  <c r="L42" i="142"/>
  <c r="N42" i="142"/>
  <c r="AK42" i="142"/>
  <c r="E42" i="142" s="1"/>
  <c r="BC42" i="142" s="1"/>
  <c r="AM42" i="142"/>
  <c r="AN42" i="142"/>
  <c r="AO42" i="142"/>
  <c r="AT42" i="142"/>
  <c r="AU42" i="142" s="1"/>
  <c r="AX42" i="142" s="1"/>
  <c r="AW42" i="142"/>
  <c r="L45" i="142"/>
  <c r="N45" i="142" s="1"/>
  <c r="AK45" i="142"/>
  <c r="E45" i="142" s="1"/>
  <c r="AL45" i="142"/>
  <c r="H45" i="142" s="1"/>
  <c r="AM45" i="142"/>
  <c r="AN45" i="142"/>
  <c r="AO45" i="142"/>
  <c r="AT45" i="142"/>
  <c r="AU45" i="142" s="1"/>
  <c r="AX45" i="142" s="1"/>
  <c r="AW45" i="142"/>
  <c r="L48" i="142"/>
  <c r="N48" i="142"/>
  <c r="AK48" i="142"/>
  <c r="E48" i="142" s="1"/>
  <c r="AM48" i="142"/>
  <c r="AN48" i="142"/>
  <c r="AO48" i="142"/>
  <c r="AT48" i="142"/>
  <c r="AU48" i="142" s="1"/>
  <c r="AX48" i="142" s="1"/>
  <c r="AW48" i="142"/>
  <c r="L51" i="142"/>
  <c r="N51" i="142" s="1"/>
  <c r="AK51" i="142"/>
  <c r="E51" i="142" s="1"/>
  <c r="AM51" i="142"/>
  <c r="AN51" i="142"/>
  <c r="AO51" i="142"/>
  <c r="AT51" i="142"/>
  <c r="AU51" i="142" s="1"/>
  <c r="AW51" i="142"/>
  <c r="AX51" i="142"/>
  <c r="L18" i="141"/>
  <c r="N18" i="141"/>
  <c r="AO18" i="141"/>
  <c r="E18" i="141" s="1"/>
  <c r="AQ18" i="141"/>
  <c r="AR18" i="141"/>
  <c r="AS18" i="141"/>
  <c r="AX18" i="141"/>
  <c r="AY18" i="141" s="1"/>
  <c r="BB18" i="141" s="1"/>
  <c r="BA18" i="141"/>
  <c r="L21" i="141"/>
  <c r="N21" i="141"/>
  <c r="AO21" i="141"/>
  <c r="E21" i="141" s="1"/>
  <c r="AQ21" i="141"/>
  <c r="AR21" i="141"/>
  <c r="AS21" i="141"/>
  <c r="AX21" i="141"/>
  <c r="AY21" i="141" s="1"/>
  <c r="BB21" i="141" s="1"/>
  <c r="BA21" i="141"/>
  <c r="L24" i="141"/>
  <c r="N24" i="141" s="1"/>
  <c r="AO24" i="141"/>
  <c r="E24" i="141" s="1"/>
  <c r="AP24" i="141"/>
  <c r="H24" i="141" s="1"/>
  <c r="AQ24" i="141"/>
  <c r="AR24" i="141"/>
  <c r="AS24" i="141"/>
  <c r="AX24" i="141"/>
  <c r="AY24" i="141" s="1"/>
  <c r="BB24" i="141" s="1"/>
  <c r="BA24" i="141"/>
  <c r="L27" i="141"/>
  <c r="N27" i="141"/>
  <c r="AO27" i="141"/>
  <c r="E27" i="141" s="1"/>
  <c r="AQ27" i="141"/>
  <c r="AR27" i="141"/>
  <c r="AS27" i="141"/>
  <c r="AX27" i="141"/>
  <c r="AY27" i="141" s="1"/>
  <c r="BB27" i="141" s="1"/>
  <c r="BA27" i="141"/>
  <c r="L30" i="141"/>
  <c r="N30" i="141" s="1"/>
  <c r="AO30" i="141"/>
  <c r="E30" i="141" s="1"/>
  <c r="AP30" i="141"/>
  <c r="H30" i="141" s="1"/>
  <c r="AQ30" i="141"/>
  <c r="AR30" i="141"/>
  <c r="AS30" i="141"/>
  <c r="AX30" i="141"/>
  <c r="AY30" i="141" s="1"/>
  <c r="BB30" i="141" s="1"/>
  <c r="BA30" i="141"/>
  <c r="L33" i="141"/>
  <c r="N33" i="141"/>
  <c r="AO33" i="141"/>
  <c r="E33" i="141" s="1"/>
  <c r="AQ33" i="141"/>
  <c r="AR33" i="141"/>
  <c r="AS33" i="141"/>
  <c r="AX33" i="141"/>
  <c r="AY33" i="141" s="1"/>
  <c r="BB33" i="141" s="1"/>
  <c r="BA33" i="141"/>
  <c r="L36" i="141"/>
  <c r="N36" i="141" s="1"/>
  <c r="AO36" i="141"/>
  <c r="E36" i="141" s="1"/>
  <c r="AP36" i="141"/>
  <c r="H36" i="141" s="1"/>
  <c r="AQ36" i="141"/>
  <c r="AR36" i="141"/>
  <c r="AS36" i="141"/>
  <c r="AX36" i="141"/>
  <c r="AY36" i="141" s="1"/>
  <c r="BB36" i="141" s="1"/>
  <c r="BA36" i="141"/>
  <c r="L39" i="141"/>
  <c r="N39" i="141"/>
  <c r="AO39" i="141"/>
  <c r="E39" i="141" s="1"/>
  <c r="AQ39" i="141"/>
  <c r="AR39" i="141"/>
  <c r="AS39" i="141"/>
  <c r="AX39" i="141"/>
  <c r="AY39" i="141" s="1"/>
  <c r="BB39" i="141" s="1"/>
  <c r="BA39" i="141"/>
  <c r="L42" i="141"/>
  <c r="N42" i="141" s="1"/>
  <c r="AO42" i="141"/>
  <c r="E42" i="141" s="1"/>
  <c r="AP42" i="141"/>
  <c r="H42" i="141" s="1"/>
  <c r="AQ42" i="141"/>
  <c r="AR42" i="141"/>
  <c r="AS42" i="141"/>
  <c r="AX42" i="141"/>
  <c r="AY42" i="141" s="1"/>
  <c r="BB42" i="141" s="1"/>
  <c r="BA42" i="141"/>
  <c r="L45" i="141"/>
  <c r="N45" i="141"/>
  <c r="AO45" i="141"/>
  <c r="E45" i="141" s="1"/>
  <c r="AQ45" i="141"/>
  <c r="AR45" i="141"/>
  <c r="AS45" i="141"/>
  <c r="AX45" i="141"/>
  <c r="AY45" i="141" s="1"/>
  <c r="BB45" i="141" s="1"/>
  <c r="BA45" i="141"/>
  <c r="L48" i="141"/>
  <c r="N48" i="141" s="1"/>
  <c r="AO48" i="141"/>
  <c r="E48" i="141" s="1"/>
  <c r="AP48" i="141"/>
  <c r="H48" i="141" s="1"/>
  <c r="AQ48" i="141"/>
  <c r="AR48" i="141"/>
  <c r="AS48" i="141"/>
  <c r="AX48" i="141"/>
  <c r="AY48" i="141" s="1"/>
  <c r="BB48" i="141" s="1"/>
  <c r="BA48" i="141"/>
  <c r="L51" i="141"/>
  <c r="N51" i="141" s="1"/>
  <c r="AO51" i="141"/>
  <c r="E51" i="141" s="1"/>
  <c r="AP51" i="141"/>
  <c r="H51" i="141" s="1"/>
  <c r="AQ51" i="141"/>
  <c r="AR51" i="141"/>
  <c r="AS51" i="141"/>
  <c r="AX51" i="141"/>
  <c r="AY51" i="141" s="1"/>
  <c r="BB51" i="141" s="1"/>
  <c r="BA51" i="141"/>
  <c r="L19" i="140"/>
  <c r="N19" i="140" s="1"/>
  <c r="AK19" i="140"/>
  <c r="E19" i="140" s="1"/>
  <c r="AM19" i="140"/>
  <c r="AN19" i="140"/>
  <c r="AO19" i="140"/>
  <c r="AT19" i="140"/>
  <c r="AU19" i="140"/>
  <c r="AX19" i="140" s="1"/>
  <c r="AW19" i="140"/>
  <c r="L22" i="140"/>
  <c r="N22" i="140" s="1"/>
  <c r="AK22" i="140"/>
  <c r="E22" i="140" s="1"/>
  <c r="BC22" i="140" s="1"/>
  <c r="AL22" i="140"/>
  <c r="H22" i="140" s="1"/>
  <c r="AM22" i="140"/>
  <c r="AN22" i="140"/>
  <c r="AO22" i="140"/>
  <c r="AT22" i="140"/>
  <c r="AU22" i="140"/>
  <c r="AX22" i="140" s="1"/>
  <c r="AW22" i="140"/>
  <c r="L25" i="140"/>
  <c r="N25" i="140" s="1"/>
  <c r="AK25" i="140"/>
  <c r="E25" i="140" s="1"/>
  <c r="AM25" i="140"/>
  <c r="AN25" i="140"/>
  <c r="AO25" i="140"/>
  <c r="AT25" i="140"/>
  <c r="AU25" i="140"/>
  <c r="AX25" i="140" s="1"/>
  <c r="AW25" i="140"/>
  <c r="L28" i="140"/>
  <c r="N28" i="140" s="1"/>
  <c r="AK28" i="140"/>
  <c r="E28" i="140" s="1"/>
  <c r="AM28" i="140"/>
  <c r="AN28" i="140"/>
  <c r="AO28" i="140"/>
  <c r="AT28" i="140"/>
  <c r="AU28" i="140"/>
  <c r="AX28" i="140" s="1"/>
  <c r="AW28" i="140"/>
  <c r="L31" i="140"/>
  <c r="N31" i="140"/>
  <c r="AK31" i="140"/>
  <c r="E31" i="140" s="1"/>
  <c r="AL31" i="140"/>
  <c r="H31" i="140" s="1"/>
  <c r="AM31" i="140"/>
  <c r="AN31" i="140"/>
  <c r="AO31" i="140"/>
  <c r="AT31" i="140"/>
  <c r="AU31" i="140"/>
  <c r="AX31" i="140" s="1"/>
  <c r="AW31" i="140"/>
  <c r="L34" i="140"/>
  <c r="N34" i="140" s="1"/>
  <c r="AK34" i="140"/>
  <c r="E34" i="140" s="1"/>
  <c r="AM34" i="140"/>
  <c r="AN34" i="140"/>
  <c r="AO34" i="140"/>
  <c r="AT34" i="140"/>
  <c r="AU34" i="140"/>
  <c r="AX34" i="140" s="1"/>
  <c r="AW34" i="140"/>
  <c r="L37" i="140"/>
  <c r="N37" i="140"/>
  <c r="AK37" i="140"/>
  <c r="E37" i="140" s="1"/>
  <c r="AL37" i="140"/>
  <c r="H37" i="140" s="1"/>
  <c r="AM37" i="140"/>
  <c r="AN37" i="140"/>
  <c r="AO37" i="140"/>
  <c r="AT37" i="140"/>
  <c r="AU37" i="140"/>
  <c r="AX37" i="140" s="1"/>
  <c r="AW37" i="140"/>
  <c r="L40" i="140"/>
  <c r="N40" i="140" s="1"/>
  <c r="AK40" i="140"/>
  <c r="E40" i="140" s="1"/>
  <c r="AM40" i="140"/>
  <c r="AN40" i="140"/>
  <c r="AO40" i="140"/>
  <c r="AT40" i="140"/>
  <c r="AU40" i="140"/>
  <c r="AX40" i="140" s="1"/>
  <c r="AW40" i="140"/>
  <c r="L43" i="140"/>
  <c r="N43" i="140" s="1"/>
  <c r="BC43" i="140" s="1"/>
  <c r="AK43" i="140"/>
  <c r="E43" i="140" s="1"/>
  <c r="AM43" i="140"/>
  <c r="AN43" i="140"/>
  <c r="AO43" i="140"/>
  <c r="AT43" i="140"/>
  <c r="AU43" i="140"/>
  <c r="AX43" i="140" s="1"/>
  <c r="AW43" i="140"/>
  <c r="L46" i="140"/>
  <c r="N46" i="140" s="1"/>
  <c r="AK46" i="140"/>
  <c r="E46" i="140" s="1"/>
  <c r="AL46" i="140"/>
  <c r="H46" i="140" s="1"/>
  <c r="AM46" i="140"/>
  <c r="AN46" i="140"/>
  <c r="AO46" i="140"/>
  <c r="AT46" i="140"/>
  <c r="AU46" i="140"/>
  <c r="AX46" i="140" s="1"/>
  <c r="AW46" i="140"/>
  <c r="L49" i="140"/>
  <c r="N49" i="140" s="1"/>
  <c r="AK49" i="140"/>
  <c r="E49" i="140" s="1"/>
  <c r="AL49" i="140"/>
  <c r="H49" i="140" s="1"/>
  <c r="AM49" i="140"/>
  <c r="AN49" i="140"/>
  <c r="AO49" i="140"/>
  <c r="AT49" i="140"/>
  <c r="AU49" i="140"/>
  <c r="AX49" i="140" s="1"/>
  <c r="AW49" i="140"/>
  <c r="L52" i="140"/>
  <c r="N52" i="140" s="1"/>
  <c r="AK52" i="140"/>
  <c r="E52" i="140" s="1"/>
  <c r="AM52" i="140"/>
  <c r="AN52" i="140"/>
  <c r="AO52" i="140"/>
  <c r="AT52" i="140"/>
  <c r="AU52" i="140"/>
  <c r="AX52" i="140" s="1"/>
  <c r="AW52" i="140"/>
  <c r="BC52" i="140" l="1"/>
  <c r="BC40" i="140"/>
  <c r="AP22" i="140"/>
  <c r="J22" i="140" s="1"/>
  <c r="AQ22" i="140" s="1"/>
  <c r="AR22" i="140" s="1"/>
  <c r="AS22" i="140" s="1"/>
  <c r="AV22" i="140" s="1"/>
  <c r="F22" i="140" s="1"/>
  <c r="AY22" i="140" s="1"/>
  <c r="G22" i="140" s="1"/>
  <c r="BC19" i="140"/>
  <c r="BC49" i="140"/>
  <c r="BC46" i="140"/>
  <c r="AP37" i="140"/>
  <c r="J37" i="140" s="1"/>
  <c r="AQ37" i="140" s="1"/>
  <c r="BC37" i="140"/>
  <c r="AL52" i="140"/>
  <c r="AL40" i="140"/>
  <c r="H40" i="140" s="1"/>
  <c r="BF39" i="148"/>
  <c r="BH39" i="148" s="1"/>
  <c r="AT30" i="148"/>
  <c r="J30" i="148" s="1"/>
  <c r="AU30" i="148" s="1"/>
  <c r="AT45" i="148"/>
  <c r="J45" i="148" s="1"/>
  <c r="AU45" i="148" s="1"/>
  <c r="BE21" i="148"/>
  <c r="BD33" i="148"/>
  <c r="BF33" i="148"/>
  <c r="BH33" i="148" s="1"/>
  <c r="AT48" i="148"/>
  <c r="J48" i="148" s="1"/>
  <c r="AU48" i="148" s="1"/>
  <c r="AV42" i="148"/>
  <c r="AW42" i="148" s="1"/>
  <c r="AZ42" i="148" s="1"/>
  <c r="F42" i="148" s="1"/>
  <c r="BC42" i="148" s="1"/>
  <c r="G42" i="148" s="1"/>
  <c r="BF21" i="148"/>
  <c r="BH21" i="148" s="1"/>
  <c r="I33" i="148"/>
  <c r="AT24" i="148"/>
  <c r="J24" i="148" s="1"/>
  <c r="AU24" i="148" s="1"/>
  <c r="AT51" i="148"/>
  <c r="J51" i="148" s="1"/>
  <c r="AU51" i="148" s="1"/>
  <c r="AT42" i="147"/>
  <c r="J42" i="147" s="1"/>
  <c r="AU42" i="147" s="1"/>
  <c r="BF36" i="147"/>
  <c r="BD30" i="147"/>
  <c r="AT45" i="147"/>
  <c r="J45" i="147" s="1"/>
  <c r="AU45" i="147" s="1"/>
  <c r="BF30" i="147"/>
  <c r="BH30" i="147" s="1"/>
  <c r="BF33" i="147"/>
  <c r="BH33" i="147" s="1"/>
  <c r="AV39" i="147"/>
  <c r="AW39" i="147" s="1"/>
  <c r="AZ39" i="147" s="1"/>
  <c r="F39" i="147" s="1"/>
  <c r="AT48" i="147"/>
  <c r="J48" i="147" s="1"/>
  <c r="AU48" i="147" s="1"/>
  <c r="I30" i="147"/>
  <c r="AT21" i="147"/>
  <c r="J21" i="147" s="1"/>
  <c r="AU21" i="147" s="1"/>
  <c r="AT27" i="147"/>
  <c r="J27" i="147" s="1"/>
  <c r="AU27" i="147" s="1"/>
  <c r="AT24" i="147"/>
  <c r="J24" i="147" s="1"/>
  <c r="AU24" i="147" s="1"/>
  <c r="AL51" i="142"/>
  <c r="AL48" i="142"/>
  <c r="H48" i="142" s="1"/>
  <c r="BB27" i="150"/>
  <c r="BD27" i="150" s="1"/>
  <c r="AY39" i="150"/>
  <c r="G39" i="150" s="1"/>
  <c r="BB39" i="150"/>
  <c r="BD39" i="150" s="1"/>
  <c r="I39" i="144"/>
  <c r="AR39" i="144"/>
  <c r="AS39" i="144" s="1"/>
  <c r="AV39" i="144" s="1"/>
  <c r="F39" i="144" s="1"/>
  <c r="AY39" i="144" s="1"/>
  <c r="G39" i="144" s="1"/>
  <c r="I48" i="144"/>
  <c r="AR48" i="144"/>
  <c r="AS48" i="144" s="1"/>
  <c r="AV48" i="144" s="1"/>
  <c r="F48" i="144" s="1"/>
  <c r="AY48" i="144" s="1"/>
  <c r="G48" i="144" s="1"/>
  <c r="BA48" i="144" s="1"/>
  <c r="AR18" i="144"/>
  <c r="AS18" i="144" s="1"/>
  <c r="AV18" i="144" s="1"/>
  <c r="F18" i="144" s="1"/>
  <c r="AY18" i="144" s="1"/>
  <c r="G18" i="144" s="1"/>
  <c r="BB39" i="144"/>
  <c r="BD39" i="144" s="1"/>
  <c r="BB36" i="144"/>
  <c r="BD36" i="144" s="1"/>
  <c r="BB45" i="144"/>
  <c r="BD45" i="144" s="1"/>
  <c r="BB51" i="149"/>
  <c r="BD51" i="149" s="1"/>
  <c r="AR42" i="149"/>
  <c r="AS42" i="149" s="1"/>
  <c r="AV42" i="149" s="1"/>
  <c r="F42" i="149" s="1"/>
  <c r="AY42" i="149" s="1"/>
  <c r="G42" i="149" s="1"/>
  <c r="I42" i="149"/>
  <c r="BB42" i="149"/>
  <c r="BD42" i="149" s="1"/>
  <c r="BB24" i="149"/>
  <c r="BD24" i="149" s="1"/>
  <c r="BF27" i="151"/>
  <c r="BH27" i="151" s="1"/>
  <c r="AZ45" i="150"/>
  <c r="BA45" i="150"/>
  <c r="AZ27" i="150"/>
  <c r="BA27" i="150"/>
  <c r="BB45" i="150"/>
  <c r="BD45" i="150" s="1"/>
  <c r="BE45" i="151"/>
  <c r="BD45" i="151"/>
  <c r="BE18" i="151"/>
  <c r="BD18" i="151"/>
  <c r="BF45" i="151"/>
  <c r="BH45" i="151" s="1"/>
  <c r="BE21" i="151"/>
  <c r="BD21" i="151"/>
  <c r="BE39" i="151"/>
  <c r="BD39" i="151"/>
  <c r="BE27" i="151"/>
  <c r="BD27" i="151"/>
  <c r="BE51" i="151"/>
  <c r="BD51" i="151"/>
  <c r="BF42" i="151"/>
  <c r="BH42" i="151" s="1"/>
  <c r="BF21" i="151"/>
  <c r="BH21" i="151" s="1"/>
  <c r="BE42" i="151"/>
  <c r="BD42" i="151"/>
  <c r="BF18" i="151"/>
  <c r="BH18" i="151" s="1"/>
  <c r="BF39" i="151"/>
  <c r="BH39" i="151" s="1"/>
  <c r="I48" i="149"/>
  <c r="AR48" i="149"/>
  <c r="AS48" i="149" s="1"/>
  <c r="AV48" i="149" s="1"/>
  <c r="F48" i="149" s="1"/>
  <c r="AY48" i="149" s="1"/>
  <c r="G48" i="149" s="1"/>
  <c r="I18" i="149"/>
  <c r="AR18" i="149"/>
  <c r="AS18" i="149" s="1"/>
  <c r="AV18" i="149" s="1"/>
  <c r="F18" i="149" s="1"/>
  <c r="BE42" i="148"/>
  <c r="BD42" i="148"/>
  <c r="H18" i="148"/>
  <c r="BF27" i="148"/>
  <c r="BH27" i="148" s="1"/>
  <c r="BF42" i="148"/>
  <c r="BH42" i="148" s="1"/>
  <c r="I18" i="148"/>
  <c r="AV18" i="148"/>
  <c r="AW18" i="148" s="1"/>
  <c r="AZ18" i="148" s="1"/>
  <c r="F18" i="148" s="1"/>
  <c r="BC18" i="148" s="1"/>
  <c r="G18" i="148" s="1"/>
  <c r="BE27" i="148"/>
  <c r="BD27" i="148"/>
  <c r="BE39" i="148"/>
  <c r="BD39" i="148"/>
  <c r="I18" i="147"/>
  <c r="AV18" i="147"/>
  <c r="AW18" i="147" s="1"/>
  <c r="AZ18" i="147" s="1"/>
  <c r="F18" i="147" s="1"/>
  <c r="BC18" i="147" s="1"/>
  <c r="G18" i="147" s="1"/>
  <c r="BH36" i="147"/>
  <c r="I48" i="147"/>
  <c r="AV48" i="147"/>
  <c r="AW48" i="147" s="1"/>
  <c r="AZ48" i="147" s="1"/>
  <c r="F48" i="147" s="1"/>
  <c r="BC48" i="147" s="1"/>
  <c r="G48" i="147" s="1"/>
  <c r="BE36" i="147"/>
  <c r="BD36" i="147"/>
  <c r="BF51" i="147"/>
  <c r="BH51" i="147" s="1"/>
  <c r="BF18" i="147"/>
  <c r="BH18" i="147" s="1"/>
  <c r="H18" i="147"/>
  <c r="BE51" i="147"/>
  <c r="BD51" i="147"/>
  <c r="I33" i="146"/>
  <c r="AV33" i="146"/>
  <c r="AW33" i="146" s="1"/>
  <c r="AZ33" i="146" s="1"/>
  <c r="F33" i="146" s="1"/>
  <c r="BC33" i="146" s="1"/>
  <c r="G33" i="146" s="1"/>
  <c r="H24" i="146"/>
  <c r="H48" i="146"/>
  <c r="I42" i="146"/>
  <c r="AV42" i="146"/>
  <c r="AW42" i="146" s="1"/>
  <c r="AZ42" i="146" s="1"/>
  <c r="F42" i="146" s="1"/>
  <c r="BC42" i="146" s="1"/>
  <c r="G42" i="146" s="1"/>
  <c r="H33" i="146"/>
  <c r="H45" i="146"/>
  <c r="I36" i="146"/>
  <c r="AV36" i="146"/>
  <c r="AW36" i="146" s="1"/>
  <c r="AZ36" i="146" s="1"/>
  <c r="F36" i="146" s="1"/>
  <c r="BC36" i="146" s="1"/>
  <c r="G36" i="146" s="1"/>
  <c r="I27" i="146"/>
  <c r="AV27" i="146"/>
  <c r="AW27" i="146" s="1"/>
  <c r="AZ27" i="146" s="1"/>
  <c r="F27" i="146" s="1"/>
  <c r="BC27" i="146" s="1"/>
  <c r="G27" i="146" s="1"/>
  <c r="H27" i="146"/>
  <c r="H39" i="146"/>
  <c r="H51" i="146"/>
  <c r="AT48" i="146"/>
  <c r="J48" i="146" s="1"/>
  <c r="AU48" i="146" s="1"/>
  <c r="AT24" i="146"/>
  <c r="J24" i="146" s="1"/>
  <c r="AU24" i="146" s="1"/>
  <c r="H21" i="146"/>
  <c r="I18" i="146"/>
  <c r="AV18" i="146"/>
  <c r="AW18" i="146" s="1"/>
  <c r="AZ18" i="146" s="1"/>
  <c r="F18" i="146" s="1"/>
  <c r="BC18" i="146" s="1"/>
  <c r="G18" i="146" s="1"/>
  <c r="AT45" i="146"/>
  <c r="J45" i="146" s="1"/>
  <c r="AU45" i="146" s="1"/>
  <c r="BF36" i="146"/>
  <c r="BH36" i="146" s="1"/>
  <c r="H36" i="146"/>
  <c r="H18" i="146"/>
  <c r="H30" i="146"/>
  <c r="BF42" i="146"/>
  <c r="BH42" i="146" s="1"/>
  <c r="H42" i="146"/>
  <c r="AT51" i="146"/>
  <c r="J51" i="146" s="1"/>
  <c r="AU51" i="146" s="1"/>
  <c r="AT30" i="146"/>
  <c r="J30" i="146" s="1"/>
  <c r="AU30" i="146" s="1"/>
  <c r="AT39" i="146"/>
  <c r="J39" i="146" s="1"/>
  <c r="AU39" i="146" s="1"/>
  <c r="AT21" i="146"/>
  <c r="J21" i="146" s="1"/>
  <c r="AU21" i="146" s="1"/>
  <c r="BA33" i="144"/>
  <c r="AZ33" i="144"/>
  <c r="BA30" i="144"/>
  <c r="AZ30" i="144"/>
  <c r="BA24" i="144"/>
  <c r="AZ24" i="144"/>
  <c r="I27" i="144"/>
  <c r="AR27" i="144"/>
  <c r="AS27" i="144" s="1"/>
  <c r="AV27" i="144" s="1"/>
  <c r="F27" i="144" s="1"/>
  <c r="AY27" i="144" s="1"/>
  <c r="G27" i="144" s="1"/>
  <c r="BB18" i="144"/>
  <c r="BD18" i="144" s="1"/>
  <c r="BA21" i="144"/>
  <c r="AZ21" i="144"/>
  <c r="BA39" i="144"/>
  <c r="AZ39" i="144"/>
  <c r="BA51" i="144"/>
  <c r="AZ51" i="144"/>
  <c r="BA18" i="144"/>
  <c r="AZ18" i="144"/>
  <c r="BB33" i="144"/>
  <c r="BD33" i="144" s="1"/>
  <c r="BB30" i="144"/>
  <c r="BD30" i="144" s="1"/>
  <c r="BB48" i="144"/>
  <c r="BD48" i="144" s="1"/>
  <c r="BA36" i="144"/>
  <c r="AZ36" i="144"/>
  <c r="BB24" i="144"/>
  <c r="BD24" i="144" s="1"/>
  <c r="BA42" i="144"/>
  <c r="AZ42" i="144"/>
  <c r="BA45" i="144"/>
  <c r="AZ45" i="144"/>
  <c r="BB51" i="144"/>
  <c r="BD51" i="144" s="1"/>
  <c r="BB42" i="144"/>
  <c r="BD42" i="144" s="1"/>
  <c r="BB21" i="144"/>
  <c r="BD21" i="144" s="1"/>
  <c r="AT48" i="141"/>
  <c r="J48" i="141" s="1"/>
  <c r="AU48" i="141" s="1"/>
  <c r="AV48" i="141" s="1"/>
  <c r="AW48" i="141" s="1"/>
  <c r="AZ48" i="141" s="1"/>
  <c r="F48" i="141" s="1"/>
  <c r="BC48" i="141" s="1"/>
  <c r="G48" i="141" s="1"/>
  <c r="BD48" i="141" s="1"/>
  <c r="AP45" i="141"/>
  <c r="H45" i="141" s="1"/>
  <c r="BG42" i="141"/>
  <c r="BG36" i="141"/>
  <c r="BG48" i="141"/>
  <c r="AT51" i="141"/>
  <c r="J51" i="141" s="1"/>
  <c r="AU51" i="141" s="1"/>
  <c r="AT42" i="141"/>
  <c r="J42" i="141" s="1"/>
  <c r="AU42" i="141" s="1"/>
  <c r="AV42" i="141" s="1"/>
  <c r="AW42" i="141" s="1"/>
  <c r="AZ42" i="141" s="1"/>
  <c r="F42" i="141" s="1"/>
  <c r="BC42" i="141" s="1"/>
  <c r="G42" i="141" s="1"/>
  <c r="BE42" i="141" s="1"/>
  <c r="AP39" i="141"/>
  <c r="H39" i="141" s="1"/>
  <c r="AT36" i="141"/>
  <c r="J36" i="141" s="1"/>
  <c r="AU36" i="141" s="1"/>
  <c r="I36" i="141" s="1"/>
  <c r="AP33" i="141"/>
  <c r="H33" i="141" s="1"/>
  <c r="AT30" i="141"/>
  <c r="J30" i="141" s="1"/>
  <c r="AU30" i="141" s="1"/>
  <c r="I30" i="141" s="1"/>
  <c r="AP27" i="141"/>
  <c r="H27" i="141" s="1"/>
  <c r="AT24" i="141"/>
  <c r="J24" i="141" s="1"/>
  <c r="AU24" i="141" s="1"/>
  <c r="I24" i="141" s="1"/>
  <c r="AP21" i="141"/>
  <c r="H21" i="141" s="1"/>
  <c r="AP18" i="141"/>
  <c r="H18" i="141" s="1"/>
  <c r="BC25" i="140"/>
  <c r="AP52" i="140"/>
  <c r="J52" i="140" s="1"/>
  <c r="AQ52" i="140" s="1"/>
  <c r="I52" i="140" s="1"/>
  <c r="AP49" i="140"/>
  <c r="J49" i="140" s="1"/>
  <c r="AQ49" i="140" s="1"/>
  <c r="AR49" i="140" s="1"/>
  <c r="AS49" i="140" s="1"/>
  <c r="AV49" i="140" s="1"/>
  <c r="F49" i="140" s="1"/>
  <c r="AY49" i="140" s="1"/>
  <c r="G49" i="140" s="1"/>
  <c r="AL43" i="140"/>
  <c r="H43" i="140" s="1"/>
  <c r="AL28" i="140"/>
  <c r="H28" i="140" s="1"/>
  <c r="AL25" i="140"/>
  <c r="H25" i="140" s="1"/>
  <c r="AL19" i="140"/>
  <c r="H19" i="140" s="1"/>
  <c r="AP43" i="140"/>
  <c r="J43" i="140" s="1"/>
  <c r="AQ43" i="140" s="1"/>
  <c r="AL34" i="140"/>
  <c r="H34" i="140" s="1"/>
  <c r="BC28" i="140"/>
  <c r="AP46" i="140"/>
  <c r="J46" i="140" s="1"/>
  <c r="AQ46" i="140" s="1"/>
  <c r="BC34" i="140"/>
  <c r="AP31" i="140"/>
  <c r="J31" i="140" s="1"/>
  <c r="AQ31" i="140" s="1"/>
  <c r="I31" i="140" s="1"/>
  <c r="BC31" i="140"/>
  <c r="AP19" i="140"/>
  <c r="J19" i="140" s="1"/>
  <c r="AQ19" i="140" s="1"/>
  <c r="AR19" i="140" s="1"/>
  <c r="AS19" i="140" s="1"/>
  <c r="AV19" i="140" s="1"/>
  <c r="F19" i="140" s="1"/>
  <c r="AY19" i="140" s="1"/>
  <c r="G19" i="140" s="1"/>
  <c r="BC51" i="142"/>
  <c r="AP45" i="142"/>
  <c r="J45" i="142" s="1"/>
  <c r="AQ45" i="142" s="1"/>
  <c r="AP51" i="142"/>
  <c r="J51" i="142" s="1"/>
  <c r="AQ51" i="142" s="1"/>
  <c r="AR51" i="142" s="1"/>
  <c r="AS51" i="142" s="1"/>
  <c r="AV51" i="142" s="1"/>
  <c r="F51" i="142" s="1"/>
  <c r="AY51" i="142" s="1"/>
  <c r="G51" i="142" s="1"/>
  <c r="BC48" i="142"/>
  <c r="AL42" i="142"/>
  <c r="H42" i="142" s="1"/>
  <c r="AP39" i="142"/>
  <c r="J39" i="142" s="1"/>
  <c r="AQ39" i="142" s="1"/>
  <c r="AL36" i="142"/>
  <c r="H36" i="142" s="1"/>
  <c r="AP33" i="142"/>
  <c r="J33" i="142" s="1"/>
  <c r="AQ33" i="142" s="1"/>
  <c r="AR33" i="142" s="1"/>
  <c r="AS33" i="142" s="1"/>
  <c r="AV33" i="142" s="1"/>
  <c r="F33" i="142" s="1"/>
  <c r="AY33" i="142" s="1"/>
  <c r="G33" i="142" s="1"/>
  <c r="AL30" i="142"/>
  <c r="H30" i="142" s="1"/>
  <c r="AP27" i="142"/>
  <c r="J27" i="142" s="1"/>
  <c r="AQ27" i="142" s="1"/>
  <c r="AL24" i="142"/>
  <c r="H24" i="142" s="1"/>
  <c r="AP21" i="142"/>
  <c r="J21" i="142" s="1"/>
  <c r="AQ21" i="142" s="1"/>
  <c r="I21" i="142" s="1"/>
  <c r="AP18" i="142"/>
  <c r="J18" i="142" s="1"/>
  <c r="AQ18" i="142" s="1"/>
  <c r="I18" i="142" s="1"/>
  <c r="AP51" i="143"/>
  <c r="J51" i="143" s="1"/>
  <c r="AQ51" i="143" s="1"/>
  <c r="AR51" i="143" s="1"/>
  <c r="AS51" i="143" s="1"/>
  <c r="AV51" i="143" s="1"/>
  <c r="F51" i="143" s="1"/>
  <c r="AY51" i="143" s="1"/>
  <c r="G51" i="143" s="1"/>
  <c r="BC48" i="143"/>
  <c r="BC42" i="143"/>
  <c r="AP48" i="143"/>
  <c r="J48" i="143" s="1"/>
  <c r="AQ48" i="143" s="1"/>
  <c r="I48" i="143" s="1"/>
  <c r="AL45" i="143"/>
  <c r="H45" i="143" s="1"/>
  <c r="AP42" i="143"/>
  <c r="J42" i="143" s="1"/>
  <c r="AQ42" i="143" s="1"/>
  <c r="I42" i="143" s="1"/>
  <c r="AL39" i="143"/>
  <c r="H39" i="143" s="1"/>
  <c r="AP36" i="143"/>
  <c r="J36" i="143" s="1"/>
  <c r="AQ36" i="143" s="1"/>
  <c r="AL33" i="143"/>
  <c r="H33" i="143" s="1"/>
  <c r="AP30" i="143"/>
  <c r="J30" i="143" s="1"/>
  <c r="AQ30" i="143" s="1"/>
  <c r="AR30" i="143" s="1"/>
  <c r="AS30" i="143" s="1"/>
  <c r="AV30" i="143" s="1"/>
  <c r="F30" i="143" s="1"/>
  <c r="AY30" i="143" s="1"/>
  <c r="G30" i="143" s="1"/>
  <c r="AL27" i="143"/>
  <c r="H27" i="143" s="1"/>
  <c r="AP24" i="143"/>
  <c r="J24" i="143" s="1"/>
  <c r="AQ24" i="143" s="1"/>
  <c r="I24" i="143" s="1"/>
  <c r="AL21" i="143"/>
  <c r="H21" i="143" s="1"/>
  <c r="AP18" i="143"/>
  <c r="J18" i="143" s="1"/>
  <c r="AQ18" i="143" s="1"/>
  <c r="BA51" i="143"/>
  <c r="AZ51" i="143"/>
  <c r="I36" i="143"/>
  <c r="AR36" i="143"/>
  <c r="AS36" i="143" s="1"/>
  <c r="AV36" i="143" s="1"/>
  <c r="F36" i="143" s="1"/>
  <c r="AY36" i="143" s="1"/>
  <c r="G36" i="143" s="1"/>
  <c r="I18" i="143"/>
  <c r="AR18" i="143"/>
  <c r="AS18" i="143" s="1"/>
  <c r="AV18" i="143" s="1"/>
  <c r="F18" i="143" s="1"/>
  <c r="AY18" i="143" s="1"/>
  <c r="G18" i="143" s="1"/>
  <c r="BC36" i="143"/>
  <c r="BC30" i="143"/>
  <c r="BC24" i="143"/>
  <c r="BC18" i="143"/>
  <c r="BC51" i="143"/>
  <c r="BC45" i="143"/>
  <c r="BC39" i="143"/>
  <c r="BC33" i="143"/>
  <c r="BC27" i="143"/>
  <c r="BC21" i="143"/>
  <c r="I51" i="143"/>
  <c r="BB51" i="143"/>
  <c r="BD51" i="143" s="1"/>
  <c r="AR48" i="143"/>
  <c r="AS48" i="143" s="1"/>
  <c r="AV48" i="143" s="1"/>
  <c r="F48" i="143" s="1"/>
  <c r="AY48" i="143" s="1"/>
  <c r="G48" i="143" s="1"/>
  <c r="I51" i="142"/>
  <c r="I39" i="142"/>
  <c r="BC30" i="142"/>
  <c r="I45" i="142"/>
  <c r="BC24" i="142"/>
  <c r="H51" i="142"/>
  <c r="AR45" i="142"/>
  <c r="AS45" i="142" s="1"/>
  <c r="AV45" i="142" s="1"/>
  <c r="F45" i="142" s="1"/>
  <c r="AY45" i="142" s="1"/>
  <c r="G45" i="142" s="1"/>
  <c r="AR39" i="142"/>
  <c r="AS39" i="142" s="1"/>
  <c r="AV39" i="142" s="1"/>
  <c r="F39" i="142" s="1"/>
  <c r="AY39" i="142" s="1"/>
  <c r="G39" i="142" s="1"/>
  <c r="BC33" i="142"/>
  <c r="BC27" i="142"/>
  <c r="BC21" i="142"/>
  <c r="BC18" i="142"/>
  <c r="BC45" i="142"/>
  <c r="BC39" i="142"/>
  <c r="I27" i="142"/>
  <c r="AR27" i="142"/>
  <c r="AS27" i="142" s="1"/>
  <c r="AV27" i="142" s="1"/>
  <c r="F27" i="142" s="1"/>
  <c r="AY27" i="142" s="1"/>
  <c r="G27" i="142" s="1"/>
  <c r="BE48" i="141"/>
  <c r="BG30" i="141"/>
  <c r="BG24" i="141"/>
  <c r="AV36" i="141"/>
  <c r="AW36" i="141" s="1"/>
  <c r="AZ36" i="141" s="1"/>
  <c r="F36" i="141" s="1"/>
  <c r="BC36" i="141" s="1"/>
  <c r="G36" i="141" s="1"/>
  <c r="AV30" i="141"/>
  <c r="AW30" i="141" s="1"/>
  <c r="AZ30" i="141" s="1"/>
  <c r="F30" i="141" s="1"/>
  <c r="BC30" i="141" s="1"/>
  <c r="G30" i="141" s="1"/>
  <c r="I51" i="141"/>
  <c r="BG18" i="141"/>
  <c r="AV51" i="141"/>
  <c r="AW51" i="141" s="1"/>
  <c r="AZ51" i="141" s="1"/>
  <c r="F51" i="141" s="1"/>
  <c r="BC51" i="141" s="1"/>
  <c r="G51" i="141" s="1"/>
  <c r="BG33" i="141"/>
  <c r="BG27" i="141"/>
  <c r="BG21" i="141"/>
  <c r="BG51" i="141"/>
  <c r="BG45" i="141"/>
  <c r="BG39" i="141"/>
  <c r="I43" i="140"/>
  <c r="AR43" i="140"/>
  <c r="AS43" i="140" s="1"/>
  <c r="AV43" i="140" s="1"/>
  <c r="F43" i="140" s="1"/>
  <c r="AY43" i="140" s="1"/>
  <c r="G43" i="140" s="1"/>
  <c r="I46" i="140"/>
  <c r="I19" i="140"/>
  <c r="AR31" i="140"/>
  <c r="AS31" i="140" s="1"/>
  <c r="AV31" i="140" s="1"/>
  <c r="F31" i="140" s="1"/>
  <c r="AY31" i="140" s="1"/>
  <c r="G31" i="140" s="1"/>
  <c r="I22" i="140"/>
  <c r="H52" i="140"/>
  <c r="I49" i="140"/>
  <c r="I37" i="140"/>
  <c r="AP40" i="140"/>
  <c r="J40" i="140" s="1"/>
  <c r="AQ40" i="140" s="1"/>
  <c r="AR37" i="140"/>
  <c r="AS37" i="140" s="1"/>
  <c r="AV37" i="140" s="1"/>
  <c r="F37" i="140" s="1"/>
  <c r="AY37" i="140" s="1"/>
  <c r="G37" i="140" s="1"/>
  <c r="L19" i="139"/>
  <c r="N19" i="139" s="1"/>
  <c r="AK19" i="139"/>
  <c r="E19" i="139" s="1"/>
  <c r="AM19" i="139"/>
  <c r="AN19" i="139"/>
  <c r="AO19" i="139"/>
  <c r="AT19" i="139"/>
  <c r="AU19" i="139"/>
  <c r="AX19" i="139" s="1"/>
  <c r="AW19" i="139"/>
  <c r="L22" i="139"/>
  <c r="N22" i="139" s="1"/>
  <c r="AK22" i="139"/>
  <c r="E22" i="139" s="1"/>
  <c r="AM22" i="139"/>
  <c r="AN22" i="139"/>
  <c r="AO22" i="139"/>
  <c r="AT22" i="139"/>
  <c r="AU22" i="139"/>
  <c r="AX22" i="139" s="1"/>
  <c r="AW22" i="139"/>
  <c r="L25" i="139"/>
  <c r="N25" i="139" s="1"/>
  <c r="AK25" i="139"/>
  <c r="E25" i="139" s="1"/>
  <c r="AM25" i="139"/>
  <c r="AN25" i="139"/>
  <c r="AO25" i="139"/>
  <c r="AT25" i="139"/>
  <c r="AU25" i="139"/>
  <c r="AX25" i="139" s="1"/>
  <c r="AW25" i="139"/>
  <c r="L28" i="139"/>
  <c r="N28" i="139" s="1"/>
  <c r="AK28" i="139"/>
  <c r="E28" i="139" s="1"/>
  <c r="AM28" i="139"/>
  <c r="AN28" i="139"/>
  <c r="AO28" i="139"/>
  <c r="AT28" i="139"/>
  <c r="AU28" i="139"/>
  <c r="AX28" i="139" s="1"/>
  <c r="AW28" i="139"/>
  <c r="L31" i="139"/>
  <c r="N31" i="139" s="1"/>
  <c r="AK31" i="139"/>
  <c r="E31" i="139" s="1"/>
  <c r="AM31" i="139"/>
  <c r="AN31" i="139"/>
  <c r="AO31" i="139"/>
  <c r="AT31" i="139"/>
  <c r="AU31" i="139"/>
  <c r="AX31" i="139" s="1"/>
  <c r="AW31" i="139"/>
  <c r="L34" i="139"/>
  <c r="N34" i="139" s="1"/>
  <c r="AK34" i="139"/>
  <c r="E34" i="139" s="1"/>
  <c r="AM34" i="139"/>
  <c r="AN34" i="139"/>
  <c r="AO34" i="139"/>
  <c r="AT34" i="139"/>
  <c r="AU34" i="139"/>
  <c r="AX34" i="139" s="1"/>
  <c r="AW34" i="139"/>
  <c r="L37" i="139"/>
  <c r="N37" i="139"/>
  <c r="AK37" i="139"/>
  <c r="E37" i="139" s="1"/>
  <c r="AM37" i="139"/>
  <c r="AN37" i="139"/>
  <c r="AO37" i="139"/>
  <c r="AT37" i="139"/>
  <c r="AU37" i="139"/>
  <c r="AX37" i="139" s="1"/>
  <c r="AW37" i="139"/>
  <c r="L40" i="139"/>
  <c r="N40" i="139" s="1"/>
  <c r="AK40" i="139"/>
  <c r="E40" i="139" s="1"/>
  <c r="AM40" i="139"/>
  <c r="AN40" i="139"/>
  <c r="AO40" i="139"/>
  <c r="AT40" i="139"/>
  <c r="AU40" i="139"/>
  <c r="AX40" i="139" s="1"/>
  <c r="AW40" i="139"/>
  <c r="L43" i="139"/>
  <c r="N43" i="139" s="1"/>
  <c r="AK43" i="139"/>
  <c r="E43" i="139" s="1"/>
  <c r="AM43" i="139"/>
  <c r="AN43" i="139"/>
  <c r="AO43" i="139"/>
  <c r="AT43" i="139"/>
  <c r="AU43" i="139"/>
  <c r="AX43" i="139" s="1"/>
  <c r="AW43" i="139"/>
  <c r="L46" i="139"/>
  <c r="N46" i="139" s="1"/>
  <c r="AK46" i="139"/>
  <c r="E46" i="139" s="1"/>
  <c r="AM46" i="139"/>
  <c r="AN46" i="139"/>
  <c r="AO46" i="139"/>
  <c r="AT46" i="139"/>
  <c r="AU46" i="139"/>
  <c r="AX46" i="139" s="1"/>
  <c r="AW46" i="139"/>
  <c r="L49" i="139"/>
  <c r="N49" i="139"/>
  <c r="AK49" i="139"/>
  <c r="E49" i="139" s="1"/>
  <c r="AM49" i="139"/>
  <c r="AN49" i="139"/>
  <c r="AO49" i="139"/>
  <c r="AT49" i="139"/>
  <c r="AU49" i="139"/>
  <c r="AX49" i="139" s="1"/>
  <c r="AW49" i="139"/>
  <c r="L52" i="139"/>
  <c r="N52" i="139" s="1"/>
  <c r="AK52" i="139"/>
  <c r="E52" i="139" s="1"/>
  <c r="AM52" i="139"/>
  <c r="AN52" i="139"/>
  <c r="AO52" i="139"/>
  <c r="AT52" i="139"/>
  <c r="AU52" i="139"/>
  <c r="AX52" i="139" s="1"/>
  <c r="AW52" i="139"/>
  <c r="L18" i="138"/>
  <c r="N18" i="138" s="1"/>
  <c r="BG18" i="138" s="1"/>
  <c r="AO18" i="138"/>
  <c r="E18" i="138" s="1"/>
  <c r="AQ18" i="138"/>
  <c r="AR18" i="138"/>
  <c r="AS18" i="138"/>
  <c r="AX18" i="138"/>
  <c r="AY18" i="138"/>
  <c r="BB18" i="138" s="1"/>
  <c r="BA18" i="138"/>
  <c r="L21" i="138"/>
  <c r="N21" i="138" s="1"/>
  <c r="AO21" i="138"/>
  <c r="E21" i="138" s="1"/>
  <c r="AQ21" i="138"/>
  <c r="AR21" i="138"/>
  <c r="AS21" i="138"/>
  <c r="AX21" i="138"/>
  <c r="AY21" i="138"/>
  <c r="BB21" i="138" s="1"/>
  <c r="BA21" i="138"/>
  <c r="L24" i="138"/>
  <c r="N24" i="138"/>
  <c r="BG24" i="138" s="1"/>
  <c r="AO24" i="138"/>
  <c r="E24" i="138" s="1"/>
  <c r="AP24" i="138"/>
  <c r="H24" i="138" s="1"/>
  <c r="AQ24" i="138"/>
  <c r="AR24" i="138"/>
  <c r="AS24" i="138"/>
  <c r="AX24" i="138"/>
  <c r="AY24" i="138"/>
  <c r="BB24" i="138" s="1"/>
  <c r="BA24" i="138"/>
  <c r="L27" i="138"/>
  <c r="N27" i="138" s="1"/>
  <c r="AO27" i="138"/>
  <c r="E27" i="138" s="1"/>
  <c r="AP27" i="138"/>
  <c r="H27" i="138" s="1"/>
  <c r="AQ27" i="138"/>
  <c r="AR27" i="138"/>
  <c r="AS27" i="138"/>
  <c r="AX27" i="138"/>
  <c r="AY27" i="138"/>
  <c r="BB27" i="138" s="1"/>
  <c r="BA27" i="138"/>
  <c r="L30" i="138"/>
  <c r="N30" i="138" s="1"/>
  <c r="AO30" i="138"/>
  <c r="E30" i="138" s="1"/>
  <c r="AQ30" i="138"/>
  <c r="AR30" i="138"/>
  <c r="AS30" i="138"/>
  <c r="AX30" i="138"/>
  <c r="AY30" i="138"/>
  <c r="BB30" i="138" s="1"/>
  <c r="BA30" i="138"/>
  <c r="L33" i="138"/>
  <c r="N33" i="138" s="1"/>
  <c r="AO33" i="138"/>
  <c r="E33" i="138" s="1"/>
  <c r="AP33" i="138"/>
  <c r="H33" i="138" s="1"/>
  <c r="AQ33" i="138"/>
  <c r="AR33" i="138"/>
  <c r="AS33" i="138"/>
  <c r="AX33" i="138"/>
  <c r="AY33" i="138"/>
  <c r="BB33" i="138" s="1"/>
  <c r="BA33" i="138"/>
  <c r="L36" i="138"/>
  <c r="N36" i="138"/>
  <c r="AO36" i="138"/>
  <c r="E36" i="138" s="1"/>
  <c r="BG36" i="138" s="1"/>
  <c r="AQ36" i="138"/>
  <c r="AR36" i="138"/>
  <c r="AS36" i="138"/>
  <c r="AX36" i="138"/>
  <c r="AY36" i="138"/>
  <c r="BB36" i="138" s="1"/>
  <c r="BA36" i="138"/>
  <c r="L39" i="138"/>
  <c r="N39" i="138" s="1"/>
  <c r="AO39" i="138"/>
  <c r="E39" i="138" s="1"/>
  <c r="AQ39" i="138"/>
  <c r="AR39" i="138"/>
  <c r="AS39" i="138"/>
  <c r="AX39" i="138"/>
  <c r="AY39" i="138"/>
  <c r="BB39" i="138" s="1"/>
  <c r="BA39" i="138"/>
  <c r="L42" i="138"/>
  <c r="N42" i="138" s="1"/>
  <c r="AO42" i="138"/>
  <c r="E42" i="138" s="1"/>
  <c r="AQ42" i="138"/>
  <c r="AR42" i="138"/>
  <c r="AS42" i="138"/>
  <c r="AX42" i="138"/>
  <c r="AY42" i="138"/>
  <c r="BB42" i="138" s="1"/>
  <c r="BA42" i="138"/>
  <c r="L45" i="138"/>
  <c r="N45" i="138" s="1"/>
  <c r="BG45" i="138" s="1"/>
  <c r="AO45" i="138"/>
  <c r="E45" i="138" s="1"/>
  <c r="AQ45" i="138"/>
  <c r="AR45" i="138"/>
  <c r="AS45" i="138"/>
  <c r="AX45" i="138"/>
  <c r="AY45" i="138"/>
  <c r="BB45" i="138" s="1"/>
  <c r="BA45" i="138"/>
  <c r="L48" i="138"/>
  <c r="N48" i="138" s="1"/>
  <c r="AO48" i="138"/>
  <c r="E48" i="138" s="1"/>
  <c r="AP48" i="138"/>
  <c r="AQ48" i="138"/>
  <c r="AT48" i="138" s="1"/>
  <c r="J48" i="138" s="1"/>
  <c r="AU48" i="138" s="1"/>
  <c r="AR48" i="138"/>
  <c r="AS48" i="138"/>
  <c r="AX48" i="138"/>
  <c r="AY48" i="138"/>
  <c r="BB48" i="138" s="1"/>
  <c r="BA48" i="138"/>
  <c r="L51" i="138"/>
  <c r="N51" i="138" s="1"/>
  <c r="AO51" i="138"/>
  <c r="E51" i="138" s="1"/>
  <c r="AP51" i="138"/>
  <c r="AQ51" i="138"/>
  <c r="AR51" i="138"/>
  <c r="AS51" i="138"/>
  <c r="AX51" i="138"/>
  <c r="AY51" i="138"/>
  <c r="BB51" i="138" s="1"/>
  <c r="BA51" i="138"/>
  <c r="L18" i="137"/>
  <c r="N18" i="137"/>
  <c r="AK18" i="137"/>
  <c r="E18" i="137" s="1"/>
  <c r="AM18" i="137"/>
  <c r="AN18" i="137"/>
  <c r="AO18" i="137"/>
  <c r="AT18" i="137"/>
  <c r="AU18" i="137"/>
  <c r="AX18" i="137" s="1"/>
  <c r="AW18" i="137"/>
  <c r="L21" i="137"/>
  <c r="N21" i="137" s="1"/>
  <c r="AK21" i="137"/>
  <c r="E21" i="137" s="1"/>
  <c r="AM21" i="137"/>
  <c r="AN21" i="137"/>
  <c r="AO21" i="137"/>
  <c r="AT21" i="137"/>
  <c r="AU21" i="137"/>
  <c r="AX21" i="137" s="1"/>
  <c r="AW21" i="137"/>
  <c r="L24" i="137"/>
  <c r="N24" i="137" s="1"/>
  <c r="AK24" i="137"/>
  <c r="E24" i="137" s="1"/>
  <c r="AM24" i="137"/>
  <c r="AN24" i="137"/>
  <c r="AO24" i="137"/>
  <c r="AT24" i="137"/>
  <c r="AU24" i="137"/>
  <c r="AX24" i="137" s="1"/>
  <c r="AW24" i="137"/>
  <c r="L27" i="137"/>
  <c r="N27" i="137" s="1"/>
  <c r="AK27" i="137"/>
  <c r="E27" i="137" s="1"/>
  <c r="AM27" i="137"/>
  <c r="AN27" i="137"/>
  <c r="AO27" i="137"/>
  <c r="AT27" i="137"/>
  <c r="AU27" i="137"/>
  <c r="AX27" i="137" s="1"/>
  <c r="AW27" i="137"/>
  <c r="L30" i="137"/>
  <c r="N30" i="137" s="1"/>
  <c r="AK30" i="137"/>
  <c r="E30" i="137" s="1"/>
  <c r="AM30" i="137"/>
  <c r="AN30" i="137"/>
  <c r="AO30" i="137"/>
  <c r="AT30" i="137"/>
  <c r="AU30" i="137"/>
  <c r="AX30" i="137" s="1"/>
  <c r="AW30" i="137"/>
  <c r="L33" i="137"/>
  <c r="N33" i="137" s="1"/>
  <c r="AK33" i="137"/>
  <c r="E33" i="137" s="1"/>
  <c r="AM33" i="137"/>
  <c r="AN33" i="137"/>
  <c r="AO33" i="137"/>
  <c r="AT33" i="137"/>
  <c r="AU33" i="137"/>
  <c r="AX33" i="137" s="1"/>
  <c r="AW33" i="137"/>
  <c r="L36" i="137"/>
  <c r="N36" i="137" s="1"/>
  <c r="AK36" i="137"/>
  <c r="E36" i="137" s="1"/>
  <c r="AM36" i="137"/>
  <c r="AN36" i="137"/>
  <c r="AO36" i="137"/>
  <c r="AT36" i="137"/>
  <c r="AU36" i="137"/>
  <c r="AX36" i="137" s="1"/>
  <c r="AW36" i="137"/>
  <c r="L39" i="137"/>
  <c r="N39" i="137" s="1"/>
  <c r="AK39" i="137"/>
  <c r="E39" i="137" s="1"/>
  <c r="AM39" i="137"/>
  <c r="AN39" i="137"/>
  <c r="AO39" i="137"/>
  <c r="AT39" i="137"/>
  <c r="AU39" i="137"/>
  <c r="AX39" i="137" s="1"/>
  <c r="AW39" i="137"/>
  <c r="L42" i="137"/>
  <c r="N42" i="137" s="1"/>
  <c r="AK42" i="137"/>
  <c r="E42" i="137" s="1"/>
  <c r="AM42" i="137"/>
  <c r="AN42" i="137"/>
  <c r="AO42" i="137"/>
  <c r="AT42" i="137"/>
  <c r="AU42" i="137"/>
  <c r="AX42" i="137" s="1"/>
  <c r="AW42" i="137"/>
  <c r="L45" i="137"/>
  <c r="N45" i="137" s="1"/>
  <c r="AK45" i="137"/>
  <c r="E45" i="137" s="1"/>
  <c r="AM45" i="137"/>
  <c r="AN45" i="137"/>
  <c r="AO45" i="137"/>
  <c r="AT45" i="137"/>
  <c r="AU45" i="137"/>
  <c r="AX45" i="137" s="1"/>
  <c r="AW45" i="137"/>
  <c r="L48" i="137"/>
  <c r="N48" i="137" s="1"/>
  <c r="AK48" i="137"/>
  <c r="E48" i="137" s="1"/>
  <c r="AM48" i="137"/>
  <c r="AN48" i="137"/>
  <c r="AO48" i="137"/>
  <c r="AT48" i="137"/>
  <c r="AU48" i="137"/>
  <c r="AX48" i="137" s="1"/>
  <c r="AW48" i="137"/>
  <c r="L51" i="137"/>
  <c r="N51" i="137" s="1"/>
  <c r="AK51" i="137"/>
  <c r="E51" i="137" s="1"/>
  <c r="AM51" i="137"/>
  <c r="AN51" i="137"/>
  <c r="AO51" i="137"/>
  <c r="AT51" i="137"/>
  <c r="AU51" i="137"/>
  <c r="AX51" i="137" s="1"/>
  <c r="AW51" i="137"/>
  <c r="L18" i="136"/>
  <c r="N18" i="136" s="1"/>
  <c r="AO18" i="136"/>
  <c r="E18" i="136" s="1"/>
  <c r="AQ18" i="136"/>
  <c r="AR18" i="136"/>
  <c r="AS18" i="136"/>
  <c r="AX18" i="136"/>
  <c r="AY18" i="136"/>
  <c r="BB18" i="136" s="1"/>
  <c r="BA18" i="136"/>
  <c r="L21" i="136"/>
  <c r="N21" i="136" s="1"/>
  <c r="AO21" i="136"/>
  <c r="E21" i="136" s="1"/>
  <c r="AQ21" i="136"/>
  <c r="AR21" i="136"/>
  <c r="AS21" i="136"/>
  <c r="AX21" i="136"/>
  <c r="AY21" i="136"/>
  <c r="BB21" i="136" s="1"/>
  <c r="BA21" i="136"/>
  <c r="L24" i="136"/>
  <c r="N24" i="136" s="1"/>
  <c r="AO24" i="136"/>
  <c r="E24" i="136" s="1"/>
  <c r="AQ24" i="136"/>
  <c r="AR24" i="136"/>
  <c r="AS24" i="136"/>
  <c r="AX24" i="136"/>
  <c r="AY24" i="136"/>
  <c r="BB24" i="136" s="1"/>
  <c r="BA24" i="136"/>
  <c r="L27" i="136"/>
  <c r="N27" i="136" s="1"/>
  <c r="AO27" i="136"/>
  <c r="E27" i="136" s="1"/>
  <c r="AQ27" i="136"/>
  <c r="AR27" i="136"/>
  <c r="AS27" i="136"/>
  <c r="AX27" i="136"/>
  <c r="AY27" i="136"/>
  <c r="BB27" i="136" s="1"/>
  <c r="BA27" i="136"/>
  <c r="L30" i="136"/>
  <c r="N30" i="136" s="1"/>
  <c r="AO30" i="136"/>
  <c r="E30" i="136" s="1"/>
  <c r="AQ30" i="136"/>
  <c r="AR30" i="136"/>
  <c r="AS30" i="136"/>
  <c r="AX30" i="136"/>
  <c r="AY30" i="136"/>
  <c r="BB30" i="136" s="1"/>
  <c r="BA30" i="136"/>
  <c r="L33" i="136"/>
  <c r="N33" i="136" s="1"/>
  <c r="AO33" i="136"/>
  <c r="E33" i="136" s="1"/>
  <c r="AQ33" i="136"/>
  <c r="AR33" i="136"/>
  <c r="AS33" i="136"/>
  <c r="AX33" i="136"/>
  <c r="AY33" i="136"/>
  <c r="BB33" i="136" s="1"/>
  <c r="BA33" i="136"/>
  <c r="L36" i="136"/>
  <c r="N36" i="136" s="1"/>
  <c r="AO36" i="136"/>
  <c r="E36" i="136" s="1"/>
  <c r="AQ36" i="136"/>
  <c r="AR36" i="136"/>
  <c r="AS36" i="136"/>
  <c r="AX36" i="136"/>
  <c r="AY36" i="136"/>
  <c r="BB36" i="136" s="1"/>
  <c r="BA36" i="136"/>
  <c r="L39" i="136"/>
  <c r="N39" i="136" s="1"/>
  <c r="AO39" i="136"/>
  <c r="E39" i="136" s="1"/>
  <c r="AQ39" i="136"/>
  <c r="AR39" i="136"/>
  <c r="AS39" i="136"/>
  <c r="AX39" i="136"/>
  <c r="AY39" i="136"/>
  <c r="BB39" i="136" s="1"/>
  <c r="BA39" i="136"/>
  <c r="L42" i="136"/>
  <c r="N42" i="136" s="1"/>
  <c r="AO42" i="136"/>
  <c r="E42" i="136" s="1"/>
  <c r="AQ42" i="136"/>
  <c r="AR42" i="136"/>
  <c r="AS42" i="136"/>
  <c r="AX42" i="136"/>
  <c r="AY42" i="136"/>
  <c r="BB42" i="136" s="1"/>
  <c r="BA42" i="136"/>
  <c r="L45" i="136"/>
  <c r="N45" i="136" s="1"/>
  <c r="AO45" i="136"/>
  <c r="E45" i="136" s="1"/>
  <c r="AQ45" i="136"/>
  <c r="AR45" i="136"/>
  <c r="AS45" i="136"/>
  <c r="AX45" i="136"/>
  <c r="AY45" i="136"/>
  <c r="BB45" i="136" s="1"/>
  <c r="BA45" i="136"/>
  <c r="L48" i="136"/>
  <c r="N48" i="136" s="1"/>
  <c r="AO48" i="136"/>
  <c r="E48" i="136" s="1"/>
  <c r="AQ48" i="136"/>
  <c r="AR48" i="136"/>
  <c r="AS48" i="136"/>
  <c r="AX48" i="136"/>
  <c r="AY48" i="136"/>
  <c r="BB48" i="136" s="1"/>
  <c r="BA48" i="136"/>
  <c r="L51" i="136"/>
  <c r="N51" i="136" s="1"/>
  <c r="AO51" i="136"/>
  <c r="E51" i="136" s="1"/>
  <c r="AQ51" i="136"/>
  <c r="AR51" i="136"/>
  <c r="AS51" i="136"/>
  <c r="AX51" i="136"/>
  <c r="AY51" i="136"/>
  <c r="BB51" i="136" s="1"/>
  <c r="BA51" i="136"/>
  <c r="L18" i="135"/>
  <c r="N18" i="135" s="1"/>
  <c r="AO18" i="135"/>
  <c r="E18" i="135" s="1"/>
  <c r="AQ18" i="135"/>
  <c r="AR18" i="135"/>
  <c r="AS18" i="135"/>
  <c r="AX18" i="135"/>
  <c r="AY18" i="135"/>
  <c r="BB18" i="135" s="1"/>
  <c r="BA18" i="135"/>
  <c r="L21" i="135"/>
  <c r="N21" i="135" s="1"/>
  <c r="AO21" i="135"/>
  <c r="E21" i="135" s="1"/>
  <c r="BG21" i="135" s="1"/>
  <c r="AP21" i="135"/>
  <c r="H21" i="135" s="1"/>
  <c r="AQ21" i="135"/>
  <c r="AR21" i="135"/>
  <c r="AS21" i="135"/>
  <c r="AX21" i="135"/>
  <c r="AY21" i="135"/>
  <c r="BB21" i="135" s="1"/>
  <c r="BA21" i="135"/>
  <c r="L24" i="135"/>
  <c r="N24" i="135" s="1"/>
  <c r="AO24" i="135"/>
  <c r="E24" i="135" s="1"/>
  <c r="AP24" i="135"/>
  <c r="H24" i="135" s="1"/>
  <c r="AQ24" i="135"/>
  <c r="AR24" i="135"/>
  <c r="AS24" i="135"/>
  <c r="AX24" i="135"/>
  <c r="AY24" i="135"/>
  <c r="BB24" i="135" s="1"/>
  <c r="BA24" i="135"/>
  <c r="H27" i="135"/>
  <c r="L27" i="135"/>
  <c r="N27" i="135" s="1"/>
  <c r="AO27" i="135"/>
  <c r="E27" i="135" s="1"/>
  <c r="AP27" i="135"/>
  <c r="AQ27" i="135"/>
  <c r="AR27" i="135"/>
  <c r="AS27" i="135"/>
  <c r="AX27" i="135"/>
  <c r="AY27" i="135"/>
  <c r="BB27" i="135" s="1"/>
  <c r="BA27" i="135"/>
  <c r="L30" i="135"/>
  <c r="N30" i="135"/>
  <c r="AO30" i="135"/>
  <c r="E30" i="135" s="1"/>
  <c r="AP30" i="135"/>
  <c r="H30" i="135" s="1"/>
  <c r="AQ30" i="135"/>
  <c r="AR30" i="135"/>
  <c r="AS30" i="135"/>
  <c r="AX30" i="135"/>
  <c r="AY30" i="135"/>
  <c r="BB30" i="135" s="1"/>
  <c r="BA30" i="135"/>
  <c r="L33" i="135"/>
  <c r="N33" i="135" s="1"/>
  <c r="AO33" i="135"/>
  <c r="E33" i="135" s="1"/>
  <c r="BG33" i="135" s="1"/>
  <c r="AQ33" i="135"/>
  <c r="AR33" i="135"/>
  <c r="AS33" i="135"/>
  <c r="AX33" i="135"/>
  <c r="AY33" i="135"/>
  <c r="BB33" i="135" s="1"/>
  <c r="BA33" i="135"/>
  <c r="L36" i="135"/>
  <c r="N36" i="135" s="1"/>
  <c r="BG36" i="135" s="1"/>
  <c r="AO36" i="135"/>
  <c r="E36" i="135" s="1"/>
  <c r="AP36" i="135"/>
  <c r="H36" i="135" s="1"/>
  <c r="AQ36" i="135"/>
  <c r="AR36" i="135"/>
  <c r="AS36" i="135"/>
  <c r="AX36" i="135"/>
  <c r="AY36" i="135"/>
  <c r="BB36" i="135" s="1"/>
  <c r="BA36" i="135"/>
  <c r="L39" i="135"/>
  <c r="N39" i="135" s="1"/>
  <c r="AO39" i="135"/>
  <c r="E39" i="135" s="1"/>
  <c r="AP39" i="135"/>
  <c r="AQ39" i="135"/>
  <c r="AR39" i="135"/>
  <c r="AS39" i="135"/>
  <c r="AX39" i="135"/>
  <c r="AY39" i="135" s="1"/>
  <c r="BB39" i="135" s="1"/>
  <c r="BA39" i="135"/>
  <c r="L42" i="135"/>
  <c r="N42" i="135" s="1"/>
  <c r="AO42" i="135"/>
  <c r="E42" i="135" s="1"/>
  <c r="AP42" i="135"/>
  <c r="H42" i="135" s="1"/>
  <c r="AQ42" i="135"/>
  <c r="AR42" i="135"/>
  <c r="AS42" i="135"/>
  <c r="AX42" i="135"/>
  <c r="AY42" i="135" s="1"/>
  <c r="BB42" i="135" s="1"/>
  <c r="BA42" i="135"/>
  <c r="L45" i="135"/>
  <c r="N45" i="135" s="1"/>
  <c r="AO45" i="135"/>
  <c r="E45" i="135" s="1"/>
  <c r="AP45" i="135"/>
  <c r="H45" i="135" s="1"/>
  <c r="AQ45" i="135"/>
  <c r="AR45" i="135"/>
  <c r="AS45" i="135"/>
  <c r="AX45" i="135"/>
  <c r="AY45" i="135" s="1"/>
  <c r="BB45" i="135" s="1"/>
  <c r="BA45" i="135"/>
  <c r="L48" i="135"/>
  <c r="N48" i="135" s="1"/>
  <c r="AO48" i="135"/>
  <c r="E48" i="135" s="1"/>
  <c r="AQ48" i="135"/>
  <c r="AR48" i="135"/>
  <c r="AS48" i="135"/>
  <c r="AX48" i="135"/>
  <c r="AY48" i="135" s="1"/>
  <c r="BB48" i="135" s="1"/>
  <c r="BA48" i="135"/>
  <c r="L51" i="135"/>
  <c r="N51" i="135" s="1"/>
  <c r="AO51" i="135"/>
  <c r="E51" i="135" s="1"/>
  <c r="AP51" i="135"/>
  <c r="H51" i="135" s="1"/>
  <c r="AQ51" i="135"/>
  <c r="AR51" i="135"/>
  <c r="AS51" i="135"/>
  <c r="AX51" i="135"/>
  <c r="AY51" i="135" s="1"/>
  <c r="BB51" i="135" s="1"/>
  <c r="BA51" i="135"/>
  <c r="L18" i="133"/>
  <c r="N18" i="133" s="1"/>
  <c r="AO18" i="133"/>
  <c r="E18" i="133" s="1"/>
  <c r="AQ18" i="133"/>
  <c r="AR18" i="133"/>
  <c r="AS18" i="133"/>
  <c r="AX18" i="133"/>
  <c r="AY18" i="133"/>
  <c r="BB18" i="133" s="1"/>
  <c r="BA18" i="133"/>
  <c r="L21" i="133"/>
  <c r="N21" i="133"/>
  <c r="AO21" i="133"/>
  <c r="E21" i="133" s="1"/>
  <c r="AQ21" i="133"/>
  <c r="AR21" i="133"/>
  <c r="AS21" i="133"/>
  <c r="AX21" i="133"/>
  <c r="AY21" i="133"/>
  <c r="BB21" i="133" s="1"/>
  <c r="BA21" i="133"/>
  <c r="L24" i="133"/>
  <c r="N24" i="133" s="1"/>
  <c r="AO24" i="133"/>
  <c r="E24" i="133" s="1"/>
  <c r="AQ24" i="133"/>
  <c r="AR24" i="133"/>
  <c r="AS24" i="133"/>
  <c r="AX24" i="133"/>
  <c r="AY24" i="133"/>
  <c r="BB24" i="133" s="1"/>
  <c r="BA24" i="133"/>
  <c r="L27" i="133"/>
  <c r="N27" i="133"/>
  <c r="AO27" i="133"/>
  <c r="E27" i="133" s="1"/>
  <c r="AQ27" i="133"/>
  <c r="AR27" i="133"/>
  <c r="AS27" i="133"/>
  <c r="AX27" i="133"/>
  <c r="AY27" i="133"/>
  <c r="BB27" i="133" s="1"/>
  <c r="BA27" i="133"/>
  <c r="L30" i="133"/>
  <c r="N30" i="133" s="1"/>
  <c r="AO30" i="133"/>
  <c r="E30" i="133" s="1"/>
  <c r="AQ30" i="133"/>
  <c r="AR30" i="133"/>
  <c r="AS30" i="133"/>
  <c r="AX30" i="133"/>
  <c r="AY30" i="133"/>
  <c r="BB30" i="133" s="1"/>
  <c r="BA30" i="133"/>
  <c r="L33" i="133"/>
  <c r="N33" i="133" s="1"/>
  <c r="AO33" i="133"/>
  <c r="E33" i="133" s="1"/>
  <c r="AQ33" i="133"/>
  <c r="AR33" i="133"/>
  <c r="AS33" i="133"/>
  <c r="AX33" i="133"/>
  <c r="AY33" i="133"/>
  <c r="BB33" i="133" s="1"/>
  <c r="BA33" i="133"/>
  <c r="L36" i="133"/>
  <c r="N36" i="133" s="1"/>
  <c r="AO36" i="133"/>
  <c r="E36" i="133" s="1"/>
  <c r="AQ36" i="133"/>
  <c r="AR36" i="133"/>
  <c r="AS36" i="133"/>
  <c r="AX36" i="133"/>
  <c r="AY36" i="133"/>
  <c r="BB36" i="133" s="1"/>
  <c r="BA36" i="133"/>
  <c r="L39" i="133"/>
  <c r="N39" i="133" s="1"/>
  <c r="AO39" i="133"/>
  <c r="E39" i="133" s="1"/>
  <c r="AQ39" i="133"/>
  <c r="AR39" i="133"/>
  <c r="AS39" i="133"/>
  <c r="AX39" i="133"/>
  <c r="AY39" i="133"/>
  <c r="BB39" i="133" s="1"/>
  <c r="BA39" i="133"/>
  <c r="L42" i="133"/>
  <c r="N42" i="133" s="1"/>
  <c r="AO42" i="133"/>
  <c r="E42" i="133" s="1"/>
  <c r="AQ42" i="133"/>
  <c r="AR42" i="133"/>
  <c r="AS42" i="133"/>
  <c r="AX42" i="133"/>
  <c r="AY42" i="133"/>
  <c r="BB42" i="133" s="1"/>
  <c r="BA42" i="133"/>
  <c r="L45" i="133"/>
  <c r="N45" i="133"/>
  <c r="AO45" i="133"/>
  <c r="E45" i="133" s="1"/>
  <c r="AQ45" i="133"/>
  <c r="AR45" i="133"/>
  <c r="AS45" i="133"/>
  <c r="AX45" i="133"/>
  <c r="AY45" i="133"/>
  <c r="BB45" i="133" s="1"/>
  <c r="BA45" i="133"/>
  <c r="L48" i="133"/>
  <c r="N48" i="133" s="1"/>
  <c r="AO48" i="133"/>
  <c r="E48" i="133" s="1"/>
  <c r="AQ48" i="133"/>
  <c r="AR48" i="133"/>
  <c r="AS48" i="133"/>
  <c r="AX48" i="133"/>
  <c r="AY48" i="133"/>
  <c r="BB48" i="133" s="1"/>
  <c r="BA48" i="133"/>
  <c r="L51" i="133"/>
  <c r="N51" i="133"/>
  <c r="AO51" i="133"/>
  <c r="E51" i="133" s="1"/>
  <c r="AQ51" i="133"/>
  <c r="AR51" i="133"/>
  <c r="AS51" i="133"/>
  <c r="AX51" i="133"/>
  <c r="AY51" i="133"/>
  <c r="BB51" i="133" s="1"/>
  <c r="BA51" i="133"/>
  <c r="L18" i="132"/>
  <c r="N18" i="132" s="1"/>
  <c r="AK18" i="132"/>
  <c r="E18" i="132" s="1"/>
  <c r="AM18" i="132"/>
  <c r="AN18" i="132"/>
  <c r="AO18" i="132"/>
  <c r="AT18" i="132"/>
  <c r="AU18" i="132" s="1"/>
  <c r="AX18" i="132" s="1"/>
  <c r="AW18" i="132"/>
  <c r="L21" i="132"/>
  <c r="N21" i="132" s="1"/>
  <c r="AK21" i="132"/>
  <c r="E21" i="132" s="1"/>
  <c r="AM21" i="132"/>
  <c r="AN21" i="132"/>
  <c r="AO21" i="132"/>
  <c r="AT21" i="132"/>
  <c r="AU21" i="132" s="1"/>
  <c r="AX21" i="132" s="1"/>
  <c r="AW21" i="132"/>
  <c r="L24" i="132"/>
  <c r="N24" i="132"/>
  <c r="AK24" i="132"/>
  <c r="E24" i="132" s="1"/>
  <c r="AL24" i="132"/>
  <c r="H24" i="132" s="1"/>
  <c r="AM24" i="132"/>
  <c r="AN24" i="132"/>
  <c r="AO24" i="132"/>
  <c r="AT24" i="132"/>
  <c r="AU24" i="132" s="1"/>
  <c r="AX24" i="132" s="1"/>
  <c r="AW24" i="132"/>
  <c r="L27" i="132"/>
  <c r="N27" i="132" s="1"/>
  <c r="AK27" i="132"/>
  <c r="E27" i="132" s="1"/>
  <c r="AL27" i="132"/>
  <c r="H27" i="132" s="1"/>
  <c r="AM27" i="132"/>
  <c r="AN27" i="132"/>
  <c r="AO27" i="132"/>
  <c r="AT27" i="132"/>
  <c r="AU27" i="132" s="1"/>
  <c r="AX27" i="132" s="1"/>
  <c r="AW27" i="132"/>
  <c r="L30" i="132"/>
  <c r="N30" i="132"/>
  <c r="AK30" i="132"/>
  <c r="E30" i="132" s="1"/>
  <c r="AL30" i="132"/>
  <c r="H30" i="132" s="1"/>
  <c r="AM30" i="132"/>
  <c r="AN30" i="132"/>
  <c r="AO30" i="132"/>
  <c r="AT30" i="132"/>
  <c r="AU30" i="132" s="1"/>
  <c r="AX30" i="132" s="1"/>
  <c r="AW30" i="132"/>
  <c r="L33" i="132"/>
  <c r="N33" i="132"/>
  <c r="AK33" i="132"/>
  <c r="E33" i="132" s="1"/>
  <c r="AM33" i="132"/>
  <c r="AN33" i="132"/>
  <c r="AO33" i="132"/>
  <c r="AT33" i="132"/>
  <c r="AU33" i="132" s="1"/>
  <c r="AX33" i="132" s="1"/>
  <c r="AW33" i="132"/>
  <c r="L36" i="132"/>
  <c r="N36" i="132"/>
  <c r="AK36" i="132"/>
  <c r="E36" i="132" s="1"/>
  <c r="AL36" i="132"/>
  <c r="H36" i="132" s="1"/>
  <c r="AM36" i="132"/>
  <c r="AN36" i="132"/>
  <c r="AO36" i="132"/>
  <c r="AT36" i="132"/>
  <c r="AU36" i="132" s="1"/>
  <c r="AX36" i="132" s="1"/>
  <c r="AW36" i="132"/>
  <c r="L39" i="132"/>
  <c r="N39" i="132" s="1"/>
  <c r="AK39" i="132"/>
  <c r="E39" i="132" s="1"/>
  <c r="AL39" i="132"/>
  <c r="H39" i="132" s="1"/>
  <c r="AM39" i="132"/>
  <c r="AN39" i="132"/>
  <c r="AO39" i="132"/>
  <c r="AT39" i="132"/>
  <c r="AU39" i="132" s="1"/>
  <c r="AX39" i="132" s="1"/>
  <c r="AW39" i="132"/>
  <c r="L42" i="132"/>
  <c r="N42" i="132" s="1"/>
  <c r="AK42" i="132"/>
  <c r="E42" i="132" s="1"/>
  <c r="AM42" i="132"/>
  <c r="AN42" i="132"/>
  <c r="AO42" i="132"/>
  <c r="AT42" i="132"/>
  <c r="AU42" i="132" s="1"/>
  <c r="AX42" i="132" s="1"/>
  <c r="AW42" i="132"/>
  <c r="L45" i="132"/>
  <c r="N45" i="132" s="1"/>
  <c r="AK45" i="132"/>
  <c r="E45" i="132" s="1"/>
  <c r="AM45" i="132"/>
  <c r="AN45" i="132"/>
  <c r="AO45" i="132"/>
  <c r="AT45" i="132"/>
  <c r="AU45" i="132" s="1"/>
  <c r="AX45" i="132" s="1"/>
  <c r="AW45" i="132"/>
  <c r="L48" i="132"/>
  <c r="N48" i="132" s="1"/>
  <c r="AK48" i="132"/>
  <c r="E48" i="132" s="1"/>
  <c r="AM48" i="132"/>
  <c r="AN48" i="132"/>
  <c r="AO48" i="132"/>
  <c r="AT48" i="132"/>
  <c r="AU48" i="132" s="1"/>
  <c r="AX48" i="132" s="1"/>
  <c r="AW48" i="132"/>
  <c r="L51" i="132"/>
  <c r="N51" i="132"/>
  <c r="AK51" i="132"/>
  <c r="E51" i="132" s="1"/>
  <c r="AL51" i="132"/>
  <c r="H51" i="132" s="1"/>
  <c r="AM51" i="132"/>
  <c r="AN51" i="132"/>
  <c r="AO51" i="132"/>
  <c r="AT51" i="132"/>
  <c r="AU51" i="132" s="1"/>
  <c r="AX51" i="132" s="1"/>
  <c r="AW51" i="132"/>
  <c r="L18" i="131"/>
  <c r="N18" i="131" s="1"/>
  <c r="AK18" i="131"/>
  <c r="E18" i="131" s="1"/>
  <c r="AM18" i="131"/>
  <c r="AN18" i="131"/>
  <c r="AO18" i="131"/>
  <c r="AT18" i="131"/>
  <c r="AU18" i="131"/>
  <c r="AX18" i="131" s="1"/>
  <c r="AW18" i="131"/>
  <c r="L21" i="131"/>
  <c r="N21" i="131" s="1"/>
  <c r="AK21" i="131"/>
  <c r="E21" i="131" s="1"/>
  <c r="AL21" i="131"/>
  <c r="H21" i="131" s="1"/>
  <c r="AM21" i="131"/>
  <c r="AN21" i="131"/>
  <c r="AO21" i="131"/>
  <c r="AT21" i="131"/>
  <c r="AU21" i="131"/>
  <c r="AX21" i="131" s="1"/>
  <c r="AW21" i="131"/>
  <c r="L24" i="131"/>
  <c r="N24" i="131" s="1"/>
  <c r="AK24" i="131"/>
  <c r="E24" i="131" s="1"/>
  <c r="AM24" i="131"/>
  <c r="AN24" i="131"/>
  <c r="AO24" i="131"/>
  <c r="AT24" i="131"/>
  <c r="AU24" i="131"/>
  <c r="AX24" i="131" s="1"/>
  <c r="AW24" i="131"/>
  <c r="L27" i="131"/>
  <c r="N27" i="131"/>
  <c r="AK27" i="131"/>
  <c r="E27" i="131" s="1"/>
  <c r="AM27" i="131"/>
  <c r="AN27" i="131"/>
  <c r="AO27" i="131"/>
  <c r="AT27" i="131"/>
  <c r="AU27" i="131"/>
  <c r="AX27" i="131" s="1"/>
  <c r="AW27" i="131"/>
  <c r="L30" i="131"/>
  <c r="N30" i="131" s="1"/>
  <c r="AK30" i="131"/>
  <c r="E30" i="131" s="1"/>
  <c r="AM30" i="131"/>
  <c r="AN30" i="131"/>
  <c r="AO30" i="131"/>
  <c r="AT30" i="131"/>
  <c r="AU30" i="131"/>
  <c r="AX30" i="131" s="1"/>
  <c r="AW30" i="131"/>
  <c r="L33" i="131"/>
  <c r="N33" i="131" s="1"/>
  <c r="AK33" i="131"/>
  <c r="E33" i="131" s="1"/>
  <c r="AM33" i="131"/>
  <c r="AN33" i="131"/>
  <c r="AO33" i="131"/>
  <c r="AT33" i="131"/>
  <c r="AU33" i="131"/>
  <c r="AX33" i="131" s="1"/>
  <c r="AW33" i="131"/>
  <c r="L36" i="131"/>
  <c r="N36" i="131" s="1"/>
  <c r="AK36" i="131"/>
  <c r="E36" i="131" s="1"/>
  <c r="AM36" i="131"/>
  <c r="AN36" i="131"/>
  <c r="AO36" i="131"/>
  <c r="AT36" i="131"/>
  <c r="AU36" i="131"/>
  <c r="AX36" i="131" s="1"/>
  <c r="AW36" i="131"/>
  <c r="L39" i="131"/>
  <c r="N39" i="131" s="1"/>
  <c r="AK39" i="131"/>
  <c r="E39" i="131" s="1"/>
  <c r="AM39" i="131"/>
  <c r="AN39" i="131"/>
  <c r="AO39" i="131"/>
  <c r="AT39" i="131"/>
  <c r="AU39" i="131"/>
  <c r="AX39" i="131" s="1"/>
  <c r="AW39" i="131"/>
  <c r="L42" i="131"/>
  <c r="N42" i="131" s="1"/>
  <c r="AK42" i="131"/>
  <c r="E42" i="131" s="1"/>
  <c r="AM42" i="131"/>
  <c r="AN42" i="131"/>
  <c r="AO42" i="131"/>
  <c r="AT42" i="131"/>
  <c r="AU42" i="131"/>
  <c r="AX42" i="131" s="1"/>
  <c r="AW42" i="131"/>
  <c r="L45" i="131"/>
  <c r="N45" i="131" s="1"/>
  <c r="AK45" i="131"/>
  <c r="E45" i="131" s="1"/>
  <c r="AM45" i="131"/>
  <c r="AN45" i="131"/>
  <c r="AO45" i="131"/>
  <c r="AT45" i="131"/>
  <c r="AU45" i="131"/>
  <c r="AX45" i="131" s="1"/>
  <c r="AW45" i="131"/>
  <c r="L48" i="131"/>
  <c r="N48" i="131" s="1"/>
  <c r="AK48" i="131"/>
  <c r="E48" i="131" s="1"/>
  <c r="AM48" i="131"/>
  <c r="AN48" i="131"/>
  <c r="AO48" i="131"/>
  <c r="AT48" i="131"/>
  <c r="AU48" i="131"/>
  <c r="AX48" i="131" s="1"/>
  <c r="AW48" i="131"/>
  <c r="L51" i="131"/>
  <c r="N51" i="131" s="1"/>
  <c r="AK51" i="131"/>
  <c r="E51" i="131" s="1"/>
  <c r="AM51" i="131"/>
  <c r="AN51" i="131"/>
  <c r="AO51" i="131"/>
  <c r="AT51" i="131"/>
  <c r="AU51" i="131"/>
  <c r="AX51" i="131" s="1"/>
  <c r="AW51" i="131"/>
  <c r="L18" i="130"/>
  <c r="N18" i="130" s="1"/>
  <c r="AK18" i="130"/>
  <c r="E18" i="130" s="1"/>
  <c r="AM18" i="130"/>
  <c r="AN18" i="130"/>
  <c r="AO18" i="130"/>
  <c r="AT18" i="130"/>
  <c r="AU18" i="130"/>
  <c r="AX18" i="130" s="1"/>
  <c r="AW18" i="130"/>
  <c r="L21" i="130"/>
  <c r="N21" i="130" s="1"/>
  <c r="AK21" i="130"/>
  <c r="E21" i="130" s="1"/>
  <c r="AL21" i="130"/>
  <c r="H21" i="130" s="1"/>
  <c r="AM21" i="130"/>
  <c r="AN21" i="130"/>
  <c r="AO21" i="130"/>
  <c r="AT21" i="130"/>
  <c r="AU21" i="130"/>
  <c r="AX21" i="130" s="1"/>
  <c r="AW21" i="130"/>
  <c r="L24" i="130"/>
  <c r="N24" i="130" s="1"/>
  <c r="AK24" i="130"/>
  <c r="E24" i="130" s="1"/>
  <c r="AM24" i="130"/>
  <c r="AN24" i="130"/>
  <c r="AO24" i="130"/>
  <c r="AT24" i="130"/>
  <c r="AU24" i="130"/>
  <c r="AX24" i="130" s="1"/>
  <c r="AW24" i="130"/>
  <c r="L27" i="130"/>
  <c r="N27" i="130"/>
  <c r="AK27" i="130"/>
  <c r="E27" i="130" s="1"/>
  <c r="AL27" i="130"/>
  <c r="H27" i="130" s="1"/>
  <c r="AM27" i="130"/>
  <c r="AN27" i="130"/>
  <c r="AP27" i="130" s="1"/>
  <c r="J27" i="130" s="1"/>
  <c r="AQ27" i="130" s="1"/>
  <c r="AO27" i="130"/>
  <c r="AT27" i="130"/>
  <c r="AU27" i="130"/>
  <c r="AX27" i="130" s="1"/>
  <c r="AW27" i="130"/>
  <c r="L30" i="130"/>
  <c r="N30" i="130" s="1"/>
  <c r="AK30" i="130"/>
  <c r="E30" i="130" s="1"/>
  <c r="AM30" i="130"/>
  <c r="AN30" i="130"/>
  <c r="AO30" i="130"/>
  <c r="AT30" i="130"/>
  <c r="AU30" i="130"/>
  <c r="AX30" i="130" s="1"/>
  <c r="AW30" i="130"/>
  <c r="L33" i="130"/>
  <c r="N33" i="130" s="1"/>
  <c r="AK33" i="130"/>
  <c r="E33" i="130" s="1"/>
  <c r="AM33" i="130"/>
  <c r="AN33" i="130"/>
  <c r="AO33" i="130"/>
  <c r="AT33" i="130"/>
  <c r="AU33" i="130"/>
  <c r="AX33" i="130" s="1"/>
  <c r="AW33" i="130"/>
  <c r="L36" i="130"/>
  <c r="N36" i="130" s="1"/>
  <c r="AK36" i="130"/>
  <c r="E36" i="130" s="1"/>
  <c r="AM36" i="130"/>
  <c r="AN36" i="130"/>
  <c r="AO36" i="130"/>
  <c r="AT36" i="130"/>
  <c r="AU36" i="130"/>
  <c r="AX36" i="130" s="1"/>
  <c r="AW36" i="130"/>
  <c r="L39" i="130"/>
  <c r="N39" i="130" s="1"/>
  <c r="AK39" i="130"/>
  <c r="E39" i="130" s="1"/>
  <c r="AL39" i="130"/>
  <c r="H39" i="130" s="1"/>
  <c r="AM39" i="130"/>
  <c r="AN39" i="130"/>
  <c r="AO39" i="130"/>
  <c r="AT39" i="130"/>
  <c r="AU39" i="130"/>
  <c r="AX39" i="130" s="1"/>
  <c r="AW39" i="130"/>
  <c r="L42" i="130"/>
  <c r="N42" i="130" s="1"/>
  <c r="AK42" i="130"/>
  <c r="E42" i="130" s="1"/>
  <c r="AM42" i="130"/>
  <c r="AN42" i="130"/>
  <c r="AO42" i="130"/>
  <c r="AT42" i="130"/>
  <c r="AU42" i="130"/>
  <c r="AX42" i="130" s="1"/>
  <c r="AW42" i="130"/>
  <c r="L45" i="130"/>
  <c r="N45" i="130" s="1"/>
  <c r="AK45" i="130"/>
  <c r="E45" i="130" s="1"/>
  <c r="AM45" i="130"/>
  <c r="AN45" i="130"/>
  <c r="AO45" i="130"/>
  <c r="AT45" i="130"/>
  <c r="AU45" i="130"/>
  <c r="AX45" i="130" s="1"/>
  <c r="AW45" i="130"/>
  <c r="L48" i="130"/>
  <c r="N48" i="130" s="1"/>
  <c r="AK48" i="130"/>
  <c r="E48" i="130" s="1"/>
  <c r="AM48" i="130"/>
  <c r="AN48" i="130"/>
  <c r="AO48" i="130"/>
  <c r="AT48" i="130"/>
  <c r="AU48" i="130"/>
  <c r="AX48" i="130" s="1"/>
  <c r="AW48" i="130"/>
  <c r="L51" i="130"/>
  <c r="N51" i="130" s="1"/>
  <c r="AK51" i="130"/>
  <c r="E51" i="130" s="1"/>
  <c r="AM51" i="130"/>
  <c r="AN51" i="130"/>
  <c r="AO51" i="130"/>
  <c r="AT51" i="130"/>
  <c r="AU51" i="130"/>
  <c r="AX51" i="130" s="1"/>
  <c r="AW51" i="130"/>
  <c r="I48" i="141" l="1"/>
  <c r="AV24" i="141"/>
  <c r="AW24" i="141" s="1"/>
  <c r="AZ24" i="141" s="1"/>
  <c r="F24" i="141" s="1"/>
  <c r="BC24" i="141" s="1"/>
  <c r="G24" i="141" s="1"/>
  <c r="BF51" i="141"/>
  <c r="BH51" i="141" s="1"/>
  <c r="AP34" i="140"/>
  <c r="J34" i="140" s="1"/>
  <c r="AQ34" i="140" s="1"/>
  <c r="I34" i="140" s="1"/>
  <c r="AR52" i="140"/>
  <c r="AS52" i="140" s="1"/>
  <c r="AV52" i="140" s="1"/>
  <c r="F52" i="140" s="1"/>
  <c r="AY52" i="140" s="1"/>
  <c r="G52" i="140" s="1"/>
  <c r="AP25" i="140"/>
  <c r="J25" i="140" s="1"/>
  <c r="AQ25" i="140" s="1"/>
  <c r="AP28" i="140"/>
  <c r="J28" i="140" s="1"/>
  <c r="AQ28" i="140" s="1"/>
  <c r="AR28" i="140" s="1"/>
  <c r="AS28" i="140" s="1"/>
  <c r="AV28" i="140" s="1"/>
  <c r="F28" i="140" s="1"/>
  <c r="AY28" i="140" s="1"/>
  <c r="G28" i="140" s="1"/>
  <c r="AV45" i="148"/>
  <c r="AW45" i="148" s="1"/>
  <c r="AZ45" i="148" s="1"/>
  <c r="F45" i="148" s="1"/>
  <c r="BC45" i="148" s="1"/>
  <c r="G45" i="148" s="1"/>
  <c r="I45" i="148"/>
  <c r="AV48" i="148"/>
  <c r="AW48" i="148" s="1"/>
  <c r="AZ48" i="148" s="1"/>
  <c r="F48" i="148" s="1"/>
  <c r="BC48" i="148" s="1"/>
  <c r="G48" i="148" s="1"/>
  <c r="I48" i="148"/>
  <c r="AV51" i="148"/>
  <c r="AW51" i="148" s="1"/>
  <c r="AZ51" i="148" s="1"/>
  <c r="F51" i="148" s="1"/>
  <c r="BC51" i="148" s="1"/>
  <c r="G51" i="148" s="1"/>
  <c r="I51" i="148"/>
  <c r="BF51" i="148"/>
  <c r="BH51" i="148" s="1"/>
  <c r="I30" i="148"/>
  <c r="AV30" i="148"/>
  <c r="AW30" i="148" s="1"/>
  <c r="AZ30" i="148" s="1"/>
  <c r="F30" i="148" s="1"/>
  <c r="AV24" i="148"/>
  <c r="AW24" i="148" s="1"/>
  <c r="AZ24" i="148" s="1"/>
  <c r="F24" i="148" s="1"/>
  <c r="BC24" i="148" s="1"/>
  <c r="G24" i="148" s="1"/>
  <c r="I24" i="148"/>
  <c r="BF45" i="148"/>
  <c r="BH45" i="148" s="1"/>
  <c r="AV45" i="147"/>
  <c r="AW45" i="147" s="1"/>
  <c r="AZ45" i="147" s="1"/>
  <c r="F45" i="147" s="1"/>
  <c r="BC45" i="147" s="1"/>
  <c r="G45" i="147" s="1"/>
  <c r="BF45" i="147"/>
  <c r="BH45" i="147" s="1"/>
  <c r="I45" i="147"/>
  <c r="I24" i="147"/>
  <c r="AV24" i="147"/>
  <c r="AW24" i="147" s="1"/>
  <c r="AZ24" i="147" s="1"/>
  <c r="F24" i="147" s="1"/>
  <c r="AV21" i="147"/>
  <c r="AW21" i="147" s="1"/>
  <c r="AZ21" i="147" s="1"/>
  <c r="F21" i="147" s="1"/>
  <c r="BC21" i="147" s="1"/>
  <c r="G21" i="147" s="1"/>
  <c r="I21" i="147"/>
  <c r="AV27" i="147"/>
  <c r="AW27" i="147" s="1"/>
  <c r="AZ27" i="147" s="1"/>
  <c r="F27" i="147" s="1"/>
  <c r="I27" i="147"/>
  <c r="BC39" i="147"/>
  <c r="G39" i="147" s="1"/>
  <c r="BF39" i="147"/>
  <c r="BH39" i="147" s="1"/>
  <c r="AV42" i="147"/>
  <c r="AW42" i="147" s="1"/>
  <c r="AZ42" i="147" s="1"/>
  <c r="F42" i="147" s="1"/>
  <c r="BC42" i="147" s="1"/>
  <c r="G42" i="147" s="1"/>
  <c r="I42" i="147"/>
  <c r="AR18" i="142"/>
  <c r="AS18" i="142" s="1"/>
  <c r="AV18" i="142" s="1"/>
  <c r="F18" i="142" s="1"/>
  <c r="AY18" i="142" s="1"/>
  <c r="G18" i="142" s="1"/>
  <c r="BB33" i="142"/>
  <c r="BD33" i="142" s="1"/>
  <c r="AP30" i="142"/>
  <c r="J30" i="142" s="1"/>
  <c r="AQ30" i="142" s="1"/>
  <c r="AR21" i="142"/>
  <c r="AS21" i="142" s="1"/>
  <c r="AV21" i="142" s="1"/>
  <c r="F21" i="142" s="1"/>
  <c r="AY21" i="142" s="1"/>
  <c r="G21" i="142" s="1"/>
  <c r="BA21" i="142" s="1"/>
  <c r="AP48" i="142"/>
  <c r="J48" i="142" s="1"/>
  <c r="AQ48" i="142" s="1"/>
  <c r="AL36" i="130"/>
  <c r="H36" i="130" s="1"/>
  <c r="AL18" i="130"/>
  <c r="H18" i="130" s="1"/>
  <c r="AL42" i="130"/>
  <c r="H42" i="130" s="1"/>
  <c r="AP18" i="130"/>
  <c r="J18" i="130" s="1"/>
  <c r="AQ18" i="130" s="1"/>
  <c r="AR18" i="130" s="1"/>
  <c r="AS18" i="130" s="1"/>
  <c r="AV18" i="130" s="1"/>
  <c r="F18" i="130" s="1"/>
  <c r="AY18" i="130" s="1"/>
  <c r="G18" i="130" s="1"/>
  <c r="AL36" i="131"/>
  <c r="H36" i="131" s="1"/>
  <c r="AL48" i="131"/>
  <c r="H48" i="131" s="1"/>
  <c r="AL33" i="131"/>
  <c r="H33" i="131" s="1"/>
  <c r="AL45" i="131"/>
  <c r="H45" i="131" s="1"/>
  <c r="BA39" i="150"/>
  <c r="AZ39" i="150"/>
  <c r="AZ48" i="144"/>
  <c r="AL18" i="132"/>
  <c r="H18" i="132" s="1"/>
  <c r="AL42" i="132"/>
  <c r="H42" i="132" s="1"/>
  <c r="AP39" i="132"/>
  <c r="J39" i="132" s="1"/>
  <c r="AQ39" i="132" s="1"/>
  <c r="AR39" i="132" s="1"/>
  <c r="AS39" i="132" s="1"/>
  <c r="AV39" i="132" s="1"/>
  <c r="F39" i="132" s="1"/>
  <c r="AY39" i="132" s="1"/>
  <c r="G39" i="132" s="1"/>
  <c r="AL33" i="132"/>
  <c r="H33" i="132" s="1"/>
  <c r="AP27" i="132"/>
  <c r="J27" i="132" s="1"/>
  <c r="AQ27" i="132" s="1"/>
  <c r="AL21" i="132"/>
  <c r="H21" i="132" s="1"/>
  <c r="BG51" i="135"/>
  <c r="BG42" i="135"/>
  <c r="AT30" i="135"/>
  <c r="J30" i="135" s="1"/>
  <c r="AU30" i="135" s="1"/>
  <c r="BG30" i="135"/>
  <c r="BG24" i="135"/>
  <c r="AT42" i="135"/>
  <c r="J42" i="135" s="1"/>
  <c r="AU42" i="135" s="1"/>
  <c r="I42" i="135" s="1"/>
  <c r="BG39" i="135"/>
  <c r="AP33" i="135"/>
  <c r="H33" i="135" s="1"/>
  <c r="BG18" i="135"/>
  <c r="BA42" i="149"/>
  <c r="AZ42" i="149"/>
  <c r="BB48" i="149"/>
  <c r="BD48" i="149" s="1"/>
  <c r="AR42" i="143"/>
  <c r="AS42" i="143" s="1"/>
  <c r="AV42" i="143" s="1"/>
  <c r="F42" i="143" s="1"/>
  <c r="AY42" i="143" s="1"/>
  <c r="G42" i="143" s="1"/>
  <c r="AR24" i="143"/>
  <c r="AS24" i="143" s="1"/>
  <c r="AV24" i="143" s="1"/>
  <c r="F24" i="143" s="1"/>
  <c r="AY24" i="143" s="1"/>
  <c r="G24" i="143" s="1"/>
  <c r="AP33" i="143"/>
  <c r="J33" i="143" s="1"/>
  <c r="AQ33" i="143" s="1"/>
  <c r="I30" i="143"/>
  <c r="BB36" i="143"/>
  <c r="BD36" i="143" s="1"/>
  <c r="BG51" i="136"/>
  <c r="BG45" i="136"/>
  <c r="BG39" i="136"/>
  <c r="BG48" i="136"/>
  <c r="BG42" i="136"/>
  <c r="AL43" i="139"/>
  <c r="H43" i="139" s="1"/>
  <c r="AL31" i="139"/>
  <c r="H31" i="139" s="1"/>
  <c r="AL52" i="139"/>
  <c r="H52" i="139" s="1"/>
  <c r="AL40" i="139"/>
  <c r="H40" i="139" s="1"/>
  <c r="AL28" i="139"/>
  <c r="H28" i="139" s="1"/>
  <c r="AP45" i="138"/>
  <c r="AP39" i="138"/>
  <c r="AT33" i="138"/>
  <c r="J33" i="138" s="1"/>
  <c r="AU33" i="138" s="1"/>
  <c r="I33" i="138" s="1"/>
  <c r="AP30" i="138"/>
  <c r="H30" i="138" s="1"/>
  <c r="BG21" i="138"/>
  <c r="BG30" i="138"/>
  <c r="AL42" i="137"/>
  <c r="H42" i="137" s="1"/>
  <c r="AL30" i="137"/>
  <c r="H30" i="137" s="1"/>
  <c r="AL48" i="137"/>
  <c r="H48" i="137" s="1"/>
  <c r="AL36" i="137"/>
  <c r="H36" i="137" s="1"/>
  <c r="AL24" i="137"/>
  <c r="H24" i="137" s="1"/>
  <c r="BA48" i="149"/>
  <c r="AZ48" i="149"/>
  <c r="AY18" i="149"/>
  <c r="G18" i="149" s="1"/>
  <c r="BB18" i="149"/>
  <c r="BD18" i="149" s="1"/>
  <c r="BE18" i="148"/>
  <c r="BD18" i="148"/>
  <c r="BF18" i="148"/>
  <c r="BH18" i="148" s="1"/>
  <c r="BE48" i="147"/>
  <c r="BD48" i="147"/>
  <c r="BF48" i="147"/>
  <c r="BH48" i="147" s="1"/>
  <c r="BE18" i="147"/>
  <c r="BD18" i="147"/>
  <c r="BF18" i="146"/>
  <c r="BH18" i="146" s="1"/>
  <c r="I30" i="146"/>
  <c r="AV30" i="146"/>
  <c r="AW30" i="146" s="1"/>
  <c r="AZ30" i="146" s="1"/>
  <c r="F30" i="146" s="1"/>
  <c r="BC30" i="146" s="1"/>
  <c r="G30" i="146" s="1"/>
  <c r="I48" i="146"/>
  <c r="AV48" i="146"/>
  <c r="AW48" i="146" s="1"/>
  <c r="AZ48" i="146" s="1"/>
  <c r="F48" i="146" s="1"/>
  <c r="BC48" i="146" s="1"/>
  <c r="G48" i="146" s="1"/>
  <c r="I39" i="146"/>
  <c r="AV39" i="146"/>
  <c r="AW39" i="146" s="1"/>
  <c r="AZ39" i="146" s="1"/>
  <c r="F39" i="146" s="1"/>
  <c r="BC39" i="146" s="1"/>
  <c r="G39" i="146" s="1"/>
  <c r="I24" i="146"/>
  <c r="AV24" i="146"/>
  <c r="AW24" i="146" s="1"/>
  <c r="AZ24" i="146" s="1"/>
  <c r="F24" i="146" s="1"/>
  <c r="BC24" i="146" s="1"/>
  <c r="G24" i="146" s="1"/>
  <c r="BE42" i="146"/>
  <c r="BD42" i="146"/>
  <c r="I51" i="146"/>
  <c r="AV51" i="146"/>
  <c r="AW51" i="146" s="1"/>
  <c r="AZ51" i="146" s="1"/>
  <c r="F51" i="146" s="1"/>
  <c r="BC51" i="146" s="1"/>
  <c r="G51" i="146" s="1"/>
  <c r="BE36" i="146"/>
  <c r="BD36" i="146"/>
  <c r="BE33" i="146"/>
  <c r="BD33" i="146"/>
  <c r="BE18" i="146"/>
  <c r="BD18" i="146"/>
  <c r="BE27" i="146"/>
  <c r="BD27" i="146"/>
  <c r="I21" i="146"/>
  <c r="AV21" i="146"/>
  <c r="AW21" i="146" s="1"/>
  <c r="AZ21" i="146" s="1"/>
  <c r="F21" i="146" s="1"/>
  <c r="BC21" i="146" s="1"/>
  <c r="G21" i="146" s="1"/>
  <c r="I45" i="146"/>
  <c r="AV45" i="146"/>
  <c r="AW45" i="146" s="1"/>
  <c r="AZ45" i="146" s="1"/>
  <c r="F45" i="146" s="1"/>
  <c r="BF21" i="146"/>
  <c r="BH21" i="146" s="1"/>
  <c r="BF27" i="146"/>
  <c r="BH27" i="146" s="1"/>
  <c r="BF33" i="146"/>
  <c r="BH33" i="146" s="1"/>
  <c r="BB27" i="144"/>
  <c r="BD27" i="144" s="1"/>
  <c r="BA27" i="144"/>
  <c r="AZ27" i="144"/>
  <c r="BF42" i="141"/>
  <c r="BH42" i="141" s="1"/>
  <c r="AT45" i="141"/>
  <c r="J45" i="141" s="1"/>
  <c r="AU45" i="141" s="1"/>
  <c r="I42" i="141"/>
  <c r="BF24" i="141"/>
  <c r="BH24" i="141" s="1"/>
  <c r="AT33" i="141"/>
  <c r="J33" i="141" s="1"/>
  <c r="AU33" i="141" s="1"/>
  <c r="AT21" i="141"/>
  <c r="J21" i="141" s="1"/>
  <c r="AU21" i="141" s="1"/>
  <c r="BD42" i="141"/>
  <c r="BF48" i="141"/>
  <c r="BH48" i="141" s="1"/>
  <c r="AT39" i="141"/>
  <c r="J39" i="141" s="1"/>
  <c r="AU39" i="141" s="1"/>
  <c r="AT27" i="141"/>
  <c r="J27" i="141" s="1"/>
  <c r="AU27" i="141" s="1"/>
  <c r="AT18" i="141"/>
  <c r="J18" i="141" s="1"/>
  <c r="AU18" i="141" s="1"/>
  <c r="BB37" i="140"/>
  <c r="BD37" i="140" s="1"/>
  <c r="AR34" i="140"/>
  <c r="AS34" i="140" s="1"/>
  <c r="AV34" i="140" s="1"/>
  <c r="F34" i="140" s="1"/>
  <c r="AY34" i="140" s="1"/>
  <c r="G34" i="140" s="1"/>
  <c r="BA34" i="140" s="1"/>
  <c r="AR46" i="140"/>
  <c r="AS46" i="140" s="1"/>
  <c r="AV46" i="140" s="1"/>
  <c r="F46" i="140" s="1"/>
  <c r="AY46" i="140" s="1"/>
  <c r="G46" i="140" s="1"/>
  <c r="AZ46" i="140" s="1"/>
  <c r="BB52" i="140"/>
  <c r="BD52" i="140" s="1"/>
  <c r="I33" i="142"/>
  <c r="AP36" i="142"/>
  <c r="J36" i="142" s="1"/>
  <c r="AQ36" i="142" s="1"/>
  <c r="AP24" i="142"/>
  <c r="J24" i="142" s="1"/>
  <c r="AQ24" i="142" s="1"/>
  <c r="BB51" i="142"/>
  <c r="BD51" i="142" s="1"/>
  <c r="AP42" i="142"/>
  <c r="J42" i="142" s="1"/>
  <c r="AQ42" i="142" s="1"/>
  <c r="BB42" i="143"/>
  <c r="BD42" i="143" s="1"/>
  <c r="AP39" i="143"/>
  <c r="J39" i="143" s="1"/>
  <c r="AQ39" i="143" s="1"/>
  <c r="AP21" i="143"/>
  <c r="J21" i="143" s="1"/>
  <c r="AQ21" i="143" s="1"/>
  <c r="AP45" i="143"/>
  <c r="J45" i="143" s="1"/>
  <c r="AQ45" i="143" s="1"/>
  <c r="AP27" i="143"/>
  <c r="J27" i="143" s="1"/>
  <c r="AQ27" i="143" s="1"/>
  <c r="BA48" i="143"/>
  <c r="AZ48" i="143"/>
  <c r="BA24" i="143"/>
  <c r="AZ24" i="143"/>
  <c r="BB30" i="143"/>
  <c r="BD30" i="143" s="1"/>
  <c r="BA42" i="143"/>
  <c r="AZ42" i="143"/>
  <c r="BA18" i="143"/>
  <c r="AZ18" i="143"/>
  <c r="BB24" i="143"/>
  <c r="BD24" i="143" s="1"/>
  <c r="BB48" i="143"/>
  <c r="BD48" i="143" s="1"/>
  <c r="BA30" i="143"/>
  <c r="AZ30" i="143"/>
  <c r="BB18" i="143"/>
  <c r="BD18" i="143" s="1"/>
  <c r="BA36" i="143"/>
  <c r="AZ36" i="143"/>
  <c r="BB27" i="142"/>
  <c r="BD27" i="142" s="1"/>
  <c r="BB18" i="142"/>
  <c r="BD18" i="142" s="1"/>
  <c r="BA27" i="142"/>
  <c r="AZ27" i="142"/>
  <c r="BA18" i="142"/>
  <c r="AZ18" i="142"/>
  <c r="BA45" i="142"/>
  <c r="AZ45" i="142"/>
  <c r="BB45" i="142"/>
  <c r="BD45" i="142" s="1"/>
  <c r="BA33" i="142"/>
  <c r="AZ33" i="142"/>
  <c r="BA39" i="142"/>
  <c r="AZ39" i="142"/>
  <c r="BB39" i="142"/>
  <c r="BD39" i="142" s="1"/>
  <c r="BA51" i="142"/>
  <c r="AZ51" i="142"/>
  <c r="BE36" i="141"/>
  <c r="BD36" i="141"/>
  <c r="BE30" i="141"/>
  <c r="BD30" i="141"/>
  <c r="BF36" i="141"/>
  <c r="BH36" i="141" s="1"/>
  <c r="BE51" i="141"/>
  <c r="BD51" i="141"/>
  <c r="BE24" i="141"/>
  <c r="BD24" i="141"/>
  <c r="BF30" i="141"/>
  <c r="BH30" i="141" s="1"/>
  <c r="I40" i="140"/>
  <c r="AR40" i="140"/>
  <c r="AS40" i="140" s="1"/>
  <c r="AV40" i="140" s="1"/>
  <c r="F40" i="140" s="1"/>
  <c r="AY40" i="140" s="1"/>
  <c r="G40" i="140" s="1"/>
  <c r="BA31" i="140"/>
  <c r="AZ31" i="140"/>
  <c r="BA49" i="140"/>
  <c r="AZ49" i="140"/>
  <c r="BB22" i="140"/>
  <c r="BD22" i="140" s="1"/>
  <c r="BB31" i="140"/>
  <c r="BD31" i="140" s="1"/>
  <c r="BB19" i="140"/>
  <c r="BD19" i="140" s="1"/>
  <c r="BA43" i="140"/>
  <c r="AZ43" i="140"/>
  <c r="BA22" i="140"/>
  <c r="AZ22" i="140"/>
  <c r="AZ34" i="140"/>
  <c r="I28" i="140"/>
  <c r="BB49" i="140"/>
  <c r="BD49" i="140" s="1"/>
  <c r="BA52" i="140"/>
  <c r="AZ52" i="140"/>
  <c r="BB43" i="140"/>
  <c r="BD43" i="140" s="1"/>
  <c r="BA19" i="140"/>
  <c r="AZ19" i="140"/>
  <c r="BA37" i="140"/>
  <c r="AZ37" i="140"/>
  <c r="AT51" i="135"/>
  <c r="J51" i="135" s="1"/>
  <c r="AU51" i="135" s="1"/>
  <c r="I51" i="135" s="1"/>
  <c r="BG48" i="135"/>
  <c r="BG45" i="135"/>
  <c r="AT39" i="135"/>
  <c r="J39" i="135" s="1"/>
  <c r="AU39" i="135" s="1"/>
  <c r="AV39" i="135" s="1"/>
  <c r="AW39" i="135" s="1"/>
  <c r="AZ39" i="135" s="1"/>
  <c r="F39" i="135" s="1"/>
  <c r="AP48" i="135"/>
  <c r="H48" i="135" s="1"/>
  <c r="AT45" i="135"/>
  <c r="J45" i="135" s="1"/>
  <c r="AU45" i="135" s="1"/>
  <c r="AT36" i="135"/>
  <c r="J36" i="135" s="1"/>
  <c r="AU36" i="135" s="1"/>
  <c r="AV36" i="135" s="1"/>
  <c r="AW36" i="135" s="1"/>
  <c r="AZ36" i="135" s="1"/>
  <c r="F36" i="135" s="1"/>
  <c r="BC36" i="135" s="1"/>
  <c r="G36" i="135" s="1"/>
  <c r="AT24" i="135"/>
  <c r="J24" i="135" s="1"/>
  <c r="AU24" i="135" s="1"/>
  <c r="AP18" i="135"/>
  <c r="H18" i="135" s="1"/>
  <c r="AL45" i="130"/>
  <c r="H45" i="130" s="1"/>
  <c r="BC36" i="130"/>
  <c r="AL24" i="130"/>
  <c r="H24" i="130" s="1"/>
  <c r="BC51" i="130"/>
  <c r="BC30" i="130"/>
  <c r="AL48" i="130"/>
  <c r="H48" i="130" s="1"/>
  <c r="BC42" i="130"/>
  <c r="BC39" i="130"/>
  <c r="AP36" i="130"/>
  <c r="J36" i="130" s="1"/>
  <c r="AQ36" i="130" s="1"/>
  <c r="I36" i="130" s="1"/>
  <c r="AP21" i="130"/>
  <c r="J21" i="130" s="1"/>
  <c r="AQ21" i="130" s="1"/>
  <c r="AP48" i="130"/>
  <c r="J48" i="130" s="1"/>
  <c r="AQ48" i="130" s="1"/>
  <c r="AL51" i="130"/>
  <c r="H51" i="130" s="1"/>
  <c r="BC48" i="130"/>
  <c r="AP42" i="130"/>
  <c r="J42" i="130" s="1"/>
  <c r="AQ42" i="130" s="1"/>
  <c r="AR42" i="130" s="1"/>
  <c r="AS42" i="130" s="1"/>
  <c r="AV42" i="130" s="1"/>
  <c r="F42" i="130" s="1"/>
  <c r="AY42" i="130" s="1"/>
  <c r="G42" i="130" s="1"/>
  <c r="AZ42" i="130" s="1"/>
  <c r="AP39" i="130"/>
  <c r="J39" i="130" s="1"/>
  <c r="AQ39" i="130" s="1"/>
  <c r="AR39" i="130" s="1"/>
  <c r="AS39" i="130" s="1"/>
  <c r="AV39" i="130" s="1"/>
  <c r="F39" i="130" s="1"/>
  <c r="AY39" i="130" s="1"/>
  <c r="G39" i="130" s="1"/>
  <c r="BA39" i="130" s="1"/>
  <c r="AL33" i="130"/>
  <c r="H33" i="130" s="1"/>
  <c r="AL30" i="130"/>
  <c r="H30" i="130" s="1"/>
  <c r="BC27" i="130"/>
  <c r="AP24" i="130"/>
  <c r="J24" i="130" s="1"/>
  <c r="AQ24" i="130" s="1"/>
  <c r="AR24" i="130" s="1"/>
  <c r="AS24" i="130" s="1"/>
  <c r="AV24" i="130" s="1"/>
  <c r="F24" i="130" s="1"/>
  <c r="AY24" i="130" s="1"/>
  <c r="G24" i="130" s="1"/>
  <c r="BC48" i="132"/>
  <c r="AL45" i="132"/>
  <c r="H45" i="132" s="1"/>
  <c r="BC42" i="132"/>
  <c r="BC36" i="132"/>
  <c r="AP36" i="132"/>
  <c r="J36" i="132" s="1"/>
  <c r="AQ36" i="132" s="1"/>
  <c r="AP30" i="132"/>
  <c r="J30" i="132" s="1"/>
  <c r="AQ30" i="132" s="1"/>
  <c r="I30" i="132" s="1"/>
  <c r="AP24" i="132"/>
  <c r="J24" i="132" s="1"/>
  <c r="AQ24" i="132" s="1"/>
  <c r="AR24" i="132" s="1"/>
  <c r="AS24" i="132" s="1"/>
  <c r="AV24" i="132" s="1"/>
  <c r="F24" i="132" s="1"/>
  <c r="AY24" i="132" s="1"/>
  <c r="G24" i="132" s="1"/>
  <c r="AP51" i="132"/>
  <c r="J51" i="132" s="1"/>
  <c r="AQ51" i="132" s="1"/>
  <c r="AR51" i="132" s="1"/>
  <c r="AS51" i="132" s="1"/>
  <c r="AV51" i="132" s="1"/>
  <c r="F51" i="132" s="1"/>
  <c r="AY51" i="132" s="1"/>
  <c r="G51" i="132" s="1"/>
  <c r="AP42" i="132"/>
  <c r="J42" i="132" s="1"/>
  <c r="AQ42" i="132" s="1"/>
  <c r="AR42" i="132" s="1"/>
  <c r="AS42" i="132" s="1"/>
  <c r="AV42" i="132" s="1"/>
  <c r="F42" i="132" s="1"/>
  <c r="AY42" i="132" s="1"/>
  <c r="G42" i="132" s="1"/>
  <c r="AL48" i="132"/>
  <c r="H48" i="132" s="1"/>
  <c r="AP45" i="132"/>
  <c r="J45" i="132" s="1"/>
  <c r="AQ45" i="132" s="1"/>
  <c r="AR45" i="132" s="1"/>
  <c r="AS45" i="132" s="1"/>
  <c r="AV45" i="132" s="1"/>
  <c r="F45" i="132" s="1"/>
  <c r="AY45" i="132" s="1"/>
  <c r="G45" i="132" s="1"/>
  <c r="AP18" i="132"/>
  <c r="J18" i="132" s="1"/>
  <c r="AQ18" i="132" s="1"/>
  <c r="BG51" i="133"/>
  <c r="BG48" i="133"/>
  <c r="BG42" i="133"/>
  <c r="BG45" i="133"/>
  <c r="BG42" i="138"/>
  <c r="BG51" i="138"/>
  <c r="BG39" i="138"/>
  <c r="BG27" i="138"/>
  <c r="AT24" i="138"/>
  <c r="J24" i="138" s="1"/>
  <c r="AU24" i="138" s="1"/>
  <c r="AT45" i="138"/>
  <c r="J45" i="138" s="1"/>
  <c r="AU45" i="138" s="1"/>
  <c r="AV45" i="138" s="1"/>
  <c r="AW45" i="138" s="1"/>
  <c r="AZ45" i="138" s="1"/>
  <c r="F45" i="138" s="1"/>
  <c r="BC45" i="138" s="1"/>
  <c r="G45" i="138" s="1"/>
  <c r="AT51" i="138"/>
  <c r="J51" i="138" s="1"/>
  <c r="AU51" i="138" s="1"/>
  <c r="AV51" i="138" s="1"/>
  <c r="AW51" i="138" s="1"/>
  <c r="AZ51" i="138" s="1"/>
  <c r="F51" i="138" s="1"/>
  <c r="BC51" i="138" s="1"/>
  <c r="G51" i="138" s="1"/>
  <c r="BG48" i="138"/>
  <c r="AP42" i="138"/>
  <c r="AT42" i="138" s="1"/>
  <c r="J42" i="138" s="1"/>
  <c r="AU42" i="138" s="1"/>
  <c r="AT39" i="138"/>
  <c r="J39" i="138" s="1"/>
  <c r="AU39" i="138" s="1"/>
  <c r="I39" i="138" s="1"/>
  <c r="AP36" i="138"/>
  <c r="H36" i="138" s="1"/>
  <c r="BG33" i="138"/>
  <c r="AT30" i="138"/>
  <c r="J30" i="138" s="1"/>
  <c r="AU30" i="138" s="1"/>
  <c r="I30" i="138" s="1"/>
  <c r="AP21" i="138"/>
  <c r="H21" i="138" s="1"/>
  <c r="AP18" i="138"/>
  <c r="H18" i="138" s="1"/>
  <c r="AL24" i="131"/>
  <c r="H24" i="131" s="1"/>
  <c r="AL51" i="131"/>
  <c r="H51" i="131" s="1"/>
  <c r="AL39" i="131"/>
  <c r="H39" i="131" s="1"/>
  <c r="AP33" i="131"/>
  <c r="J33" i="131" s="1"/>
  <c r="AQ33" i="131" s="1"/>
  <c r="I33" i="131" s="1"/>
  <c r="AL27" i="131"/>
  <c r="H27" i="131" s="1"/>
  <c r="AP21" i="131"/>
  <c r="J21" i="131" s="1"/>
  <c r="AQ21" i="131" s="1"/>
  <c r="AP39" i="131"/>
  <c r="J39" i="131" s="1"/>
  <c r="AQ39" i="131" s="1"/>
  <c r="I39" i="131" s="1"/>
  <c r="AP48" i="131"/>
  <c r="J48" i="131" s="1"/>
  <c r="AQ48" i="131" s="1"/>
  <c r="I48" i="131" s="1"/>
  <c r="AL42" i="131"/>
  <c r="H42" i="131" s="1"/>
  <c r="AP36" i="131"/>
  <c r="J36" i="131" s="1"/>
  <c r="AQ36" i="131" s="1"/>
  <c r="I36" i="131" s="1"/>
  <c r="AL30" i="131"/>
  <c r="H30" i="131" s="1"/>
  <c r="AP52" i="139"/>
  <c r="J52" i="139" s="1"/>
  <c r="AQ52" i="139" s="1"/>
  <c r="I52" i="139" s="1"/>
  <c r="AL46" i="139"/>
  <c r="H46" i="139" s="1"/>
  <c r="AL34" i="139"/>
  <c r="H34" i="139" s="1"/>
  <c r="AP28" i="139"/>
  <c r="J28" i="139" s="1"/>
  <c r="AQ28" i="139" s="1"/>
  <c r="AL22" i="139"/>
  <c r="H22" i="139" s="1"/>
  <c r="AL49" i="139"/>
  <c r="H49" i="139" s="1"/>
  <c r="AP43" i="139"/>
  <c r="J43" i="139" s="1"/>
  <c r="AQ43" i="139" s="1"/>
  <c r="AL37" i="139"/>
  <c r="H37" i="139" s="1"/>
  <c r="AP31" i="139"/>
  <c r="J31" i="139" s="1"/>
  <c r="AQ31" i="139" s="1"/>
  <c r="I31" i="139" s="1"/>
  <c r="AL25" i="139"/>
  <c r="H25" i="139" s="1"/>
  <c r="AL19" i="139"/>
  <c r="H19" i="139" s="1"/>
  <c r="AL45" i="137"/>
  <c r="H45" i="137" s="1"/>
  <c r="AL33" i="137"/>
  <c r="H33" i="137" s="1"/>
  <c r="AL21" i="137"/>
  <c r="H21" i="137" s="1"/>
  <c r="AP42" i="137"/>
  <c r="J42" i="137" s="1"/>
  <c r="AQ42" i="137" s="1"/>
  <c r="I42" i="137" s="1"/>
  <c r="AL51" i="137"/>
  <c r="H51" i="137" s="1"/>
  <c r="AL39" i="137"/>
  <c r="H39" i="137" s="1"/>
  <c r="AP33" i="137"/>
  <c r="J33" i="137" s="1"/>
  <c r="AQ33" i="137" s="1"/>
  <c r="I33" i="137" s="1"/>
  <c r="AL27" i="137"/>
  <c r="H27" i="137" s="1"/>
  <c r="AP21" i="137"/>
  <c r="J21" i="137" s="1"/>
  <c r="AQ21" i="137" s="1"/>
  <c r="AR21" i="137" s="1"/>
  <c r="AS21" i="137" s="1"/>
  <c r="AV21" i="137" s="1"/>
  <c r="F21" i="137" s="1"/>
  <c r="AY21" i="137" s="1"/>
  <c r="G21" i="137" s="1"/>
  <c r="I28" i="139"/>
  <c r="BC46" i="139"/>
  <c r="I43" i="139"/>
  <c r="AR43" i="139"/>
  <c r="AS43" i="139" s="1"/>
  <c r="AV43" i="139" s="1"/>
  <c r="F43" i="139" s="1"/>
  <c r="AY43" i="139" s="1"/>
  <c r="G43" i="139" s="1"/>
  <c r="BC34" i="139"/>
  <c r="BC22" i="139"/>
  <c r="AR52" i="139"/>
  <c r="AS52" i="139" s="1"/>
  <c r="AV52" i="139" s="1"/>
  <c r="F52" i="139" s="1"/>
  <c r="AY52" i="139" s="1"/>
  <c r="G52" i="139" s="1"/>
  <c r="BC43" i="139"/>
  <c r="BC19" i="139"/>
  <c r="BC49" i="139"/>
  <c r="BC37" i="139"/>
  <c r="BC25" i="139"/>
  <c r="BC31" i="139"/>
  <c r="BC52" i="139"/>
  <c r="BC40" i="139"/>
  <c r="BC28" i="139"/>
  <c r="AV39" i="138"/>
  <c r="AW39" i="138" s="1"/>
  <c r="AZ39" i="138" s="1"/>
  <c r="F39" i="138" s="1"/>
  <c r="BC39" i="138" s="1"/>
  <c r="G39" i="138" s="1"/>
  <c r="I48" i="138"/>
  <c r="AV48" i="138"/>
  <c r="AW48" i="138" s="1"/>
  <c r="AZ48" i="138" s="1"/>
  <c r="F48" i="138" s="1"/>
  <c r="BC48" i="138" s="1"/>
  <c r="G48" i="138" s="1"/>
  <c r="AV33" i="138"/>
  <c r="AW33" i="138" s="1"/>
  <c r="AZ33" i="138" s="1"/>
  <c r="F33" i="138" s="1"/>
  <c r="BC33" i="138" s="1"/>
  <c r="G33" i="138" s="1"/>
  <c r="I45" i="138"/>
  <c r="I51" i="138"/>
  <c r="H51" i="138"/>
  <c r="H48" i="138"/>
  <c r="I24" i="138"/>
  <c r="H39" i="138"/>
  <c r="H45" i="138"/>
  <c r="H42" i="138"/>
  <c r="AT27" i="138"/>
  <c r="J27" i="138" s="1"/>
  <c r="AU27" i="138" s="1"/>
  <c r="BC36" i="137"/>
  <c r="BC51" i="137"/>
  <c r="BC39" i="137"/>
  <c r="BC27" i="137"/>
  <c r="BC18" i="137"/>
  <c r="BC42" i="137"/>
  <c r="BC30" i="137"/>
  <c r="BC48" i="137"/>
  <c r="BC24" i="137"/>
  <c r="BC45" i="137"/>
  <c r="AR42" i="137"/>
  <c r="AS42" i="137" s="1"/>
  <c r="AV42" i="137" s="1"/>
  <c r="F42" i="137" s="1"/>
  <c r="AY42" i="137" s="1"/>
  <c r="G42" i="137" s="1"/>
  <c r="BC33" i="137"/>
  <c r="BC21" i="137"/>
  <c r="AL18" i="137"/>
  <c r="BG36" i="136"/>
  <c r="BG33" i="136"/>
  <c r="BG30" i="136"/>
  <c r="BG27" i="136"/>
  <c r="BG24" i="136"/>
  <c r="BG21" i="136"/>
  <c r="BG18" i="136"/>
  <c r="AP51" i="136"/>
  <c r="AP48" i="136"/>
  <c r="AP45" i="136"/>
  <c r="AP42" i="136"/>
  <c r="AP39" i="136"/>
  <c r="AT39" i="136" s="1"/>
  <c r="J39" i="136" s="1"/>
  <c r="AU39" i="136" s="1"/>
  <c r="AP36" i="136"/>
  <c r="AP33" i="136"/>
  <c r="AP30" i="136"/>
  <c r="AP27" i="136"/>
  <c r="AP24" i="136"/>
  <c r="AP21" i="136"/>
  <c r="AP18" i="136"/>
  <c r="I45" i="135"/>
  <c r="AV45" i="135"/>
  <c r="AW45" i="135" s="1"/>
  <c r="AZ45" i="135" s="1"/>
  <c r="F45" i="135" s="1"/>
  <c r="BC45" i="135" s="1"/>
  <c r="G45" i="135" s="1"/>
  <c r="AV42" i="135"/>
  <c r="AW42" i="135" s="1"/>
  <c r="AZ42" i="135" s="1"/>
  <c r="F42" i="135" s="1"/>
  <c r="BC42" i="135" s="1"/>
  <c r="G42" i="135" s="1"/>
  <c r="I30" i="135"/>
  <c r="AV30" i="135"/>
  <c r="AW30" i="135" s="1"/>
  <c r="AZ30" i="135" s="1"/>
  <c r="F30" i="135" s="1"/>
  <c r="BC30" i="135" s="1"/>
  <c r="G30" i="135" s="1"/>
  <c r="BF42" i="135"/>
  <c r="BH42" i="135" s="1"/>
  <c r="I39" i="135"/>
  <c r="BG27" i="135"/>
  <c r="I36" i="135"/>
  <c r="I24" i="135"/>
  <c r="H39" i="135"/>
  <c r="AT21" i="135"/>
  <c r="J21" i="135" s="1"/>
  <c r="AU21" i="135" s="1"/>
  <c r="AT27" i="135"/>
  <c r="J27" i="135" s="1"/>
  <c r="AU27" i="135" s="1"/>
  <c r="AV24" i="135"/>
  <c r="AW24" i="135" s="1"/>
  <c r="AZ24" i="135" s="1"/>
  <c r="F24" i="135" s="1"/>
  <c r="BC24" i="135" s="1"/>
  <c r="G24" i="135" s="1"/>
  <c r="BG21" i="133"/>
  <c r="BG30" i="133"/>
  <c r="BG18" i="133"/>
  <c r="BG39" i="133"/>
  <c r="BG27" i="133"/>
  <c r="AT18" i="133"/>
  <c r="J18" i="133" s="1"/>
  <c r="AU18" i="133" s="1"/>
  <c r="BG33" i="133"/>
  <c r="BG36" i="133"/>
  <c r="BG24" i="133"/>
  <c r="AP51" i="133"/>
  <c r="AP48" i="133"/>
  <c r="AP45" i="133"/>
  <c r="AP42" i="133"/>
  <c r="AP39" i="133"/>
  <c r="AT39" i="133" s="1"/>
  <c r="J39" i="133" s="1"/>
  <c r="AU39" i="133" s="1"/>
  <c r="AP36" i="133"/>
  <c r="AP33" i="133"/>
  <c r="AP30" i="133"/>
  <c r="AT30" i="133" s="1"/>
  <c r="J30" i="133" s="1"/>
  <c r="AU30" i="133" s="1"/>
  <c r="AP27" i="133"/>
  <c r="AT27" i="133" s="1"/>
  <c r="J27" i="133" s="1"/>
  <c r="AU27" i="133" s="1"/>
  <c r="AP24" i="133"/>
  <c r="AP21" i="133"/>
  <c r="AT21" i="133" s="1"/>
  <c r="J21" i="133" s="1"/>
  <c r="AU21" i="133" s="1"/>
  <c r="AP18" i="133"/>
  <c r="BA51" i="132"/>
  <c r="AZ51" i="132"/>
  <c r="BA42" i="132"/>
  <c r="AZ42" i="132"/>
  <c r="BA39" i="132"/>
  <c r="AZ39" i="132"/>
  <c r="BC30" i="132"/>
  <c r="I36" i="132"/>
  <c r="I24" i="132"/>
  <c r="I18" i="132"/>
  <c r="AR18" i="132"/>
  <c r="AS18" i="132" s="1"/>
  <c r="AV18" i="132" s="1"/>
  <c r="F18" i="132" s="1"/>
  <c r="AY18" i="132" s="1"/>
  <c r="G18" i="132" s="1"/>
  <c r="BC24" i="132"/>
  <c r="I42" i="132"/>
  <c r="BC33" i="132"/>
  <c r="BC27" i="132"/>
  <c r="BC21" i="132"/>
  <c r="I51" i="132"/>
  <c r="BB51" i="132"/>
  <c r="I39" i="132"/>
  <c r="BB39" i="132"/>
  <c r="BC18" i="132"/>
  <c r="BC51" i="132"/>
  <c r="BC45" i="132"/>
  <c r="BC39" i="132"/>
  <c r="AR36" i="132"/>
  <c r="AS36" i="132" s="1"/>
  <c r="AV36" i="132" s="1"/>
  <c r="F36" i="132" s="1"/>
  <c r="AY36" i="132" s="1"/>
  <c r="G36" i="132" s="1"/>
  <c r="I27" i="132"/>
  <c r="AR27" i="132"/>
  <c r="AS27" i="132" s="1"/>
  <c r="AV27" i="132" s="1"/>
  <c r="F27" i="132" s="1"/>
  <c r="AY27" i="132" s="1"/>
  <c r="G27" i="132" s="1"/>
  <c r="AR33" i="131"/>
  <c r="AS33" i="131" s="1"/>
  <c r="AV33" i="131" s="1"/>
  <c r="F33" i="131" s="1"/>
  <c r="AY33" i="131" s="1"/>
  <c r="G33" i="131" s="1"/>
  <c r="BC24" i="131"/>
  <c r="BC51" i="131"/>
  <c r="BC39" i="131"/>
  <c r="AR36" i="131"/>
  <c r="AS36" i="131" s="1"/>
  <c r="AV36" i="131" s="1"/>
  <c r="F36" i="131" s="1"/>
  <c r="AY36" i="131" s="1"/>
  <c r="G36" i="131" s="1"/>
  <c r="BC27" i="131"/>
  <c r="BC18" i="131"/>
  <c r="I21" i="131"/>
  <c r="AR21" i="131"/>
  <c r="AS21" i="131" s="1"/>
  <c r="AV21" i="131" s="1"/>
  <c r="F21" i="131" s="1"/>
  <c r="AY21" i="131" s="1"/>
  <c r="G21" i="131" s="1"/>
  <c r="BC42" i="131"/>
  <c r="BC30" i="131"/>
  <c r="BC48" i="131"/>
  <c r="BC36" i="131"/>
  <c r="BC45" i="131"/>
  <c r="BC33" i="131"/>
  <c r="BC21" i="131"/>
  <c r="AL18" i="131"/>
  <c r="BA42" i="130"/>
  <c r="BC18" i="130"/>
  <c r="I18" i="130"/>
  <c r="I39" i="130"/>
  <c r="BB39" i="130"/>
  <c r="BD39" i="130" s="1"/>
  <c r="BC24" i="130"/>
  <c r="I21" i="130"/>
  <c r="AR21" i="130"/>
  <c r="AS21" i="130" s="1"/>
  <c r="AV21" i="130" s="1"/>
  <c r="F21" i="130" s="1"/>
  <c r="AY21" i="130" s="1"/>
  <c r="G21" i="130" s="1"/>
  <c r="BB21" i="130"/>
  <c r="BD21" i="130" s="1"/>
  <c r="I27" i="130"/>
  <c r="AR27" i="130"/>
  <c r="AS27" i="130" s="1"/>
  <c r="AV27" i="130" s="1"/>
  <c r="F27" i="130" s="1"/>
  <c r="AY27" i="130" s="1"/>
  <c r="G27" i="130" s="1"/>
  <c r="BB27" i="130"/>
  <c r="BD27" i="130" s="1"/>
  <c r="I48" i="130"/>
  <c r="BC21" i="130"/>
  <c r="AR48" i="130"/>
  <c r="AS48" i="130" s="1"/>
  <c r="AV48" i="130" s="1"/>
  <c r="F48" i="130" s="1"/>
  <c r="AY48" i="130" s="1"/>
  <c r="G48" i="130" s="1"/>
  <c r="BC45" i="130"/>
  <c r="I42" i="130"/>
  <c r="BB42" i="130"/>
  <c r="BD42" i="130" s="1"/>
  <c r="BC33" i="130"/>
  <c r="I24" i="130"/>
  <c r="L18" i="127"/>
  <c r="N18" i="127" s="1"/>
  <c r="AK18" i="127"/>
  <c r="E18" i="127" s="1"/>
  <c r="AL18" i="127"/>
  <c r="H18" i="127" s="1"/>
  <c r="AM18" i="127"/>
  <c r="AN18" i="127"/>
  <c r="AO18" i="127"/>
  <c r="AT18" i="127"/>
  <c r="AU18" i="127"/>
  <c r="AX18" i="127" s="1"/>
  <c r="AW18" i="127"/>
  <c r="L21" i="127"/>
  <c r="N21" i="127"/>
  <c r="AK21" i="127"/>
  <c r="E21" i="127" s="1"/>
  <c r="AL21" i="127"/>
  <c r="H21" i="127" s="1"/>
  <c r="AM21" i="127"/>
  <c r="AN21" i="127"/>
  <c r="AP21" i="127" s="1"/>
  <c r="J21" i="127" s="1"/>
  <c r="AQ21" i="127" s="1"/>
  <c r="AR21" i="127" s="1"/>
  <c r="AS21" i="127" s="1"/>
  <c r="AV21" i="127" s="1"/>
  <c r="F21" i="127" s="1"/>
  <c r="AY21" i="127" s="1"/>
  <c r="G21" i="127" s="1"/>
  <c r="AO21" i="127"/>
  <c r="AT21" i="127"/>
  <c r="AU21" i="127"/>
  <c r="AX21" i="127" s="1"/>
  <c r="AW21" i="127"/>
  <c r="L24" i="127"/>
  <c r="N24" i="127"/>
  <c r="AK24" i="127"/>
  <c r="E24" i="127" s="1"/>
  <c r="AL24" i="127"/>
  <c r="H24" i="127" s="1"/>
  <c r="AM24" i="127"/>
  <c r="AN24" i="127"/>
  <c r="AP24" i="127" s="1"/>
  <c r="J24" i="127" s="1"/>
  <c r="AQ24" i="127" s="1"/>
  <c r="AR24" i="127" s="1"/>
  <c r="AS24" i="127" s="1"/>
  <c r="AV24" i="127" s="1"/>
  <c r="F24" i="127" s="1"/>
  <c r="AY24" i="127" s="1"/>
  <c r="G24" i="127" s="1"/>
  <c r="AO24" i="127"/>
  <c r="AT24" i="127"/>
  <c r="AU24" i="127"/>
  <c r="AX24" i="127" s="1"/>
  <c r="AW24" i="127"/>
  <c r="L27" i="127"/>
  <c r="N27" i="127"/>
  <c r="AK27" i="127"/>
  <c r="E27" i="127" s="1"/>
  <c r="AL27" i="127"/>
  <c r="H27" i="127" s="1"/>
  <c r="AM27" i="127"/>
  <c r="AN27" i="127"/>
  <c r="AP27" i="127" s="1"/>
  <c r="J27" i="127" s="1"/>
  <c r="AQ27" i="127" s="1"/>
  <c r="AR27" i="127" s="1"/>
  <c r="AS27" i="127" s="1"/>
  <c r="AV27" i="127" s="1"/>
  <c r="F27" i="127" s="1"/>
  <c r="AY27" i="127" s="1"/>
  <c r="G27" i="127" s="1"/>
  <c r="AO27" i="127"/>
  <c r="AT27" i="127"/>
  <c r="AU27" i="127"/>
  <c r="AX27" i="127" s="1"/>
  <c r="AW27" i="127"/>
  <c r="L30" i="127"/>
  <c r="N30" i="127"/>
  <c r="AK30" i="127"/>
  <c r="E30" i="127" s="1"/>
  <c r="BC30" i="127" s="1"/>
  <c r="AM30" i="127"/>
  <c r="AN30" i="127"/>
  <c r="AO30" i="127"/>
  <c r="AT30" i="127"/>
  <c r="AU30" i="127"/>
  <c r="AX30" i="127" s="1"/>
  <c r="AW30" i="127"/>
  <c r="L33" i="127"/>
  <c r="N33" i="127" s="1"/>
  <c r="AK33" i="127"/>
  <c r="E33" i="127" s="1"/>
  <c r="AL33" i="127"/>
  <c r="H33" i="127" s="1"/>
  <c r="AM33" i="127"/>
  <c r="AN33" i="127"/>
  <c r="AO33" i="127"/>
  <c r="AT33" i="127"/>
  <c r="AU33" i="127"/>
  <c r="AX33" i="127" s="1"/>
  <c r="AW33" i="127"/>
  <c r="L36" i="127"/>
  <c r="N36" i="127"/>
  <c r="AK36" i="127"/>
  <c r="E36" i="127" s="1"/>
  <c r="BC36" i="127" s="1"/>
  <c r="AL36" i="127"/>
  <c r="H36" i="127" s="1"/>
  <c r="AM36" i="127"/>
  <c r="AN36" i="127"/>
  <c r="AO36" i="127"/>
  <c r="AT36" i="127"/>
  <c r="AU36" i="127"/>
  <c r="AX36" i="127" s="1"/>
  <c r="AW36" i="127"/>
  <c r="L39" i="127"/>
  <c r="N39" i="127"/>
  <c r="AK39" i="127"/>
  <c r="E39" i="127" s="1"/>
  <c r="AL39" i="127"/>
  <c r="H39" i="127" s="1"/>
  <c r="AM39" i="127"/>
  <c r="AN39" i="127"/>
  <c r="AO39" i="127"/>
  <c r="AT39" i="127"/>
  <c r="AU39" i="127"/>
  <c r="AX39" i="127" s="1"/>
  <c r="AW39" i="127"/>
  <c r="L42" i="127"/>
  <c r="N42" i="127" s="1"/>
  <c r="AK42" i="127"/>
  <c r="E42" i="127" s="1"/>
  <c r="AL42" i="127"/>
  <c r="H42" i="127" s="1"/>
  <c r="AM42" i="127"/>
  <c r="AN42" i="127"/>
  <c r="AO42" i="127"/>
  <c r="AT42" i="127"/>
  <c r="AU42" i="127"/>
  <c r="AX42" i="127" s="1"/>
  <c r="AW42" i="127"/>
  <c r="L45" i="127"/>
  <c r="N45" i="127"/>
  <c r="AK45" i="127"/>
  <c r="E45" i="127" s="1"/>
  <c r="AL45" i="127"/>
  <c r="H45" i="127" s="1"/>
  <c r="AM45" i="127"/>
  <c r="AN45" i="127"/>
  <c r="AP45" i="127" s="1"/>
  <c r="J45" i="127" s="1"/>
  <c r="AQ45" i="127" s="1"/>
  <c r="AR45" i="127" s="1"/>
  <c r="AS45" i="127" s="1"/>
  <c r="AV45" i="127" s="1"/>
  <c r="F45" i="127" s="1"/>
  <c r="AY45" i="127" s="1"/>
  <c r="G45" i="127" s="1"/>
  <c r="AO45" i="127"/>
  <c r="AT45" i="127"/>
  <c r="AU45" i="127"/>
  <c r="AX45" i="127" s="1"/>
  <c r="AW45" i="127"/>
  <c r="L48" i="127"/>
  <c r="N48" i="127" s="1"/>
  <c r="AK48" i="127"/>
  <c r="E48" i="127" s="1"/>
  <c r="AM48" i="127"/>
  <c r="AN48" i="127"/>
  <c r="AO48" i="127"/>
  <c r="AT48" i="127"/>
  <c r="AU48" i="127"/>
  <c r="AX48" i="127" s="1"/>
  <c r="AW48" i="127"/>
  <c r="L51" i="127"/>
  <c r="N51" i="127"/>
  <c r="AK51" i="127"/>
  <c r="E51" i="127" s="1"/>
  <c r="AL51" i="127"/>
  <c r="H51" i="127" s="1"/>
  <c r="AM51" i="127"/>
  <c r="AN51" i="127"/>
  <c r="AO51" i="127"/>
  <c r="AT51" i="127"/>
  <c r="AU51" i="127"/>
  <c r="AX51" i="127" s="1"/>
  <c r="AW51" i="127"/>
  <c r="L18" i="126"/>
  <c r="N18" i="126"/>
  <c r="AO18" i="126"/>
  <c r="E18" i="126" s="1"/>
  <c r="BG18" i="126" s="1"/>
  <c r="AQ18" i="126"/>
  <c r="AR18" i="126"/>
  <c r="AS18" i="126"/>
  <c r="AX18" i="126"/>
  <c r="AY18" i="126"/>
  <c r="BB18" i="126" s="1"/>
  <c r="BA18" i="126"/>
  <c r="L21" i="126"/>
  <c r="N21" i="126"/>
  <c r="AO21" i="126"/>
  <c r="E21" i="126" s="1"/>
  <c r="BG21" i="126" s="1"/>
  <c r="AP21" i="126"/>
  <c r="H21" i="126" s="1"/>
  <c r="AQ21" i="126"/>
  <c r="AR21" i="126"/>
  <c r="AS21" i="126"/>
  <c r="AX21" i="126"/>
  <c r="AY21" i="126"/>
  <c r="BB21" i="126" s="1"/>
  <c r="BA21" i="126"/>
  <c r="L24" i="126"/>
  <c r="N24" i="126"/>
  <c r="AO24" i="126"/>
  <c r="E24" i="126" s="1"/>
  <c r="BG24" i="126" s="1"/>
  <c r="AP24" i="126"/>
  <c r="H24" i="126" s="1"/>
  <c r="AQ24" i="126"/>
  <c r="AR24" i="126"/>
  <c r="AS24" i="126"/>
  <c r="AX24" i="126"/>
  <c r="AY24" i="126"/>
  <c r="BB24" i="126" s="1"/>
  <c r="BA24" i="126"/>
  <c r="L27" i="126"/>
  <c r="N27" i="126"/>
  <c r="AO27" i="126"/>
  <c r="E27" i="126" s="1"/>
  <c r="AP27" i="126"/>
  <c r="H27" i="126" s="1"/>
  <c r="AQ27" i="126"/>
  <c r="AR27" i="126"/>
  <c r="AS27" i="126"/>
  <c r="AX27" i="126"/>
  <c r="AY27" i="126"/>
  <c r="BB27" i="126" s="1"/>
  <c r="BA27" i="126"/>
  <c r="L30" i="126"/>
  <c r="N30" i="126" s="1"/>
  <c r="AO30" i="126"/>
  <c r="E30" i="126" s="1"/>
  <c r="AP30" i="126"/>
  <c r="H30" i="126" s="1"/>
  <c r="AQ30" i="126"/>
  <c r="AR30" i="126"/>
  <c r="AS30" i="126"/>
  <c r="AX30" i="126"/>
  <c r="AY30" i="126"/>
  <c r="BB30" i="126" s="1"/>
  <c r="BA30" i="126"/>
  <c r="L33" i="126"/>
  <c r="N33" i="126"/>
  <c r="AO33" i="126"/>
  <c r="E33" i="126" s="1"/>
  <c r="AP33" i="126"/>
  <c r="H33" i="126" s="1"/>
  <c r="AQ33" i="126"/>
  <c r="AR33" i="126"/>
  <c r="AT33" i="126" s="1"/>
  <c r="J33" i="126" s="1"/>
  <c r="AU33" i="126" s="1"/>
  <c r="AV33" i="126" s="1"/>
  <c r="AW33" i="126" s="1"/>
  <c r="AZ33" i="126" s="1"/>
  <c r="F33" i="126" s="1"/>
  <c r="BC33" i="126" s="1"/>
  <c r="G33" i="126" s="1"/>
  <c r="AS33" i="126"/>
  <c r="AX33" i="126"/>
  <c r="AY33" i="126"/>
  <c r="BB33" i="126" s="1"/>
  <c r="BA33" i="126"/>
  <c r="L36" i="126"/>
  <c r="N36" i="126"/>
  <c r="AO36" i="126"/>
  <c r="E36" i="126" s="1"/>
  <c r="AP36" i="126"/>
  <c r="H36" i="126" s="1"/>
  <c r="AQ36" i="126"/>
  <c r="AR36" i="126"/>
  <c r="AT36" i="126" s="1"/>
  <c r="J36" i="126" s="1"/>
  <c r="AU36" i="126" s="1"/>
  <c r="AV36" i="126" s="1"/>
  <c r="AW36" i="126" s="1"/>
  <c r="AZ36" i="126" s="1"/>
  <c r="F36" i="126" s="1"/>
  <c r="BC36" i="126" s="1"/>
  <c r="G36" i="126" s="1"/>
  <c r="AS36" i="126"/>
  <c r="AX36" i="126"/>
  <c r="AY36" i="126"/>
  <c r="BB36" i="126" s="1"/>
  <c r="BA36" i="126"/>
  <c r="L39" i="126"/>
  <c r="N39" i="126" s="1"/>
  <c r="AO39" i="126"/>
  <c r="E39" i="126" s="1"/>
  <c r="AQ39" i="126"/>
  <c r="AR39" i="126"/>
  <c r="AS39" i="126"/>
  <c r="AX39" i="126"/>
  <c r="AY39" i="126"/>
  <c r="BB39" i="126" s="1"/>
  <c r="BA39" i="126"/>
  <c r="L42" i="126"/>
  <c r="N42" i="126"/>
  <c r="AO42" i="126"/>
  <c r="E42" i="126" s="1"/>
  <c r="AP42" i="126"/>
  <c r="H42" i="126" s="1"/>
  <c r="AQ42" i="126"/>
  <c r="AR42" i="126"/>
  <c r="AS42" i="126"/>
  <c r="AX42" i="126"/>
  <c r="AY42" i="126"/>
  <c r="BB42" i="126" s="1"/>
  <c r="BA42" i="126"/>
  <c r="L45" i="126"/>
  <c r="N45" i="126" s="1"/>
  <c r="AO45" i="126"/>
  <c r="E45" i="126" s="1"/>
  <c r="AP45" i="126"/>
  <c r="H45" i="126" s="1"/>
  <c r="AQ45" i="126"/>
  <c r="AR45" i="126"/>
  <c r="AS45" i="126"/>
  <c r="AX45" i="126"/>
  <c r="AY45" i="126"/>
  <c r="BB45" i="126" s="1"/>
  <c r="BA45" i="126"/>
  <c r="L48" i="126"/>
  <c r="N48" i="126"/>
  <c r="BG48" i="126" s="1"/>
  <c r="AO48" i="126"/>
  <c r="E48" i="126" s="1"/>
  <c r="AP48" i="126"/>
  <c r="H48" i="126" s="1"/>
  <c r="AQ48" i="126"/>
  <c r="AR48" i="126"/>
  <c r="AT48" i="126" s="1"/>
  <c r="J48" i="126" s="1"/>
  <c r="AU48" i="126" s="1"/>
  <c r="AS48" i="126"/>
  <c r="AX48" i="126"/>
  <c r="AY48" i="126"/>
  <c r="BB48" i="126" s="1"/>
  <c r="BA48" i="126"/>
  <c r="H51" i="126"/>
  <c r="L51" i="126"/>
  <c r="N51" i="126" s="1"/>
  <c r="BG51" i="126" s="1"/>
  <c r="AO51" i="126"/>
  <c r="E51" i="126" s="1"/>
  <c r="AP51" i="126"/>
  <c r="AQ51" i="126"/>
  <c r="AR51" i="126"/>
  <c r="AS51" i="126"/>
  <c r="AX51" i="126"/>
  <c r="AY51" i="126"/>
  <c r="BB51" i="126" s="1"/>
  <c r="BA51" i="126"/>
  <c r="O59" i="107"/>
  <c r="L18" i="125"/>
  <c r="N18" i="125"/>
  <c r="AK18" i="125"/>
  <c r="E18" i="125" s="1"/>
  <c r="BC18" i="125" s="1"/>
  <c r="AM18" i="125"/>
  <c r="AN18" i="125"/>
  <c r="AO18" i="125"/>
  <c r="AT18" i="125"/>
  <c r="AU18" i="125"/>
  <c r="AX18" i="125" s="1"/>
  <c r="AW18" i="125"/>
  <c r="L21" i="125"/>
  <c r="N21" i="125"/>
  <c r="AK21" i="125"/>
  <c r="E21" i="125" s="1"/>
  <c r="AL21" i="125"/>
  <c r="H21" i="125" s="1"/>
  <c r="AM21" i="125"/>
  <c r="AN21" i="125"/>
  <c r="AP21" i="125" s="1"/>
  <c r="J21" i="125" s="1"/>
  <c r="AQ21" i="125" s="1"/>
  <c r="AR21" i="125" s="1"/>
  <c r="AS21" i="125" s="1"/>
  <c r="AV21" i="125" s="1"/>
  <c r="F21" i="125" s="1"/>
  <c r="AY21" i="125" s="1"/>
  <c r="G21" i="125" s="1"/>
  <c r="AO21" i="125"/>
  <c r="AT21" i="125"/>
  <c r="AU21" i="125"/>
  <c r="AX21" i="125" s="1"/>
  <c r="AW21" i="125"/>
  <c r="L24" i="125"/>
  <c r="N24" i="125"/>
  <c r="AK24" i="125"/>
  <c r="E24" i="125" s="1"/>
  <c r="BC24" i="125" s="1"/>
  <c r="AM24" i="125"/>
  <c r="AN24" i="125"/>
  <c r="AO24" i="125"/>
  <c r="AT24" i="125"/>
  <c r="AU24" i="125"/>
  <c r="AX24" i="125" s="1"/>
  <c r="AW24" i="125"/>
  <c r="L27" i="125"/>
  <c r="N27" i="125" s="1"/>
  <c r="AK27" i="125"/>
  <c r="E27" i="125" s="1"/>
  <c r="AL27" i="125"/>
  <c r="H27" i="125" s="1"/>
  <c r="AM27" i="125"/>
  <c r="AN27" i="125"/>
  <c r="AO27" i="125"/>
  <c r="AT27" i="125"/>
  <c r="AU27" i="125"/>
  <c r="AX27" i="125" s="1"/>
  <c r="AW27" i="125"/>
  <c r="L30" i="125"/>
  <c r="N30" i="125"/>
  <c r="AK30" i="125"/>
  <c r="E30" i="125" s="1"/>
  <c r="AL30" i="125"/>
  <c r="H30" i="125" s="1"/>
  <c r="AM30" i="125"/>
  <c r="AN30" i="125"/>
  <c r="AO30" i="125"/>
  <c r="AT30" i="125"/>
  <c r="AU30" i="125"/>
  <c r="AX30" i="125" s="1"/>
  <c r="AW30" i="125"/>
  <c r="L33" i="125"/>
  <c r="N33" i="125"/>
  <c r="AK33" i="125"/>
  <c r="E33" i="125" s="1"/>
  <c r="AL33" i="125"/>
  <c r="H33" i="125" s="1"/>
  <c r="AM33" i="125"/>
  <c r="AN33" i="125"/>
  <c r="AO33" i="125"/>
  <c r="AT33" i="125"/>
  <c r="AU33" i="125"/>
  <c r="AX33" i="125" s="1"/>
  <c r="AW33" i="125"/>
  <c r="L36" i="125"/>
  <c r="N36" i="125" s="1"/>
  <c r="AK36" i="125"/>
  <c r="E36" i="125" s="1"/>
  <c r="AM36" i="125"/>
  <c r="AN36" i="125"/>
  <c r="AO36" i="125"/>
  <c r="AT36" i="125"/>
  <c r="AU36" i="125"/>
  <c r="AX36" i="125" s="1"/>
  <c r="AW36" i="125"/>
  <c r="L39" i="125"/>
  <c r="N39" i="125" s="1"/>
  <c r="AK39" i="125"/>
  <c r="E39" i="125" s="1"/>
  <c r="AL39" i="125"/>
  <c r="H39" i="125" s="1"/>
  <c r="AM39" i="125"/>
  <c r="AN39" i="125"/>
  <c r="AO39" i="125"/>
  <c r="AT39" i="125"/>
  <c r="AU39" i="125"/>
  <c r="AX39" i="125" s="1"/>
  <c r="AW39" i="125"/>
  <c r="L42" i="125"/>
  <c r="N42" i="125"/>
  <c r="AK42" i="125"/>
  <c r="E42" i="125" s="1"/>
  <c r="AM42" i="125"/>
  <c r="AN42" i="125"/>
  <c r="AO42" i="125"/>
  <c r="AT42" i="125"/>
  <c r="AU42" i="125"/>
  <c r="AX42" i="125" s="1"/>
  <c r="AW42" i="125"/>
  <c r="L45" i="125"/>
  <c r="N45" i="125" s="1"/>
  <c r="AK45" i="125"/>
  <c r="E45" i="125" s="1"/>
  <c r="AL45" i="125"/>
  <c r="H45" i="125" s="1"/>
  <c r="AM45" i="125"/>
  <c r="AN45" i="125"/>
  <c r="AO45" i="125"/>
  <c r="AT45" i="125"/>
  <c r="AU45" i="125"/>
  <c r="AX45" i="125" s="1"/>
  <c r="AW45" i="125"/>
  <c r="L48" i="125"/>
  <c r="N48" i="125"/>
  <c r="AK48" i="125"/>
  <c r="E48" i="125" s="1"/>
  <c r="BC48" i="125" s="1"/>
  <c r="AM48" i="125"/>
  <c r="AN48" i="125"/>
  <c r="AO48" i="125"/>
  <c r="AT48" i="125"/>
  <c r="AU48" i="125"/>
  <c r="AX48" i="125" s="1"/>
  <c r="AW48" i="125"/>
  <c r="L51" i="125"/>
  <c r="N51" i="125"/>
  <c r="AK51" i="125"/>
  <c r="E51" i="125" s="1"/>
  <c r="AL51" i="125"/>
  <c r="H51" i="125" s="1"/>
  <c r="AM51" i="125"/>
  <c r="AN51" i="125"/>
  <c r="AO51" i="125"/>
  <c r="AT51" i="125"/>
  <c r="AU51" i="125"/>
  <c r="AX51" i="125" s="1"/>
  <c r="AW51" i="125"/>
  <c r="L18" i="123"/>
  <c r="N18" i="123"/>
  <c r="AK18" i="123"/>
  <c r="E18" i="123" s="1"/>
  <c r="AL18" i="123"/>
  <c r="H18" i="123" s="1"/>
  <c r="AM18" i="123"/>
  <c r="AN18" i="123"/>
  <c r="AO18" i="123"/>
  <c r="AT18" i="123"/>
  <c r="AU18" i="123"/>
  <c r="AX18" i="123" s="1"/>
  <c r="AW18" i="123"/>
  <c r="L21" i="123"/>
  <c r="N21" i="123"/>
  <c r="AK21" i="123"/>
  <c r="E21" i="123" s="1"/>
  <c r="AL21" i="123"/>
  <c r="H21" i="123" s="1"/>
  <c r="AM21" i="123"/>
  <c r="AN21" i="123"/>
  <c r="AO21" i="123"/>
  <c r="AT21" i="123"/>
  <c r="AU21" i="123"/>
  <c r="AX21" i="123" s="1"/>
  <c r="AW21" i="123"/>
  <c r="L24" i="123"/>
  <c r="N24" i="123"/>
  <c r="AK24" i="123"/>
  <c r="E24" i="123" s="1"/>
  <c r="AL24" i="123"/>
  <c r="H24" i="123" s="1"/>
  <c r="AM24" i="123"/>
  <c r="AN24" i="123"/>
  <c r="AP24" i="123" s="1"/>
  <c r="J24" i="123" s="1"/>
  <c r="AQ24" i="123" s="1"/>
  <c r="AR24" i="123" s="1"/>
  <c r="AS24" i="123" s="1"/>
  <c r="AV24" i="123" s="1"/>
  <c r="F24" i="123" s="1"/>
  <c r="AY24" i="123" s="1"/>
  <c r="G24" i="123" s="1"/>
  <c r="AO24" i="123"/>
  <c r="AT24" i="123"/>
  <c r="AU24" i="123"/>
  <c r="AX24" i="123" s="1"/>
  <c r="AW24" i="123"/>
  <c r="L27" i="123"/>
  <c r="N27" i="123"/>
  <c r="AK27" i="123"/>
  <c r="E27" i="123" s="1"/>
  <c r="AL27" i="123"/>
  <c r="H27" i="123" s="1"/>
  <c r="AM27" i="123"/>
  <c r="AN27" i="123"/>
  <c r="AO27" i="123"/>
  <c r="AT27" i="123"/>
  <c r="AU27" i="123"/>
  <c r="AX27" i="123" s="1"/>
  <c r="AW27" i="123"/>
  <c r="L30" i="123"/>
  <c r="N30" i="123"/>
  <c r="AK30" i="123"/>
  <c r="E30" i="123" s="1"/>
  <c r="AM30" i="123"/>
  <c r="AN30" i="123"/>
  <c r="AO30" i="123"/>
  <c r="AT30" i="123"/>
  <c r="AU30" i="123"/>
  <c r="AX30" i="123" s="1"/>
  <c r="AW30" i="123"/>
  <c r="L33" i="123"/>
  <c r="N33" i="123" s="1"/>
  <c r="AK33" i="123"/>
  <c r="E33" i="123" s="1"/>
  <c r="AL33" i="123"/>
  <c r="H33" i="123" s="1"/>
  <c r="AM33" i="123"/>
  <c r="AN33" i="123"/>
  <c r="AO33" i="123"/>
  <c r="AT33" i="123"/>
  <c r="AU33" i="123"/>
  <c r="AX33" i="123" s="1"/>
  <c r="AW33" i="123"/>
  <c r="L36" i="123"/>
  <c r="N36" i="123"/>
  <c r="AK36" i="123"/>
  <c r="E36" i="123" s="1"/>
  <c r="BC36" i="123" s="1"/>
  <c r="AM36" i="123"/>
  <c r="AN36" i="123"/>
  <c r="AO36" i="123"/>
  <c r="AT36" i="123"/>
  <c r="AU36" i="123"/>
  <c r="AX36" i="123" s="1"/>
  <c r="AW36" i="123"/>
  <c r="L39" i="123"/>
  <c r="N39" i="123" s="1"/>
  <c r="AK39" i="123"/>
  <c r="E39" i="123" s="1"/>
  <c r="AL39" i="123"/>
  <c r="H39" i="123" s="1"/>
  <c r="AM39" i="123"/>
  <c r="AN39" i="123"/>
  <c r="AO39" i="123"/>
  <c r="AT39" i="123"/>
  <c r="AU39" i="123"/>
  <c r="AX39" i="123" s="1"/>
  <c r="AW39" i="123"/>
  <c r="L42" i="123"/>
  <c r="N42" i="123" s="1"/>
  <c r="AK42" i="123"/>
  <c r="E42" i="123" s="1"/>
  <c r="AL42" i="123"/>
  <c r="H42" i="123" s="1"/>
  <c r="AM42" i="123"/>
  <c r="AN42" i="123"/>
  <c r="AO42" i="123"/>
  <c r="AT42" i="123"/>
  <c r="AU42" i="123"/>
  <c r="AX42" i="123" s="1"/>
  <c r="AW42" i="123"/>
  <c r="L45" i="123"/>
  <c r="N45" i="123"/>
  <c r="AK45" i="123"/>
  <c r="E45" i="123" s="1"/>
  <c r="AL45" i="123"/>
  <c r="H45" i="123" s="1"/>
  <c r="AM45" i="123"/>
  <c r="AN45" i="123"/>
  <c r="AP45" i="123" s="1"/>
  <c r="J45" i="123" s="1"/>
  <c r="AQ45" i="123" s="1"/>
  <c r="AR45" i="123" s="1"/>
  <c r="AS45" i="123" s="1"/>
  <c r="AV45" i="123" s="1"/>
  <c r="F45" i="123" s="1"/>
  <c r="AY45" i="123" s="1"/>
  <c r="G45" i="123" s="1"/>
  <c r="AO45" i="123"/>
  <c r="AT45" i="123"/>
  <c r="AU45" i="123"/>
  <c r="AX45" i="123" s="1"/>
  <c r="AW45" i="123"/>
  <c r="L48" i="123"/>
  <c r="N48" i="123"/>
  <c r="AK48" i="123"/>
  <c r="E48" i="123" s="1"/>
  <c r="AL48" i="123"/>
  <c r="H48" i="123" s="1"/>
  <c r="AM48" i="123"/>
  <c r="AN48" i="123"/>
  <c r="AO48" i="123"/>
  <c r="AT48" i="123"/>
  <c r="AU48" i="123"/>
  <c r="AX48" i="123" s="1"/>
  <c r="AW48" i="123"/>
  <c r="L51" i="123"/>
  <c r="N51" i="123" s="1"/>
  <c r="AK51" i="123"/>
  <c r="E51" i="123" s="1"/>
  <c r="AM51" i="123"/>
  <c r="AN51" i="123"/>
  <c r="AO51" i="123"/>
  <c r="AT51" i="123"/>
  <c r="AU51" i="123"/>
  <c r="AX51" i="123" s="1"/>
  <c r="AW51" i="123"/>
  <c r="L18" i="122"/>
  <c r="N18" i="122" s="1"/>
  <c r="AK18" i="122"/>
  <c r="E18" i="122" s="1"/>
  <c r="AM18" i="122"/>
  <c r="AN18" i="122"/>
  <c r="AO18" i="122"/>
  <c r="AT18" i="122"/>
  <c r="AU18" i="122"/>
  <c r="AX18" i="122" s="1"/>
  <c r="AW18" i="122"/>
  <c r="L21" i="122"/>
  <c r="N21" i="122" s="1"/>
  <c r="AK21" i="122"/>
  <c r="E21" i="122" s="1"/>
  <c r="AL21" i="122"/>
  <c r="H21" i="122" s="1"/>
  <c r="AM21" i="122"/>
  <c r="AN21" i="122"/>
  <c r="AO21" i="122"/>
  <c r="AT21" i="122"/>
  <c r="AU21" i="122"/>
  <c r="AX21" i="122" s="1"/>
  <c r="AW21" i="122"/>
  <c r="L24" i="122"/>
  <c r="N24" i="122"/>
  <c r="AK24" i="122"/>
  <c r="E24" i="122" s="1"/>
  <c r="BC24" i="122" s="1"/>
  <c r="AM24" i="122"/>
  <c r="AN24" i="122"/>
  <c r="AO24" i="122"/>
  <c r="AT24" i="122"/>
  <c r="AU24" i="122"/>
  <c r="AX24" i="122" s="1"/>
  <c r="AW24" i="122"/>
  <c r="L27" i="122"/>
  <c r="N27" i="122" s="1"/>
  <c r="AK27" i="122"/>
  <c r="E27" i="122" s="1"/>
  <c r="AL27" i="122"/>
  <c r="H27" i="122" s="1"/>
  <c r="AM27" i="122"/>
  <c r="AN27" i="122"/>
  <c r="AO27" i="122"/>
  <c r="AT27" i="122"/>
  <c r="AU27" i="122"/>
  <c r="AX27" i="122" s="1"/>
  <c r="AW27" i="122"/>
  <c r="L30" i="122"/>
  <c r="N30" i="122" s="1"/>
  <c r="AK30" i="122"/>
  <c r="E30" i="122" s="1"/>
  <c r="AL30" i="122"/>
  <c r="H30" i="122" s="1"/>
  <c r="AM30" i="122"/>
  <c r="AN30" i="122"/>
  <c r="AO30" i="122"/>
  <c r="AT30" i="122"/>
  <c r="AU30" i="122"/>
  <c r="AX30" i="122" s="1"/>
  <c r="AW30" i="122"/>
  <c r="L33" i="122"/>
  <c r="N33" i="122"/>
  <c r="AK33" i="122"/>
  <c r="E33" i="122" s="1"/>
  <c r="AL33" i="122"/>
  <c r="H33" i="122" s="1"/>
  <c r="AM33" i="122"/>
  <c r="AN33" i="122"/>
  <c r="AP33" i="122" s="1"/>
  <c r="J33" i="122" s="1"/>
  <c r="AQ33" i="122" s="1"/>
  <c r="AR33" i="122" s="1"/>
  <c r="AS33" i="122" s="1"/>
  <c r="AV33" i="122" s="1"/>
  <c r="F33" i="122" s="1"/>
  <c r="AY33" i="122" s="1"/>
  <c r="G33" i="122" s="1"/>
  <c r="AO33" i="122"/>
  <c r="AT33" i="122"/>
  <c r="AU33" i="122"/>
  <c r="AX33" i="122" s="1"/>
  <c r="AW33" i="122"/>
  <c r="L36" i="122"/>
  <c r="N36" i="122"/>
  <c r="AK36" i="122"/>
  <c r="E36" i="122" s="1"/>
  <c r="AL36" i="122"/>
  <c r="H36" i="122" s="1"/>
  <c r="AM36" i="122"/>
  <c r="AN36" i="122"/>
  <c r="AO36" i="122"/>
  <c r="AT36" i="122"/>
  <c r="AU36" i="122"/>
  <c r="AX36" i="122" s="1"/>
  <c r="AW36" i="122"/>
  <c r="L39" i="122"/>
  <c r="N39" i="122"/>
  <c r="AK39" i="122"/>
  <c r="E39" i="122" s="1"/>
  <c r="AL39" i="122"/>
  <c r="H39" i="122" s="1"/>
  <c r="AM39" i="122"/>
  <c r="AN39" i="122"/>
  <c r="AP39" i="122" s="1"/>
  <c r="J39" i="122" s="1"/>
  <c r="AQ39" i="122" s="1"/>
  <c r="AO39" i="122"/>
  <c r="AT39" i="122"/>
  <c r="AU39" i="122"/>
  <c r="AX39" i="122" s="1"/>
  <c r="AW39" i="122"/>
  <c r="L42" i="122"/>
  <c r="N42" i="122" s="1"/>
  <c r="AK42" i="122"/>
  <c r="E42" i="122" s="1"/>
  <c r="AM42" i="122"/>
  <c r="AN42" i="122"/>
  <c r="AO42" i="122"/>
  <c r="AT42" i="122"/>
  <c r="AU42" i="122"/>
  <c r="AX42" i="122" s="1"/>
  <c r="AW42" i="122"/>
  <c r="L45" i="122"/>
  <c r="N45" i="122"/>
  <c r="AK45" i="122"/>
  <c r="E45" i="122" s="1"/>
  <c r="AM45" i="122"/>
  <c r="AN45" i="122"/>
  <c r="AO45" i="122"/>
  <c r="AT45" i="122"/>
  <c r="AU45" i="122"/>
  <c r="AX45" i="122" s="1"/>
  <c r="AW45" i="122"/>
  <c r="BC45" i="122"/>
  <c r="L48" i="122"/>
  <c r="N48" i="122" s="1"/>
  <c r="AK48" i="122"/>
  <c r="E48" i="122" s="1"/>
  <c r="AM48" i="122"/>
  <c r="AN48" i="122"/>
  <c r="AO48" i="122"/>
  <c r="AT48" i="122"/>
  <c r="AU48" i="122"/>
  <c r="AX48" i="122" s="1"/>
  <c r="AW48" i="122"/>
  <c r="L51" i="122"/>
  <c r="N51" i="122"/>
  <c r="AK51" i="122"/>
  <c r="E51" i="122" s="1"/>
  <c r="BC51" i="122" s="1"/>
  <c r="AM51" i="122"/>
  <c r="AN51" i="122"/>
  <c r="AO51" i="122"/>
  <c r="AT51" i="122"/>
  <c r="AU51" i="122"/>
  <c r="AX51" i="122" s="1"/>
  <c r="AW51" i="122"/>
  <c r="L18" i="118"/>
  <c r="N18" i="118" s="1"/>
  <c r="AK18" i="118"/>
  <c r="E18" i="118" s="1"/>
  <c r="AM18" i="118"/>
  <c r="AN18" i="118"/>
  <c r="AO18" i="118"/>
  <c r="AT18" i="118"/>
  <c r="AU18" i="118"/>
  <c r="AX18" i="118" s="1"/>
  <c r="AW18" i="118"/>
  <c r="L21" i="118"/>
  <c r="N21" i="118" s="1"/>
  <c r="AK21" i="118"/>
  <c r="E21" i="118" s="1"/>
  <c r="AM21" i="118"/>
  <c r="AN21" i="118"/>
  <c r="AO21" i="118"/>
  <c r="AT21" i="118"/>
  <c r="AU21" i="118"/>
  <c r="AX21" i="118" s="1"/>
  <c r="AW21" i="118"/>
  <c r="L24" i="118"/>
  <c r="N24" i="118" s="1"/>
  <c r="AK24" i="118"/>
  <c r="E24" i="118" s="1"/>
  <c r="AM24" i="118"/>
  <c r="AN24" i="118"/>
  <c r="AO24" i="118"/>
  <c r="AT24" i="118"/>
  <c r="AU24" i="118"/>
  <c r="AX24" i="118" s="1"/>
  <c r="AW24" i="118"/>
  <c r="L27" i="118"/>
  <c r="N27" i="118" s="1"/>
  <c r="AK27" i="118"/>
  <c r="E27" i="118" s="1"/>
  <c r="AM27" i="118"/>
  <c r="AN27" i="118"/>
  <c r="AO27" i="118"/>
  <c r="AT27" i="118"/>
  <c r="AU27" i="118"/>
  <c r="AX27" i="118" s="1"/>
  <c r="AW27" i="118"/>
  <c r="L30" i="118"/>
  <c r="N30" i="118"/>
  <c r="AK30" i="118"/>
  <c r="E30" i="118" s="1"/>
  <c r="BC30" i="118" s="1"/>
  <c r="AM30" i="118"/>
  <c r="AN30" i="118"/>
  <c r="AO30" i="118"/>
  <c r="AT30" i="118"/>
  <c r="AU30" i="118"/>
  <c r="AX30" i="118" s="1"/>
  <c r="AW30" i="118"/>
  <c r="L33" i="118"/>
  <c r="N33" i="118" s="1"/>
  <c r="AK33" i="118"/>
  <c r="E33" i="118" s="1"/>
  <c r="AM33" i="118"/>
  <c r="AN33" i="118"/>
  <c r="AO33" i="118"/>
  <c r="AT33" i="118"/>
  <c r="AU33" i="118"/>
  <c r="AX33" i="118" s="1"/>
  <c r="AW33" i="118"/>
  <c r="L36" i="118"/>
  <c r="N36" i="118" s="1"/>
  <c r="AK36" i="118"/>
  <c r="E36" i="118" s="1"/>
  <c r="BC36" i="118" s="1"/>
  <c r="AM36" i="118"/>
  <c r="AN36" i="118"/>
  <c r="AO36" i="118"/>
  <c r="AT36" i="118"/>
  <c r="AU36" i="118"/>
  <c r="AX36" i="118" s="1"/>
  <c r="AW36" i="118"/>
  <c r="L39" i="118"/>
  <c r="N39" i="118" s="1"/>
  <c r="AK39" i="118"/>
  <c r="E39" i="118" s="1"/>
  <c r="AM39" i="118"/>
  <c r="AN39" i="118"/>
  <c r="AO39" i="118"/>
  <c r="AT39" i="118"/>
  <c r="AU39" i="118"/>
  <c r="AX39" i="118" s="1"/>
  <c r="AW39" i="118"/>
  <c r="L42" i="118"/>
  <c r="N42" i="118"/>
  <c r="AK42" i="118"/>
  <c r="E42" i="118" s="1"/>
  <c r="AM42" i="118"/>
  <c r="AN42" i="118"/>
  <c r="AO42" i="118"/>
  <c r="AT42" i="118"/>
  <c r="AU42" i="118"/>
  <c r="AX42" i="118" s="1"/>
  <c r="AW42" i="118"/>
  <c r="L45" i="118"/>
  <c r="N45" i="118" s="1"/>
  <c r="BC45" i="118" s="1"/>
  <c r="AK45" i="118"/>
  <c r="E45" i="118" s="1"/>
  <c r="AM45" i="118"/>
  <c r="AN45" i="118"/>
  <c r="AO45" i="118"/>
  <c r="AT45" i="118"/>
  <c r="AU45" i="118"/>
  <c r="AX45" i="118" s="1"/>
  <c r="AW45" i="118"/>
  <c r="L48" i="118"/>
  <c r="N48" i="118" s="1"/>
  <c r="AK48" i="118"/>
  <c r="E48" i="118" s="1"/>
  <c r="AM48" i="118"/>
  <c r="AN48" i="118"/>
  <c r="AO48" i="118"/>
  <c r="AT48" i="118"/>
  <c r="AU48" i="118"/>
  <c r="AX48" i="118" s="1"/>
  <c r="AW48" i="118"/>
  <c r="L51" i="118"/>
  <c r="N51" i="118" s="1"/>
  <c r="AK51" i="118"/>
  <c r="E51" i="118" s="1"/>
  <c r="AM51" i="118"/>
  <c r="AN51" i="118"/>
  <c r="AO51" i="118"/>
  <c r="AT51" i="118"/>
  <c r="AU51" i="118"/>
  <c r="AX51" i="118" s="1"/>
  <c r="AW51" i="118"/>
  <c r="L18" i="117"/>
  <c r="N18" i="117" s="1"/>
  <c r="AK18" i="117"/>
  <c r="E18" i="117" s="1"/>
  <c r="AL18" i="117"/>
  <c r="H18" i="117" s="1"/>
  <c r="AM18" i="117"/>
  <c r="AN18" i="117"/>
  <c r="AO18" i="117"/>
  <c r="AT18" i="117"/>
  <c r="AU18" i="117"/>
  <c r="AX18" i="117" s="1"/>
  <c r="AW18" i="117"/>
  <c r="L21" i="117"/>
  <c r="N21" i="117"/>
  <c r="AK21" i="117"/>
  <c r="E21" i="117" s="1"/>
  <c r="BC21" i="117" s="1"/>
  <c r="AM21" i="117"/>
  <c r="AN21" i="117"/>
  <c r="AO21" i="117"/>
  <c r="AT21" i="117"/>
  <c r="AU21" i="117"/>
  <c r="AX21" i="117" s="1"/>
  <c r="AW21" i="117"/>
  <c r="L24" i="117"/>
  <c r="N24" i="117"/>
  <c r="BC24" i="117" s="1"/>
  <c r="AK24" i="117"/>
  <c r="E24" i="117" s="1"/>
  <c r="AL24" i="117"/>
  <c r="H24" i="117" s="1"/>
  <c r="AM24" i="117"/>
  <c r="AN24" i="117"/>
  <c r="AO24" i="117"/>
  <c r="AT24" i="117"/>
  <c r="AU24" i="117"/>
  <c r="AX24" i="117" s="1"/>
  <c r="AW24" i="117"/>
  <c r="L27" i="117"/>
  <c r="N27" i="117" s="1"/>
  <c r="AK27" i="117"/>
  <c r="E27" i="117" s="1"/>
  <c r="AL27" i="117"/>
  <c r="H27" i="117" s="1"/>
  <c r="AM27" i="117"/>
  <c r="AN27" i="117"/>
  <c r="AO27" i="117"/>
  <c r="AT27" i="117"/>
  <c r="AU27" i="117"/>
  <c r="AX27" i="117" s="1"/>
  <c r="AW27" i="117"/>
  <c r="L30" i="117"/>
  <c r="N30" i="117" s="1"/>
  <c r="AK30" i="117"/>
  <c r="E30" i="117" s="1"/>
  <c r="AM30" i="117"/>
  <c r="AN30" i="117"/>
  <c r="AO30" i="117"/>
  <c r="AT30" i="117"/>
  <c r="AU30" i="117"/>
  <c r="AX30" i="117" s="1"/>
  <c r="AW30" i="117"/>
  <c r="L33" i="117"/>
  <c r="N33" i="117" s="1"/>
  <c r="AK33" i="117"/>
  <c r="E33" i="117" s="1"/>
  <c r="AL33" i="117"/>
  <c r="H33" i="117" s="1"/>
  <c r="AM33" i="117"/>
  <c r="AN33" i="117"/>
  <c r="AO33" i="117"/>
  <c r="AT33" i="117"/>
  <c r="AU33" i="117"/>
  <c r="AX33" i="117" s="1"/>
  <c r="AW33" i="117"/>
  <c r="L36" i="117"/>
  <c r="N36" i="117"/>
  <c r="AK36" i="117"/>
  <c r="E36" i="117" s="1"/>
  <c r="BC36" i="117" s="1"/>
  <c r="AM36" i="117"/>
  <c r="AN36" i="117"/>
  <c r="AO36" i="117"/>
  <c r="AT36" i="117"/>
  <c r="AU36" i="117"/>
  <c r="AX36" i="117" s="1"/>
  <c r="AW36" i="117"/>
  <c r="L39" i="117"/>
  <c r="N39" i="117" s="1"/>
  <c r="AK39" i="117"/>
  <c r="E39" i="117" s="1"/>
  <c r="AM39" i="117"/>
  <c r="AN39" i="117"/>
  <c r="AO39" i="117"/>
  <c r="AT39" i="117"/>
  <c r="AU39" i="117"/>
  <c r="AX39" i="117" s="1"/>
  <c r="AW39" i="117"/>
  <c r="L42" i="117"/>
  <c r="N42" i="117" s="1"/>
  <c r="AK42" i="117"/>
  <c r="E42" i="117" s="1"/>
  <c r="AM42" i="117"/>
  <c r="AN42" i="117"/>
  <c r="AO42" i="117"/>
  <c r="AT42" i="117"/>
  <c r="AU42" i="117"/>
  <c r="AX42" i="117" s="1"/>
  <c r="AW42" i="117"/>
  <c r="L45" i="117"/>
  <c r="N45" i="117" s="1"/>
  <c r="BC45" i="117" s="1"/>
  <c r="AK45" i="117"/>
  <c r="E45" i="117" s="1"/>
  <c r="AL45" i="117"/>
  <c r="AM45" i="117"/>
  <c r="AN45" i="117"/>
  <c r="AO45" i="117"/>
  <c r="AT45" i="117"/>
  <c r="AU45" i="117"/>
  <c r="AX45" i="117" s="1"/>
  <c r="AW45" i="117"/>
  <c r="L48" i="117"/>
  <c r="N48" i="117" s="1"/>
  <c r="AK48" i="117"/>
  <c r="E48" i="117" s="1"/>
  <c r="AL48" i="117"/>
  <c r="AM48" i="117"/>
  <c r="AP48" i="117" s="1"/>
  <c r="J48" i="117" s="1"/>
  <c r="AQ48" i="117" s="1"/>
  <c r="AN48" i="117"/>
  <c r="AO48" i="117"/>
  <c r="AT48" i="117"/>
  <c r="AU48" i="117"/>
  <c r="AX48" i="117" s="1"/>
  <c r="AW48" i="117"/>
  <c r="L51" i="117"/>
  <c r="N51" i="117" s="1"/>
  <c r="AK51" i="117"/>
  <c r="E51" i="117" s="1"/>
  <c r="AL51" i="117"/>
  <c r="AM51" i="117"/>
  <c r="AN51" i="117"/>
  <c r="AO51" i="117"/>
  <c r="AT51" i="117"/>
  <c r="AU51" i="117"/>
  <c r="AX51" i="117" s="1"/>
  <c r="AW51" i="117"/>
  <c r="L18" i="116"/>
  <c r="N18" i="116" s="1"/>
  <c r="AK18" i="116"/>
  <c r="E18" i="116" s="1"/>
  <c r="AL18" i="116"/>
  <c r="H18" i="116" s="1"/>
  <c r="AM18" i="116"/>
  <c r="AN18" i="116"/>
  <c r="AO18" i="116"/>
  <c r="AT18" i="116"/>
  <c r="AU18" i="116" s="1"/>
  <c r="AX18" i="116" s="1"/>
  <c r="AW18" i="116"/>
  <c r="L21" i="116"/>
  <c r="N21" i="116" s="1"/>
  <c r="AK21" i="116"/>
  <c r="E21" i="116" s="1"/>
  <c r="AM21" i="116"/>
  <c r="AN21" i="116"/>
  <c r="AO21" i="116"/>
  <c r="AT21" i="116"/>
  <c r="AU21" i="116" s="1"/>
  <c r="AX21" i="116" s="1"/>
  <c r="AW21" i="116"/>
  <c r="L24" i="116"/>
  <c r="N24" i="116" s="1"/>
  <c r="AK24" i="116"/>
  <c r="E24" i="116" s="1"/>
  <c r="AM24" i="116"/>
  <c r="AN24" i="116"/>
  <c r="AO24" i="116"/>
  <c r="AT24" i="116"/>
  <c r="AU24" i="116" s="1"/>
  <c r="AX24" i="116" s="1"/>
  <c r="AW24" i="116"/>
  <c r="L27" i="116"/>
  <c r="N27" i="116" s="1"/>
  <c r="AK27" i="116"/>
  <c r="E27" i="116" s="1"/>
  <c r="AM27" i="116"/>
  <c r="AN27" i="116"/>
  <c r="AO27" i="116"/>
  <c r="AT27" i="116"/>
  <c r="AU27" i="116" s="1"/>
  <c r="AX27" i="116" s="1"/>
  <c r="AW27" i="116"/>
  <c r="L30" i="116"/>
  <c r="N30" i="116" s="1"/>
  <c r="AK30" i="116"/>
  <c r="E30" i="116" s="1"/>
  <c r="AM30" i="116"/>
  <c r="AN30" i="116"/>
  <c r="AO30" i="116"/>
  <c r="AT30" i="116"/>
  <c r="AU30" i="116" s="1"/>
  <c r="AX30" i="116" s="1"/>
  <c r="AW30" i="116"/>
  <c r="L33" i="116"/>
  <c r="N33" i="116" s="1"/>
  <c r="AK33" i="116"/>
  <c r="E33" i="116" s="1"/>
  <c r="AM33" i="116"/>
  <c r="AN33" i="116"/>
  <c r="AO33" i="116"/>
  <c r="AT33" i="116"/>
  <c r="AU33" i="116" s="1"/>
  <c r="AX33" i="116" s="1"/>
  <c r="AW33" i="116"/>
  <c r="L36" i="116"/>
  <c r="N36" i="116" s="1"/>
  <c r="AK36" i="116"/>
  <c r="E36" i="116" s="1"/>
  <c r="AM36" i="116"/>
  <c r="AN36" i="116"/>
  <c r="AO36" i="116"/>
  <c r="AT36" i="116"/>
  <c r="AU36" i="116" s="1"/>
  <c r="AX36" i="116" s="1"/>
  <c r="AW36" i="116"/>
  <c r="L39" i="116"/>
  <c r="N39" i="116" s="1"/>
  <c r="AK39" i="116"/>
  <c r="E39" i="116" s="1"/>
  <c r="AM39" i="116"/>
  <c r="AN39" i="116"/>
  <c r="AO39" i="116"/>
  <c r="AT39" i="116"/>
  <c r="AU39" i="116" s="1"/>
  <c r="AX39" i="116" s="1"/>
  <c r="AW39" i="116"/>
  <c r="L42" i="116"/>
  <c r="N42" i="116" s="1"/>
  <c r="AK42" i="116"/>
  <c r="E42" i="116" s="1"/>
  <c r="AM42" i="116"/>
  <c r="AN42" i="116"/>
  <c r="AO42" i="116"/>
  <c r="AT42" i="116"/>
  <c r="AU42" i="116" s="1"/>
  <c r="AX42" i="116" s="1"/>
  <c r="AW42" i="116"/>
  <c r="L45" i="116"/>
  <c r="N45" i="116" s="1"/>
  <c r="AK45" i="116"/>
  <c r="E45" i="116" s="1"/>
  <c r="AM45" i="116"/>
  <c r="AN45" i="116"/>
  <c r="AO45" i="116"/>
  <c r="AT45" i="116"/>
  <c r="AU45" i="116" s="1"/>
  <c r="AX45" i="116" s="1"/>
  <c r="AW45" i="116"/>
  <c r="L48" i="116"/>
  <c r="N48" i="116" s="1"/>
  <c r="AK48" i="116"/>
  <c r="E48" i="116" s="1"/>
  <c r="AM48" i="116"/>
  <c r="AN48" i="116"/>
  <c r="AO48" i="116"/>
  <c r="AT48" i="116"/>
  <c r="AU48" i="116" s="1"/>
  <c r="AX48" i="116" s="1"/>
  <c r="AW48" i="116"/>
  <c r="L51" i="116"/>
  <c r="N51" i="116" s="1"/>
  <c r="AK51" i="116"/>
  <c r="E51" i="116" s="1"/>
  <c r="AM51" i="116"/>
  <c r="AN51" i="116"/>
  <c r="AO51" i="116"/>
  <c r="AT51" i="116"/>
  <c r="AU51" i="116" s="1"/>
  <c r="AX51" i="116" s="1"/>
  <c r="AW51" i="116"/>
  <c r="L18" i="114"/>
  <c r="N18" i="114" s="1"/>
  <c r="AK18" i="114"/>
  <c r="E18" i="114" s="1"/>
  <c r="AM18" i="114"/>
  <c r="AN18" i="114"/>
  <c r="AO18" i="114"/>
  <c r="AT18" i="114"/>
  <c r="AU18" i="114"/>
  <c r="AW18" i="114"/>
  <c r="AX18" i="114"/>
  <c r="L21" i="114"/>
  <c r="N21" i="114" s="1"/>
  <c r="AK21" i="114"/>
  <c r="E21" i="114" s="1"/>
  <c r="BC21" i="114" s="1"/>
  <c r="AL21" i="114"/>
  <c r="H21" i="114" s="1"/>
  <c r="AM21" i="114"/>
  <c r="AN21" i="114"/>
  <c r="AO21" i="114"/>
  <c r="AP21" i="114"/>
  <c r="J21" i="114" s="1"/>
  <c r="AQ21" i="114" s="1"/>
  <c r="AT21" i="114"/>
  <c r="AU21" i="114"/>
  <c r="AW21" i="114"/>
  <c r="AX21" i="114"/>
  <c r="L24" i="114"/>
  <c r="N24" i="114" s="1"/>
  <c r="AK24" i="114"/>
  <c r="AL24" i="114" s="1"/>
  <c r="AM24" i="114"/>
  <c r="AN24" i="114"/>
  <c r="AO24" i="114"/>
  <c r="AT24" i="114"/>
  <c r="AU24" i="114"/>
  <c r="AW24" i="114"/>
  <c r="AX24" i="114"/>
  <c r="L27" i="114"/>
  <c r="N27" i="114" s="1"/>
  <c r="AK27" i="114"/>
  <c r="E27" i="114" s="1"/>
  <c r="BC27" i="114" s="1"/>
  <c r="AM27" i="114"/>
  <c r="AN27" i="114"/>
  <c r="AO27" i="114"/>
  <c r="AT27" i="114"/>
  <c r="AU27" i="114"/>
  <c r="AW27" i="114"/>
  <c r="AX27" i="114"/>
  <c r="L30" i="114"/>
  <c r="N30" i="114" s="1"/>
  <c r="AK30" i="114"/>
  <c r="E30" i="114" s="1"/>
  <c r="BC30" i="114" s="1"/>
  <c r="AL30" i="114"/>
  <c r="H30" i="114" s="1"/>
  <c r="AM30" i="114"/>
  <c r="AN30" i="114"/>
  <c r="AO30" i="114"/>
  <c r="AT30" i="114"/>
  <c r="AU30" i="114"/>
  <c r="AW30" i="114"/>
  <c r="AX30" i="114"/>
  <c r="L33" i="114"/>
  <c r="N33" i="114" s="1"/>
  <c r="AK33" i="114"/>
  <c r="E33" i="114" s="1"/>
  <c r="AM33" i="114"/>
  <c r="AN33" i="114"/>
  <c r="AO33" i="114"/>
  <c r="AT33" i="114"/>
  <c r="AU33" i="114"/>
  <c r="AW33" i="114"/>
  <c r="AX33" i="114"/>
  <c r="L36" i="114"/>
  <c r="N36" i="114" s="1"/>
  <c r="AK36" i="114"/>
  <c r="AL36" i="114" s="1"/>
  <c r="AM36" i="114"/>
  <c r="AN36" i="114"/>
  <c r="AO36" i="114"/>
  <c r="AT36" i="114"/>
  <c r="AU36" i="114"/>
  <c r="AW36" i="114"/>
  <c r="AX36" i="114"/>
  <c r="L39" i="114"/>
  <c r="N39" i="114" s="1"/>
  <c r="AK39" i="114"/>
  <c r="E39" i="114" s="1"/>
  <c r="AM39" i="114"/>
  <c r="AN39" i="114"/>
  <c r="AO39" i="114"/>
  <c r="AT39" i="114"/>
  <c r="AU39" i="114"/>
  <c r="AW39" i="114"/>
  <c r="AX39" i="114"/>
  <c r="L42" i="114"/>
  <c r="N42" i="114" s="1"/>
  <c r="AK42" i="114"/>
  <c r="E42" i="114" s="1"/>
  <c r="BC42" i="114" s="1"/>
  <c r="AL42" i="114"/>
  <c r="H42" i="114" s="1"/>
  <c r="AM42" i="114"/>
  <c r="AN42" i="114"/>
  <c r="AO42" i="114"/>
  <c r="AT42" i="114"/>
  <c r="AU42" i="114"/>
  <c r="AW42" i="114"/>
  <c r="AX42" i="114"/>
  <c r="L45" i="114"/>
  <c r="N45" i="114" s="1"/>
  <c r="AK45" i="114"/>
  <c r="E45" i="114" s="1"/>
  <c r="AM45" i="114"/>
  <c r="AN45" i="114"/>
  <c r="AO45" i="114"/>
  <c r="AT45" i="114"/>
  <c r="AU45" i="114"/>
  <c r="AW45" i="114"/>
  <c r="AX45" i="114"/>
  <c r="L48" i="114"/>
  <c r="N48" i="114"/>
  <c r="AK48" i="114"/>
  <c r="AL48" i="114" s="1"/>
  <c r="AM48" i="114"/>
  <c r="AN48" i="114"/>
  <c r="AO48" i="114"/>
  <c r="AT48" i="114"/>
  <c r="AU48" i="114"/>
  <c r="AW48" i="114"/>
  <c r="AX48" i="114"/>
  <c r="L51" i="114"/>
  <c r="N51" i="114" s="1"/>
  <c r="AK51" i="114"/>
  <c r="E51" i="114" s="1"/>
  <c r="AM51" i="114"/>
  <c r="AN51" i="114"/>
  <c r="AO51" i="114"/>
  <c r="AT51" i="114"/>
  <c r="AU51" i="114"/>
  <c r="AW51" i="114"/>
  <c r="AX51" i="114"/>
  <c r="L18" i="113"/>
  <c r="N18" i="113" s="1"/>
  <c r="AK18" i="113"/>
  <c r="E18" i="113" s="1"/>
  <c r="AM18" i="113"/>
  <c r="AN18" i="113"/>
  <c r="AO18" i="113"/>
  <c r="AT18" i="113"/>
  <c r="AU18" i="113" s="1"/>
  <c r="AX18" i="113" s="1"/>
  <c r="AW18" i="113"/>
  <c r="L21" i="113"/>
  <c r="N21" i="113" s="1"/>
  <c r="AK21" i="113"/>
  <c r="E21" i="113" s="1"/>
  <c r="AL21" i="113"/>
  <c r="H21" i="113" s="1"/>
  <c r="AM21" i="113"/>
  <c r="AN21" i="113"/>
  <c r="AO21" i="113"/>
  <c r="AT21" i="113"/>
  <c r="AU21" i="113" s="1"/>
  <c r="AX21" i="113" s="1"/>
  <c r="AW21" i="113"/>
  <c r="L24" i="113"/>
  <c r="N24" i="113"/>
  <c r="AK24" i="113"/>
  <c r="E24" i="113" s="1"/>
  <c r="AM24" i="113"/>
  <c r="AN24" i="113"/>
  <c r="AO24" i="113"/>
  <c r="AT24" i="113"/>
  <c r="AU24" i="113" s="1"/>
  <c r="AX24" i="113" s="1"/>
  <c r="AW24" i="113"/>
  <c r="L27" i="113"/>
  <c r="N27" i="113" s="1"/>
  <c r="AK27" i="113"/>
  <c r="E27" i="113" s="1"/>
  <c r="AL27" i="113"/>
  <c r="H27" i="113" s="1"/>
  <c r="AM27" i="113"/>
  <c r="AN27" i="113"/>
  <c r="AO27" i="113"/>
  <c r="AT27" i="113"/>
  <c r="AU27" i="113" s="1"/>
  <c r="AX27" i="113" s="1"/>
  <c r="AW27" i="113"/>
  <c r="L30" i="113"/>
  <c r="N30" i="113"/>
  <c r="AK30" i="113"/>
  <c r="E30" i="113" s="1"/>
  <c r="AM30" i="113"/>
  <c r="AN30" i="113"/>
  <c r="AO30" i="113"/>
  <c r="AT30" i="113"/>
  <c r="AU30" i="113" s="1"/>
  <c r="AX30" i="113" s="1"/>
  <c r="AW30" i="113"/>
  <c r="L33" i="113"/>
  <c r="N33" i="113" s="1"/>
  <c r="AK33" i="113"/>
  <c r="E33" i="113" s="1"/>
  <c r="AL33" i="113"/>
  <c r="H33" i="113" s="1"/>
  <c r="AM33" i="113"/>
  <c r="AN33" i="113"/>
  <c r="AO33" i="113"/>
  <c r="AT33" i="113"/>
  <c r="AU33" i="113" s="1"/>
  <c r="AX33" i="113" s="1"/>
  <c r="AW33" i="113"/>
  <c r="L36" i="113"/>
  <c r="N36" i="113" s="1"/>
  <c r="AK36" i="113"/>
  <c r="E36" i="113" s="1"/>
  <c r="AM36" i="113"/>
  <c r="AN36" i="113"/>
  <c r="AO36" i="113"/>
  <c r="AT36" i="113"/>
  <c r="AU36" i="113"/>
  <c r="AX36" i="113" s="1"/>
  <c r="AW36" i="113"/>
  <c r="L39" i="113"/>
  <c r="N39" i="113"/>
  <c r="AK39" i="113"/>
  <c r="E39" i="113" s="1"/>
  <c r="AM39" i="113"/>
  <c r="AN39" i="113"/>
  <c r="AO39" i="113"/>
  <c r="AT39" i="113"/>
  <c r="AU39" i="113"/>
  <c r="AX39" i="113" s="1"/>
  <c r="AW39" i="113"/>
  <c r="L42" i="113"/>
  <c r="N42" i="113"/>
  <c r="AK42" i="113"/>
  <c r="E42" i="113" s="1"/>
  <c r="AM42" i="113"/>
  <c r="AN42" i="113"/>
  <c r="AO42" i="113"/>
  <c r="AT42" i="113"/>
  <c r="AU42" i="113"/>
  <c r="AX42" i="113" s="1"/>
  <c r="AW42" i="113"/>
  <c r="L45" i="113"/>
  <c r="N45" i="113" s="1"/>
  <c r="AK45" i="113"/>
  <c r="E45" i="113" s="1"/>
  <c r="AM45" i="113"/>
  <c r="AN45" i="113"/>
  <c r="AO45" i="113"/>
  <c r="AT45" i="113"/>
  <c r="AU45" i="113"/>
  <c r="AX45" i="113" s="1"/>
  <c r="AW45" i="113"/>
  <c r="L48" i="113"/>
  <c r="N48" i="113" s="1"/>
  <c r="AK48" i="113"/>
  <c r="E48" i="113" s="1"/>
  <c r="AM48" i="113"/>
  <c r="AN48" i="113"/>
  <c r="AO48" i="113"/>
  <c r="AT48" i="113"/>
  <c r="AU48" i="113"/>
  <c r="AX48" i="113" s="1"/>
  <c r="AW48" i="113"/>
  <c r="L51" i="113"/>
  <c r="N51" i="113"/>
  <c r="AK51" i="113"/>
  <c r="E51" i="113" s="1"/>
  <c r="AM51" i="113"/>
  <c r="AN51" i="113"/>
  <c r="AO51" i="113"/>
  <c r="AT51" i="113"/>
  <c r="AU51" i="113"/>
  <c r="AX51" i="113" s="1"/>
  <c r="AW51" i="113"/>
  <c r="L18" i="112"/>
  <c r="N18" i="112" s="1"/>
  <c r="AK18" i="112"/>
  <c r="E18" i="112" s="1"/>
  <c r="AL18" i="112"/>
  <c r="H18" i="112" s="1"/>
  <c r="AM18" i="112"/>
  <c r="AN18" i="112"/>
  <c r="AO18" i="112"/>
  <c r="AT18" i="112"/>
  <c r="AU18" i="112" s="1"/>
  <c r="AX18" i="112" s="1"/>
  <c r="AW18" i="112"/>
  <c r="L21" i="112"/>
  <c r="N21" i="112" s="1"/>
  <c r="AK21" i="112"/>
  <c r="E21" i="112" s="1"/>
  <c r="AM21" i="112"/>
  <c r="AN21" i="112"/>
  <c r="AO21" i="112"/>
  <c r="AT21" i="112"/>
  <c r="AU21" i="112" s="1"/>
  <c r="AX21" i="112" s="1"/>
  <c r="AW21" i="112"/>
  <c r="L24" i="112"/>
  <c r="N24" i="112" s="1"/>
  <c r="AK24" i="112"/>
  <c r="E24" i="112" s="1"/>
  <c r="AM24" i="112"/>
  <c r="AN24" i="112"/>
  <c r="AO24" i="112"/>
  <c r="AT24" i="112"/>
  <c r="AU24" i="112" s="1"/>
  <c r="AX24" i="112" s="1"/>
  <c r="AW24" i="112"/>
  <c r="L27" i="112"/>
  <c r="N27" i="112" s="1"/>
  <c r="AK27" i="112"/>
  <c r="E27" i="112" s="1"/>
  <c r="AM27" i="112"/>
  <c r="AN27" i="112"/>
  <c r="AO27" i="112"/>
  <c r="AT27" i="112"/>
  <c r="AU27" i="112" s="1"/>
  <c r="AX27" i="112" s="1"/>
  <c r="AW27" i="112"/>
  <c r="L30" i="112"/>
  <c r="N30" i="112" s="1"/>
  <c r="AK30" i="112"/>
  <c r="E30" i="112" s="1"/>
  <c r="AM30" i="112"/>
  <c r="AN30" i="112"/>
  <c r="AO30" i="112"/>
  <c r="AT30" i="112"/>
  <c r="AU30" i="112" s="1"/>
  <c r="AX30" i="112" s="1"/>
  <c r="AW30" i="112"/>
  <c r="L33" i="112"/>
  <c r="N33" i="112" s="1"/>
  <c r="AK33" i="112"/>
  <c r="E33" i="112" s="1"/>
  <c r="AM33" i="112"/>
  <c r="AN33" i="112"/>
  <c r="AO33" i="112"/>
  <c r="AT33" i="112"/>
  <c r="AU33" i="112" s="1"/>
  <c r="AX33" i="112" s="1"/>
  <c r="AW33" i="112"/>
  <c r="L36" i="112"/>
  <c r="N36" i="112" s="1"/>
  <c r="AK36" i="112"/>
  <c r="E36" i="112" s="1"/>
  <c r="AM36" i="112"/>
  <c r="AN36" i="112"/>
  <c r="AO36" i="112"/>
  <c r="AT36" i="112"/>
  <c r="AU36" i="112" s="1"/>
  <c r="AX36" i="112" s="1"/>
  <c r="AW36" i="112"/>
  <c r="L39" i="112"/>
  <c r="N39" i="112" s="1"/>
  <c r="AK39" i="112"/>
  <c r="E39" i="112" s="1"/>
  <c r="AM39" i="112"/>
  <c r="AN39" i="112"/>
  <c r="AO39" i="112"/>
  <c r="AT39" i="112"/>
  <c r="AU39" i="112" s="1"/>
  <c r="AX39" i="112" s="1"/>
  <c r="AW39" i="112"/>
  <c r="L42" i="112"/>
  <c r="N42" i="112" s="1"/>
  <c r="AK42" i="112"/>
  <c r="E42" i="112" s="1"/>
  <c r="AM42" i="112"/>
  <c r="AN42" i="112"/>
  <c r="AO42" i="112"/>
  <c r="AT42" i="112"/>
  <c r="AU42" i="112" s="1"/>
  <c r="AX42" i="112" s="1"/>
  <c r="AW42" i="112"/>
  <c r="L45" i="112"/>
  <c r="N45" i="112" s="1"/>
  <c r="AK45" i="112"/>
  <c r="E45" i="112" s="1"/>
  <c r="AM45" i="112"/>
  <c r="AN45" i="112"/>
  <c r="AO45" i="112"/>
  <c r="AT45" i="112"/>
  <c r="AU45" i="112" s="1"/>
  <c r="AX45" i="112" s="1"/>
  <c r="AW45" i="112"/>
  <c r="L48" i="112"/>
  <c r="N48" i="112" s="1"/>
  <c r="AK48" i="112"/>
  <c r="E48" i="112" s="1"/>
  <c r="AM48" i="112"/>
  <c r="AN48" i="112"/>
  <c r="AO48" i="112"/>
  <c r="AT48" i="112"/>
  <c r="AU48" i="112" s="1"/>
  <c r="AX48" i="112" s="1"/>
  <c r="AW48" i="112"/>
  <c r="L51" i="112"/>
  <c r="N51" i="112" s="1"/>
  <c r="AK51" i="112"/>
  <c r="E51" i="112" s="1"/>
  <c r="AM51" i="112"/>
  <c r="AN51" i="112"/>
  <c r="AO51" i="112"/>
  <c r="AT51" i="112"/>
  <c r="AU51" i="112" s="1"/>
  <c r="AX51" i="112" s="1"/>
  <c r="AW51" i="112"/>
  <c r="L18" i="111"/>
  <c r="N18" i="111" s="1"/>
  <c r="AK18" i="111"/>
  <c r="E18" i="111" s="1"/>
  <c r="AM18" i="111"/>
  <c r="AN18" i="111"/>
  <c r="AO18" i="111"/>
  <c r="AT18" i="111"/>
  <c r="AU18" i="111" s="1"/>
  <c r="AX18" i="111" s="1"/>
  <c r="AW18" i="111"/>
  <c r="L21" i="111"/>
  <c r="N21" i="111" s="1"/>
  <c r="AK21" i="111"/>
  <c r="E21" i="111" s="1"/>
  <c r="AM21" i="111"/>
  <c r="AN21" i="111"/>
  <c r="AO21" i="111"/>
  <c r="AT21" i="111"/>
  <c r="AU21" i="111" s="1"/>
  <c r="AX21" i="111" s="1"/>
  <c r="AW21" i="111"/>
  <c r="L24" i="111"/>
  <c r="N24" i="111" s="1"/>
  <c r="AK24" i="111"/>
  <c r="E24" i="111" s="1"/>
  <c r="AL24" i="111"/>
  <c r="H24" i="111" s="1"/>
  <c r="AM24" i="111"/>
  <c r="AN24" i="111"/>
  <c r="AO24" i="111"/>
  <c r="AT24" i="111"/>
  <c r="AU24" i="111" s="1"/>
  <c r="AX24" i="111" s="1"/>
  <c r="AW24" i="111"/>
  <c r="L27" i="111"/>
  <c r="N27" i="111"/>
  <c r="AK27" i="111"/>
  <c r="E27" i="111" s="1"/>
  <c r="AM27" i="111"/>
  <c r="AN27" i="111"/>
  <c r="AO27" i="111"/>
  <c r="AT27" i="111"/>
  <c r="AU27" i="111" s="1"/>
  <c r="AX27" i="111" s="1"/>
  <c r="AW27" i="111"/>
  <c r="L30" i="111"/>
  <c r="N30" i="111"/>
  <c r="AK30" i="111"/>
  <c r="E30" i="111" s="1"/>
  <c r="AM30" i="111"/>
  <c r="AN30" i="111"/>
  <c r="AO30" i="111"/>
  <c r="AT30" i="111"/>
  <c r="AU30" i="111" s="1"/>
  <c r="AX30" i="111" s="1"/>
  <c r="AW30" i="111"/>
  <c r="L33" i="111"/>
  <c r="N33" i="111" s="1"/>
  <c r="AK33" i="111"/>
  <c r="E33" i="111" s="1"/>
  <c r="AL33" i="111"/>
  <c r="H33" i="111" s="1"/>
  <c r="AM33" i="111"/>
  <c r="AN33" i="111"/>
  <c r="AO33" i="111"/>
  <c r="AT33" i="111"/>
  <c r="AU33" i="111" s="1"/>
  <c r="AX33" i="111" s="1"/>
  <c r="AW33" i="111"/>
  <c r="L36" i="111"/>
  <c r="N36" i="111" s="1"/>
  <c r="AK36" i="111"/>
  <c r="E36" i="111" s="1"/>
  <c r="AL36" i="111"/>
  <c r="H36" i="111" s="1"/>
  <c r="AM36" i="111"/>
  <c r="AN36" i="111"/>
  <c r="AO36" i="111"/>
  <c r="AT36" i="111"/>
  <c r="AU36" i="111" s="1"/>
  <c r="AX36" i="111" s="1"/>
  <c r="AW36" i="111"/>
  <c r="L39" i="111"/>
  <c r="N39" i="111" s="1"/>
  <c r="AK39" i="111"/>
  <c r="E39" i="111" s="1"/>
  <c r="AM39" i="111"/>
  <c r="AN39" i="111"/>
  <c r="AO39" i="111"/>
  <c r="AT39" i="111"/>
  <c r="AU39" i="111" s="1"/>
  <c r="AX39" i="111" s="1"/>
  <c r="AW39" i="111"/>
  <c r="L42" i="111"/>
  <c r="N42" i="111" s="1"/>
  <c r="AK42" i="111"/>
  <c r="E42" i="111" s="1"/>
  <c r="AL42" i="111"/>
  <c r="H42" i="111" s="1"/>
  <c r="AM42" i="111"/>
  <c r="AN42" i="111"/>
  <c r="AO42" i="111"/>
  <c r="AT42" i="111"/>
  <c r="AU42" i="111" s="1"/>
  <c r="AX42" i="111" s="1"/>
  <c r="AW42" i="111"/>
  <c r="L45" i="111"/>
  <c r="N45" i="111" s="1"/>
  <c r="AK45" i="111"/>
  <c r="E45" i="111" s="1"/>
  <c r="AM45" i="111"/>
  <c r="AN45" i="111"/>
  <c r="AO45" i="111"/>
  <c r="AT45" i="111"/>
  <c r="AU45" i="111" s="1"/>
  <c r="AX45" i="111" s="1"/>
  <c r="AW45" i="111"/>
  <c r="L48" i="111"/>
  <c r="N48" i="111"/>
  <c r="AK48" i="111"/>
  <c r="E48" i="111" s="1"/>
  <c r="AM48" i="111"/>
  <c r="AN48" i="111"/>
  <c r="AO48" i="111"/>
  <c r="AT48" i="111"/>
  <c r="AU48" i="111" s="1"/>
  <c r="AX48" i="111" s="1"/>
  <c r="AW48" i="111"/>
  <c r="L51" i="111"/>
  <c r="N51" i="111" s="1"/>
  <c r="AK51" i="111"/>
  <c r="E51" i="111" s="1"/>
  <c r="AM51" i="111"/>
  <c r="AN51" i="111"/>
  <c r="AO51" i="111"/>
  <c r="AT51" i="111"/>
  <c r="AU51" i="111" s="1"/>
  <c r="AX51" i="111" s="1"/>
  <c r="AW51" i="111"/>
  <c r="L18" i="110"/>
  <c r="N18" i="110" s="1"/>
  <c r="AK18" i="110"/>
  <c r="E18" i="110" s="1"/>
  <c r="AM18" i="110"/>
  <c r="AN18" i="110"/>
  <c r="AO18" i="110"/>
  <c r="AT18" i="110"/>
  <c r="AU18" i="110"/>
  <c r="AX18" i="110" s="1"/>
  <c r="AW18" i="110"/>
  <c r="L21" i="110"/>
  <c r="N21" i="110"/>
  <c r="AK21" i="110"/>
  <c r="E21" i="110" s="1"/>
  <c r="AM21" i="110"/>
  <c r="AN21" i="110"/>
  <c r="AO21" i="110"/>
  <c r="AT21" i="110"/>
  <c r="AU21" i="110"/>
  <c r="AX21" i="110" s="1"/>
  <c r="AW21" i="110"/>
  <c r="L24" i="110"/>
  <c r="N24" i="110" s="1"/>
  <c r="AK24" i="110"/>
  <c r="E24" i="110" s="1"/>
  <c r="AL24" i="110"/>
  <c r="H24" i="110" s="1"/>
  <c r="AM24" i="110"/>
  <c r="AN24" i="110"/>
  <c r="AO24" i="110"/>
  <c r="AT24" i="110"/>
  <c r="AU24" i="110"/>
  <c r="AX24" i="110" s="1"/>
  <c r="AW24" i="110"/>
  <c r="L27" i="110"/>
  <c r="N27" i="110" s="1"/>
  <c r="AK27" i="110"/>
  <c r="E27" i="110" s="1"/>
  <c r="AL27" i="110"/>
  <c r="H27" i="110" s="1"/>
  <c r="AM27" i="110"/>
  <c r="AN27" i="110"/>
  <c r="AO27" i="110"/>
  <c r="AT27" i="110"/>
  <c r="AU27" i="110"/>
  <c r="AX27" i="110" s="1"/>
  <c r="AW27" i="110"/>
  <c r="L30" i="110"/>
  <c r="N30" i="110"/>
  <c r="AK30" i="110"/>
  <c r="E30" i="110" s="1"/>
  <c r="AM30" i="110"/>
  <c r="AN30" i="110"/>
  <c r="AO30" i="110"/>
  <c r="AT30" i="110"/>
  <c r="AU30" i="110" s="1"/>
  <c r="AX30" i="110" s="1"/>
  <c r="AW30" i="110"/>
  <c r="L33" i="110"/>
  <c r="N33" i="110" s="1"/>
  <c r="AK33" i="110"/>
  <c r="E33" i="110" s="1"/>
  <c r="AL33" i="110"/>
  <c r="H33" i="110" s="1"/>
  <c r="AM33" i="110"/>
  <c r="AN33" i="110"/>
  <c r="AO33" i="110"/>
  <c r="AT33" i="110"/>
  <c r="AU33" i="110" s="1"/>
  <c r="AX33" i="110" s="1"/>
  <c r="AW33" i="110"/>
  <c r="L36" i="110"/>
  <c r="N36" i="110" s="1"/>
  <c r="AK36" i="110"/>
  <c r="E36" i="110" s="1"/>
  <c r="AL36" i="110"/>
  <c r="H36" i="110" s="1"/>
  <c r="AM36" i="110"/>
  <c r="AN36" i="110"/>
  <c r="AO36" i="110"/>
  <c r="AT36" i="110"/>
  <c r="AU36" i="110" s="1"/>
  <c r="AX36" i="110" s="1"/>
  <c r="AW36" i="110"/>
  <c r="L39" i="110"/>
  <c r="N39" i="110"/>
  <c r="AK39" i="110"/>
  <c r="E39" i="110" s="1"/>
  <c r="AM39" i="110"/>
  <c r="AN39" i="110"/>
  <c r="AO39" i="110"/>
  <c r="AT39" i="110"/>
  <c r="AU39" i="110" s="1"/>
  <c r="AX39" i="110" s="1"/>
  <c r="AW39" i="110"/>
  <c r="L42" i="110"/>
  <c r="N42" i="110"/>
  <c r="AK42" i="110"/>
  <c r="E42" i="110" s="1"/>
  <c r="AL42" i="110"/>
  <c r="H42" i="110" s="1"/>
  <c r="AM42" i="110"/>
  <c r="AN42" i="110"/>
  <c r="AP42" i="110" s="1"/>
  <c r="J42" i="110" s="1"/>
  <c r="AQ42" i="110" s="1"/>
  <c r="AO42" i="110"/>
  <c r="AT42" i="110"/>
  <c r="AU42" i="110" s="1"/>
  <c r="AX42" i="110" s="1"/>
  <c r="AW42" i="110"/>
  <c r="L45" i="110"/>
  <c r="N45" i="110" s="1"/>
  <c r="AK45" i="110"/>
  <c r="E45" i="110" s="1"/>
  <c r="AL45" i="110"/>
  <c r="H45" i="110" s="1"/>
  <c r="AM45" i="110"/>
  <c r="AN45" i="110"/>
  <c r="AO45" i="110"/>
  <c r="AT45" i="110"/>
  <c r="AU45" i="110" s="1"/>
  <c r="AX45" i="110" s="1"/>
  <c r="AW45" i="110"/>
  <c r="L48" i="110"/>
  <c r="N48" i="110"/>
  <c r="AK48" i="110"/>
  <c r="E48" i="110" s="1"/>
  <c r="AL48" i="110"/>
  <c r="H48" i="110" s="1"/>
  <c r="AM48" i="110"/>
  <c r="AN48" i="110"/>
  <c r="AO48" i="110"/>
  <c r="AT48" i="110"/>
  <c r="AU48" i="110" s="1"/>
  <c r="AX48" i="110" s="1"/>
  <c r="AW48" i="110"/>
  <c r="L51" i="110"/>
  <c r="N51" i="110"/>
  <c r="AK51" i="110"/>
  <c r="E51" i="110" s="1"/>
  <c r="AM51" i="110"/>
  <c r="AN51" i="110"/>
  <c r="AO51" i="110"/>
  <c r="AT51" i="110"/>
  <c r="AU51" i="110" s="1"/>
  <c r="AX51" i="110" s="1"/>
  <c r="AW51" i="110"/>
  <c r="L18" i="109"/>
  <c r="N18" i="109" s="1"/>
  <c r="AK18" i="109"/>
  <c r="E18" i="109" s="1"/>
  <c r="AL18" i="109"/>
  <c r="H18" i="109" s="1"/>
  <c r="AM18" i="109"/>
  <c r="AN18" i="109"/>
  <c r="AO18" i="109"/>
  <c r="AT18" i="109"/>
  <c r="AU18" i="109"/>
  <c r="AX18" i="109" s="1"/>
  <c r="AW18" i="109"/>
  <c r="L21" i="109"/>
  <c r="N21" i="109"/>
  <c r="AK21" i="109"/>
  <c r="E21" i="109" s="1"/>
  <c r="AM21" i="109"/>
  <c r="AN21" i="109"/>
  <c r="AO21" i="109"/>
  <c r="AT21" i="109"/>
  <c r="AU21" i="109"/>
  <c r="AX21" i="109" s="1"/>
  <c r="AW21" i="109"/>
  <c r="L24" i="109"/>
  <c r="N24" i="109" s="1"/>
  <c r="AK24" i="109"/>
  <c r="E24" i="109" s="1"/>
  <c r="AL24" i="109"/>
  <c r="H24" i="109" s="1"/>
  <c r="AM24" i="109"/>
  <c r="AN24" i="109"/>
  <c r="AO24" i="109"/>
  <c r="AT24" i="109"/>
  <c r="AU24" i="109"/>
  <c r="AX24" i="109" s="1"/>
  <c r="AW24" i="109"/>
  <c r="L27" i="109"/>
  <c r="N27" i="109"/>
  <c r="AK27" i="109"/>
  <c r="E27" i="109" s="1"/>
  <c r="AM27" i="109"/>
  <c r="AN27" i="109"/>
  <c r="AO27" i="109"/>
  <c r="AT27" i="109"/>
  <c r="AU27" i="109"/>
  <c r="AX27" i="109" s="1"/>
  <c r="AW27" i="109"/>
  <c r="L30" i="109"/>
  <c r="N30" i="109" s="1"/>
  <c r="AK30" i="109"/>
  <c r="E30" i="109" s="1"/>
  <c r="AM30" i="109"/>
  <c r="AN30" i="109"/>
  <c r="AO30" i="109"/>
  <c r="AT30" i="109"/>
  <c r="AU30" i="109"/>
  <c r="AX30" i="109" s="1"/>
  <c r="AW30" i="109"/>
  <c r="L33" i="109"/>
  <c r="N33" i="109" s="1"/>
  <c r="AK33" i="109"/>
  <c r="E33" i="109" s="1"/>
  <c r="AL33" i="109"/>
  <c r="H33" i="109" s="1"/>
  <c r="AM33" i="109"/>
  <c r="AN33" i="109"/>
  <c r="AO33" i="109"/>
  <c r="AT33" i="109"/>
  <c r="AU33" i="109"/>
  <c r="AX33" i="109" s="1"/>
  <c r="AW33" i="109"/>
  <c r="L36" i="109"/>
  <c r="N36" i="109" s="1"/>
  <c r="AK36" i="109"/>
  <c r="E36" i="109" s="1"/>
  <c r="AM36" i="109"/>
  <c r="AN36" i="109"/>
  <c r="AO36" i="109"/>
  <c r="AT36" i="109"/>
  <c r="AU36" i="109"/>
  <c r="AX36" i="109" s="1"/>
  <c r="AW36" i="109"/>
  <c r="L39" i="109"/>
  <c r="N39" i="109" s="1"/>
  <c r="AK39" i="109"/>
  <c r="E39" i="109" s="1"/>
  <c r="AL39" i="109"/>
  <c r="H39" i="109" s="1"/>
  <c r="AM39" i="109"/>
  <c r="AN39" i="109"/>
  <c r="AO39" i="109"/>
  <c r="AT39" i="109"/>
  <c r="AU39" i="109"/>
  <c r="AX39" i="109" s="1"/>
  <c r="AW39" i="109"/>
  <c r="L42" i="109"/>
  <c r="N42" i="109" s="1"/>
  <c r="AK42" i="109"/>
  <c r="E42" i="109" s="1"/>
  <c r="AM42" i="109"/>
  <c r="AN42" i="109"/>
  <c r="AO42" i="109"/>
  <c r="AT42" i="109"/>
  <c r="AU42" i="109"/>
  <c r="AX42" i="109" s="1"/>
  <c r="AW42" i="109"/>
  <c r="L45" i="109"/>
  <c r="N45" i="109"/>
  <c r="AK45" i="109"/>
  <c r="E45" i="109" s="1"/>
  <c r="AM45" i="109"/>
  <c r="AN45" i="109"/>
  <c r="AO45" i="109"/>
  <c r="AT45" i="109"/>
  <c r="AU45" i="109"/>
  <c r="AX45" i="109" s="1"/>
  <c r="AW45" i="109"/>
  <c r="L48" i="109"/>
  <c r="N48" i="109" s="1"/>
  <c r="BC48" i="109" s="1"/>
  <c r="AK48" i="109"/>
  <c r="E48" i="109" s="1"/>
  <c r="AL48" i="109"/>
  <c r="H48" i="109" s="1"/>
  <c r="AM48" i="109"/>
  <c r="AN48" i="109"/>
  <c r="AO48" i="109"/>
  <c r="AT48" i="109"/>
  <c r="AU48" i="109"/>
  <c r="AX48" i="109" s="1"/>
  <c r="AW48" i="109"/>
  <c r="L51" i="109"/>
  <c r="N51" i="109" s="1"/>
  <c r="AK51" i="109"/>
  <c r="E51" i="109" s="1"/>
  <c r="AM51" i="109"/>
  <c r="AN51" i="109"/>
  <c r="AO51" i="109"/>
  <c r="AT51" i="109"/>
  <c r="AU51" i="109"/>
  <c r="AX51" i="109" s="1"/>
  <c r="AW51" i="109"/>
  <c r="L18" i="108"/>
  <c r="N18" i="108" s="1"/>
  <c r="AK18" i="108"/>
  <c r="E18" i="108" s="1"/>
  <c r="AM18" i="108"/>
  <c r="AN18" i="108"/>
  <c r="AO18" i="108"/>
  <c r="AT18" i="108"/>
  <c r="AU18" i="108" s="1"/>
  <c r="AX18" i="108" s="1"/>
  <c r="AW18" i="108"/>
  <c r="L21" i="108"/>
  <c r="N21" i="108" s="1"/>
  <c r="AK21" i="108"/>
  <c r="E21" i="108" s="1"/>
  <c r="AM21" i="108"/>
  <c r="AN21" i="108"/>
  <c r="AO21" i="108"/>
  <c r="AT21" i="108"/>
  <c r="AU21" i="108" s="1"/>
  <c r="AX21" i="108" s="1"/>
  <c r="AW21" i="108"/>
  <c r="L24" i="108"/>
  <c r="N24" i="108" s="1"/>
  <c r="AK24" i="108"/>
  <c r="E24" i="108" s="1"/>
  <c r="AM24" i="108"/>
  <c r="AN24" i="108"/>
  <c r="AO24" i="108"/>
  <c r="AT24" i="108"/>
  <c r="AU24" i="108" s="1"/>
  <c r="AX24" i="108" s="1"/>
  <c r="AW24" i="108"/>
  <c r="L27" i="108"/>
  <c r="N27" i="108" s="1"/>
  <c r="AK27" i="108"/>
  <c r="E27" i="108" s="1"/>
  <c r="AM27" i="108"/>
  <c r="AN27" i="108"/>
  <c r="AO27" i="108"/>
  <c r="AT27" i="108"/>
  <c r="AU27" i="108" s="1"/>
  <c r="AX27" i="108" s="1"/>
  <c r="AW27" i="108"/>
  <c r="L30" i="108"/>
  <c r="N30" i="108"/>
  <c r="AK30" i="108"/>
  <c r="E30" i="108" s="1"/>
  <c r="AM30" i="108"/>
  <c r="AN30" i="108"/>
  <c r="AO30" i="108"/>
  <c r="AT30" i="108"/>
  <c r="AU30" i="108" s="1"/>
  <c r="AX30" i="108" s="1"/>
  <c r="AW30" i="108"/>
  <c r="L33" i="108"/>
  <c r="N33" i="108" s="1"/>
  <c r="AK33" i="108"/>
  <c r="E33" i="108" s="1"/>
  <c r="AM33" i="108"/>
  <c r="AN33" i="108"/>
  <c r="AO33" i="108"/>
  <c r="AT33" i="108"/>
  <c r="AU33" i="108" s="1"/>
  <c r="AX33" i="108" s="1"/>
  <c r="AW33" i="108"/>
  <c r="L36" i="108"/>
  <c r="N36" i="108"/>
  <c r="AK36" i="108"/>
  <c r="E36" i="108" s="1"/>
  <c r="AM36" i="108"/>
  <c r="AN36" i="108"/>
  <c r="AO36" i="108"/>
  <c r="AT36" i="108"/>
  <c r="AU36" i="108" s="1"/>
  <c r="AX36" i="108" s="1"/>
  <c r="AW36" i="108"/>
  <c r="L39" i="108"/>
  <c r="N39" i="108" s="1"/>
  <c r="AK39" i="108"/>
  <c r="E39" i="108" s="1"/>
  <c r="AM39" i="108"/>
  <c r="AN39" i="108"/>
  <c r="AO39" i="108"/>
  <c r="AT39" i="108"/>
  <c r="AU39" i="108" s="1"/>
  <c r="AX39" i="108" s="1"/>
  <c r="AW39" i="108"/>
  <c r="L42" i="108"/>
  <c r="N42" i="108"/>
  <c r="AK42" i="108"/>
  <c r="E42" i="108" s="1"/>
  <c r="AM42" i="108"/>
  <c r="AN42" i="108"/>
  <c r="AO42" i="108"/>
  <c r="AT42" i="108"/>
  <c r="AU42" i="108" s="1"/>
  <c r="AX42" i="108" s="1"/>
  <c r="AW42" i="108"/>
  <c r="L45" i="108"/>
  <c r="N45" i="108" s="1"/>
  <c r="AK45" i="108"/>
  <c r="E45" i="108" s="1"/>
  <c r="AM45" i="108"/>
  <c r="AN45" i="108"/>
  <c r="AO45" i="108"/>
  <c r="AT45" i="108"/>
  <c r="AU45" i="108" s="1"/>
  <c r="AX45" i="108" s="1"/>
  <c r="AW45" i="108"/>
  <c r="L48" i="108"/>
  <c r="N48" i="108"/>
  <c r="AK48" i="108"/>
  <c r="E48" i="108" s="1"/>
  <c r="AM48" i="108"/>
  <c r="AN48" i="108"/>
  <c r="AO48" i="108"/>
  <c r="AT48" i="108"/>
  <c r="AU48" i="108" s="1"/>
  <c r="AX48" i="108" s="1"/>
  <c r="AW48" i="108"/>
  <c r="L51" i="108"/>
  <c r="N51" i="108" s="1"/>
  <c r="AK51" i="108"/>
  <c r="E51" i="108" s="1"/>
  <c r="AM51" i="108"/>
  <c r="AN51" i="108"/>
  <c r="AO51" i="108"/>
  <c r="AT51" i="108"/>
  <c r="AU51" i="108" s="1"/>
  <c r="AX51" i="108" s="1"/>
  <c r="AW51" i="108"/>
  <c r="L18" i="107"/>
  <c r="N18" i="107" s="1"/>
  <c r="AK18" i="107"/>
  <c r="E18" i="107" s="1"/>
  <c r="AM18" i="107"/>
  <c r="AN18" i="107"/>
  <c r="AO18" i="107"/>
  <c r="AT18" i="107"/>
  <c r="AU18" i="107" s="1"/>
  <c r="AX18" i="107" s="1"/>
  <c r="AW18" i="107"/>
  <c r="L21" i="107"/>
  <c r="N21" i="107" s="1"/>
  <c r="AK21" i="107"/>
  <c r="E21" i="107" s="1"/>
  <c r="AL21" i="107"/>
  <c r="H21" i="107" s="1"/>
  <c r="AM21" i="107"/>
  <c r="AN21" i="107"/>
  <c r="AO21" i="107"/>
  <c r="AT21" i="107"/>
  <c r="AU21" i="107" s="1"/>
  <c r="AX21" i="107" s="1"/>
  <c r="AW21" i="107"/>
  <c r="L24" i="107"/>
  <c r="N24" i="107"/>
  <c r="AK24" i="107"/>
  <c r="E24" i="107" s="1"/>
  <c r="AM24" i="107"/>
  <c r="AN24" i="107"/>
  <c r="AO24" i="107"/>
  <c r="AT24" i="107"/>
  <c r="AU24" i="107" s="1"/>
  <c r="AX24" i="107" s="1"/>
  <c r="AW24" i="107"/>
  <c r="L27" i="107"/>
  <c r="N27" i="107"/>
  <c r="AK27" i="107"/>
  <c r="E27" i="107" s="1"/>
  <c r="AL27" i="107"/>
  <c r="H27" i="107" s="1"/>
  <c r="AM27" i="107"/>
  <c r="AN27" i="107"/>
  <c r="AO27" i="107"/>
  <c r="AT27" i="107"/>
  <c r="AU27" i="107" s="1"/>
  <c r="AX27" i="107" s="1"/>
  <c r="AW27" i="107"/>
  <c r="L30" i="107"/>
  <c r="N30" i="107" s="1"/>
  <c r="AK30" i="107"/>
  <c r="E30" i="107" s="1"/>
  <c r="AL30" i="107"/>
  <c r="H30" i="107" s="1"/>
  <c r="AM30" i="107"/>
  <c r="AN30" i="107"/>
  <c r="AO30" i="107"/>
  <c r="AT30" i="107"/>
  <c r="AU30" i="107" s="1"/>
  <c r="AX30" i="107" s="1"/>
  <c r="AW30" i="107"/>
  <c r="L33" i="107"/>
  <c r="N33" i="107"/>
  <c r="AK33" i="107"/>
  <c r="E33" i="107" s="1"/>
  <c r="AL33" i="107"/>
  <c r="H33" i="107" s="1"/>
  <c r="AM33" i="107"/>
  <c r="AN33" i="107"/>
  <c r="AO33" i="107"/>
  <c r="AT33" i="107"/>
  <c r="AU33" i="107" s="1"/>
  <c r="AX33" i="107" s="1"/>
  <c r="AW33" i="107"/>
  <c r="L36" i="107"/>
  <c r="N36" i="107"/>
  <c r="AK36" i="107"/>
  <c r="E36" i="107" s="1"/>
  <c r="AM36" i="107"/>
  <c r="AN36" i="107"/>
  <c r="AO36" i="107"/>
  <c r="AT36" i="107"/>
  <c r="AU36" i="107" s="1"/>
  <c r="AX36" i="107" s="1"/>
  <c r="AW36" i="107"/>
  <c r="L39" i="107"/>
  <c r="N39" i="107"/>
  <c r="AK39" i="107"/>
  <c r="E39" i="107" s="1"/>
  <c r="AL39" i="107"/>
  <c r="H39" i="107" s="1"/>
  <c r="AM39" i="107"/>
  <c r="AN39" i="107"/>
  <c r="AO39" i="107"/>
  <c r="AT39" i="107"/>
  <c r="AU39" i="107" s="1"/>
  <c r="AX39" i="107" s="1"/>
  <c r="AW39" i="107"/>
  <c r="L42" i="107"/>
  <c r="N42" i="107" s="1"/>
  <c r="AK42" i="107"/>
  <c r="E42" i="107" s="1"/>
  <c r="AL42" i="107"/>
  <c r="H42" i="107" s="1"/>
  <c r="AM42" i="107"/>
  <c r="AN42" i="107"/>
  <c r="AO42" i="107"/>
  <c r="AT42" i="107"/>
  <c r="AU42" i="107" s="1"/>
  <c r="AX42" i="107" s="1"/>
  <c r="AW42" i="107"/>
  <c r="L45" i="107"/>
  <c r="N45" i="107"/>
  <c r="AK45" i="107"/>
  <c r="E45" i="107" s="1"/>
  <c r="AM45" i="107"/>
  <c r="AN45" i="107"/>
  <c r="AO45" i="107"/>
  <c r="AT45" i="107"/>
  <c r="AU45" i="107" s="1"/>
  <c r="AX45" i="107" s="1"/>
  <c r="AW45" i="107"/>
  <c r="L48" i="107"/>
  <c r="N48" i="107" s="1"/>
  <c r="AK48" i="107"/>
  <c r="E48" i="107" s="1"/>
  <c r="AL48" i="107"/>
  <c r="H48" i="107" s="1"/>
  <c r="AM48" i="107"/>
  <c r="AN48" i="107"/>
  <c r="AO48" i="107"/>
  <c r="AT48" i="107"/>
  <c r="AU48" i="107" s="1"/>
  <c r="AX48" i="107" s="1"/>
  <c r="AW48" i="107"/>
  <c r="L51" i="107"/>
  <c r="N51" i="107"/>
  <c r="AK51" i="107"/>
  <c r="E51" i="107" s="1"/>
  <c r="AL51" i="107"/>
  <c r="H51" i="107" s="1"/>
  <c r="AM51" i="107"/>
  <c r="AN51" i="107"/>
  <c r="AO51" i="107"/>
  <c r="AT51" i="107"/>
  <c r="AU51" i="107" s="1"/>
  <c r="AX51" i="107" s="1"/>
  <c r="AW51" i="107"/>
  <c r="L18" i="106"/>
  <c r="N18" i="106" s="1"/>
  <c r="AK18" i="106"/>
  <c r="E18" i="106" s="1"/>
  <c r="AL18" i="106"/>
  <c r="H18" i="106" s="1"/>
  <c r="AM18" i="106"/>
  <c r="AN18" i="106"/>
  <c r="AO18" i="106"/>
  <c r="AT18" i="106"/>
  <c r="AU18" i="106" s="1"/>
  <c r="AX18" i="106" s="1"/>
  <c r="AW18" i="106"/>
  <c r="L21" i="106"/>
  <c r="N21" i="106" s="1"/>
  <c r="AK21" i="106"/>
  <c r="E21" i="106" s="1"/>
  <c r="AL21" i="106"/>
  <c r="H21" i="106" s="1"/>
  <c r="AM21" i="106"/>
  <c r="AN21" i="106"/>
  <c r="AO21" i="106"/>
  <c r="AT21" i="106"/>
  <c r="AU21" i="106" s="1"/>
  <c r="AX21" i="106" s="1"/>
  <c r="AW21" i="106"/>
  <c r="L24" i="106"/>
  <c r="N24" i="106"/>
  <c r="AK24" i="106"/>
  <c r="E24" i="106" s="1"/>
  <c r="AM24" i="106"/>
  <c r="AN24" i="106"/>
  <c r="AO24" i="106"/>
  <c r="AT24" i="106"/>
  <c r="AU24" i="106" s="1"/>
  <c r="AX24" i="106" s="1"/>
  <c r="AW24" i="106"/>
  <c r="L27" i="106"/>
  <c r="N27" i="106" s="1"/>
  <c r="AK27" i="106"/>
  <c r="E27" i="106" s="1"/>
  <c r="AL27" i="106"/>
  <c r="H27" i="106" s="1"/>
  <c r="AM27" i="106"/>
  <c r="AN27" i="106"/>
  <c r="AO27" i="106"/>
  <c r="AT27" i="106"/>
  <c r="AU27" i="106" s="1"/>
  <c r="AX27" i="106" s="1"/>
  <c r="AW27" i="106"/>
  <c r="L30" i="106"/>
  <c r="N30" i="106"/>
  <c r="AK30" i="106"/>
  <c r="E30" i="106" s="1"/>
  <c r="AM30" i="106"/>
  <c r="AN30" i="106"/>
  <c r="AO30" i="106"/>
  <c r="AT30" i="106"/>
  <c r="AU30" i="106" s="1"/>
  <c r="AX30" i="106" s="1"/>
  <c r="AW30" i="106"/>
  <c r="L33" i="106"/>
  <c r="N33" i="106" s="1"/>
  <c r="AK33" i="106"/>
  <c r="E33" i="106" s="1"/>
  <c r="AL33" i="106"/>
  <c r="H33" i="106" s="1"/>
  <c r="AM33" i="106"/>
  <c r="AN33" i="106"/>
  <c r="AO33" i="106"/>
  <c r="AT33" i="106"/>
  <c r="AU33" i="106" s="1"/>
  <c r="AX33" i="106" s="1"/>
  <c r="AW33" i="106"/>
  <c r="L36" i="106"/>
  <c r="N36" i="106"/>
  <c r="AK36" i="106"/>
  <c r="E36" i="106" s="1"/>
  <c r="AM36" i="106"/>
  <c r="AN36" i="106"/>
  <c r="AO36" i="106"/>
  <c r="AT36" i="106"/>
  <c r="AU36" i="106" s="1"/>
  <c r="AX36" i="106" s="1"/>
  <c r="AW36" i="106"/>
  <c r="L39" i="106"/>
  <c r="N39" i="106" s="1"/>
  <c r="AK39" i="106"/>
  <c r="E39" i="106" s="1"/>
  <c r="AL39" i="106"/>
  <c r="H39" i="106" s="1"/>
  <c r="AM39" i="106"/>
  <c r="AN39" i="106"/>
  <c r="AO39" i="106"/>
  <c r="AT39" i="106"/>
  <c r="AU39" i="106" s="1"/>
  <c r="AX39" i="106" s="1"/>
  <c r="AW39" i="106"/>
  <c r="L42" i="106"/>
  <c r="N42" i="106"/>
  <c r="AK42" i="106"/>
  <c r="E42" i="106" s="1"/>
  <c r="AM42" i="106"/>
  <c r="AN42" i="106"/>
  <c r="AO42" i="106"/>
  <c r="AT42" i="106"/>
  <c r="AU42" i="106" s="1"/>
  <c r="AX42" i="106" s="1"/>
  <c r="AW42" i="106"/>
  <c r="L45" i="106"/>
  <c r="N45" i="106" s="1"/>
  <c r="AK45" i="106"/>
  <c r="E45" i="106" s="1"/>
  <c r="AM45" i="106"/>
  <c r="AN45" i="106"/>
  <c r="AO45" i="106"/>
  <c r="AT45" i="106"/>
  <c r="AU45" i="106" s="1"/>
  <c r="AX45" i="106" s="1"/>
  <c r="AW45" i="106"/>
  <c r="L48" i="106"/>
  <c r="N48" i="106" s="1"/>
  <c r="AK48" i="106"/>
  <c r="E48" i="106" s="1"/>
  <c r="AL48" i="106"/>
  <c r="H48" i="106" s="1"/>
  <c r="AM48" i="106"/>
  <c r="AN48" i="106"/>
  <c r="AO48" i="106"/>
  <c r="AT48" i="106"/>
  <c r="AU48" i="106" s="1"/>
  <c r="AX48" i="106" s="1"/>
  <c r="AW48" i="106"/>
  <c r="L51" i="106"/>
  <c r="N51" i="106"/>
  <c r="AK51" i="106"/>
  <c r="E51" i="106" s="1"/>
  <c r="AM51" i="106"/>
  <c r="AN51" i="106"/>
  <c r="AO51" i="106"/>
  <c r="AT51" i="106"/>
  <c r="AU51" i="106" s="1"/>
  <c r="AX51" i="106" s="1"/>
  <c r="AW51" i="106"/>
  <c r="L18" i="105"/>
  <c r="N18" i="105" s="1"/>
  <c r="AK18" i="105"/>
  <c r="E18" i="105" s="1"/>
  <c r="AM18" i="105"/>
  <c r="AN18" i="105"/>
  <c r="AO18" i="105"/>
  <c r="AT18" i="105"/>
  <c r="AU18" i="105" s="1"/>
  <c r="AX18" i="105" s="1"/>
  <c r="AW18" i="105"/>
  <c r="L21" i="105"/>
  <c r="N21" i="105" s="1"/>
  <c r="AK21" i="105"/>
  <c r="E21" i="105" s="1"/>
  <c r="AM21" i="105"/>
  <c r="AN21" i="105"/>
  <c r="AO21" i="105"/>
  <c r="AT21" i="105"/>
  <c r="AU21" i="105" s="1"/>
  <c r="AX21" i="105" s="1"/>
  <c r="AW21" i="105"/>
  <c r="L24" i="105"/>
  <c r="N24" i="105" s="1"/>
  <c r="AK24" i="105"/>
  <c r="E24" i="105" s="1"/>
  <c r="AL24" i="105"/>
  <c r="H24" i="105" s="1"/>
  <c r="AM24" i="105"/>
  <c r="AN24" i="105"/>
  <c r="AO24" i="105"/>
  <c r="AT24" i="105"/>
  <c r="AU24" i="105" s="1"/>
  <c r="AX24" i="105" s="1"/>
  <c r="AW24" i="105"/>
  <c r="L27" i="105"/>
  <c r="N27" i="105" s="1"/>
  <c r="AK27" i="105"/>
  <c r="E27" i="105" s="1"/>
  <c r="AL27" i="105"/>
  <c r="H27" i="105" s="1"/>
  <c r="AM27" i="105"/>
  <c r="AN27" i="105"/>
  <c r="AO27" i="105"/>
  <c r="AT27" i="105"/>
  <c r="AU27" i="105" s="1"/>
  <c r="AX27" i="105" s="1"/>
  <c r="AW27" i="105"/>
  <c r="L30" i="105"/>
  <c r="N30" i="105" s="1"/>
  <c r="AK30" i="105"/>
  <c r="E30" i="105" s="1"/>
  <c r="AM30" i="105"/>
  <c r="AN30" i="105"/>
  <c r="AO30" i="105"/>
  <c r="AT30" i="105"/>
  <c r="AU30" i="105" s="1"/>
  <c r="AX30" i="105" s="1"/>
  <c r="AW30" i="105"/>
  <c r="L33" i="105"/>
  <c r="N33" i="105" s="1"/>
  <c r="AK33" i="105"/>
  <c r="E33" i="105" s="1"/>
  <c r="AL33" i="105"/>
  <c r="H33" i="105" s="1"/>
  <c r="AM33" i="105"/>
  <c r="AN33" i="105"/>
  <c r="AO33" i="105"/>
  <c r="AT33" i="105"/>
  <c r="AU33" i="105" s="1"/>
  <c r="AX33" i="105" s="1"/>
  <c r="AW33" i="105"/>
  <c r="L36" i="105"/>
  <c r="N36" i="105" s="1"/>
  <c r="AK36" i="105"/>
  <c r="E36" i="105" s="1"/>
  <c r="AM36" i="105"/>
  <c r="AN36" i="105"/>
  <c r="AO36" i="105"/>
  <c r="AT36" i="105"/>
  <c r="AU36" i="105" s="1"/>
  <c r="AX36" i="105" s="1"/>
  <c r="AW36" i="105"/>
  <c r="L39" i="105"/>
  <c r="N39" i="105" s="1"/>
  <c r="AK39" i="105"/>
  <c r="E39" i="105" s="1"/>
  <c r="AL39" i="105"/>
  <c r="H39" i="105" s="1"/>
  <c r="AM39" i="105"/>
  <c r="AN39" i="105"/>
  <c r="AO39" i="105"/>
  <c r="AT39" i="105"/>
  <c r="AU39" i="105" s="1"/>
  <c r="AX39" i="105" s="1"/>
  <c r="AW39" i="105"/>
  <c r="L42" i="105"/>
  <c r="N42" i="105" s="1"/>
  <c r="AK42" i="105"/>
  <c r="E42" i="105" s="1"/>
  <c r="AM42" i="105"/>
  <c r="AN42" i="105"/>
  <c r="AO42" i="105"/>
  <c r="AT42" i="105"/>
  <c r="AU42" i="105" s="1"/>
  <c r="AX42" i="105" s="1"/>
  <c r="AW42" i="105"/>
  <c r="L45" i="105"/>
  <c r="N45" i="105" s="1"/>
  <c r="AK45" i="105"/>
  <c r="E45" i="105" s="1"/>
  <c r="AL45" i="105"/>
  <c r="H45" i="105" s="1"/>
  <c r="AM45" i="105"/>
  <c r="AN45" i="105"/>
  <c r="AO45" i="105"/>
  <c r="AT45" i="105"/>
  <c r="AU45" i="105" s="1"/>
  <c r="AX45" i="105" s="1"/>
  <c r="AW45" i="105"/>
  <c r="L48" i="105"/>
  <c r="N48" i="105" s="1"/>
  <c r="AK48" i="105"/>
  <c r="E48" i="105" s="1"/>
  <c r="AM48" i="105"/>
  <c r="AN48" i="105"/>
  <c r="AO48" i="105"/>
  <c r="AT48" i="105"/>
  <c r="AU48" i="105" s="1"/>
  <c r="AX48" i="105" s="1"/>
  <c r="AW48" i="105"/>
  <c r="L51" i="105"/>
  <c r="N51" i="105" s="1"/>
  <c r="AK51" i="105"/>
  <c r="E51" i="105" s="1"/>
  <c r="AM51" i="105"/>
  <c r="AN51" i="105"/>
  <c r="AO51" i="105"/>
  <c r="AT51" i="105"/>
  <c r="AU51" i="105" s="1"/>
  <c r="AX51" i="105" s="1"/>
  <c r="AW51" i="105"/>
  <c r="L18" i="104"/>
  <c r="N18" i="104" s="1"/>
  <c r="AO18" i="104"/>
  <c r="E18" i="104" s="1"/>
  <c r="AP18" i="104"/>
  <c r="H18" i="104" s="1"/>
  <c r="AQ18" i="104"/>
  <c r="AR18" i="104"/>
  <c r="AS18" i="104"/>
  <c r="AX18" i="104"/>
  <c r="AY18" i="104"/>
  <c r="BB18" i="104" s="1"/>
  <c r="BA18" i="104"/>
  <c r="L21" i="104"/>
  <c r="N21" i="104"/>
  <c r="AO21" i="104"/>
  <c r="E21" i="104" s="1"/>
  <c r="AQ21" i="104"/>
  <c r="AR21" i="104"/>
  <c r="AS21" i="104"/>
  <c r="AX21" i="104"/>
  <c r="AY21" i="104"/>
  <c r="BB21" i="104" s="1"/>
  <c r="BA21" i="104"/>
  <c r="L24" i="104"/>
  <c r="N24" i="104" s="1"/>
  <c r="AO24" i="104"/>
  <c r="E24" i="104" s="1"/>
  <c r="AQ24" i="104"/>
  <c r="AR24" i="104"/>
  <c r="AS24" i="104"/>
  <c r="AX24" i="104"/>
  <c r="AY24" i="104"/>
  <c r="BB24" i="104" s="1"/>
  <c r="BA24" i="104"/>
  <c r="L27" i="104"/>
  <c r="N27" i="104" s="1"/>
  <c r="AO27" i="104"/>
  <c r="E27" i="104" s="1"/>
  <c r="AP27" i="104"/>
  <c r="H27" i="104" s="1"/>
  <c r="AQ27" i="104"/>
  <c r="AR27" i="104"/>
  <c r="AS27" i="104"/>
  <c r="AX27" i="104"/>
  <c r="AY27" i="104"/>
  <c r="BB27" i="104" s="1"/>
  <c r="BA27" i="104"/>
  <c r="L30" i="104"/>
  <c r="N30" i="104"/>
  <c r="AO30" i="104"/>
  <c r="E30" i="104" s="1"/>
  <c r="AQ30" i="104"/>
  <c r="AR30" i="104"/>
  <c r="AS30" i="104"/>
  <c r="AX30" i="104"/>
  <c r="AY30" i="104"/>
  <c r="BB30" i="104" s="1"/>
  <c r="BA30" i="104"/>
  <c r="L33" i="104"/>
  <c r="N33" i="104" s="1"/>
  <c r="AO33" i="104"/>
  <c r="E33" i="104" s="1"/>
  <c r="AQ33" i="104"/>
  <c r="AR33" i="104"/>
  <c r="AS33" i="104"/>
  <c r="AX33" i="104"/>
  <c r="AY33" i="104"/>
  <c r="BB33" i="104" s="1"/>
  <c r="BA33" i="104"/>
  <c r="L36" i="104"/>
  <c r="N36" i="104" s="1"/>
  <c r="BG36" i="104" s="1"/>
  <c r="AO36" i="104"/>
  <c r="E36" i="104" s="1"/>
  <c r="AQ36" i="104"/>
  <c r="AR36" i="104"/>
  <c r="AS36" i="104"/>
  <c r="AX36" i="104"/>
  <c r="AY36" i="104"/>
  <c r="BB36" i="104" s="1"/>
  <c r="BA36" i="104"/>
  <c r="L39" i="104"/>
  <c r="N39" i="104" s="1"/>
  <c r="AO39" i="104"/>
  <c r="E39" i="104" s="1"/>
  <c r="AP39" i="104"/>
  <c r="H39" i="104" s="1"/>
  <c r="AQ39" i="104"/>
  <c r="AR39" i="104"/>
  <c r="AS39" i="104"/>
  <c r="AX39" i="104"/>
  <c r="AY39" i="104"/>
  <c r="BB39" i="104" s="1"/>
  <c r="BA39" i="104"/>
  <c r="L42" i="104"/>
  <c r="N42" i="104"/>
  <c r="AO42" i="104"/>
  <c r="E42" i="104" s="1"/>
  <c r="AQ42" i="104"/>
  <c r="AR42" i="104"/>
  <c r="AS42" i="104"/>
  <c r="AX42" i="104"/>
  <c r="AY42" i="104"/>
  <c r="BB42" i="104" s="1"/>
  <c r="BA42" i="104"/>
  <c r="H45" i="104"/>
  <c r="L45" i="104"/>
  <c r="N45" i="104" s="1"/>
  <c r="BG45" i="104" s="1"/>
  <c r="AO45" i="104"/>
  <c r="E45" i="104" s="1"/>
  <c r="AP45" i="104"/>
  <c r="AQ45" i="104"/>
  <c r="AR45" i="104"/>
  <c r="AS45" i="104"/>
  <c r="AX45" i="104"/>
  <c r="AY45" i="104"/>
  <c r="BB45" i="104" s="1"/>
  <c r="BA45" i="104"/>
  <c r="L48" i="104"/>
  <c r="N48" i="104"/>
  <c r="AO48" i="104"/>
  <c r="E48" i="104" s="1"/>
  <c r="AQ48" i="104"/>
  <c r="AR48" i="104"/>
  <c r="AS48" i="104"/>
  <c r="AX48" i="104"/>
  <c r="AY48" i="104"/>
  <c r="BB48" i="104" s="1"/>
  <c r="BA48" i="104"/>
  <c r="L51" i="104"/>
  <c r="N51" i="104" s="1"/>
  <c r="AO51" i="104"/>
  <c r="E51" i="104" s="1"/>
  <c r="AQ51" i="104"/>
  <c r="AR51" i="104"/>
  <c r="AS51" i="104"/>
  <c r="AX51" i="104"/>
  <c r="AY51" i="104"/>
  <c r="BB51" i="104" s="1"/>
  <c r="BA51" i="104"/>
  <c r="L18" i="103"/>
  <c r="N18" i="103"/>
  <c r="AO18" i="103"/>
  <c r="AQ18" i="103"/>
  <c r="AR18" i="103"/>
  <c r="AS18" i="103"/>
  <c r="AX18" i="103"/>
  <c r="AY18" i="103"/>
  <c r="BA18" i="103"/>
  <c r="L21" i="103"/>
  <c r="N21" i="103" s="1"/>
  <c r="AO21" i="103"/>
  <c r="AP21" i="103" s="1"/>
  <c r="AQ21" i="103"/>
  <c r="AR21" i="103"/>
  <c r="AS21" i="103"/>
  <c r="AX21" i="103"/>
  <c r="AY21" i="103"/>
  <c r="BA21" i="103"/>
  <c r="L24" i="103"/>
  <c r="N24" i="103" s="1"/>
  <c r="AO24" i="103"/>
  <c r="AP24" i="103" s="1"/>
  <c r="AQ24" i="103"/>
  <c r="AR24" i="103"/>
  <c r="AS24" i="103"/>
  <c r="AX24" i="103"/>
  <c r="AY24" i="103"/>
  <c r="BB24" i="103" s="1"/>
  <c r="BA24" i="103"/>
  <c r="L27" i="103"/>
  <c r="N27" i="103"/>
  <c r="AO27" i="103"/>
  <c r="AP27" i="103" s="1"/>
  <c r="AQ27" i="103"/>
  <c r="AR27" i="103"/>
  <c r="AS27" i="103"/>
  <c r="AX27" i="103"/>
  <c r="AY27" i="103"/>
  <c r="BA27" i="103"/>
  <c r="L30" i="103"/>
  <c r="N30" i="103"/>
  <c r="AO30" i="103"/>
  <c r="AP30" i="103" s="1"/>
  <c r="AQ30" i="103"/>
  <c r="AR30" i="103"/>
  <c r="AS30" i="103"/>
  <c r="AX30" i="103"/>
  <c r="AY30" i="103"/>
  <c r="BA30" i="103"/>
  <c r="L33" i="103"/>
  <c r="N33" i="103" s="1"/>
  <c r="AO33" i="103"/>
  <c r="AP33" i="103" s="1"/>
  <c r="AQ33" i="103"/>
  <c r="AR33" i="103"/>
  <c r="AS33" i="103"/>
  <c r="AX33" i="103"/>
  <c r="AY33" i="103"/>
  <c r="BA33" i="103"/>
  <c r="L36" i="103"/>
  <c r="N36" i="103"/>
  <c r="AO36" i="103"/>
  <c r="AP36" i="103" s="1"/>
  <c r="AQ36" i="103"/>
  <c r="AR36" i="103"/>
  <c r="AS36" i="103"/>
  <c r="AX36" i="103"/>
  <c r="AY36" i="103"/>
  <c r="BB36" i="103" s="1"/>
  <c r="BA36" i="103"/>
  <c r="L39" i="103"/>
  <c r="N39" i="103" s="1"/>
  <c r="AO39" i="103"/>
  <c r="AP39" i="103" s="1"/>
  <c r="AQ39" i="103"/>
  <c r="AR39" i="103"/>
  <c r="AS39" i="103"/>
  <c r="AX39" i="103"/>
  <c r="AY39" i="103"/>
  <c r="BA39" i="103"/>
  <c r="L42" i="103"/>
  <c r="N42" i="103"/>
  <c r="AO42" i="103"/>
  <c r="AP42" i="103" s="1"/>
  <c r="H42" i="103" s="1"/>
  <c r="AQ42" i="103"/>
  <c r="AR42" i="103"/>
  <c r="AS42" i="103"/>
  <c r="AX42" i="103"/>
  <c r="AY42" i="103"/>
  <c r="BB42" i="103" s="1"/>
  <c r="BA42" i="103"/>
  <c r="L45" i="103"/>
  <c r="N45" i="103" s="1"/>
  <c r="AO45" i="103"/>
  <c r="AP45" i="103" s="1"/>
  <c r="AQ45" i="103"/>
  <c r="AR45" i="103"/>
  <c r="AS45" i="103"/>
  <c r="AX45" i="103"/>
  <c r="AY45" i="103"/>
  <c r="BA45" i="103"/>
  <c r="L48" i="103"/>
  <c r="N48" i="103"/>
  <c r="AO48" i="103"/>
  <c r="AP48" i="103" s="1"/>
  <c r="AQ48" i="103"/>
  <c r="AR48" i="103"/>
  <c r="AS48" i="103"/>
  <c r="AX48" i="103"/>
  <c r="AY48" i="103"/>
  <c r="BB48" i="103" s="1"/>
  <c r="BA48" i="103"/>
  <c r="L51" i="103"/>
  <c r="N51" i="103"/>
  <c r="AO51" i="103"/>
  <c r="AP51" i="103" s="1"/>
  <c r="AQ51" i="103"/>
  <c r="AR51" i="103"/>
  <c r="AS51" i="103"/>
  <c r="AX51" i="103"/>
  <c r="AY51" i="103"/>
  <c r="BA51" i="103"/>
  <c r="L18" i="102"/>
  <c r="N18" i="102" s="1"/>
  <c r="AO18" i="102"/>
  <c r="E18" i="102" s="1"/>
  <c r="AQ18" i="102"/>
  <c r="AR18" i="102"/>
  <c r="AS18" i="102"/>
  <c r="AX18" i="102"/>
  <c r="AY18" i="102"/>
  <c r="BB18" i="102" s="1"/>
  <c r="BA18" i="102"/>
  <c r="L21" i="102"/>
  <c r="N21" i="102" s="1"/>
  <c r="AO21" i="102"/>
  <c r="E21" i="102" s="1"/>
  <c r="AQ21" i="102"/>
  <c r="AR21" i="102"/>
  <c r="AS21" i="102"/>
  <c r="AX21" i="102"/>
  <c r="AY21" i="102"/>
  <c r="BB21" i="102" s="1"/>
  <c r="BA21" i="102"/>
  <c r="L24" i="102"/>
  <c r="N24" i="102" s="1"/>
  <c r="AO24" i="102"/>
  <c r="E24" i="102" s="1"/>
  <c r="AQ24" i="102"/>
  <c r="AR24" i="102"/>
  <c r="AS24" i="102"/>
  <c r="AX24" i="102"/>
  <c r="AY24" i="102"/>
  <c r="BB24" i="102" s="1"/>
  <c r="BA24" i="102"/>
  <c r="L27" i="102"/>
  <c r="N27" i="102"/>
  <c r="AO27" i="102"/>
  <c r="E27" i="102" s="1"/>
  <c r="AQ27" i="102"/>
  <c r="AR27" i="102"/>
  <c r="AS27" i="102"/>
  <c r="AX27" i="102"/>
  <c r="AY27" i="102"/>
  <c r="BB27" i="102" s="1"/>
  <c r="BA27" i="102"/>
  <c r="L30" i="102"/>
  <c r="N30" i="102" s="1"/>
  <c r="AO30" i="102"/>
  <c r="E30" i="102" s="1"/>
  <c r="AQ30" i="102"/>
  <c r="AR30" i="102"/>
  <c r="AS30" i="102"/>
  <c r="AX30" i="102"/>
  <c r="AY30" i="102"/>
  <c r="BB30" i="102" s="1"/>
  <c r="BA30" i="102"/>
  <c r="L33" i="102"/>
  <c r="N33" i="102" s="1"/>
  <c r="AO33" i="102"/>
  <c r="E33" i="102" s="1"/>
  <c r="AQ33" i="102"/>
  <c r="AR33" i="102"/>
  <c r="AS33" i="102"/>
  <c r="AX33" i="102"/>
  <c r="AY33" i="102"/>
  <c r="BB33" i="102" s="1"/>
  <c r="BA33" i="102"/>
  <c r="L36" i="102"/>
  <c r="N36" i="102" s="1"/>
  <c r="AO36" i="102"/>
  <c r="E36" i="102" s="1"/>
  <c r="AQ36" i="102"/>
  <c r="AR36" i="102"/>
  <c r="AS36" i="102"/>
  <c r="AX36" i="102"/>
  <c r="AY36" i="102"/>
  <c r="BB36" i="102" s="1"/>
  <c r="BA36" i="102"/>
  <c r="L39" i="102"/>
  <c r="N39" i="102" s="1"/>
  <c r="AO39" i="102"/>
  <c r="E39" i="102" s="1"/>
  <c r="AQ39" i="102"/>
  <c r="AR39" i="102"/>
  <c r="AS39" i="102"/>
  <c r="AX39" i="102"/>
  <c r="AY39" i="102"/>
  <c r="BB39" i="102" s="1"/>
  <c r="BA39" i="102"/>
  <c r="L42" i="102"/>
  <c r="N42" i="102"/>
  <c r="AO42" i="102"/>
  <c r="E42" i="102" s="1"/>
  <c r="AQ42" i="102"/>
  <c r="AR42" i="102"/>
  <c r="AS42" i="102"/>
  <c r="AX42" i="102"/>
  <c r="AY42" i="102"/>
  <c r="BB42" i="102" s="1"/>
  <c r="BA42" i="102"/>
  <c r="L45" i="102"/>
  <c r="N45" i="102" s="1"/>
  <c r="AO45" i="102"/>
  <c r="E45" i="102" s="1"/>
  <c r="AQ45" i="102"/>
  <c r="AR45" i="102"/>
  <c r="AS45" i="102"/>
  <c r="AX45" i="102"/>
  <c r="AY45" i="102"/>
  <c r="BB45" i="102" s="1"/>
  <c r="BA45" i="102"/>
  <c r="L48" i="102"/>
  <c r="N48" i="102" s="1"/>
  <c r="AO48" i="102"/>
  <c r="E48" i="102" s="1"/>
  <c r="AQ48" i="102"/>
  <c r="AR48" i="102"/>
  <c r="AS48" i="102"/>
  <c r="AX48" i="102"/>
  <c r="AY48" i="102"/>
  <c r="BB48" i="102" s="1"/>
  <c r="BA48" i="102"/>
  <c r="L51" i="102"/>
  <c r="N51" i="102"/>
  <c r="AO51" i="102"/>
  <c r="E51" i="102" s="1"/>
  <c r="AQ51" i="102"/>
  <c r="AR51" i="102"/>
  <c r="AS51" i="102"/>
  <c r="AX51" i="102"/>
  <c r="AY51" i="102"/>
  <c r="BB51" i="102" s="1"/>
  <c r="BA51" i="102"/>
  <c r="L18" i="101"/>
  <c r="N18" i="101" s="1"/>
  <c r="AO18" i="101"/>
  <c r="E18" i="101" s="1"/>
  <c r="AQ18" i="101"/>
  <c r="AR18" i="101"/>
  <c r="AS18" i="101"/>
  <c r="AX18" i="101"/>
  <c r="AY18" i="101"/>
  <c r="BB18" i="101" s="1"/>
  <c r="BA18" i="101"/>
  <c r="L21" i="101"/>
  <c r="N21" i="101" s="1"/>
  <c r="AO21" i="101"/>
  <c r="E21" i="101" s="1"/>
  <c r="AQ21" i="101"/>
  <c r="AR21" i="101"/>
  <c r="AS21" i="101"/>
  <c r="AX21" i="101"/>
  <c r="AY21" i="101"/>
  <c r="BB21" i="101" s="1"/>
  <c r="BA21" i="101"/>
  <c r="L24" i="101"/>
  <c r="N24" i="101" s="1"/>
  <c r="AO24" i="101"/>
  <c r="E24" i="101" s="1"/>
  <c r="AP24" i="101"/>
  <c r="H24" i="101" s="1"/>
  <c r="AQ24" i="101"/>
  <c r="AR24" i="101"/>
  <c r="AS24" i="101"/>
  <c r="AX24" i="101"/>
  <c r="AY24" i="101"/>
  <c r="BB24" i="101" s="1"/>
  <c r="BA24" i="101"/>
  <c r="L27" i="101"/>
  <c r="N27" i="101"/>
  <c r="AO27" i="101"/>
  <c r="E27" i="101" s="1"/>
  <c r="AQ27" i="101"/>
  <c r="AR27" i="101"/>
  <c r="AS27" i="101"/>
  <c r="AX27" i="101"/>
  <c r="AY27" i="101"/>
  <c r="BB27" i="101" s="1"/>
  <c r="BA27" i="101"/>
  <c r="L30" i="101"/>
  <c r="N30" i="101" s="1"/>
  <c r="AO30" i="101"/>
  <c r="E30" i="101" s="1"/>
  <c r="AQ30" i="101"/>
  <c r="AR30" i="101"/>
  <c r="AS30" i="101"/>
  <c r="AX30" i="101"/>
  <c r="AY30" i="101"/>
  <c r="BB30" i="101" s="1"/>
  <c r="BA30" i="101"/>
  <c r="L33" i="101"/>
  <c r="N33" i="101" s="1"/>
  <c r="AO33" i="101"/>
  <c r="E33" i="101" s="1"/>
  <c r="AQ33" i="101"/>
  <c r="AR33" i="101"/>
  <c r="AS33" i="101"/>
  <c r="AX33" i="101"/>
  <c r="AY33" i="101"/>
  <c r="BB33" i="101" s="1"/>
  <c r="BA33" i="101"/>
  <c r="L36" i="101"/>
  <c r="N36" i="101" s="1"/>
  <c r="AO36" i="101"/>
  <c r="E36" i="101" s="1"/>
  <c r="AQ36" i="101"/>
  <c r="AR36" i="101"/>
  <c r="AS36" i="101"/>
  <c r="AX36" i="101"/>
  <c r="AY36" i="101"/>
  <c r="BB36" i="101" s="1"/>
  <c r="BA36" i="101"/>
  <c r="L39" i="101"/>
  <c r="N39" i="101" s="1"/>
  <c r="AO39" i="101"/>
  <c r="E39" i="101" s="1"/>
  <c r="AQ39" i="101"/>
  <c r="AR39" i="101"/>
  <c r="AS39" i="101"/>
  <c r="AX39" i="101"/>
  <c r="AY39" i="101"/>
  <c r="BB39" i="101" s="1"/>
  <c r="BA39" i="101"/>
  <c r="L42" i="101"/>
  <c r="N42" i="101" s="1"/>
  <c r="AO42" i="101"/>
  <c r="E42" i="101" s="1"/>
  <c r="AQ42" i="101"/>
  <c r="AR42" i="101"/>
  <c r="AS42" i="101"/>
  <c r="AX42" i="101"/>
  <c r="AY42" i="101"/>
  <c r="BB42" i="101" s="1"/>
  <c r="BA42" i="101"/>
  <c r="L45" i="101"/>
  <c r="N45" i="101" s="1"/>
  <c r="AO45" i="101"/>
  <c r="E45" i="101" s="1"/>
  <c r="AP45" i="101"/>
  <c r="H45" i="101" s="1"/>
  <c r="AQ45" i="101"/>
  <c r="AR45" i="101"/>
  <c r="AS45" i="101"/>
  <c r="AX45" i="101"/>
  <c r="AY45" i="101"/>
  <c r="BB45" i="101" s="1"/>
  <c r="BA45" i="101"/>
  <c r="L48" i="101"/>
  <c r="N48" i="101"/>
  <c r="AO48" i="101"/>
  <c r="E48" i="101" s="1"/>
  <c r="BG48" i="101" s="1"/>
  <c r="AQ48" i="101"/>
  <c r="AR48" i="101"/>
  <c r="AS48" i="101"/>
  <c r="AX48" i="101"/>
  <c r="AY48" i="101"/>
  <c r="BB48" i="101" s="1"/>
  <c r="BA48" i="101"/>
  <c r="L51" i="101"/>
  <c r="N51" i="101" s="1"/>
  <c r="AO51" i="101"/>
  <c r="E51" i="101" s="1"/>
  <c r="AP51" i="101"/>
  <c r="H51" i="101" s="1"/>
  <c r="AQ51" i="101"/>
  <c r="AR51" i="101"/>
  <c r="AS51" i="101"/>
  <c r="AX51" i="101"/>
  <c r="AY51" i="101"/>
  <c r="BB51" i="101" s="1"/>
  <c r="BA51" i="101"/>
  <c r="L18" i="100"/>
  <c r="N18" i="100" s="1"/>
  <c r="AO18" i="100"/>
  <c r="E18" i="100" s="1"/>
  <c r="AQ18" i="100"/>
  <c r="AR18" i="100"/>
  <c r="AS18" i="100"/>
  <c r="AX18" i="100"/>
  <c r="AY18" i="100"/>
  <c r="BB18" i="100" s="1"/>
  <c r="BA18" i="100"/>
  <c r="L21" i="100"/>
  <c r="N21" i="100" s="1"/>
  <c r="AO21" i="100"/>
  <c r="E21" i="100" s="1"/>
  <c r="AQ21" i="100"/>
  <c r="AR21" i="100"/>
  <c r="AS21" i="100"/>
  <c r="AX21" i="100"/>
  <c r="AY21" i="100"/>
  <c r="BB21" i="100" s="1"/>
  <c r="BA21" i="100"/>
  <c r="L24" i="100"/>
  <c r="N24" i="100" s="1"/>
  <c r="AO24" i="100"/>
  <c r="E24" i="100" s="1"/>
  <c r="AQ24" i="100"/>
  <c r="AR24" i="100"/>
  <c r="AS24" i="100"/>
  <c r="AX24" i="100"/>
  <c r="AY24" i="100"/>
  <c r="BB24" i="100" s="1"/>
  <c r="BA24" i="100"/>
  <c r="L27" i="100"/>
  <c r="N27" i="100" s="1"/>
  <c r="AO27" i="100"/>
  <c r="E27" i="100" s="1"/>
  <c r="AQ27" i="100"/>
  <c r="AR27" i="100"/>
  <c r="AS27" i="100"/>
  <c r="AX27" i="100"/>
  <c r="AY27" i="100"/>
  <c r="BB27" i="100" s="1"/>
  <c r="BA27" i="100"/>
  <c r="L30" i="100"/>
  <c r="N30" i="100" s="1"/>
  <c r="AO30" i="100"/>
  <c r="E30" i="100" s="1"/>
  <c r="AQ30" i="100"/>
  <c r="AR30" i="100"/>
  <c r="AS30" i="100"/>
  <c r="AX30" i="100"/>
  <c r="AY30" i="100"/>
  <c r="BB30" i="100" s="1"/>
  <c r="BA30" i="100"/>
  <c r="L33" i="100"/>
  <c r="N33" i="100" s="1"/>
  <c r="BG33" i="100" s="1"/>
  <c r="AO33" i="100"/>
  <c r="E33" i="100" s="1"/>
  <c r="AQ33" i="100"/>
  <c r="AR33" i="100"/>
  <c r="AS33" i="100"/>
  <c r="AX33" i="100"/>
  <c r="AY33" i="100"/>
  <c r="BB33" i="100" s="1"/>
  <c r="BA33" i="100"/>
  <c r="L36" i="100"/>
  <c r="N36" i="100" s="1"/>
  <c r="BG36" i="100" s="1"/>
  <c r="AO36" i="100"/>
  <c r="E36" i="100" s="1"/>
  <c r="AQ36" i="100"/>
  <c r="AR36" i="100"/>
  <c r="AS36" i="100"/>
  <c r="AX36" i="100"/>
  <c r="AY36" i="100"/>
  <c r="BB36" i="100" s="1"/>
  <c r="BA36" i="100"/>
  <c r="L39" i="100"/>
  <c r="N39" i="100" s="1"/>
  <c r="BG39" i="100" s="1"/>
  <c r="AO39" i="100"/>
  <c r="E39" i="100" s="1"/>
  <c r="AQ39" i="100"/>
  <c r="AR39" i="100"/>
  <c r="AS39" i="100"/>
  <c r="AX39" i="100"/>
  <c r="AY39" i="100"/>
  <c r="BB39" i="100" s="1"/>
  <c r="BA39" i="100"/>
  <c r="L42" i="100"/>
  <c r="N42" i="100" s="1"/>
  <c r="BG42" i="100" s="1"/>
  <c r="AO42" i="100"/>
  <c r="E42" i="100" s="1"/>
  <c r="AQ42" i="100"/>
  <c r="AR42" i="100"/>
  <c r="AS42" i="100"/>
  <c r="AX42" i="100"/>
  <c r="AY42" i="100"/>
  <c r="BB42" i="100" s="1"/>
  <c r="BA42" i="100"/>
  <c r="L45" i="100"/>
  <c r="N45" i="100" s="1"/>
  <c r="BG45" i="100" s="1"/>
  <c r="AO45" i="100"/>
  <c r="E45" i="100" s="1"/>
  <c r="AQ45" i="100"/>
  <c r="AR45" i="100"/>
  <c r="AS45" i="100"/>
  <c r="AX45" i="100"/>
  <c r="AY45" i="100"/>
  <c r="BB45" i="100" s="1"/>
  <c r="BA45" i="100"/>
  <c r="L48" i="100"/>
  <c r="N48" i="100" s="1"/>
  <c r="AO48" i="100"/>
  <c r="E48" i="100" s="1"/>
  <c r="AQ48" i="100"/>
  <c r="AR48" i="100"/>
  <c r="AS48" i="100"/>
  <c r="AX48" i="100"/>
  <c r="AY48" i="100"/>
  <c r="BB48" i="100" s="1"/>
  <c r="BA48" i="100"/>
  <c r="L51" i="100"/>
  <c r="N51" i="100" s="1"/>
  <c r="BG51" i="100" s="1"/>
  <c r="AO51" i="100"/>
  <c r="E51" i="100" s="1"/>
  <c r="AQ51" i="100"/>
  <c r="AR51" i="100"/>
  <c r="AS51" i="100"/>
  <c r="AX51" i="100"/>
  <c r="AY51" i="100"/>
  <c r="BB51" i="100" s="1"/>
  <c r="BA51" i="100"/>
  <c r="L18" i="99"/>
  <c r="N18" i="99" s="1"/>
  <c r="AO18" i="99"/>
  <c r="E18" i="99" s="1"/>
  <c r="AQ18" i="99"/>
  <c r="AR18" i="99"/>
  <c r="AS18" i="99"/>
  <c r="AX18" i="99"/>
  <c r="AY18" i="99"/>
  <c r="BB18" i="99" s="1"/>
  <c r="BA18" i="99"/>
  <c r="L21" i="99"/>
  <c r="N21" i="99"/>
  <c r="AO21" i="99"/>
  <c r="E21" i="99" s="1"/>
  <c r="AQ21" i="99"/>
  <c r="AR21" i="99"/>
  <c r="AS21" i="99"/>
  <c r="AX21" i="99"/>
  <c r="AY21" i="99"/>
  <c r="BB21" i="99" s="1"/>
  <c r="BA21" i="99"/>
  <c r="L24" i="99"/>
  <c r="N24" i="99" s="1"/>
  <c r="AO24" i="99"/>
  <c r="E24" i="99" s="1"/>
  <c r="AQ24" i="99"/>
  <c r="AR24" i="99"/>
  <c r="AS24" i="99"/>
  <c r="AX24" i="99"/>
  <c r="AY24" i="99"/>
  <c r="BB24" i="99" s="1"/>
  <c r="BA24" i="99"/>
  <c r="L27" i="99"/>
  <c r="N27" i="99"/>
  <c r="AO27" i="99"/>
  <c r="E27" i="99" s="1"/>
  <c r="AQ27" i="99"/>
  <c r="AR27" i="99"/>
  <c r="AS27" i="99"/>
  <c r="AX27" i="99"/>
  <c r="AY27" i="99"/>
  <c r="BB27" i="99" s="1"/>
  <c r="BA27" i="99"/>
  <c r="L30" i="99"/>
  <c r="N30" i="99" s="1"/>
  <c r="AO30" i="99"/>
  <c r="E30" i="99" s="1"/>
  <c r="AQ30" i="99"/>
  <c r="AR30" i="99"/>
  <c r="AS30" i="99"/>
  <c r="AX30" i="99"/>
  <c r="AY30" i="99"/>
  <c r="BB30" i="99" s="1"/>
  <c r="BA30" i="99"/>
  <c r="L33" i="99"/>
  <c r="N33" i="99"/>
  <c r="AO33" i="99"/>
  <c r="E33" i="99" s="1"/>
  <c r="BG33" i="99" s="1"/>
  <c r="AQ33" i="99"/>
  <c r="AR33" i="99"/>
  <c r="AS33" i="99"/>
  <c r="AX33" i="99"/>
  <c r="AY33" i="99"/>
  <c r="BB33" i="99" s="1"/>
  <c r="BA33" i="99"/>
  <c r="L36" i="99"/>
  <c r="N36" i="99"/>
  <c r="AO36" i="99"/>
  <c r="E36" i="99" s="1"/>
  <c r="AQ36" i="99"/>
  <c r="AR36" i="99"/>
  <c r="AS36" i="99"/>
  <c r="AX36" i="99"/>
  <c r="AY36" i="99"/>
  <c r="BB36" i="99" s="1"/>
  <c r="BA36" i="99"/>
  <c r="L39" i="99"/>
  <c r="N39" i="99" s="1"/>
  <c r="AO39" i="99"/>
  <c r="E39" i="99" s="1"/>
  <c r="AQ39" i="99"/>
  <c r="AR39" i="99"/>
  <c r="AS39" i="99"/>
  <c r="AX39" i="99"/>
  <c r="AY39" i="99"/>
  <c r="BB39" i="99" s="1"/>
  <c r="BA39" i="99"/>
  <c r="L42" i="99"/>
  <c r="N42" i="99" s="1"/>
  <c r="AO42" i="99"/>
  <c r="E42" i="99" s="1"/>
  <c r="AQ42" i="99"/>
  <c r="AR42" i="99"/>
  <c r="AS42" i="99"/>
  <c r="AX42" i="99"/>
  <c r="AY42" i="99"/>
  <c r="BB42" i="99" s="1"/>
  <c r="BA42" i="99"/>
  <c r="L45" i="99"/>
  <c r="N45" i="99"/>
  <c r="AO45" i="99"/>
  <c r="E45" i="99" s="1"/>
  <c r="AQ45" i="99"/>
  <c r="AR45" i="99"/>
  <c r="AS45" i="99"/>
  <c r="AX45" i="99"/>
  <c r="AY45" i="99"/>
  <c r="BB45" i="99" s="1"/>
  <c r="BA45" i="99"/>
  <c r="L48" i="99"/>
  <c r="N48" i="99"/>
  <c r="AO48" i="99"/>
  <c r="E48" i="99" s="1"/>
  <c r="BG48" i="99" s="1"/>
  <c r="AQ48" i="99"/>
  <c r="AR48" i="99"/>
  <c r="AS48" i="99"/>
  <c r="AX48" i="99"/>
  <c r="AY48" i="99"/>
  <c r="BB48" i="99" s="1"/>
  <c r="BA48" i="99"/>
  <c r="L51" i="99"/>
  <c r="N51" i="99"/>
  <c r="AO51" i="99"/>
  <c r="E51" i="99" s="1"/>
  <c r="AQ51" i="99"/>
  <c r="AR51" i="99"/>
  <c r="AS51" i="99"/>
  <c r="AX51" i="99"/>
  <c r="AY51" i="99"/>
  <c r="BB51" i="99" s="1"/>
  <c r="BA51" i="99"/>
  <c r="L18" i="98"/>
  <c r="N18" i="98" s="1"/>
  <c r="AO18" i="98"/>
  <c r="E18" i="98" s="1"/>
  <c r="AQ18" i="98"/>
  <c r="AR18" i="98"/>
  <c r="AS18" i="98"/>
  <c r="AX18" i="98"/>
  <c r="AY18" i="98" s="1"/>
  <c r="BB18" i="98" s="1"/>
  <c r="BA18" i="98"/>
  <c r="L21" i="98"/>
  <c r="N21" i="98" s="1"/>
  <c r="AO21" i="98"/>
  <c r="E21" i="98" s="1"/>
  <c r="AQ21" i="98"/>
  <c r="AR21" i="98"/>
  <c r="AS21" i="98"/>
  <c r="AX21" i="98"/>
  <c r="AY21" i="98" s="1"/>
  <c r="BB21" i="98" s="1"/>
  <c r="BA21" i="98"/>
  <c r="L24" i="98"/>
  <c r="N24" i="98" s="1"/>
  <c r="AO24" i="98"/>
  <c r="E24" i="98" s="1"/>
  <c r="AQ24" i="98"/>
  <c r="AR24" i="98"/>
  <c r="AS24" i="98"/>
  <c r="AX24" i="98"/>
  <c r="AY24" i="98" s="1"/>
  <c r="BB24" i="98" s="1"/>
  <c r="BA24" i="98"/>
  <c r="L27" i="98"/>
  <c r="N27" i="98" s="1"/>
  <c r="AO27" i="98"/>
  <c r="E27" i="98" s="1"/>
  <c r="AQ27" i="98"/>
  <c r="AR27" i="98"/>
  <c r="AS27" i="98"/>
  <c r="AX27" i="98"/>
  <c r="AY27" i="98" s="1"/>
  <c r="BB27" i="98" s="1"/>
  <c r="BA27" i="98"/>
  <c r="L30" i="98"/>
  <c r="N30" i="98" s="1"/>
  <c r="AO30" i="98"/>
  <c r="E30" i="98" s="1"/>
  <c r="AQ30" i="98"/>
  <c r="AR30" i="98"/>
  <c r="AS30" i="98"/>
  <c r="AX30" i="98"/>
  <c r="AY30" i="98" s="1"/>
  <c r="BB30" i="98" s="1"/>
  <c r="BA30" i="98"/>
  <c r="L33" i="98"/>
  <c r="N33" i="98" s="1"/>
  <c r="AO33" i="98"/>
  <c r="E33" i="98" s="1"/>
  <c r="AQ33" i="98"/>
  <c r="AR33" i="98"/>
  <c r="AS33" i="98"/>
  <c r="AX33" i="98"/>
  <c r="AY33" i="98" s="1"/>
  <c r="BB33" i="98" s="1"/>
  <c r="BA33" i="98"/>
  <c r="L36" i="98"/>
  <c r="N36" i="98" s="1"/>
  <c r="AO36" i="98"/>
  <c r="E36" i="98" s="1"/>
  <c r="AQ36" i="98"/>
  <c r="AR36" i="98"/>
  <c r="AS36" i="98"/>
  <c r="AX36" i="98"/>
  <c r="AY36" i="98" s="1"/>
  <c r="BB36" i="98" s="1"/>
  <c r="BA36" i="98"/>
  <c r="L39" i="98"/>
  <c r="N39" i="98" s="1"/>
  <c r="AO39" i="98"/>
  <c r="E39" i="98" s="1"/>
  <c r="AQ39" i="98"/>
  <c r="AR39" i="98"/>
  <c r="AS39" i="98"/>
  <c r="AX39" i="98"/>
  <c r="AY39" i="98" s="1"/>
  <c r="BB39" i="98" s="1"/>
  <c r="BA39" i="98"/>
  <c r="L42" i="98"/>
  <c r="N42" i="98" s="1"/>
  <c r="AO42" i="98"/>
  <c r="E42" i="98" s="1"/>
  <c r="AQ42" i="98"/>
  <c r="AR42" i="98"/>
  <c r="AS42" i="98"/>
  <c r="AX42" i="98"/>
  <c r="AY42" i="98" s="1"/>
  <c r="BB42" i="98" s="1"/>
  <c r="BA42" i="98"/>
  <c r="L45" i="98"/>
  <c r="N45" i="98" s="1"/>
  <c r="AO45" i="98"/>
  <c r="E45" i="98" s="1"/>
  <c r="AQ45" i="98"/>
  <c r="AR45" i="98"/>
  <c r="AS45" i="98"/>
  <c r="AX45" i="98"/>
  <c r="AY45" i="98" s="1"/>
  <c r="BB45" i="98" s="1"/>
  <c r="BA45" i="98"/>
  <c r="L48" i="98"/>
  <c r="N48" i="98" s="1"/>
  <c r="AO48" i="98"/>
  <c r="E48" i="98" s="1"/>
  <c r="AQ48" i="98"/>
  <c r="AR48" i="98"/>
  <c r="AS48" i="98"/>
  <c r="AX48" i="98"/>
  <c r="AY48" i="98" s="1"/>
  <c r="BB48" i="98" s="1"/>
  <c r="BA48" i="98"/>
  <c r="L51" i="98"/>
  <c r="N51" i="98" s="1"/>
  <c r="AO51" i="98"/>
  <c r="E51" i="98" s="1"/>
  <c r="AQ51" i="98"/>
  <c r="AR51" i="98"/>
  <c r="AS51" i="98"/>
  <c r="AX51" i="98"/>
  <c r="AY51" i="98" s="1"/>
  <c r="BB51" i="98" s="1"/>
  <c r="BA51" i="98"/>
  <c r="L18" i="97"/>
  <c r="N18" i="97"/>
  <c r="AO18" i="97"/>
  <c r="E18" i="97" s="1"/>
  <c r="BG18" i="97" s="1"/>
  <c r="AQ18" i="97"/>
  <c r="AR18" i="97"/>
  <c r="AS18" i="97"/>
  <c r="AX18" i="97"/>
  <c r="AY18" i="97"/>
  <c r="BB18" i="97" s="1"/>
  <c r="BA18" i="97"/>
  <c r="L21" i="97"/>
  <c r="N21" i="97" s="1"/>
  <c r="AO21" i="97"/>
  <c r="E21" i="97" s="1"/>
  <c r="AQ21" i="97"/>
  <c r="AR21" i="97"/>
  <c r="AS21" i="97"/>
  <c r="AX21" i="97"/>
  <c r="AY21" i="97"/>
  <c r="BB21" i="97" s="1"/>
  <c r="BA21" i="97"/>
  <c r="L24" i="97"/>
  <c r="N24" i="97" s="1"/>
  <c r="AO24" i="97"/>
  <c r="E24" i="97" s="1"/>
  <c r="AP24" i="97"/>
  <c r="H24" i="97" s="1"/>
  <c r="AQ24" i="97"/>
  <c r="AR24" i="97"/>
  <c r="AS24" i="97"/>
  <c r="AX24" i="97"/>
  <c r="AY24" i="97"/>
  <c r="BB24" i="97" s="1"/>
  <c r="BA24" i="97"/>
  <c r="L27" i="97"/>
  <c r="N27" i="97" s="1"/>
  <c r="AO27" i="97"/>
  <c r="E27" i="97" s="1"/>
  <c r="AP27" i="97"/>
  <c r="H27" i="97" s="1"/>
  <c r="AQ27" i="97"/>
  <c r="AR27" i="97"/>
  <c r="AS27" i="97"/>
  <c r="AX27" i="97"/>
  <c r="AY27" i="97"/>
  <c r="BB27" i="97" s="1"/>
  <c r="BA27" i="97"/>
  <c r="L30" i="97"/>
  <c r="N30" i="97" s="1"/>
  <c r="AO30" i="97"/>
  <c r="E30" i="97" s="1"/>
  <c r="BG30" i="97" s="1"/>
  <c r="AQ30" i="97"/>
  <c r="AR30" i="97"/>
  <c r="AS30" i="97"/>
  <c r="AX30" i="97"/>
  <c r="AY30" i="97"/>
  <c r="BB30" i="97" s="1"/>
  <c r="BA30" i="97"/>
  <c r="L33" i="97"/>
  <c r="N33" i="97" s="1"/>
  <c r="AO33" i="97"/>
  <c r="E33" i="97" s="1"/>
  <c r="AQ33" i="97"/>
  <c r="AR33" i="97"/>
  <c r="AS33" i="97"/>
  <c r="AX33" i="97"/>
  <c r="AY33" i="97"/>
  <c r="BB33" i="97" s="1"/>
  <c r="BA33" i="97"/>
  <c r="L36" i="97"/>
  <c r="N36" i="97"/>
  <c r="AO36" i="97"/>
  <c r="E36" i="97" s="1"/>
  <c r="AQ36" i="97"/>
  <c r="AR36" i="97"/>
  <c r="AS36" i="97"/>
  <c r="AX36" i="97"/>
  <c r="AY36" i="97"/>
  <c r="BB36" i="97" s="1"/>
  <c r="BA36" i="97"/>
  <c r="BG36" i="97"/>
  <c r="L39" i="97"/>
  <c r="N39" i="97" s="1"/>
  <c r="AO39" i="97"/>
  <c r="E39" i="97" s="1"/>
  <c r="AQ39" i="97"/>
  <c r="AR39" i="97"/>
  <c r="AS39" i="97"/>
  <c r="AX39" i="97"/>
  <c r="AY39" i="97"/>
  <c r="BB39" i="97" s="1"/>
  <c r="BA39" i="97"/>
  <c r="L42" i="97"/>
  <c r="N42" i="97" s="1"/>
  <c r="AO42" i="97"/>
  <c r="E42" i="97" s="1"/>
  <c r="BG42" i="97" s="1"/>
  <c r="AQ42" i="97"/>
  <c r="AR42" i="97"/>
  <c r="AS42" i="97"/>
  <c r="AX42" i="97"/>
  <c r="AY42" i="97"/>
  <c r="BB42" i="97" s="1"/>
  <c r="BA42" i="97"/>
  <c r="L45" i="97"/>
  <c r="N45" i="97" s="1"/>
  <c r="AO45" i="97"/>
  <c r="E45" i="97" s="1"/>
  <c r="AQ45" i="97"/>
  <c r="AR45" i="97"/>
  <c r="AS45" i="97"/>
  <c r="AX45" i="97"/>
  <c r="AY45" i="97"/>
  <c r="BB45" i="97" s="1"/>
  <c r="BA45" i="97"/>
  <c r="L48" i="97"/>
  <c r="N48" i="97"/>
  <c r="AO48" i="97"/>
  <c r="E48" i="97" s="1"/>
  <c r="BG48" i="97" s="1"/>
  <c r="AQ48" i="97"/>
  <c r="AR48" i="97"/>
  <c r="AS48" i="97"/>
  <c r="AX48" i="97"/>
  <c r="AY48" i="97"/>
  <c r="BB48" i="97" s="1"/>
  <c r="BA48" i="97"/>
  <c r="L51" i="97"/>
  <c r="N51" i="97" s="1"/>
  <c r="AO51" i="97"/>
  <c r="E51" i="97" s="1"/>
  <c r="AQ51" i="97"/>
  <c r="AR51" i="97"/>
  <c r="AS51" i="97"/>
  <c r="AX51" i="97"/>
  <c r="AY51" i="97"/>
  <c r="BB51" i="97" s="1"/>
  <c r="BA51" i="97"/>
  <c r="L18" i="96"/>
  <c r="N18" i="96" s="1"/>
  <c r="AO18" i="96"/>
  <c r="E18" i="96" s="1"/>
  <c r="AQ18" i="96"/>
  <c r="AR18" i="96"/>
  <c r="AS18" i="96"/>
  <c r="AX18" i="96"/>
  <c r="AY18" i="96"/>
  <c r="BB18" i="96" s="1"/>
  <c r="BA18" i="96"/>
  <c r="L21" i="96"/>
  <c r="N21" i="96"/>
  <c r="AO21" i="96"/>
  <c r="E21" i="96" s="1"/>
  <c r="AQ21" i="96"/>
  <c r="AR21" i="96"/>
  <c r="AS21" i="96"/>
  <c r="AX21" i="96"/>
  <c r="AY21" i="96"/>
  <c r="BB21" i="96" s="1"/>
  <c r="BA21" i="96"/>
  <c r="L24" i="96"/>
  <c r="N24" i="96" s="1"/>
  <c r="BG24" i="96" s="1"/>
  <c r="AO24" i="96"/>
  <c r="E24" i="96" s="1"/>
  <c r="AP24" i="96"/>
  <c r="H24" i="96" s="1"/>
  <c r="AQ24" i="96"/>
  <c r="AR24" i="96"/>
  <c r="AS24" i="96"/>
  <c r="AX24" i="96"/>
  <c r="AY24" i="96"/>
  <c r="BB24" i="96" s="1"/>
  <c r="BA24" i="96"/>
  <c r="L27" i="96"/>
  <c r="N27" i="96" s="1"/>
  <c r="AO27" i="96"/>
  <c r="E27" i="96" s="1"/>
  <c r="AQ27" i="96"/>
  <c r="AR27" i="96"/>
  <c r="AS27" i="96"/>
  <c r="AX27" i="96"/>
  <c r="AY27" i="96"/>
  <c r="BB27" i="96" s="1"/>
  <c r="BA27" i="96"/>
  <c r="L30" i="96"/>
  <c r="N30" i="96" s="1"/>
  <c r="BG30" i="96" s="1"/>
  <c r="AO30" i="96"/>
  <c r="E30" i="96" s="1"/>
  <c r="AQ30" i="96"/>
  <c r="AR30" i="96"/>
  <c r="AS30" i="96"/>
  <c r="AX30" i="96"/>
  <c r="AY30" i="96"/>
  <c r="BB30" i="96" s="1"/>
  <c r="BA30" i="96"/>
  <c r="L33" i="96"/>
  <c r="N33" i="96" s="1"/>
  <c r="AO33" i="96"/>
  <c r="E33" i="96" s="1"/>
  <c r="AP33" i="96"/>
  <c r="H33" i="96" s="1"/>
  <c r="AQ33" i="96"/>
  <c r="AR33" i="96"/>
  <c r="AS33" i="96"/>
  <c r="AX33" i="96"/>
  <c r="AY33" i="96"/>
  <c r="BB33" i="96" s="1"/>
  <c r="BA33" i="96"/>
  <c r="L36" i="96"/>
  <c r="N36" i="96"/>
  <c r="AO36" i="96"/>
  <c r="E36" i="96" s="1"/>
  <c r="AQ36" i="96"/>
  <c r="AR36" i="96"/>
  <c r="AS36" i="96"/>
  <c r="AX36" i="96"/>
  <c r="AY36" i="96"/>
  <c r="BB36" i="96" s="1"/>
  <c r="BA36" i="96"/>
  <c r="L39" i="96"/>
  <c r="N39" i="96" s="1"/>
  <c r="AO39" i="96"/>
  <c r="E39" i="96" s="1"/>
  <c r="AQ39" i="96"/>
  <c r="AR39" i="96"/>
  <c r="AS39" i="96"/>
  <c r="AX39" i="96"/>
  <c r="AY39" i="96"/>
  <c r="BB39" i="96" s="1"/>
  <c r="BA39" i="96"/>
  <c r="L42" i="96"/>
  <c r="N42" i="96" s="1"/>
  <c r="AO42" i="96"/>
  <c r="E42" i="96" s="1"/>
  <c r="AQ42" i="96"/>
  <c r="AR42" i="96"/>
  <c r="AS42" i="96"/>
  <c r="AX42" i="96"/>
  <c r="AY42" i="96"/>
  <c r="BB42" i="96" s="1"/>
  <c r="BA42" i="96"/>
  <c r="L45" i="96"/>
  <c r="N45" i="96" s="1"/>
  <c r="BG45" i="96" s="1"/>
  <c r="AO45" i="96"/>
  <c r="E45" i="96" s="1"/>
  <c r="AP45" i="96"/>
  <c r="AQ45" i="96"/>
  <c r="AR45" i="96"/>
  <c r="AS45" i="96"/>
  <c r="AX45" i="96"/>
  <c r="AY45" i="96"/>
  <c r="BB45" i="96" s="1"/>
  <c r="BA45" i="96"/>
  <c r="L48" i="96"/>
  <c r="N48" i="96" s="1"/>
  <c r="AO48" i="96"/>
  <c r="E48" i="96" s="1"/>
  <c r="AP48" i="96"/>
  <c r="AQ48" i="96"/>
  <c r="AT48" i="96" s="1"/>
  <c r="J48" i="96" s="1"/>
  <c r="AU48" i="96" s="1"/>
  <c r="AR48" i="96"/>
  <c r="AS48" i="96"/>
  <c r="AX48" i="96"/>
  <c r="AY48" i="96"/>
  <c r="BB48" i="96" s="1"/>
  <c r="BA48" i="96"/>
  <c r="L51" i="96"/>
  <c r="N51" i="96" s="1"/>
  <c r="AO51" i="96"/>
  <c r="E51" i="96" s="1"/>
  <c r="AP51" i="96"/>
  <c r="AQ51" i="96"/>
  <c r="AR51" i="96"/>
  <c r="AS51" i="96"/>
  <c r="AX51" i="96"/>
  <c r="AY51" i="96"/>
  <c r="BB51" i="96" s="1"/>
  <c r="BA51" i="96"/>
  <c r="L18" i="95"/>
  <c r="N18" i="95" s="1"/>
  <c r="AO18" i="95"/>
  <c r="AP18" i="95" s="1"/>
  <c r="AQ18" i="95"/>
  <c r="AR18" i="95"/>
  <c r="AS18" i="95"/>
  <c r="AX18" i="95"/>
  <c r="AY18" i="95"/>
  <c r="BA18" i="95"/>
  <c r="L21" i="95"/>
  <c r="N21" i="95"/>
  <c r="AO21" i="95"/>
  <c r="AP21" i="95" s="1"/>
  <c r="H21" i="95" s="1"/>
  <c r="AQ21" i="95"/>
  <c r="AR21" i="95"/>
  <c r="AS21" i="95"/>
  <c r="AT21" i="95" s="1"/>
  <c r="J21" i="95" s="1"/>
  <c r="AU21" i="95" s="1"/>
  <c r="I21" i="95" s="1"/>
  <c r="AX21" i="95"/>
  <c r="AY21" i="95"/>
  <c r="BB21" i="95" s="1"/>
  <c r="BA21" i="95"/>
  <c r="L24" i="95"/>
  <c r="N24" i="95" s="1"/>
  <c r="AO24" i="95"/>
  <c r="AP24" i="95" s="1"/>
  <c r="AQ24" i="95"/>
  <c r="AR24" i="95"/>
  <c r="AS24" i="95"/>
  <c r="AX24" i="95"/>
  <c r="AY24" i="95"/>
  <c r="BA24" i="95"/>
  <c r="L27" i="95"/>
  <c r="N27" i="95" s="1"/>
  <c r="AO27" i="95"/>
  <c r="AP27" i="95" s="1"/>
  <c r="AQ27" i="95"/>
  <c r="AR27" i="95"/>
  <c r="AS27" i="95"/>
  <c r="AX27" i="95"/>
  <c r="AY27" i="95"/>
  <c r="BB27" i="95" s="1"/>
  <c r="BA27" i="95"/>
  <c r="L30" i="95"/>
  <c r="N30" i="95" s="1"/>
  <c r="AO30" i="95"/>
  <c r="AP30" i="95" s="1"/>
  <c r="AQ30" i="95"/>
  <c r="AR30" i="95"/>
  <c r="AS30" i="95"/>
  <c r="AX30" i="95"/>
  <c r="AY30" i="95"/>
  <c r="BA30" i="95"/>
  <c r="L33" i="95"/>
  <c r="N33" i="95"/>
  <c r="AO33" i="95"/>
  <c r="AQ33" i="95"/>
  <c r="AR33" i="95"/>
  <c r="AS33" i="95"/>
  <c r="AX33" i="95"/>
  <c r="AY33" i="95"/>
  <c r="BB33" i="95" s="1"/>
  <c r="BA33" i="95"/>
  <c r="L36" i="95"/>
  <c r="N36" i="95" s="1"/>
  <c r="AO36" i="95"/>
  <c r="AP36" i="95" s="1"/>
  <c r="AQ36" i="95"/>
  <c r="AR36" i="95"/>
  <c r="AS36" i="95"/>
  <c r="AX36" i="95"/>
  <c r="AY36" i="95"/>
  <c r="BA36" i="95"/>
  <c r="L39" i="95"/>
  <c r="N39" i="95"/>
  <c r="AO39" i="95"/>
  <c r="AQ39" i="95"/>
  <c r="AR39" i="95"/>
  <c r="AS39" i="95"/>
  <c r="AX39" i="95"/>
  <c r="AY39" i="95"/>
  <c r="BB39" i="95" s="1"/>
  <c r="BA39" i="95"/>
  <c r="E42" i="95"/>
  <c r="L42" i="95"/>
  <c r="N42" i="95" s="1"/>
  <c r="AO42" i="95"/>
  <c r="AP42" i="95" s="1"/>
  <c r="AQ42" i="95"/>
  <c r="AR42" i="95"/>
  <c r="AS42" i="95"/>
  <c r="AX42" i="95"/>
  <c r="AY42" i="95"/>
  <c r="BA42" i="95"/>
  <c r="L45" i="95"/>
  <c r="N45" i="95" s="1"/>
  <c r="AO45" i="95"/>
  <c r="AQ45" i="95"/>
  <c r="AR45" i="95"/>
  <c r="AS45" i="95"/>
  <c r="AX45" i="95"/>
  <c r="AY45" i="95"/>
  <c r="BA45" i="95"/>
  <c r="L48" i="95"/>
  <c r="N48" i="95" s="1"/>
  <c r="AO48" i="95"/>
  <c r="AP48" i="95" s="1"/>
  <c r="H48" i="95" s="1"/>
  <c r="AQ48" i="95"/>
  <c r="AR48" i="95"/>
  <c r="AS48" i="95"/>
  <c r="AX48" i="95"/>
  <c r="AY48" i="95"/>
  <c r="BB48" i="95" s="1"/>
  <c r="BA48" i="95"/>
  <c r="L51" i="95"/>
  <c r="N51" i="95" s="1"/>
  <c r="AO51" i="95"/>
  <c r="AP51" i="95" s="1"/>
  <c r="H51" i="95" s="1"/>
  <c r="AQ51" i="95"/>
  <c r="AR51" i="95"/>
  <c r="AS51" i="95"/>
  <c r="AX51" i="95"/>
  <c r="AY51" i="95"/>
  <c r="BA51" i="95"/>
  <c r="E36" i="95" l="1"/>
  <c r="BG36" i="95" s="1"/>
  <c r="AP48" i="101"/>
  <c r="H48" i="101" s="1"/>
  <c r="BG42" i="101"/>
  <c r="AP27" i="101"/>
  <c r="H27" i="101" s="1"/>
  <c r="AP21" i="101"/>
  <c r="H21" i="101" s="1"/>
  <c r="AP39" i="101"/>
  <c r="H39" i="101" s="1"/>
  <c r="AP33" i="101"/>
  <c r="H33" i="101" s="1"/>
  <c r="AP18" i="101"/>
  <c r="H18" i="101" s="1"/>
  <c r="BG45" i="101"/>
  <c r="AT39" i="101"/>
  <c r="J39" i="101" s="1"/>
  <c r="AU39" i="101" s="1"/>
  <c r="AV39" i="101" s="1"/>
  <c r="AW39" i="101" s="1"/>
  <c r="AZ39" i="101" s="1"/>
  <c r="F39" i="101" s="1"/>
  <c r="BC39" i="101" s="1"/>
  <c r="G39" i="101" s="1"/>
  <c r="AP36" i="101"/>
  <c r="H36" i="101" s="1"/>
  <c r="AT33" i="101"/>
  <c r="J33" i="101" s="1"/>
  <c r="AU33" i="101" s="1"/>
  <c r="AV33" i="101" s="1"/>
  <c r="AW33" i="101" s="1"/>
  <c r="AZ33" i="101" s="1"/>
  <c r="F33" i="101" s="1"/>
  <c r="BC33" i="101" s="1"/>
  <c r="G33" i="101" s="1"/>
  <c r="AP30" i="101"/>
  <c r="H30" i="101" s="1"/>
  <c r="BG24" i="101"/>
  <c r="BG51" i="97"/>
  <c r="AT27" i="97"/>
  <c r="J27" i="97" s="1"/>
  <c r="AU27" i="97" s="1"/>
  <c r="BG39" i="97"/>
  <c r="AP21" i="97"/>
  <c r="H21" i="97" s="1"/>
  <c r="BG45" i="98"/>
  <c r="BG33" i="98"/>
  <c r="BG42" i="98"/>
  <c r="BG36" i="98"/>
  <c r="BG48" i="98"/>
  <c r="BG18" i="96"/>
  <c r="AP39" i="96"/>
  <c r="AT33" i="96"/>
  <c r="J33" i="96" s="1"/>
  <c r="AU33" i="96" s="1"/>
  <c r="I33" i="96" s="1"/>
  <c r="AP30" i="96"/>
  <c r="H30" i="96" s="1"/>
  <c r="BG36" i="96"/>
  <c r="AP27" i="96"/>
  <c r="H27" i="96" s="1"/>
  <c r="BG21" i="96"/>
  <c r="BG45" i="99"/>
  <c r="BG36" i="99"/>
  <c r="AL48" i="111"/>
  <c r="H48" i="111" s="1"/>
  <c r="AP42" i="111"/>
  <c r="J42" i="111" s="1"/>
  <c r="AQ42" i="111" s="1"/>
  <c r="AL27" i="111"/>
  <c r="H27" i="111" s="1"/>
  <c r="AP24" i="111"/>
  <c r="J24" i="111" s="1"/>
  <c r="AQ24" i="111" s="1"/>
  <c r="AL18" i="111"/>
  <c r="H18" i="111" s="1"/>
  <c r="AL45" i="111"/>
  <c r="H45" i="111" s="1"/>
  <c r="AP48" i="111"/>
  <c r="J48" i="111" s="1"/>
  <c r="AQ48" i="111" s="1"/>
  <c r="AL51" i="111"/>
  <c r="H51" i="111" s="1"/>
  <c r="AL39" i="111"/>
  <c r="H39" i="111" s="1"/>
  <c r="AP36" i="111"/>
  <c r="J36" i="111" s="1"/>
  <c r="AQ36" i="111" s="1"/>
  <c r="AL30" i="111"/>
  <c r="H30" i="111" s="1"/>
  <c r="AL21" i="111"/>
  <c r="H21" i="111" s="1"/>
  <c r="BG39" i="102"/>
  <c r="BG51" i="102"/>
  <c r="BC33" i="118"/>
  <c r="BC24" i="118"/>
  <c r="BC48" i="118"/>
  <c r="BC42" i="118"/>
  <c r="BC30" i="117"/>
  <c r="AL39" i="117"/>
  <c r="AP33" i="117"/>
  <c r="J33" i="117" s="1"/>
  <c r="AQ33" i="117" s="1"/>
  <c r="AR33" i="117" s="1"/>
  <c r="AS33" i="117" s="1"/>
  <c r="AV33" i="117" s="1"/>
  <c r="F33" i="117" s="1"/>
  <c r="AY33" i="117" s="1"/>
  <c r="G33" i="117" s="1"/>
  <c r="AL30" i="117"/>
  <c r="H30" i="117" s="1"/>
  <c r="BC51" i="113"/>
  <c r="AL27" i="114"/>
  <c r="AL18" i="114"/>
  <c r="BC18" i="114"/>
  <c r="AL51" i="114"/>
  <c r="BC45" i="114"/>
  <c r="AL39" i="114"/>
  <c r="BC33" i="114"/>
  <c r="AP18" i="116"/>
  <c r="J18" i="116" s="1"/>
  <c r="AQ18" i="116" s="1"/>
  <c r="BC51" i="109"/>
  <c r="AL51" i="109"/>
  <c r="H51" i="109" s="1"/>
  <c r="AL45" i="109"/>
  <c r="H45" i="109" s="1"/>
  <c r="AP39" i="109"/>
  <c r="J39" i="109" s="1"/>
  <c r="AQ39" i="109" s="1"/>
  <c r="AR39" i="109" s="1"/>
  <c r="AS39" i="109" s="1"/>
  <c r="AV39" i="109" s="1"/>
  <c r="F39" i="109" s="1"/>
  <c r="AY39" i="109" s="1"/>
  <c r="G39" i="109" s="1"/>
  <c r="AL36" i="109"/>
  <c r="H36" i="109" s="1"/>
  <c r="AP33" i="109"/>
  <c r="J33" i="109" s="1"/>
  <c r="AQ33" i="109" s="1"/>
  <c r="AR33" i="109" s="1"/>
  <c r="AS33" i="109" s="1"/>
  <c r="AV33" i="109" s="1"/>
  <c r="F33" i="109" s="1"/>
  <c r="AY33" i="109" s="1"/>
  <c r="G33" i="109" s="1"/>
  <c r="AL27" i="109"/>
  <c r="H27" i="109" s="1"/>
  <c r="AL21" i="109"/>
  <c r="H21" i="109" s="1"/>
  <c r="AP18" i="109"/>
  <c r="J18" i="109" s="1"/>
  <c r="AQ18" i="109" s="1"/>
  <c r="AP48" i="123"/>
  <c r="J48" i="123" s="1"/>
  <c r="AQ48" i="123" s="1"/>
  <c r="AR48" i="123" s="1"/>
  <c r="AS48" i="123" s="1"/>
  <c r="AV48" i="123" s="1"/>
  <c r="F48" i="123" s="1"/>
  <c r="AY48" i="123" s="1"/>
  <c r="G48" i="123" s="1"/>
  <c r="BC48" i="123"/>
  <c r="BC33" i="123"/>
  <c r="AP27" i="123"/>
  <c r="J27" i="123" s="1"/>
  <c r="AQ27" i="123" s="1"/>
  <c r="I27" i="123" s="1"/>
  <c r="AP21" i="123"/>
  <c r="J21" i="123" s="1"/>
  <c r="AQ21" i="123" s="1"/>
  <c r="AR21" i="123" s="1"/>
  <c r="AS21" i="123" s="1"/>
  <c r="AV21" i="123" s="1"/>
  <c r="F21" i="123" s="1"/>
  <c r="AY21" i="123" s="1"/>
  <c r="G21" i="123" s="1"/>
  <c r="AL51" i="123"/>
  <c r="H51" i="123" s="1"/>
  <c r="AL36" i="123"/>
  <c r="H36" i="123" s="1"/>
  <c r="BC30" i="123"/>
  <c r="BC42" i="122"/>
  <c r="AP36" i="122"/>
  <c r="J36" i="122" s="1"/>
  <c r="AQ36" i="122" s="1"/>
  <c r="AR36" i="122" s="1"/>
  <c r="AS36" i="122" s="1"/>
  <c r="AV36" i="122" s="1"/>
  <c r="F36" i="122" s="1"/>
  <c r="AY36" i="122" s="1"/>
  <c r="G36" i="122" s="1"/>
  <c r="AL18" i="122"/>
  <c r="H18" i="122" s="1"/>
  <c r="AL45" i="122"/>
  <c r="H45" i="122" s="1"/>
  <c r="AL24" i="122"/>
  <c r="H24" i="122" s="1"/>
  <c r="I25" i="140"/>
  <c r="AR25" i="140"/>
  <c r="AS25" i="140" s="1"/>
  <c r="AV25" i="140" s="1"/>
  <c r="F25" i="140" s="1"/>
  <c r="AY25" i="140" s="1"/>
  <c r="G25" i="140" s="1"/>
  <c r="BB25" i="140"/>
  <c r="BD25" i="140" s="1"/>
  <c r="BA46" i="140"/>
  <c r="AL21" i="108"/>
  <c r="H21" i="108" s="1"/>
  <c r="AL18" i="108"/>
  <c r="H18" i="108" s="1"/>
  <c r="AL51" i="108"/>
  <c r="H51" i="108" s="1"/>
  <c r="AL45" i="108"/>
  <c r="H45" i="108" s="1"/>
  <c r="BC42" i="108"/>
  <c r="AL39" i="108"/>
  <c r="H39" i="108" s="1"/>
  <c r="AL33" i="108"/>
  <c r="H33" i="108" s="1"/>
  <c r="AL27" i="108"/>
  <c r="H27" i="108" s="1"/>
  <c r="BG42" i="104"/>
  <c r="AP36" i="104"/>
  <c r="H36" i="104" s="1"/>
  <c r="AT27" i="104"/>
  <c r="J27" i="104" s="1"/>
  <c r="AU27" i="104" s="1"/>
  <c r="I27" i="104" s="1"/>
  <c r="BG24" i="104"/>
  <c r="AP51" i="104"/>
  <c r="H51" i="104" s="1"/>
  <c r="AP42" i="104"/>
  <c r="H42" i="104" s="1"/>
  <c r="BG30" i="104"/>
  <c r="BG21" i="104"/>
  <c r="AP51" i="107"/>
  <c r="J51" i="107" s="1"/>
  <c r="AQ51" i="107" s="1"/>
  <c r="AP42" i="107"/>
  <c r="J42" i="107" s="1"/>
  <c r="AQ42" i="107" s="1"/>
  <c r="AR42" i="107" s="1"/>
  <c r="AS42" i="107" s="1"/>
  <c r="AV42" i="107" s="1"/>
  <c r="F42" i="107" s="1"/>
  <c r="AY42" i="107" s="1"/>
  <c r="G42" i="107" s="1"/>
  <c r="AZ42" i="107" s="1"/>
  <c r="AL36" i="107"/>
  <c r="H36" i="107" s="1"/>
  <c r="AP30" i="107"/>
  <c r="J30" i="107" s="1"/>
  <c r="AQ30" i="107" s="1"/>
  <c r="AL24" i="107"/>
  <c r="H24" i="107" s="1"/>
  <c r="BC51" i="105"/>
  <c r="BC36" i="105"/>
  <c r="BE24" i="148"/>
  <c r="BD24" i="148"/>
  <c r="BD48" i="148"/>
  <c r="BE48" i="148"/>
  <c r="BC30" i="148"/>
  <c r="G30" i="148" s="1"/>
  <c r="BF30" i="148"/>
  <c r="BH30" i="148" s="1"/>
  <c r="BD51" i="148"/>
  <c r="BE51" i="148"/>
  <c r="BF24" i="148"/>
  <c r="BH24" i="148" s="1"/>
  <c r="BF48" i="148"/>
  <c r="BH48" i="148" s="1"/>
  <c r="BD45" i="148"/>
  <c r="BE45" i="148"/>
  <c r="BC24" i="147"/>
  <c r="G24" i="147" s="1"/>
  <c r="BF24" i="147"/>
  <c r="BH24" i="147" s="1"/>
  <c r="BD45" i="147"/>
  <c r="BE45" i="147"/>
  <c r="BE21" i="147"/>
  <c r="BD21" i="147"/>
  <c r="BD42" i="147"/>
  <c r="BE42" i="147"/>
  <c r="BC27" i="147"/>
  <c r="G27" i="147" s="1"/>
  <c r="BF27" i="147"/>
  <c r="BH27" i="147" s="1"/>
  <c r="BF42" i="147"/>
  <c r="BH42" i="147" s="1"/>
  <c r="BD39" i="147"/>
  <c r="BE39" i="147"/>
  <c r="BF21" i="147"/>
  <c r="BH21" i="147" s="1"/>
  <c r="BG45" i="126"/>
  <c r="AT42" i="126"/>
  <c r="J42" i="126" s="1"/>
  <c r="AU42" i="126" s="1"/>
  <c r="BG42" i="126"/>
  <c r="BG30" i="126"/>
  <c r="AT27" i="126"/>
  <c r="J27" i="126" s="1"/>
  <c r="AU27" i="126" s="1"/>
  <c r="AV27" i="126" s="1"/>
  <c r="AW27" i="126" s="1"/>
  <c r="AZ27" i="126" s="1"/>
  <c r="F27" i="126" s="1"/>
  <c r="BC27" i="126" s="1"/>
  <c r="G27" i="126" s="1"/>
  <c r="AT24" i="126"/>
  <c r="J24" i="126" s="1"/>
  <c r="AU24" i="126" s="1"/>
  <c r="AV24" i="126" s="1"/>
  <c r="AW24" i="126" s="1"/>
  <c r="AZ24" i="126" s="1"/>
  <c r="F24" i="126" s="1"/>
  <c r="BC24" i="126" s="1"/>
  <c r="G24" i="126" s="1"/>
  <c r="BE24" i="126" s="1"/>
  <c r="AT21" i="126"/>
  <c r="J21" i="126" s="1"/>
  <c r="AU21" i="126" s="1"/>
  <c r="AV21" i="126" s="1"/>
  <c r="AW21" i="126" s="1"/>
  <c r="AZ21" i="126" s="1"/>
  <c r="F21" i="126" s="1"/>
  <c r="BC21" i="126" s="1"/>
  <c r="G21" i="126" s="1"/>
  <c r="BE21" i="126" s="1"/>
  <c r="BG39" i="126"/>
  <c r="AT45" i="126"/>
  <c r="J45" i="126" s="1"/>
  <c r="AU45" i="126" s="1"/>
  <c r="AV45" i="126" s="1"/>
  <c r="AW45" i="126" s="1"/>
  <c r="AZ45" i="126" s="1"/>
  <c r="F45" i="126" s="1"/>
  <c r="AP39" i="126"/>
  <c r="H39" i="126" s="1"/>
  <c r="BG36" i="126"/>
  <c r="BG33" i="126"/>
  <c r="AT30" i="126"/>
  <c r="J30" i="126" s="1"/>
  <c r="AU30" i="126" s="1"/>
  <c r="AP18" i="126"/>
  <c r="H18" i="126" s="1"/>
  <c r="BC48" i="127"/>
  <c r="BC33" i="127"/>
  <c r="AP51" i="127"/>
  <c r="J51" i="127" s="1"/>
  <c r="AQ51" i="127" s="1"/>
  <c r="I51" i="127" s="1"/>
  <c r="BC51" i="127"/>
  <c r="BC42" i="127"/>
  <c r="AP39" i="127"/>
  <c r="J39" i="127" s="1"/>
  <c r="AQ39" i="127" s="1"/>
  <c r="AP36" i="127"/>
  <c r="J36" i="127" s="1"/>
  <c r="AQ36" i="127" s="1"/>
  <c r="AR36" i="127" s="1"/>
  <c r="AS36" i="127" s="1"/>
  <c r="AV36" i="127" s="1"/>
  <c r="F36" i="127" s="1"/>
  <c r="AY36" i="127" s="1"/>
  <c r="G36" i="127" s="1"/>
  <c r="AZ36" i="127" s="1"/>
  <c r="AP33" i="127"/>
  <c r="J33" i="127" s="1"/>
  <c r="AQ33" i="127" s="1"/>
  <c r="AR33" i="127" s="1"/>
  <c r="AS33" i="127" s="1"/>
  <c r="AV33" i="127" s="1"/>
  <c r="F33" i="127" s="1"/>
  <c r="AY33" i="127" s="1"/>
  <c r="G33" i="127" s="1"/>
  <c r="BC18" i="127"/>
  <c r="AL48" i="127"/>
  <c r="H48" i="127" s="1"/>
  <c r="BC45" i="127"/>
  <c r="AP42" i="127"/>
  <c r="J42" i="127" s="1"/>
  <c r="AQ42" i="127" s="1"/>
  <c r="AL30" i="127"/>
  <c r="H30" i="127" s="1"/>
  <c r="BC24" i="127"/>
  <c r="BC21" i="127"/>
  <c r="AP18" i="127"/>
  <c r="J18" i="127" s="1"/>
  <c r="AQ18" i="127" s="1"/>
  <c r="AZ21" i="142"/>
  <c r="AR30" i="142"/>
  <c r="AS30" i="142" s="1"/>
  <c r="AV30" i="142" s="1"/>
  <c r="F30" i="142" s="1"/>
  <c r="I30" i="142"/>
  <c r="BB21" i="142"/>
  <c r="BD21" i="142" s="1"/>
  <c r="AR48" i="142"/>
  <c r="AS48" i="142" s="1"/>
  <c r="AV48" i="142" s="1"/>
  <c r="F48" i="142" s="1"/>
  <c r="I48" i="142"/>
  <c r="AR36" i="130"/>
  <c r="AS36" i="130" s="1"/>
  <c r="AV36" i="130" s="1"/>
  <c r="F36" i="130" s="1"/>
  <c r="AY36" i="130" s="1"/>
  <c r="G36" i="130" s="1"/>
  <c r="AP45" i="130"/>
  <c r="J45" i="130" s="1"/>
  <c r="AQ45" i="130" s="1"/>
  <c r="BC51" i="125"/>
  <c r="AP45" i="125"/>
  <c r="J45" i="125" s="1"/>
  <c r="AQ45" i="125" s="1"/>
  <c r="AR45" i="125" s="1"/>
  <c r="AS45" i="125" s="1"/>
  <c r="AV45" i="125" s="1"/>
  <c r="F45" i="125" s="1"/>
  <c r="AY45" i="125" s="1"/>
  <c r="G45" i="125" s="1"/>
  <c r="AL42" i="125"/>
  <c r="H42" i="125" s="1"/>
  <c r="AP39" i="125"/>
  <c r="J39" i="125" s="1"/>
  <c r="AQ39" i="125" s="1"/>
  <c r="AR39" i="125" s="1"/>
  <c r="AS39" i="125" s="1"/>
  <c r="AV39" i="125" s="1"/>
  <c r="F39" i="125" s="1"/>
  <c r="AY39" i="125" s="1"/>
  <c r="G39" i="125" s="1"/>
  <c r="AL36" i="125"/>
  <c r="H36" i="125" s="1"/>
  <c r="BC30" i="125"/>
  <c r="AP48" i="110"/>
  <c r="J48" i="110" s="1"/>
  <c r="AQ48" i="110" s="1"/>
  <c r="AP36" i="110"/>
  <c r="J36" i="110" s="1"/>
  <c r="AQ36" i="110" s="1"/>
  <c r="AL30" i="110"/>
  <c r="H30" i="110" s="1"/>
  <c r="AL51" i="110"/>
  <c r="H51" i="110" s="1"/>
  <c r="AL39" i="110"/>
  <c r="H39" i="110" s="1"/>
  <c r="AP27" i="131"/>
  <c r="J27" i="131" s="1"/>
  <c r="AQ27" i="131" s="1"/>
  <c r="AR48" i="131"/>
  <c r="AS48" i="131" s="1"/>
  <c r="AV48" i="131" s="1"/>
  <c r="F48" i="131" s="1"/>
  <c r="AY48" i="131" s="1"/>
  <c r="G48" i="131" s="1"/>
  <c r="BB36" i="131"/>
  <c r="BD36" i="131" s="1"/>
  <c r="AP45" i="131"/>
  <c r="J45" i="131" s="1"/>
  <c r="AQ45" i="131" s="1"/>
  <c r="BF30" i="146"/>
  <c r="BH30" i="146" s="1"/>
  <c r="AP21" i="132"/>
  <c r="J21" i="132" s="1"/>
  <c r="AQ21" i="132" s="1"/>
  <c r="AP33" i="132"/>
  <c r="J33" i="132" s="1"/>
  <c r="AQ33" i="132" s="1"/>
  <c r="BC39" i="135"/>
  <c r="G39" i="135" s="1"/>
  <c r="BF39" i="135"/>
  <c r="BH39" i="135" s="1"/>
  <c r="AV51" i="135"/>
  <c r="AW51" i="135" s="1"/>
  <c r="AZ51" i="135" s="1"/>
  <c r="F51" i="135" s="1"/>
  <c r="BC51" i="135" s="1"/>
  <c r="G51" i="135" s="1"/>
  <c r="BE51" i="135" s="1"/>
  <c r="AT33" i="135"/>
  <c r="J33" i="135" s="1"/>
  <c r="AU33" i="135" s="1"/>
  <c r="AT48" i="135"/>
  <c r="J48" i="135" s="1"/>
  <c r="AU48" i="135" s="1"/>
  <c r="AR33" i="143"/>
  <c r="AS33" i="143" s="1"/>
  <c r="AV33" i="143" s="1"/>
  <c r="F33" i="143" s="1"/>
  <c r="I33" i="143"/>
  <c r="AR31" i="139"/>
  <c r="AS31" i="139" s="1"/>
  <c r="AV31" i="139" s="1"/>
  <c r="F31" i="139" s="1"/>
  <c r="AY31" i="139" s="1"/>
  <c r="G31" i="139" s="1"/>
  <c r="AP25" i="139"/>
  <c r="J25" i="139" s="1"/>
  <c r="AQ25" i="139" s="1"/>
  <c r="I25" i="139" s="1"/>
  <c r="AR28" i="139"/>
  <c r="AS28" i="139" s="1"/>
  <c r="AV28" i="139" s="1"/>
  <c r="F28" i="139" s="1"/>
  <c r="AY28" i="139" s="1"/>
  <c r="G28" i="139" s="1"/>
  <c r="BA28" i="139" s="1"/>
  <c r="AP40" i="139"/>
  <c r="J40" i="139" s="1"/>
  <c r="AQ40" i="139" s="1"/>
  <c r="BF48" i="138"/>
  <c r="BH48" i="138" s="1"/>
  <c r="AT21" i="138"/>
  <c r="J21" i="138" s="1"/>
  <c r="AU21" i="138" s="1"/>
  <c r="I21" i="137"/>
  <c r="AP30" i="137"/>
  <c r="J30" i="137" s="1"/>
  <c r="AQ30" i="137" s="1"/>
  <c r="AP36" i="137"/>
  <c r="J36" i="137" s="1"/>
  <c r="AQ36" i="137" s="1"/>
  <c r="AP45" i="137"/>
  <c r="J45" i="137" s="1"/>
  <c r="AQ45" i="137" s="1"/>
  <c r="AP24" i="137"/>
  <c r="J24" i="137" s="1"/>
  <c r="AQ24" i="137" s="1"/>
  <c r="AP48" i="137"/>
  <c r="J48" i="137" s="1"/>
  <c r="AQ48" i="137" s="1"/>
  <c r="BA18" i="149"/>
  <c r="AZ18" i="149"/>
  <c r="BG51" i="104"/>
  <c r="BG48" i="104"/>
  <c r="BG33" i="104"/>
  <c r="AT21" i="104"/>
  <c r="J21" i="104" s="1"/>
  <c r="AU21" i="104" s="1"/>
  <c r="AV21" i="104" s="1"/>
  <c r="AW21" i="104" s="1"/>
  <c r="AZ21" i="104" s="1"/>
  <c r="F21" i="104" s="1"/>
  <c r="BC21" i="104" s="1"/>
  <c r="G21" i="104" s="1"/>
  <c r="BE21" i="104" s="1"/>
  <c r="AT51" i="104"/>
  <c r="J51" i="104" s="1"/>
  <c r="AU51" i="104" s="1"/>
  <c r="AV51" i="104" s="1"/>
  <c r="AW51" i="104" s="1"/>
  <c r="AZ51" i="104" s="1"/>
  <c r="F51" i="104" s="1"/>
  <c r="BC51" i="104" s="1"/>
  <c r="G51" i="104" s="1"/>
  <c r="BG39" i="104"/>
  <c r="AT36" i="104"/>
  <c r="J36" i="104" s="1"/>
  <c r="AU36" i="104" s="1"/>
  <c r="AP48" i="104"/>
  <c r="H48" i="104" s="1"/>
  <c r="AT39" i="104"/>
  <c r="J39" i="104" s="1"/>
  <c r="AU39" i="104" s="1"/>
  <c r="I39" i="104" s="1"/>
  <c r="AP33" i="104"/>
  <c r="H33" i="104" s="1"/>
  <c r="AP30" i="104"/>
  <c r="H30" i="104" s="1"/>
  <c r="BG27" i="104"/>
  <c r="AP24" i="104"/>
  <c r="H24" i="104" s="1"/>
  <c r="AP21" i="104"/>
  <c r="H21" i="104" s="1"/>
  <c r="BG18" i="104"/>
  <c r="AT18" i="104"/>
  <c r="J18" i="104" s="1"/>
  <c r="AU18" i="104" s="1"/>
  <c r="I18" i="104" s="1"/>
  <c r="BE51" i="146"/>
  <c r="BD51" i="146"/>
  <c r="BE24" i="146"/>
  <c r="BD24" i="146"/>
  <c r="BE48" i="146"/>
  <c r="BD48" i="146"/>
  <c r="BF51" i="146"/>
  <c r="BH51" i="146" s="1"/>
  <c r="BE21" i="146"/>
  <c r="BD21" i="146"/>
  <c r="BF24" i="146"/>
  <c r="BH24" i="146" s="1"/>
  <c r="BC45" i="146"/>
  <c r="G45" i="146" s="1"/>
  <c r="BF45" i="146"/>
  <c r="BH45" i="146" s="1"/>
  <c r="BF48" i="146"/>
  <c r="BH48" i="146" s="1"/>
  <c r="BE39" i="146"/>
  <c r="BD39" i="146"/>
  <c r="BE30" i="146"/>
  <c r="BD30" i="146"/>
  <c r="BF39" i="146"/>
  <c r="BH39" i="146" s="1"/>
  <c r="I27" i="141"/>
  <c r="AV27" i="141"/>
  <c r="AW27" i="141" s="1"/>
  <c r="AZ27" i="141" s="1"/>
  <c r="F27" i="141" s="1"/>
  <c r="BC27" i="141" s="1"/>
  <c r="G27" i="141" s="1"/>
  <c r="I39" i="141"/>
  <c r="AV39" i="141"/>
  <c r="AW39" i="141" s="1"/>
  <c r="AZ39" i="141" s="1"/>
  <c r="F39" i="141" s="1"/>
  <c r="BC39" i="141" s="1"/>
  <c r="G39" i="141" s="1"/>
  <c r="BF39" i="141"/>
  <c r="BH39" i="141" s="1"/>
  <c r="AV21" i="141"/>
  <c r="AW21" i="141" s="1"/>
  <c r="AZ21" i="141" s="1"/>
  <c r="F21" i="141" s="1"/>
  <c r="BC21" i="141" s="1"/>
  <c r="G21" i="141" s="1"/>
  <c r="BF21" i="141"/>
  <c r="BH21" i="141" s="1"/>
  <c r="I21" i="141"/>
  <c r="AV45" i="141"/>
  <c r="AW45" i="141" s="1"/>
  <c r="AZ45" i="141" s="1"/>
  <c r="F45" i="141" s="1"/>
  <c r="I45" i="141"/>
  <c r="I33" i="141"/>
  <c r="AV33" i="141"/>
  <c r="AW33" i="141" s="1"/>
  <c r="AZ33" i="141" s="1"/>
  <c r="F33" i="141" s="1"/>
  <c r="I18" i="141"/>
  <c r="AV18" i="141"/>
  <c r="AW18" i="141" s="1"/>
  <c r="AZ18" i="141" s="1"/>
  <c r="F18" i="141" s="1"/>
  <c r="BB34" i="140"/>
  <c r="BD34" i="140" s="1"/>
  <c r="BB46" i="140"/>
  <c r="BD46" i="140" s="1"/>
  <c r="AR24" i="142"/>
  <c r="AS24" i="142" s="1"/>
  <c r="AV24" i="142" s="1"/>
  <c r="F24" i="142" s="1"/>
  <c r="AY24" i="142" s="1"/>
  <c r="G24" i="142" s="1"/>
  <c r="I24" i="142"/>
  <c r="AR36" i="142"/>
  <c r="AS36" i="142" s="1"/>
  <c r="AV36" i="142" s="1"/>
  <c r="F36" i="142" s="1"/>
  <c r="I36" i="142"/>
  <c r="AR42" i="142"/>
  <c r="AS42" i="142" s="1"/>
  <c r="AV42" i="142" s="1"/>
  <c r="F42" i="142" s="1"/>
  <c r="AY42" i="142" s="1"/>
  <c r="G42" i="142" s="1"/>
  <c r="I42" i="142"/>
  <c r="AR21" i="143"/>
  <c r="AS21" i="143" s="1"/>
  <c r="AV21" i="143" s="1"/>
  <c r="F21" i="143" s="1"/>
  <c r="AY21" i="143" s="1"/>
  <c r="G21" i="143" s="1"/>
  <c r="I21" i="143"/>
  <c r="I27" i="143"/>
  <c r="AR27" i="143"/>
  <c r="AS27" i="143" s="1"/>
  <c r="AV27" i="143" s="1"/>
  <c r="F27" i="143" s="1"/>
  <c r="I39" i="143"/>
  <c r="AR39" i="143"/>
  <c r="AS39" i="143" s="1"/>
  <c r="AV39" i="143" s="1"/>
  <c r="F39" i="143" s="1"/>
  <c r="AR45" i="143"/>
  <c r="AS45" i="143" s="1"/>
  <c r="AV45" i="143" s="1"/>
  <c r="F45" i="143" s="1"/>
  <c r="AY45" i="143" s="1"/>
  <c r="G45" i="143" s="1"/>
  <c r="I45" i="143"/>
  <c r="BA40" i="140"/>
  <c r="AZ40" i="140"/>
  <c r="BA28" i="140"/>
  <c r="AZ28" i="140"/>
  <c r="BB40" i="140"/>
  <c r="BD40" i="140" s="1"/>
  <c r="BB28" i="140"/>
  <c r="BD28" i="140" s="1"/>
  <c r="AT18" i="135"/>
  <c r="J18" i="135" s="1"/>
  <c r="AU18" i="135" s="1"/>
  <c r="AP33" i="130"/>
  <c r="J33" i="130" s="1"/>
  <c r="AQ33" i="130" s="1"/>
  <c r="AZ39" i="130"/>
  <c r="AP30" i="130"/>
  <c r="J30" i="130" s="1"/>
  <c r="AQ30" i="130" s="1"/>
  <c r="AP51" i="130"/>
  <c r="J51" i="130" s="1"/>
  <c r="AQ51" i="130" s="1"/>
  <c r="BB18" i="130"/>
  <c r="BD18" i="130" s="1"/>
  <c r="I45" i="132"/>
  <c r="AP48" i="132"/>
  <c r="J48" i="132" s="1"/>
  <c r="AQ48" i="132" s="1"/>
  <c r="AR30" i="132"/>
  <c r="AS30" i="132" s="1"/>
  <c r="AV30" i="132" s="1"/>
  <c r="F30" i="132" s="1"/>
  <c r="AY30" i="132" s="1"/>
  <c r="G30" i="132" s="1"/>
  <c r="BD39" i="132"/>
  <c r="BB42" i="132"/>
  <c r="BD42" i="132" s="1"/>
  <c r="I42" i="138"/>
  <c r="AV42" i="138"/>
  <c r="AW42" i="138" s="1"/>
  <c r="AZ42" i="138" s="1"/>
  <c r="F42" i="138" s="1"/>
  <c r="BC42" i="138" s="1"/>
  <c r="G42" i="138" s="1"/>
  <c r="BF39" i="138"/>
  <c r="BH39" i="138" s="1"/>
  <c r="AT36" i="138"/>
  <c r="J36" i="138" s="1"/>
  <c r="AU36" i="138" s="1"/>
  <c r="AV24" i="138"/>
  <c r="AW24" i="138" s="1"/>
  <c r="AZ24" i="138" s="1"/>
  <c r="F24" i="138" s="1"/>
  <c r="BC24" i="138" s="1"/>
  <c r="G24" i="138" s="1"/>
  <c r="BE24" i="138" s="1"/>
  <c r="AV30" i="138"/>
  <c r="AW30" i="138" s="1"/>
  <c r="AZ30" i="138" s="1"/>
  <c r="F30" i="138" s="1"/>
  <c r="BC30" i="138" s="1"/>
  <c r="G30" i="138" s="1"/>
  <c r="BE30" i="138" s="1"/>
  <c r="AT18" i="138"/>
  <c r="J18" i="138" s="1"/>
  <c r="AU18" i="138" s="1"/>
  <c r="AR39" i="131"/>
  <c r="AS39" i="131" s="1"/>
  <c r="AV39" i="131" s="1"/>
  <c r="F39" i="131" s="1"/>
  <c r="AY39" i="131" s="1"/>
  <c r="G39" i="131" s="1"/>
  <c r="BA39" i="131" s="1"/>
  <c r="AP51" i="131"/>
  <c r="J51" i="131" s="1"/>
  <c r="AQ51" i="131" s="1"/>
  <c r="AP30" i="131"/>
  <c r="J30" i="131" s="1"/>
  <c r="AQ30" i="131" s="1"/>
  <c r="AP24" i="131"/>
  <c r="J24" i="131" s="1"/>
  <c r="AQ24" i="131" s="1"/>
  <c r="AP42" i="131"/>
  <c r="J42" i="131" s="1"/>
  <c r="AQ42" i="131" s="1"/>
  <c r="AR25" i="139"/>
  <c r="AS25" i="139" s="1"/>
  <c r="AV25" i="139" s="1"/>
  <c r="F25" i="139" s="1"/>
  <c r="BB52" i="139"/>
  <c r="BD52" i="139" s="1"/>
  <c r="BB31" i="139"/>
  <c r="BD31" i="139" s="1"/>
  <c r="AP37" i="139"/>
  <c r="J37" i="139" s="1"/>
  <c r="AQ37" i="139" s="1"/>
  <c r="AP22" i="139"/>
  <c r="J22" i="139" s="1"/>
  <c r="AQ22" i="139" s="1"/>
  <c r="AP49" i="139"/>
  <c r="J49" i="139" s="1"/>
  <c r="AQ49" i="139" s="1"/>
  <c r="AP34" i="139"/>
  <c r="J34" i="139" s="1"/>
  <c r="AQ34" i="139" s="1"/>
  <c r="AP46" i="139"/>
  <c r="J46" i="139" s="1"/>
  <c r="AQ46" i="139" s="1"/>
  <c r="AP19" i="139"/>
  <c r="J19" i="139" s="1"/>
  <c r="AQ19" i="139" s="1"/>
  <c r="AR33" i="137"/>
  <c r="AS33" i="137" s="1"/>
  <c r="AV33" i="137" s="1"/>
  <c r="F33" i="137" s="1"/>
  <c r="AP39" i="137"/>
  <c r="J39" i="137" s="1"/>
  <c r="AQ39" i="137" s="1"/>
  <c r="AP27" i="137"/>
  <c r="J27" i="137" s="1"/>
  <c r="AQ27" i="137" s="1"/>
  <c r="AP51" i="137"/>
  <c r="J51" i="137" s="1"/>
  <c r="AQ51" i="137" s="1"/>
  <c r="BB43" i="139"/>
  <c r="BD43" i="139" s="1"/>
  <c r="BA43" i="139"/>
  <c r="AZ43" i="139"/>
  <c r="BA52" i="139"/>
  <c r="AZ52" i="139"/>
  <c r="BA31" i="139"/>
  <c r="AZ31" i="139"/>
  <c r="BE45" i="138"/>
  <c r="BD45" i="138"/>
  <c r="BD24" i="138"/>
  <c r="BF45" i="138"/>
  <c r="BH45" i="138" s="1"/>
  <c r="BF51" i="138"/>
  <c r="BH51" i="138" s="1"/>
  <c r="I27" i="138"/>
  <c r="BF27" i="138"/>
  <c r="BH27" i="138" s="1"/>
  <c r="AV27" i="138"/>
  <c r="AW27" i="138" s="1"/>
  <c r="AZ27" i="138" s="1"/>
  <c r="F27" i="138" s="1"/>
  <c r="BC27" i="138" s="1"/>
  <c r="G27" i="138" s="1"/>
  <c r="BE51" i="138"/>
  <c r="BD51" i="138"/>
  <c r="BF42" i="138"/>
  <c r="BH42" i="138" s="1"/>
  <c r="BE33" i="138"/>
  <c r="BD33" i="138"/>
  <c r="BE39" i="138"/>
  <c r="BD39" i="138"/>
  <c r="BE42" i="138"/>
  <c r="BD42" i="138"/>
  <c r="BF33" i="138"/>
  <c r="BH33" i="138" s="1"/>
  <c r="BE48" i="138"/>
  <c r="BD48" i="138"/>
  <c r="BA21" i="137"/>
  <c r="AZ21" i="137"/>
  <c r="H18" i="137"/>
  <c r="BB42" i="137"/>
  <c r="BD42" i="137" s="1"/>
  <c r="BA42" i="137"/>
  <c r="AZ42" i="137"/>
  <c r="AP18" i="137"/>
  <c r="J18" i="137" s="1"/>
  <c r="AQ18" i="137" s="1"/>
  <c r="BB21" i="137"/>
  <c r="BD21" i="137" s="1"/>
  <c r="H27" i="136"/>
  <c r="H39" i="136"/>
  <c r="H51" i="136"/>
  <c r="AT27" i="136"/>
  <c r="J27" i="136" s="1"/>
  <c r="AU27" i="136" s="1"/>
  <c r="AT51" i="136"/>
  <c r="J51" i="136" s="1"/>
  <c r="AU51" i="136" s="1"/>
  <c r="H18" i="136"/>
  <c r="H30" i="136"/>
  <c r="H42" i="136"/>
  <c r="AT18" i="136"/>
  <c r="J18" i="136" s="1"/>
  <c r="AU18" i="136" s="1"/>
  <c r="AT30" i="136"/>
  <c r="J30" i="136" s="1"/>
  <c r="AU30" i="136" s="1"/>
  <c r="AT42" i="136"/>
  <c r="J42" i="136" s="1"/>
  <c r="AU42" i="136" s="1"/>
  <c r="I39" i="136"/>
  <c r="AV39" i="136"/>
  <c r="AW39" i="136" s="1"/>
  <c r="AZ39" i="136" s="1"/>
  <c r="F39" i="136" s="1"/>
  <c r="BC39" i="136" s="1"/>
  <c r="G39" i="136" s="1"/>
  <c r="H21" i="136"/>
  <c r="H33" i="136"/>
  <c r="H45" i="136"/>
  <c r="AT21" i="136"/>
  <c r="J21" i="136" s="1"/>
  <c r="AU21" i="136" s="1"/>
  <c r="AT33" i="136"/>
  <c r="J33" i="136" s="1"/>
  <c r="AU33" i="136" s="1"/>
  <c r="AT45" i="136"/>
  <c r="J45" i="136" s="1"/>
  <c r="AU45" i="136" s="1"/>
  <c r="H24" i="136"/>
  <c r="H36" i="136"/>
  <c r="H48" i="136"/>
  <c r="AT24" i="136"/>
  <c r="J24" i="136" s="1"/>
  <c r="AU24" i="136" s="1"/>
  <c r="AT36" i="136"/>
  <c r="J36" i="136" s="1"/>
  <c r="AU36" i="136" s="1"/>
  <c r="AT48" i="136"/>
  <c r="J48" i="136" s="1"/>
  <c r="AU48" i="136" s="1"/>
  <c r="I27" i="135"/>
  <c r="AV27" i="135"/>
  <c r="AW27" i="135" s="1"/>
  <c r="AZ27" i="135" s="1"/>
  <c r="F27" i="135" s="1"/>
  <c r="BC27" i="135" s="1"/>
  <c r="G27" i="135" s="1"/>
  <c r="BE30" i="135"/>
  <c r="BD30" i="135"/>
  <c r="BE36" i="135"/>
  <c r="BD36" i="135"/>
  <c r="BE45" i="135"/>
  <c r="BD45" i="135"/>
  <c r="I21" i="135"/>
  <c r="AV21" i="135"/>
  <c r="AW21" i="135" s="1"/>
  <c r="AZ21" i="135" s="1"/>
  <c r="F21" i="135" s="1"/>
  <c r="BC21" i="135" s="1"/>
  <c r="G21" i="135" s="1"/>
  <c r="I33" i="135"/>
  <c r="AV33" i="135"/>
  <c r="AW33" i="135" s="1"/>
  <c r="AZ33" i="135" s="1"/>
  <c r="F33" i="135" s="1"/>
  <c r="BC33" i="135" s="1"/>
  <c r="G33" i="135" s="1"/>
  <c r="BF36" i="135"/>
  <c r="BH36" i="135" s="1"/>
  <c r="BF30" i="135"/>
  <c r="BH30" i="135" s="1"/>
  <c r="BE24" i="135"/>
  <c r="BD24" i="135"/>
  <c r="BF24" i="135"/>
  <c r="BH24" i="135" s="1"/>
  <c r="BF45" i="135"/>
  <c r="BH45" i="135" s="1"/>
  <c r="BE39" i="135"/>
  <c r="BD39" i="135"/>
  <c r="BE42" i="135"/>
  <c r="BD42" i="135"/>
  <c r="I21" i="133"/>
  <c r="AV21" i="133"/>
  <c r="AW21" i="133" s="1"/>
  <c r="AZ21" i="133" s="1"/>
  <c r="F21" i="133" s="1"/>
  <c r="BC21" i="133" s="1"/>
  <c r="G21" i="133" s="1"/>
  <c r="H33" i="133"/>
  <c r="H45" i="133"/>
  <c r="H24" i="133"/>
  <c r="H36" i="133"/>
  <c r="H48" i="133"/>
  <c r="I27" i="133"/>
  <c r="AV27" i="133"/>
  <c r="AW27" i="133" s="1"/>
  <c r="AZ27" i="133" s="1"/>
  <c r="F27" i="133" s="1"/>
  <c r="BC27" i="133" s="1"/>
  <c r="G27" i="133" s="1"/>
  <c r="AT45" i="133"/>
  <c r="J45" i="133" s="1"/>
  <c r="AU45" i="133" s="1"/>
  <c r="I18" i="133"/>
  <c r="AV18" i="133"/>
  <c r="AW18" i="133" s="1"/>
  <c r="AZ18" i="133" s="1"/>
  <c r="F18" i="133" s="1"/>
  <c r="BC18" i="133" s="1"/>
  <c r="G18" i="133" s="1"/>
  <c r="AT24" i="133"/>
  <c r="J24" i="133" s="1"/>
  <c r="AU24" i="133" s="1"/>
  <c r="AT48" i="133"/>
  <c r="J48" i="133" s="1"/>
  <c r="AU48" i="133" s="1"/>
  <c r="H21" i="133"/>
  <c r="I30" i="133"/>
  <c r="AV30" i="133"/>
  <c r="AW30" i="133" s="1"/>
  <c r="AZ30" i="133" s="1"/>
  <c r="F30" i="133" s="1"/>
  <c r="BC30" i="133" s="1"/>
  <c r="G30" i="133" s="1"/>
  <c r="H27" i="133"/>
  <c r="H39" i="133"/>
  <c r="H51" i="133"/>
  <c r="AT51" i="133"/>
  <c r="J51" i="133" s="1"/>
  <c r="AU51" i="133" s="1"/>
  <c r="AT36" i="133"/>
  <c r="J36" i="133" s="1"/>
  <c r="AU36" i="133" s="1"/>
  <c r="I39" i="133"/>
  <c r="AV39" i="133"/>
  <c r="AW39" i="133" s="1"/>
  <c r="AZ39" i="133" s="1"/>
  <c r="F39" i="133" s="1"/>
  <c r="BC39" i="133" s="1"/>
  <c r="G39" i="133" s="1"/>
  <c r="AT33" i="133"/>
  <c r="J33" i="133" s="1"/>
  <c r="AU33" i="133" s="1"/>
  <c r="BF18" i="133"/>
  <c r="BH18" i="133" s="1"/>
  <c r="H18" i="133"/>
  <c r="H30" i="133"/>
  <c r="H42" i="133"/>
  <c r="AT42" i="133"/>
  <c r="J42" i="133" s="1"/>
  <c r="AU42" i="133" s="1"/>
  <c r="BA45" i="132"/>
  <c r="AZ45" i="132"/>
  <c r="BA24" i="132"/>
  <c r="AZ24" i="132"/>
  <c r="BA27" i="132"/>
  <c r="AZ27" i="132"/>
  <c r="BA18" i="132"/>
  <c r="AZ18" i="132"/>
  <c r="BB24" i="132"/>
  <c r="BD24" i="132" s="1"/>
  <c r="BB27" i="132"/>
  <c r="BD27" i="132" s="1"/>
  <c r="BD51" i="132"/>
  <c r="BB18" i="132"/>
  <c r="BD18" i="132" s="1"/>
  <c r="BB36" i="132"/>
  <c r="BD36" i="132" s="1"/>
  <c r="BB45" i="132"/>
  <c r="BD45" i="132" s="1"/>
  <c r="BA36" i="132"/>
  <c r="AZ36" i="132"/>
  <c r="BA30" i="132"/>
  <c r="AZ30" i="132"/>
  <c r="H18" i="131"/>
  <c r="BB21" i="131"/>
  <c r="BD21" i="131" s="1"/>
  <c r="BA33" i="131"/>
  <c r="AZ33" i="131"/>
  <c r="BA21" i="131"/>
  <c r="AZ21" i="131"/>
  <c r="AP18" i="131"/>
  <c r="J18" i="131" s="1"/>
  <c r="AQ18" i="131" s="1"/>
  <c r="BA36" i="131"/>
  <c r="AZ36" i="131"/>
  <c r="BB48" i="131"/>
  <c r="BD48" i="131" s="1"/>
  <c r="BB33" i="131"/>
  <c r="BD33" i="131" s="1"/>
  <c r="BA48" i="131"/>
  <c r="AZ48" i="131"/>
  <c r="BB36" i="130"/>
  <c r="BD36" i="130" s="1"/>
  <c r="BA24" i="130"/>
  <c r="AZ24" i="130"/>
  <c r="BA48" i="130"/>
  <c r="AZ48" i="130"/>
  <c r="BA27" i="130"/>
  <c r="AZ27" i="130"/>
  <c r="BA18" i="130"/>
  <c r="AZ18" i="130"/>
  <c r="BA36" i="130"/>
  <c r="AZ36" i="130"/>
  <c r="BA21" i="130"/>
  <c r="AZ21" i="130"/>
  <c r="BB24" i="130"/>
  <c r="BD24" i="130" s="1"/>
  <c r="BB48" i="130"/>
  <c r="BD48" i="130" s="1"/>
  <c r="BA45" i="127"/>
  <c r="AZ45" i="127"/>
  <c r="BA21" i="127"/>
  <c r="AZ21" i="127"/>
  <c r="BA36" i="127"/>
  <c r="BA33" i="127"/>
  <c r="AZ33" i="127"/>
  <c r="BA27" i="127"/>
  <c r="AZ27" i="127"/>
  <c r="AR51" i="127"/>
  <c r="AS51" i="127" s="1"/>
  <c r="AV51" i="127" s="1"/>
  <c r="F51" i="127" s="1"/>
  <c r="AY51" i="127" s="1"/>
  <c r="G51" i="127" s="1"/>
  <c r="BA24" i="127"/>
  <c r="AZ24" i="127"/>
  <c r="I39" i="127"/>
  <c r="I42" i="127"/>
  <c r="I18" i="127"/>
  <c r="I45" i="127"/>
  <c r="BB45" i="127"/>
  <c r="AR39" i="127"/>
  <c r="AS39" i="127" s="1"/>
  <c r="AV39" i="127" s="1"/>
  <c r="F39" i="127" s="1"/>
  <c r="AY39" i="127" s="1"/>
  <c r="G39" i="127" s="1"/>
  <c r="I33" i="127"/>
  <c r="BB33" i="127"/>
  <c r="BD33" i="127" s="1"/>
  <c r="I21" i="127"/>
  <c r="BB21" i="127"/>
  <c r="BD21" i="127" s="1"/>
  <c r="I27" i="127"/>
  <c r="BB27" i="127"/>
  <c r="AP48" i="127"/>
  <c r="J48" i="127" s="1"/>
  <c r="AQ48" i="127" s="1"/>
  <c r="AR42" i="127"/>
  <c r="AS42" i="127" s="1"/>
  <c r="AV42" i="127" s="1"/>
  <c r="F42" i="127" s="1"/>
  <c r="AY42" i="127" s="1"/>
  <c r="G42" i="127" s="1"/>
  <c r="BC39" i="127"/>
  <c r="BB36" i="127"/>
  <c r="BD36" i="127" s="1"/>
  <c r="BC27" i="127"/>
  <c r="I24" i="127"/>
  <c r="BB24" i="127"/>
  <c r="BD24" i="127" s="1"/>
  <c r="AR18" i="127"/>
  <c r="AS18" i="127" s="1"/>
  <c r="AV18" i="127" s="1"/>
  <c r="F18" i="127" s="1"/>
  <c r="AY18" i="127" s="1"/>
  <c r="G18" i="127" s="1"/>
  <c r="I42" i="126"/>
  <c r="BE36" i="126"/>
  <c r="BD36" i="126"/>
  <c r="BE33" i="126"/>
  <c r="BD33" i="126"/>
  <c r="BE27" i="126"/>
  <c r="BD27" i="126"/>
  <c r="I45" i="126"/>
  <c r="I48" i="126"/>
  <c r="I33" i="126"/>
  <c r="BF33" i="126"/>
  <c r="BH33" i="126" s="1"/>
  <c r="BF21" i="126"/>
  <c r="BH21" i="126" s="1"/>
  <c r="BF27" i="126"/>
  <c r="I30" i="126"/>
  <c r="BF30" i="126"/>
  <c r="BH30" i="126" s="1"/>
  <c r="AT51" i="126"/>
  <c r="J51" i="126" s="1"/>
  <c r="AU51" i="126" s="1"/>
  <c r="AV48" i="126"/>
  <c r="AW48" i="126" s="1"/>
  <c r="AZ48" i="126" s="1"/>
  <c r="F48" i="126" s="1"/>
  <c r="BC48" i="126" s="1"/>
  <c r="G48" i="126" s="1"/>
  <c r="AT39" i="126"/>
  <c r="J39" i="126" s="1"/>
  <c r="AU39" i="126" s="1"/>
  <c r="I36" i="126"/>
  <c r="BF36" i="126"/>
  <c r="AV30" i="126"/>
  <c r="AW30" i="126" s="1"/>
  <c r="AZ30" i="126" s="1"/>
  <c r="F30" i="126" s="1"/>
  <c r="BC30" i="126" s="1"/>
  <c r="G30" i="126" s="1"/>
  <c r="BG27" i="126"/>
  <c r="BF24" i="126"/>
  <c r="BH24" i="126" s="1"/>
  <c r="AP33" i="113"/>
  <c r="J33" i="113" s="1"/>
  <c r="AQ33" i="113" s="1"/>
  <c r="I33" i="113" s="1"/>
  <c r="AL30" i="113"/>
  <c r="H30" i="113" s="1"/>
  <c r="AP27" i="113"/>
  <c r="J27" i="113" s="1"/>
  <c r="AQ27" i="113" s="1"/>
  <c r="AL24" i="113"/>
  <c r="H24" i="113" s="1"/>
  <c r="AP21" i="113"/>
  <c r="J21" i="113" s="1"/>
  <c r="AQ21" i="113" s="1"/>
  <c r="I21" i="113" s="1"/>
  <c r="AL48" i="112"/>
  <c r="H48" i="112" s="1"/>
  <c r="AL42" i="112"/>
  <c r="H42" i="112" s="1"/>
  <c r="AL36" i="112"/>
  <c r="H36" i="112" s="1"/>
  <c r="AP33" i="112"/>
  <c r="J33" i="112" s="1"/>
  <c r="AQ33" i="112" s="1"/>
  <c r="I33" i="112" s="1"/>
  <c r="AL30" i="112"/>
  <c r="H30" i="112" s="1"/>
  <c r="AL24" i="112"/>
  <c r="H24" i="112" s="1"/>
  <c r="AL51" i="112"/>
  <c r="H51" i="112" s="1"/>
  <c r="AL45" i="112"/>
  <c r="H45" i="112" s="1"/>
  <c r="AL39" i="112"/>
  <c r="H39" i="112" s="1"/>
  <c r="AP36" i="112"/>
  <c r="J36" i="112" s="1"/>
  <c r="AQ36" i="112" s="1"/>
  <c r="BB36" i="112" s="1"/>
  <c r="BD36" i="112" s="1"/>
  <c r="AL33" i="112"/>
  <c r="H33" i="112" s="1"/>
  <c r="AL27" i="112"/>
  <c r="H27" i="112" s="1"/>
  <c r="AP24" i="112"/>
  <c r="J24" i="112" s="1"/>
  <c r="AQ24" i="112" s="1"/>
  <c r="I24" i="112" s="1"/>
  <c r="AL21" i="112"/>
  <c r="H21" i="112" s="1"/>
  <c r="AP18" i="112"/>
  <c r="J18" i="112" s="1"/>
  <c r="AQ18" i="112" s="1"/>
  <c r="H36" i="114"/>
  <c r="AP36" i="114"/>
  <c r="J36" i="114" s="1"/>
  <c r="AQ36" i="114" s="1"/>
  <c r="I21" i="114"/>
  <c r="AR21" i="114"/>
  <c r="AS21" i="114" s="1"/>
  <c r="AV21" i="114" s="1"/>
  <c r="F21" i="114" s="1"/>
  <c r="AY21" i="114" s="1"/>
  <c r="G21" i="114" s="1"/>
  <c r="AZ21" i="114" s="1"/>
  <c r="H24" i="114"/>
  <c r="AP24" i="114"/>
  <c r="J24" i="114" s="1"/>
  <c r="AQ24" i="114" s="1"/>
  <c r="BC51" i="114"/>
  <c r="H48" i="114"/>
  <c r="AP48" i="114"/>
  <c r="J48" i="114" s="1"/>
  <c r="AQ48" i="114" s="1"/>
  <c r="BC39" i="114"/>
  <c r="E36" i="114"/>
  <c r="BC36" i="114" s="1"/>
  <c r="E24" i="114"/>
  <c r="BC24" i="114" s="1"/>
  <c r="AL45" i="114"/>
  <c r="AL33" i="114"/>
  <c r="E48" i="114"/>
  <c r="BC48" i="114" s="1"/>
  <c r="AP42" i="114"/>
  <c r="J42" i="114" s="1"/>
  <c r="AQ42" i="114" s="1"/>
  <c r="AR42" i="114" s="1"/>
  <c r="AS42" i="114" s="1"/>
  <c r="AV42" i="114" s="1"/>
  <c r="F42" i="114" s="1"/>
  <c r="AY42" i="114" s="1"/>
  <c r="G42" i="114" s="1"/>
  <c r="AP30" i="114"/>
  <c r="J30" i="114" s="1"/>
  <c r="AQ30" i="114" s="1"/>
  <c r="AP45" i="110"/>
  <c r="J45" i="110" s="1"/>
  <c r="AQ45" i="110" s="1"/>
  <c r="AP39" i="110"/>
  <c r="J39" i="110" s="1"/>
  <c r="AQ39" i="110" s="1"/>
  <c r="AR39" i="110" s="1"/>
  <c r="AS39" i="110" s="1"/>
  <c r="AV39" i="110" s="1"/>
  <c r="F39" i="110" s="1"/>
  <c r="AY39" i="110" s="1"/>
  <c r="G39" i="110" s="1"/>
  <c r="AP33" i="110"/>
  <c r="J33" i="110" s="1"/>
  <c r="AQ33" i="110" s="1"/>
  <c r="I33" i="110" s="1"/>
  <c r="AP24" i="110"/>
  <c r="J24" i="110" s="1"/>
  <c r="AQ24" i="110" s="1"/>
  <c r="AR24" i="110" s="1"/>
  <c r="AS24" i="110" s="1"/>
  <c r="AV24" i="110" s="1"/>
  <c r="F24" i="110" s="1"/>
  <c r="AY24" i="110" s="1"/>
  <c r="G24" i="110" s="1"/>
  <c r="AP30" i="110"/>
  <c r="J30" i="110" s="1"/>
  <c r="AQ30" i="110" s="1"/>
  <c r="I30" i="110" s="1"/>
  <c r="AP27" i="110"/>
  <c r="J27" i="110" s="1"/>
  <c r="AQ27" i="110" s="1"/>
  <c r="I27" i="110" s="1"/>
  <c r="AL21" i="110"/>
  <c r="H21" i="110" s="1"/>
  <c r="AP51" i="108"/>
  <c r="J51" i="108" s="1"/>
  <c r="AQ51" i="108" s="1"/>
  <c r="AR51" i="108" s="1"/>
  <c r="AS51" i="108" s="1"/>
  <c r="AV51" i="108" s="1"/>
  <c r="F51" i="108" s="1"/>
  <c r="AY51" i="108" s="1"/>
  <c r="G51" i="108" s="1"/>
  <c r="AL48" i="108"/>
  <c r="H48" i="108" s="1"/>
  <c r="BC48" i="108"/>
  <c r="AL42" i="108"/>
  <c r="H42" i="108" s="1"/>
  <c r="AP39" i="108"/>
  <c r="J39" i="108" s="1"/>
  <c r="AQ39" i="108" s="1"/>
  <c r="I39" i="108" s="1"/>
  <c r="AL36" i="108"/>
  <c r="H36" i="108" s="1"/>
  <c r="AL30" i="108"/>
  <c r="H30" i="108" s="1"/>
  <c r="AP27" i="108"/>
  <c r="J27" i="108" s="1"/>
  <c r="AQ27" i="108" s="1"/>
  <c r="AR27" i="108" s="1"/>
  <c r="AS27" i="108" s="1"/>
  <c r="AV27" i="108" s="1"/>
  <c r="F27" i="108" s="1"/>
  <c r="AY27" i="108" s="1"/>
  <c r="G27" i="108" s="1"/>
  <c r="AL24" i="108"/>
  <c r="H24" i="108" s="1"/>
  <c r="AP21" i="108"/>
  <c r="J21" i="108" s="1"/>
  <c r="AQ21" i="108" s="1"/>
  <c r="AP18" i="108"/>
  <c r="J18" i="108" s="1"/>
  <c r="AQ18" i="108" s="1"/>
  <c r="I18" i="108" s="1"/>
  <c r="AP51" i="111"/>
  <c r="J51" i="111" s="1"/>
  <c r="AQ51" i="111" s="1"/>
  <c r="AP45" i="111"/>
  <c r="J45" i="111" s="1"/>
  <c r="AQ45" i="111" s="1"/>
  <c r="AP39" i="111"/>
  <c r="J39" i="111" s="1"/>
  <c r="AQ39" i="111" s="1"/>
  <c r="I39" i="111" s="1"/>
  <c r="AP33" i="111"/>
  <c r="J33" i="111" s="1"/>
  <c r="AQ33" i="111" s="1"/>
  <c r="AP27" i="111"/>
  <c r="J27" i="111" s="1"/>
  <c r="AQ27" i="111" s="1"/>
  <c r="I27" i="111" s="1"/>
  <c r="AP21" i="111"/>
  <c r="J21" i="111" s="1"/>
  <c r="AQ21" i="111" s="1"/>
  <c r="AP18" i="111"/>
  <c r="J18" i="111" s="1"/>
  <c r="AQ18" i="111" s="1"/>
  <c r="BC45" i="109"/>
  <c r="AL30" i="109"/>
  <c r="H30" i="109" s="1"/>
  <c r="BC24" i="109"/>
  <c r="BC21" i="109"/>
  <c r="AP48" i="109"/>
  <c r="J48" i="109" s="1"/>
  <c r="AQ48" i="109" s="1"/>
  <c r="AP45" i="109"/>
  <c r="J45" i="109" s="1"/>
  <c r="AQ45" i="109" s="1"/>
  <c r="AR45" i="109" s="1"/>
  <c r="AS45" i="109" s="1"/>
  <c r="AV45" i="109" s="1"/>
  <c r="F45" i="109" s="1"/>
  <c r="AY45" i="109" s="1"/>
  <c r="G45" i="109" s="1"/>
  <c r="BA45" i="109" s="1"/>
  <c r="BC30" i="109"/>
  <c r="AP24" i="109"/>
  <c r="J24" i="109" s="1"/>
  <c r="AQ24" i="109" s="1"/>
  <c r="AR24" i="109" s="1"/>
  <c r="AS24" i="109" s="1"/>
  <c r="AV24" i="109" s="1"/>
  <c r="F24" i="109" s="1"/>
  <c r="AY24" i="109" s="1"/>
  <c r="G24" i="109" s="1"/>
  <c r="AZ24" i="109" s="1"/>
  <c r="AP21" i="109"/>
  <c r="J21" i="109" s="1"/>
  <c r="AQ21" i="109" s="1"/>
  <c r="AR21" i="109" s="1"/>
  <c r="AS21" i="109" s="1"/>
  <c r="AV21" i="109" s="1"/>
  <c r="F21" i="109" s="1"/>
  <c r="AY21" i="109" s="1"/>
  <c r="G21" i="109" s="1"/>
  <c r="AZ21" i="109" s="1"/>
  <c r="BC42" i="109"/>
  <c r="AL42" i="109"/>
  <c r="H42" i="109" s="1"/>
  <c r="BC36" i="109"/>
  <c r="BC33" i="109"/>
  <c r="BC18" i="109"/>
  <c r="BC39" i="106"/>
  <c r="BC45" i="106"/>
  <c r="AL51" i="106"/>
  <c r="H51" i="106" s="1"/>
  <c r="BC48" i="106"/>
  <c r="AL42" i="106"/>
  <c r="H42" i="106" s="1"/>
  <c r="AP39" i="106"/>
  <c r="J39" i="106" s="1"/>
  <c r="AQ39" i="106" s="1"/>
  <c r="AL36" i="106"/>
  <c r="H36" i="106" s="1"/>
  <c r="AP33" i="106"/>
  <c r="J33" i="106" s="1"/>
  <c r="AQ33" i="106" s="1"/>
  <c r="AL30" i="106"/>
  <c r="H30" i="106" s="1"/>
  <c r="AP27" i="106"/>
  <c r="J27" i="106" s="1"/>
  <c r="AQ27" i="106" s="1"/>
  <c r="AL24" i="106"/>
  <c r="H24" i="106" s="1"/>
  <c r="AP21" i="106"/>
  <c r="J21" i="106" s="1"/>
  <c r="AQ21" i="106" s="1"/>
  <c r="AP51" i="106"/>
  <c r="J51" i="106" s="1"/>
  <c r="AQ51" i="106" s="1"/>
  <c r="I51" i="106" s="1"/>
  <c r="AP24" i="106"/>
  <c r="J24" i="106" s="1"/>
  <c r="AQ24" i="106" s="1"/>
  <c r="BC51" i="106"/>
  <c r="AP48" i="106"/>
  <c r="J48" i="106" s="1"/>
  <c r="AQ48" i="106" s="1"/>
  <c r="AR48" i="106" s="1"/>
  <c r="AS48" i="106" s="1"/>
  <c r="AV48" i="106" s="1"/>
  <c r="F48" i="106" s="1"/>
  <c r="AY48" i="106" s="1"/>
  <c r="G48" i="106" s="1"/>
  <c r="BA48" i="106" s="1"/>
  <c r="AL45" i="106"/>
  <c r="H45" i="106" s="1"/>
  <c r="BC42" i="106"/>
  <c r="BC36" i="106"/>
  <c r="AP18" i="106"/>
  <c r="J18" i="106" s="1"/>
  <c r="AQ18" i="106" s="1"/>
  <c r="BC45" i="105"/>
  <c r="AL48" i="105"/>
  <c r="H48" i="105" s="1"/>
  <c r="AP45" i="105"/>
  <c r="J45" i="105" s="1"/>
  <c r="AQ45" i="105" s="1"/>
  <c r="I45" i="105" s="1"/>
  <c r="BC39" i="105"/>
  <c r="AP24" i="105"/>
  <c r="J24" i="105" s="1"/>
  <c r="AQ24" i="105" s="1"/>
  <c r="AR24" i="105" s="1"/>
  <c r="AS24" i="105" s="1"/>
  <c r="AV24" i="105" s="1"/>
  <c r="F24" i="105" s="1"/>
  <c r="AY24" i="105" s="1"/>
  <c r="G24" i="105" s="1"/>
  <c r="AL21" i="105"/>
  <c r="H21" i="105" s="1"/>
  <c r="AP48" i="105"/>
  <c r="J48" i="105" s="1"/>
  <c r="AQ48" i="105" s="1"/>
  <c r="AR48" i="105" s="1"/>
  <c r="AS48" i="105" s="1"/>
  <c r="AV48" i="105" s="1"/>
  <c r="F48" i="105" s="1"/>
  <c r="AY48" i="105" s="1"/>
  <c r="G48" i="105" s="1"/>
  <c r="BA48" i="105" s="1"/>
  <c r="AL51" i="105"/>
  <c r="H51" i="105" s="1"/>
  <c r="AL42" i="105"/>
  <c r="H42" i="105" s="1"/>
  <c r="AP39" i="105"/>
  <c r="J39" i="105" s="1"/>
  <c r="AQ39" i="105" s="1"/>
  <c r="AL36" i="105"/>
  <c r="H36" i="105" s="1"/>
  <c r="AP33" i="105"/>
  <c r="J33" i="105" s="1"/>
  <c r="AQ33" i="105" s="1"/>
  <c r="AL30" i="105"/>
  <c r="H30" i="105" s="1"/>
  <c r="AP27" i="105"/>
  <c r="J27" i="105" s="1"/>
  <c r="AQ27" i="105" s="1"/>
  <c r="BG21" i="101"/>
  <c r="AT51" i="101"/>
  <c r="J51" i="101" s="1"/>
  <c r="AU51" i="101" s="1"/>
  <c r="I51" i="101" s="1"/>
  <c r="BG51" i="101"/>
  <c r="AT48" i="101"/>
  <c r="J48" i="101" s="1"/>
  <c r="AU48" i="101" s="1"/>
  <c r="AV48" i="101" s="1"/>
  <c r="AW48" i="101" s="1"/>
  <c r="AZ48" i="101" s="1"/>
  <c r="F48" i="101" s="1"/>
  <c r="BC48" i="101" s="1"/>
  <c r="G48" i="101" s="1"/>
  <c r="AT45" i="101"/>
  <c r="J45" i="101" s="1"/>
  <c r="AU45" i="101" s="1"/>
  <c r="AV45" i="101" s="1"/>
  <c r="AW45" i="101" s="1"/>
  <c r="AZ45" i="101" s="1"/>
  <c r="F45" i="101" s="1"/>
  <c r="BC45" i="101" s="1"/>
  <c r="G45" i="101" s="1"/>
  <c r="BG30" i="101"/>
  <c r="AT27" i="101"/>
  <c r="J27" i="101" s="1"/>
  <c r="AU27" i="101" s="1"/>
  <c r="AV27" i="101" s="1"/>
  <c r="AW27" i="101" s="1"/>
  <c r="AZ27" i="101" s="1"/>
  <c r="F27" i="101" s="1"/>
  <c r="BC27" i="101" s="1"/>
  <c r="G27" i="101" s="1"/>
  <c r="BE27" i="101" s="1"/>
  <c r="AT24" i="101"/>
  <c r="J24" i="101" s="1"/>
  <c r="AU24" i="101" s="1"/>
  <c r="AV24" i="101" s="1"/>
  <c r="AW24" i="101" s="1"/>
  <c r="AZ24" i="101" s="1"/>
  <c r="F24" i="101" s="1"/>
  <c r="BC24" i="101" s="1"/>
  <c r="G24" i="101" s="1"/>
  <c r="AT21" i="101"/>
  <c r="J21" i="101" s="1"/>
  <c r="AU21" i="101" s="1"/>
  <c r="AV21" i="101" s="1"/>
  <c r="AW21" i="101" s="1"/>
  <c r="AZ21" i="101" s="1"/>
  <c r="F21" i="101" s="1"/>
  <c r="BC21" i="101" s="1"/>
  <c r="G21" i="101" s="1"/>
  <c r="AP42" i="101"/>
  <c r="H42" i="101" s="1"/>
  <c r="BG36" i="101"/>
  <c r="BG33" i="101"/>
  <c r="AT30" i="101"/>
  <c r="J30" i="101" s="1"/>
  <c r="AU30" i="101" s="1"/>
  <c r="BG18" i="101"/>
  <c r="BG48" i="100"/>
  <c r="BG24" i="100"/>
  <c r="BG30" i="100"/>
  <c r="BG18" i="100"/>
  <c r="BG33" i="97"/>
  <c r="BG21" i="97"/>
  <c r="BG45" i="97"/>
  <c r="BG27" i="97"/>
  <c r="AT24" i="97"/>
  <c r="J24" i="97" s="1"/>
  <c r="AU24" i="97" s="1"/>
  <c r="AV24" i="97" s="1"/>
  <c r="AW24" i="97" s="1"/>
  <c r="AZ24" i="97" s="1"/>
  <c r="F24" i="97" s="1"/>
  <c r="BC24" i="97" s="1"/>
  <c r="G24" i="97" s="1"/>
  <c r="AT45" i="96"/>
  <c r="J45" i="96" s="1"/>
  <c r="AU45" i="96" s="1"/>
  <c r="BG42" i="96"/>
  <c r="AT36" i="96"/>
  <c r="J36" i="96" s="1"/>
  <c r="AU36" i="96" s="1"/>
  <c r="BG51" i="96"/>
  <c r="BG39" i="96"/>
  <c r="BG27" i="96"/>
  <c r="AT24" i="96"/>
  <c r="J24" i="96" s="1"/>
  <c r="AU24" i="96" s="1"/>
  <c r="AT51" i="96"/>
  <c r="J51" i="96" s="1"/>
  <c r="AU51" i="96" s="1"/>
  <c r="AV51" i="96" s="1"/>
  <c r="AW51" i="96" s="1"/>
  <c r="AZ51" i="96" s="1"/>
  <c r="F51" i="96" s="1"/>
  <c r="BC51" i="96" s="1"/>
  <c r="G51" i="96" s="1"/>
  <c r="BG48" i="96"/>
  <c r="AP42" i="96"/>
  <c r="AT42" i="96" s="1"/>
  <c r="J42" i="96" s="1"/>
  <c r="AU42" i="96" s="1"/>
  <c r="AT39" i="96"/>
  <c r="J39" i="96" s="1"/>
  <c r="AU39" i="96" s="1"/>
  <c r="AP36" i="96"/>
  <c r="H36" i="96" s="1"/>
  <c r="BG33" i="96"/>
  <c r="AT30" i="96"/>
  <c r="J30" i="96" s="1"/>
  <c r="AU30" i="96" s="1"/>
  <c r="I30" i="96" s="1"/>
  <c r="AP21" i="96"/>
  <c r="H21" i="96" s="1"/>
  <c r="AP18" i="96"/>
  <c r="H18" i="96" s="1"/>
  <c r="BG42" i="99"/>
  <c r="BG30" i="99"/>
  <c r="BG51" i="99"/>
  <c r="BG39" i="99"/>
  <c r="E30" i="95"/>
  <c r="BG30" i="95" s="1"/>
  <c r="BC48" i="107"/>
  <c r="AP39" i="107"/>
  <c r="J39" i="107" s="1"/>
  <c r="AQ39" i="107" s="1"/>
  <c r="AR39" i="107" s="1"/>
  <c r="AS39" i="107" s="1"/>
  <c r="AV39" i="107" s="1"/>
  <c r="F39" i="107" s="1"/>
  <c r="AY39" i="107" s="1"/>
  <c r="G39" i="107" s="1"/>
  <c r="BA39" i="107" s="1"/>
  <c r="AP33" i="107"/>
  <c r="J33" i="107" s="1"/>
  <c r="AQ33" i="107" s="1"/>
  <c r="AR33" i="107" s="1"/>
  <c r="AS33" i="107" s="1"/>
  <c r="AV33" i="107" s="1"/>
  <c r="F33" i="107" s="1"/>
  <c r="AY33" i="107" s="1"/>
  <c r="G33" i="107" s="1"/>
  <c r="AP27" i="107"/>
  <c r="J27" i="107" s="1"/>
  <c r="AQ27" i="107" s="1"/>
  <c r="AP21" i="107"/>
  <c r="J21" i="107" s="1"/>
  <c r="AQ21" i="107" s="1"/>
  <c r="AP48" i="107"/>
  <c r="J48" i="107" s="1"/>
  <c r="AQ48" i="107" s="1"/>
  <c r="AR48" i="107" s="1"/>
  <c r="AS48" i="107" s="1"/>
  <c r="AV48" i="107" s="1"/>
  <c r="F48" i="107" s="1"/>
  <c r="AY48" i="107" s="1"/>
  <c r="G48" i="107" s="1"/>
  <c r="BA48" i="107" s="1"/>
  <c r="AL45" i="107"/>
  <c r="H45" i="107" s="1"/>
  <c r="BC42" i="107"/>
  <c r="BC36" i="107"/>
  <c r="AL18" i="107"/>
  <c r="H18" i="107" s="1"/>
  <c r="BG48" i="102"/>
  <c r="BG45" i="102"/>
  <c r="BG42" i="102"/>
  <c r="AT21" i="103"/>
  <c r="J21" i="103" s="1"/>
  <c r="AU21" i="103" s="1"/>
  <c r="AV21" i="103" s="1"/>
  <c r="AW21" i="103" s="1"/>
  <c r="AZ21" i="103" s="1"/>
  <c r="F21" i="103" s="1"/>
  <c r="BC21" i="103" s="1"/>
  <c r="AL51" i="116"/>
  <c r="H51" i="116" s="1"/>
  <c r="AP48" i="116"/>
  <c r="J48" i="116" s="1"/>
  <c r="AQ48" i="116" s="1"/>
  <c r="AL45" i="116"/>
  <c r="H45" i="116" s="1"/>
  <c r="AL39" i="116"/>
  <c r="H39" i="116" s="1"/>
  <c r="AP36" i="116"/>
  <c r="J36" i="116" s="1"/>
  <c r="AQ36" i="116" s="1"/>
  <c r="I36" i="116" s="1"/>
  <c r="AL33" i="116"/>
  <c r="H33" i="116" s="1"/>
  <c r="AL27" i="116"/>
  <c r="H27" i="116" s="1"/>
  <c r="AL21" i="116"/>
  <c r="H21" i="116" s="1"/>
  <c r="AL48" i="116"/>
  <c r="H48" i="116" s="1"/>
  <c r="AL42" i="116"/>
  <c r="H42" i="116" s="1"/>
  <c r="AP39" i="116"/>
  <c r="J39" i="116" s="1"/>
  <c r="AQ39" i="116" s="1"/>
  <c r="AR39" i="116" s="1"/>
  <c r="AS39" i="116" s="1"/>
  <c r="AV39" i="116" s="1"/>
  <c r="F39" i="116" s="1"/>
  <c r="AY39" i="116" s="1"/>
  <c r="G39" i="116" s="1"/>
  <c r="AL36" i="116"/>
  <c r="H36" i="116" s="1"/>
  <c r="AL30" i="116"/>
  <c r="H30" i="116" s="1"/>
  <c r="AP27" i="116"/>
  <c r="J27" i="116" s="1"/>
  <c r="AQ27" i="116" s="1"/>
  <c r="I27" i="116" s="1"/>
  <c r="AL24" i="116"/>
  <c r="H24" i="116" s="1"/>
  <c r="BC51" i="123"/>
  <c r="BC42" i="123"/>
  <c r="AP39" i="123"/>
  <c r="J39" i="123" s="1"/>
  <c r="AQ39" i="123" s="1"/>
  <c r="I39" i="123" s="1"/>
  <c r="AP33" i="123"/>
  <c r="J33" i="123" s="1"/>
  <c r="AQ33" i="123" s="1"/>
  <c r="AR33" i="123" s="1"/>
  <c r="AS33" i="123" s="1"/>
  <c r="AV33" i="123" s="1"/>
  <c r="F33" i="123" s="1"/>
  <c r="AY33" i="123" s="1"/>
  <c r="G33" i="123" s="1"/>
  <c r="AP51" i="123"/>
  <c r="J51" i="123" s="1"/>
  <c r="AQ51" i="123" s="1"/>
  <c r="I51" i="123" s="1"/>
  <c r="BC45" i="123"/>
  <c r="AP42" i="123"/>
  <c r="J42" i="123" s="1"/>
  <c r="AQ42" i="123" s="1"/>
  <c r="AL30" i="123"/>
  <c r="H30" i="123" s="1"/>
  <c r="BC24" i="123"/>
  <c r="BC21" i="123"/>
  <c r="BD21" i="123" s="1"/>
  <c r="BC18" i="123"/>
  <c r="AP18" i="123"/>
  <c r="J18" i="123" s="1"/>
  <c r="AQ18" i="123" s="1"/>
  <c r="AL51" i="122"/>
  <c r="H51" i="122" s="1"/>
  <c r="BC48" i="122"/>
  <c r="BC21" i="122"/>
  <c r="BC30" i="122"/>
  <c r="AP27" i="122"/>
  <c r="J27" i="122" s="1"/>
  <c r="AQ27" i="122" s="1"/>
  <c r="AR27" i="122" s="1"/>
  <c r="AS27" i="122" s="1"/>
  <c r="AV27" i="122" s="1"/>
  <c r="F27" i="122" s="1"/>
  <c r="AY27" i="122" s="1"/>
  <c r="G27" i="122" s="1"/>
  <c r="AP24" i="122"/>
  <c r="J24" i="122" s="1"/>
  <c r="AQ24" i="122" s="1"/>
  <c r="AR24" i="122" s="1"/>
  <c r="AS24" i="122" s="1"/>
  <c r="AV24" i="122" s="1"/>
  <c r="F24" i="122" s="1"/>
  <c r="AY24" i="122" s="1"/>
  <c r="G24" i="122" s="1"/>
  <c r="BA24" i="122" s="1"/>
  <c r="AP21" i="122"/>
  <c r="J21" i="122" s="1"/>
  <c r="AQ21" i="122" s="1"/>
  <c r="AR21" i="122" s="1"/>
  <c r="AS21" i="122" s="1"/>
  <c r="AV21" i="122" s="1"/>
  <c r="F21" i="122" s="1"/>
  <c r="AY21" i="122" s="1"/>
  <c r="G21" i="122" s="1"/>
  <c r="BA21" i="122" s="1"/>
  <c r="AL48" i="122"/>
  <c r="H48" i="122" s="1"/>
  <c r="AL42" i="122"/>
  <c r="H42" i="122" s="1"/>
  <c r="BC36" i="122"/>
  <c r="BC33" i="122"/>
  <c r="AP30" i="122"/>
  <c r="J30" i="122" s="1"/>
  <c r="AQ30" i="122" s="1"/>
  <c r="AR30" i="122" s="1"/>
  <c r="AS30" i="122" s="1"/>
  <c r="AV30" i="122" s="1"/>
  <c r="F30" i="122" s="1"/>
  <c r="AY30" i="122" s="1"/>
  <c r="G30" i="122" s="1"/>
  <c r="BC18" i="122"/>
  <c r="AP18" i="122"/>
  <c r="J18" i="122" s="1"/>
  <c r="AQ18" i="122" s="1"/>
  <c r="AP51" i="125"/>
  <c r="J51" i="125" s="1"/>
  <c r="AQ51" i="125" s="1"/>
  <c r="AR51" i="125" s="1"/>
  <c r="AS51" i="125" s="1"/>
  <c r="AV51" i="125" s="1"/>
  <c r="F51" i="125" s="1"/>
  <c r="AY51" i="125" s="1"/>
  <c r="G51" i="125" s="1"/>
  <c r="BC36" i="125"/>
  <c r="AP33" i="125"/>
  <c r="J33" i="125" s="1"/>
  <c r="AQ33" i="125" s="1"/>
  <c r="AR33" i="125" s="1"/>
  <c r="AS33" i="125" s="1"/>
  <c r="AV33" i="125" s="1"/>
  <c r="F33" i="125" s="1"/>
  <c r="AY33" i="125" s="1"/>
  <c r="G33" i="125" s="1"/>
  <c r="AZ33" i="125" s="1"/>
  <c r="AP30" i="125"/>
  <c r="J30" i="125" s="1"/>
  <c r="AQ30" i="125" s="1"/>
  <c r="AR30" i="125" s="1"/>
  <c r="AS30" i="125" s="1"/>
  <c r="AV30" i="125" s="1"/>
  <c r="F30" i="125" s="1"/>
  <c r="AY30" i="125" s="1"/>
  <c r="G30" i="125" s="1"/>
  <c r="AP27" i="125"/>
  <c r="J27" i="125" s="1"/>
  <c r="AQ27" i="125" s="1"/>
  <c r="AR27" i="125" s="1"/>
  <c r="AS27" i="125" s="1"/>
  <c r="AV27" i="125" s="1"/>
  <c r="F27" i="125" s="1"/>
  <c r="AY27" i="125" s="1"/>
  <c r="G27" i="125" s="1"/>
  <c r="AP48" i="125"/>
  <c r="J48" i="125" s="1"/>
  <c r="AQ48" i="125" s="1"/>
  <c r="I48" i="125" s="1"/>
  <c r="BC27" i="125"/>
  <c r="AL48" i="125"/>
  <c r="H48" i="125" s="1"/>
  <c r="BC42" i="125"/>
  <c r="BC39" i="125"/>
  <c r="AP36" i="125"/>
  <c r="J36" i="125" s="1"/>
  <c r="AQ36" i="125" s="1"/>
  <c r="AR36" i="125" s="1"/>
  <c r="AS36" i="125" s="1"/>
  <c r="AV36" i="125" s="1"/>
  <c r="F36" i="125" s="1"/>
  <c r="AY36" i="125" s="1"/>
  <c r="G36" i="125" s="1"/>
  <c r="AL24" i="125"/>
  <c r="H24" i="125" s="1"/>
  <c r="AL18" i="125"/>
  <c r="H18" i="125" s="1"/>
  <c r="BC51" i="118"/>
  <c r="BC39" i="118"/>
  <c r="BC27" i="118"/>
  <c r="BC21" i="118"/>
  <c r="BC18" i="118"/>
  <c r="BC42" i="117"/>
  <c r="BC51" i="117"/>
  <c r="BC39" i="117"/>
  <c r="BC27" i="117"/>
  <c r="AP24" i="117"/>
  <c r="J24" i="117" s="1"/>
  <c r="AQ24" i="117" s="1"/>
  <c r="AP45" i="117"/>
  <c r="J45" i="117" s="1"/>
  <c r="AQ45" i="117" s="1"/>
  <c r="I45" i="117" s="1"/>
  <c r="AP51" i="117"/>
  <c r="J51" i="117" s="1"/>
  <c r="AQ51" i="117" s="1"/>
  <c r="I51" i="117" s="1"/>
  <c r="BC48" i="117"/>
  <c r="AL42" i="117"/>
  <c r="H42" i="117" s="1"/>
  <c r="AP39" i="117"/>
  <c r="J39" i="117" s="1"/>
  <c r="AQ39" i="117" s="1"/>
  <c r="AR39" i="117" s="1"/>
  <c r="AS39" i="117" s="1"/>
  <c r="AV39" i="117" s="1"/>
  <c r="F39" i="117" s="1"/>
  <c r="AY39" i="117" s="1"/>
  <c r="G39" i="117" s="1"/>
  <c r="AL36" i="117"/>
  <c r="H36" i="117" s="1"/>
  <c r="BC33" i="117"/>
  <c r="AL21" i="117"/>
  <c r="H21" i="117" s="1"/>
  <c r="AP18" i="117"/>
  <c r="J18" i="117" s="1"/>
  <c r="AQ18" i="117" s="1"/>
  <c r="I18" i="117" s="1"/>
  <c r="BC18" i="117"/>
  <c r="BA39" i="125"/>
  <c r="AZ39" i="125"/>
  <c r="BA51" i="125"/>
  <c r="AZ51" i="125"/>
  <c r="BA45" i="125"/>
  <c r="AZ45" i="125"/>
  <c r="BA30" i="125"/>
  <c r="AZ30" i="125"/>
  <c r="BA27" i="125"/>
  <c r="AZ27" i="125"/>
  <c r="BA21" i="125"/>
  <c r="AZ21" i="125"/>
  <c r="I51" i="125"/>
  <c r="BB51" i="125"/>
  <c r="BD51" i="125" s="1"/>
  <c r="I39" i="125"/>
  <c r="BB39" i="125"/>
  <c r="I27" i="125"/>
  <c r="BB27" i="125"/>
  <c r="BD27" i="125" s="1"/>
  <c r="I45" i="125"/>
  <c r="BB45" i="125"/>
  <c r="BD45" i="125" s="1"/>
  <c r="I21" i="125"/>
  <c r="BB21" i="125"/>
  <c r="BC45" i="125"/>
  <c r="BC33" i="125"/>
  <c r="I30" i="125"/>
  <c r="BB30" i="125"/>
  <c r="BD30" i="125" s="1"/>
  <c r="BC21" i="125"/>
  <c r="BA48" i="123"/>
  <c r="AZ48" i="123"/>
  <c r="BA45" i="123"/>
  <c r="AZ45" i="123"/>
  <c r="BA24" i="123"/>
  <c r="AZ24" i="123"/>
  <c r="BA21" i="123"/>
  <c r="AZ21" i="123"/>
  <c r="BA33" i="123"/>
  <c r="AZ33" i="123"/>
  <c r="I42" i="123"/>
  <c r="I18" i="123"/>
  <c r="BD45" i="123"/>
  <c r="I45" i="123"/>
  <c r="BB45" i="123"/>
  <c r="BD33" i="123"/>
  <c r="I33" i="123"/>
  <c r="BB33" i="123"/>
  <c r="I21" i="123"/>
  <c r="BB21" i="123"/>
  <c r="I48" i="123"/>
  <c r="BB48" i="123"/>
  <c r="BD48" i="123" s="1"/>
  <c r="AR42" i="123"/>
  <c r="AS42" i="123" s="1"/>
  <c r="AV42" i="123" s="1"/>
  <c r="F42" i="123" s="1"/>
  <c r="AY42" i="123" s="1"/>
  <c r="G42" i="123" s="1"/>
  <c r="BC39" i="123"/>
  <c r="BC27" i="123"/>
  <c r="I24" i="123"/>
  <c r="BB24" i="123"/>
  <c r="AR18" i="123"/>
  <c r="AS18" i="123" s="1"/>
  <c r="AV18" i="123" s="1"/>
  <c r="F18" i="123" s="1"/>
  <c r="AY18" i="123" s="1"/>
  <c r="G18" i="123" s="1"/>
  <c r="BA36" i="122"/>
  <c r="AZ36" i="122"/>
  <c r="BA33" i="122"/>
  <c r="AZ33" i="122"/>
  <c r="BA27" i="122"/>
  <c r="AZ27" i="122"/>
  <c r="I39" i="122"/>
  <c r="I18" i="122"/>
  <c r="AR39" i="122"/>
  <c r="AS39" i="122" s="1"/>
  <c r="AV39" i="122" s="1"/>
  <c r="F39" i="122" s="1"/>
  <c r="AY39" i="122" s="1"/>
  <c r="G39" i="122" s="1"/>
  <c r="I33" i="122"/>
  <c r="BB33" i="122"/>
  <c r="I27" i="122"/>
  <c r="BB27" i="122"/>
  <c r="BC39" i="122"/>
  <c r="I36" i="122"/>
  <c r="BB36" i="122"/>
  <c r="BC27" i="122"/>
  <c r="I24" i="122"/>
  <c r="AR18" i="122"/>
  <c r="AS18" i="122" s="1"/>
  <c r="AV18" i="122" s="1"/>
  <c r="F18" i="122" s="1"/>
  <c r="AY18" i="122" s="1"/>
  <c r="G18" i="122" s="1"/>
  <c r="AP21" i="118"/>
  <c r="J21" i="118" s="1"/>
  <c r="AQ21" i="118" s="1"/>
  <c r="AL51" i="118"/>
  <c r="AL48" i="118"/>
  <c r="AL45" i="118"/>
  <c r="AP45" i="118" s="1"/>
  <c r="J45" i="118" s="1"/>
  <c r="AQ45" i="118" s="1"/>
  <c r="AL42" i="118"/>
  <c r="AL39" i="118"/>
  <c r="AL36" i="118"/>
  <c r="AL33" i="118"/>
  <c r="AP33" i="118" s="1"/>
  <c r="J33" i="118" s="1"/>
  <c r="AQ33" i="118" s="1"/>
  <c r="AL30" i="118"/>
  <c r="AP30" i="118" s="1"/>
  <c r="J30" i="118" s="1"/>
  <c r="AQ30" i="118" s="1"/>
  <c r="AL27" i="118"/>
  <c r="AL24" i="118"/>
  <c r="AL21" i="118"/>
  <c r="AL18" i="118"/>
  <c r="AP18" i="118" s="1"/>
  <c r="J18" i="118" s="1"/>
  <c r="AQ18" i="118" s="1"/>
  <c r="I39" i="117"/>
  <c r="I48" i="117"/>
  <c r="AR48" i="117"/>
  <c r="AS48" i="117" s="1"/>
  <c r="AV48" i="117" s="1"/>
  <c r="F48" i="117" s="1"/>
  <c r="AY48" i="117" s="1"/>
  <c r="G48" i="117" s="1"/>
  <c r="I33" i="117"/>
  <c r="AR45" i="117"/>
  <c r="AS45" i="117" s="1"/>
  <c r="AV45" i="117" s="1"/>
  <c r="F45" i="117" s="1"/>
  <c r="AY45" i="117" s="1"/>
  <c r="G45" i="117" s="1"/>
  <c r="I24" i="117"/>
  <c r="H39" i="117"/>
  <c r="H51" i="117"/>
  <c r="H48" i="117"/>
  <c r="H45" i="117"/>
  <c r="AP27" i="117"/>
  <c r="J27" i="117" s="1"/>
  <c r="AQ27" i="117" s="1"/>
  <c r="AR24" i="117"/>
  <c r="AS24" i="117" s="1"/>
  <c r="AV24" i="117" s="1"/>
  <c r="F24" i="117" s="1"/>
  <c r="AY24" i="117" s="1"/>
  <c r="G24" i="117" s="1"/>
  <c r="I48" i="116"/>
  <c r="AR48" i="116"/>
  <c r="AS48" i="116" s="1"/>
  <c r="AV48" i="116" s="1"/>
  <c r="F48" i="116" s="1"/>
  <c r="AY48" i="116" s="1"/>
  <c r="G48" i="116" s="1"/>
  <c r="AR36" i="116"/>
  <c r="AS36" i="116" s="1"/>
  <c r="AV36" i="116" s="1"/>
  <c r="F36" i="116" s="1"/>
  <c r="AY36" i="116" s="1"/>
  <c r="G36" i="116" s="1"/>
  <c r="I18" i="116"/>
  <c r="AR18" i="116"/>
  <c r="AS18" i="116" s="1"/>
  <c r="AV18" i="116" s="1"/>
  <c r="F18" i="116" s="1"/>
  <c r="AY18" i="116" s="1"/>
  <c r="G18" i="116" s="1"/>
  <c r="BC51" i="116"/>
  <c r="BC45" i="116"/>
  <c r="BC39" i="116"/>
  <c r="BC33" i="116"/>
  <c r="BC27" i="116"/>
  <c r="BC21" i="116"/>
  <c r="BC48" i="116"/>
  <c r="BC42" i="116"/>
  <c r="BC36" i="116"/>
  <c r="BC30" i="116"/>
  <c r="BC24" i="116"/>
  <c r="BC18" i="116"/>
  <c r="I42" i="114"/>
  <c r="BA21" i="114"/>
  <c r="I48" i="114"/>
  <c r="AR48" i="114"/>
  <c r="AS48" i="114" s="1"/>
  <c r="AV48" i="114" s="1"/>
  <c r="F48" i="114" s="1"/>
  <c r="AY48" i="114" s="1"/>
  <c r="G48" i="114" s="1"/>
  <c r="I36" i="114"/>
  <c r="AR36" i="114"/>
  <c r="AS36" i="114" s="1"/>
  <c r="AV36" i="114" s="1"/>
  <c r="F36" i="114" s="1"/>
  <c r="AY36" i="114" s="1"/>
  <c r="I24" i="114"/>
  <c r="AR24" i="114"/>
  <c r="AS24" i="114" s="1"/>
  <c r="AV24" i="114" s="1"/>
  <c r="F24" i="114" s="1"/>
  <c r="AY24" i="114" s="1"/>
  <c r="G24" i="114" s="1"/>
  <c r="I30" i="114"/>
  <c r="AR30" i="114"/>
  <c r="AS30" i="114" s="1"/>
  <c r="AV30" i="114" s="1"/>
  <c r="F30" i="114" s="1"/>
  <c r="AY30" i="114" s="1"/>
  <c r="G30" i="114" s="1"/>
  <c r="BC45" i="113"/>
  <c r="BC27" i="113"/>
  <c r="BC42" i="113"/>
  <c r="I27" i="113"/>
  <c r="AR27" i="113"/>
  <c r="AS27" i="113" s="1"/>
  <c r="AV27" i="113" s="1"/>
  <c r="F27" i="113" s="1"/>
  <c r="AY27" i="113" s="1"/>
  <c r="G27" i="113" s="1"/>
  <c r="BC39" i="113"/>
  <c r="BC30" i="113"/>
  <c r="BC24" i="113"/>
  <c r="BC33" i="113"/>
  <c r="BC21" i="113"/>
  <c r="AR21" i="113"/>
  <c r="AS21" i="113" s="1"/>
  <c r="AV21" i="113" s="1"/>
  <c r="F21" i="113" s="1"/>
  <c r="AY21" i="113" s="1"/>
  <c r="G21" i="113" s="1"/>
  <c r="BC18" i="113"/>
  <c r="BC48" i="113"/>
  <c r="BC36" i="113"/>
  <c r="AL51" i="113"/>
  <c r="AL48" i="113"/>
  <c r="AL45" i="113"/>
  <c r="AL42" i="113"/>
  <c r="AP42" i="113" s="1"/>
  <c r="J42" i="113" s="1"/>
  <c r="AQ42" i="113" s="1"/>
  <c r="AL39" i="113"/>
  <c r="AL36" i="113"/>
  <c r="AL18" i="113"/>
  <c r="BC42" i="112"/>
  <c r="BC30" i="112"/>
  <c r="BC24" i="112"/>
  <c r="I18" i="112"/>
  <c r="AR18" i="112"/>
  <c r="AS18" i="112" s="1"/>
  <c r="AV18" i="112" s="1"/>
  <c r="F18" i="112" s="1"/>
  <c r="AY18" i="112" s="1"/>
  <c r="G18" i="112" s="1"/>
  <c r="BC51" i="112"/>
  <c r="BC45" i="112"/>
  <c r="BC39" i="112"/>
  <c r="BC33" i="112"/>
  <c r="BC27" i="112"/>
  <c r="BC21" i="112"/>
  <c r="BC48" i="112"/>
  <c r="BC36" i="112"/>
  <c r="BC18" i="112"/>
  <c r="AR36" i="112"/>
  <c r="AS36" i="112" s="1"/>
  <c r="AV36" i="112" s="1"/>
  <c r="F36" i="112" s="1"/>
  <c r="AY36" i="112" s="1"/>
  <c r="G36" i="112" s="1"/>
  <c r="AR24" i="112"/>
  <c r="AS24" i="112" s="1"/>
  <c r="AV24" i="112" s="1"/>
  <c r="F24" i="112" s="1"/>
  <c r="AY24" i="112" s="1"/>
  <c r="G24" i="112" s="1"/>
  <c r="BC48" i="111"/>
  <c r="BC30" i="111"/>
  <c r="I48" i="111"/>
  <c r="AR48" i="111"/>
  <c r="AS48" i="111" s="1"/>
  <c r="AV48" i="111" s="1"/>
  <c r="F48" i="111" s="1"/>
  <c r="AY48" i="111" s="1"/>
  <c r="G48" i="111" s="1"/>
  <c r="BB48" i="111"/>
  <c r="BD48" i="111" s="1"/>
  <c r="I42" i="111"/>
  <c r="AR42" i="111"/>
  <c r="AS42" i="111" s="1"/>
  <c r="AV42" i="111" s="1"/>
  <c r="F42" i="111" s="1"/>
  <c r="AY42" i="111" s="1"/>
  <c r="G42" i="111" s="1"/>
  <c r="I36" i="111"/>
  <c r="AR36" i="111"/>
  <c r="AS36" i="111" s="1"/>
  <c r="AV36" i="111" s="1"/>
  <c r="F36" i="111" s="1"/>
  <c r="AY36" i="111" s="1"/>
  <c r="G36" i="111" s="1"/>
  <c r="I24" i="111"/>
  <c r="AR24" i="111"/>
  <c r="AS24" i="111" s="1"/>
  <c r="AV24" i="111" s="1"/>
  <c r="F24" i="111" s="1"/>
  <c r="AY24" i="111" s="1"/>
  <c r="G24" i="111" s="1"/>
  <c r="I18" i="111"/>
  <c r="AR18" i="111"/>
  <c r="AS18" i="111" s="1"/>
  <c r="AV18" i="111" s="1"/>
  <c r="F18" i="111" s="1"/>
  <c r="AY18" i="111" s="1"/>
  <c r="G18" i="111" s="1"/>
  <c r="BC36" i="111"/>
  <c r="BC51" i="111"/>
  <c r="BC45" i="111"/>
  <c r="BC39" i="111"/>
  <c r="BC33" i="111"/>
  <c r="BC27" i="111"/>
  <c r="BC21" i="111"/>
  <c r="BC42" i="111"/>
  <c r="BC24" i="111"/>
  <c r="BC18" i="111"/>
  <c r="I51" i="111"/>
  <c r="AR51" i="111"/>
  <c r="AS51" i="111" s="1"/>
  <c r="AV51" i="111" s="1"/>
  <c r="F51" i="111" s="1"/>
  <c r="AY51" i="111" s="1"/>
  <c r="G51" i="111" s="1"/>
  <c r="I45" i="111"/>
  <c r="AR45" i="111"/>
  <c r="AS45" i="111" s="1"/>
  <c r="AV45" i="111" s="1"/>
  <c r="F45" i="111" s="1"/>
  <c r="AY45" i="111" s="1"/>
  <c r="G45" i="111" s="1"/>
  <c r="AR39" i="111"/>
  <c r="AS39" i="111" s="1"/>
  <c r="AV39" i="111" s="1"/>
  <c r="F39" i="111" s="1"/>
  <c r="AY39" i="111" s="1"/>
  <c r="G39" i="111" s="1"/>
  <c r="I33" i="111"/>
  <c r="AR33" i="111"/>
  <c r="AS33" i="111" s="1"/>
  <c r="AV33" i="111" s="1"/>
  <c r="F33" i="111" s="1"/>
  <c r="AY33" i="111" s="1"/>
  <c r="G33" i="111" s="1"/>
  <c r="I21" i="111"/>
  <c r="AR21" i="111"/>
  <c r="AS21" i="111" s="1"/>
  <c r="AV21" i="111" s="1"/>
  <c r="F21" i="111" s="1"/>
  <c r="AY21" i="111" s="1"/>
  <c r="G21" i="111" s="1"/>
  <c r="BC45" i="110"/>
  <c r="I45" i="110"/>
  <c r="AR45" i="110"/>
  <c r="AS45" i="110" s="1"/>
  <c r="AV45" i="110" s="1"/>
  <c r="F45" i="110" s="1"/>
  <c r="AY45" i="110" s="1"/>
  <c r="G45" i="110" s="1"/>
  <c r="BB45" i="110"/>
  <c r="BD45" i="110" s="1"/>
  <c r="BC48" i="110"/>
  <c r="BC42" i="110"/>
  <c r="BC36" i="110"/>
  <c r="AR30" i="110"/>
  <c r="AS30" i="110" s="1"/>
  <c r="AV30" i="110" s="1"/>
  <c r="F30" i="110" s="1"/>
  <c r="AY30" i="110" s="1"/>
  <c r="G30" i="110" s="1"/>
  <c r="BC30" i="110"/>
  <c r="BC51" i="110"/>
  <c r="BC39" i="110"/>
  <c r="BC33" i="110"/>
  <c r="BC24" i="110"/>
  <c r="AR33" i="110"/>
  <c r="AS33" i="110" s="1"/>
  <c r="AV33" i="110" s="1"/>
  <c r="F33" i="110" s="1"/>
  <c r="AY33" i="110" s="1"/>
  <c r="G33" i="110" s="1"/>
  <c r="BC27" i="110"/>
  <c r="I24" i="110"/>
  <c r="BC18" i="110"/>
  <c r="I48" i="110"/>
  <c r="AR48" i="110"/>
  <c r="AS48" i="110" s="1"/>
  <c r="AV48" i="110" s="1"/>
  <c r="F48" i="110" s="1"/>
  <c r="AY48" i="110" s="1"/>
  <c r="G48" i="110" s="1"/>
  <c r="I42" i="110"/>
  <c r="AR42" i="110"/>
  <c r="AS42" i="110" s="1"/>
  <c r="AV42" i="110" s="1"/>
  <c r="F42" i="110" s="1"/>
  <c r="AY42" i="110" s="1"/>
  <c r="G42" i="110" s="1"/>
  <c r="I36" i="110"/>
  <c r="AR36" i="110"/>
  <c r="AS36" i="110" s="1"/>
  <c r="AV36" i="110" s="1"/>
  <c r="F36" i="110" s="1"/>
  <c r="AY36" i="110" s="1"/>
  <c r="G36" i="110" s="1"/>
  <c r="BC21" i="110"/>
  <c r="AL18" i="110"/>
  <c r="BA21" i="109"/>
  <c r="BA24" i="109"/>
  <c r="BA33" i="109"/>
  <c r="AZ33" i="109"/>
  <c r="BA39" i="109"/>
  <c r="AZ39" i="109"/>
  <c r="I33" i="109"/>
  <c r="BB33" i="109"/>
  <c r="I48" i="109"/>
  <c r="I39" i="109"/>
  <c r="BB39" i="109"/>
  <c r="I18" i="109"/>
  <c r="AP51" i="109"/>
  <c r="J51" i="109" s="1"/>
  <c r="AQ51" i="109" s="1"/>
  <c r="AR48" i="109"/>
  <c r="AS48" i="109" s="1"/>
  <c r="AV48" i="109" s="1"/>
  <c r="F48" i="109" s="1"/>
  <c r="AY48" i="109" s="1"/>
  <c r="G48" i="109" s="1"/>
  <c r="BC39" i="109"/>
  <c r="BC27" i="109"/>
  <c r="I24" i="109"/>
  <c r="BB24" i="109"/>
  <c r="BD24" i="109" s="1"/>
  <c r="AR18" i="109"/>
  <c r="AS18" i="109" s="1"/>
  <c r="AV18" i="109" s="1"/>
  <c r="F18" i="109" s="1"/>
  <c r="AY18" i="109" s="1"/>
  <c r="G18" i="109" s="1"/>
  <c r="BA51" i="108"/>
  <c r="AZ51" i="108"/>
  <c r="BC30" i="108"/>
  <c r="BC18" i="108"/>
  <c r="BC51" i="108"/>
  <c r="BC45" i="108"/>
  <c r="BC39" i="108"/>
  <c r="BC33" i="108"/>
  <c r="BC27" i="108"/>
  <c r="BC21" i="108"/>
  <c r="BC36" i="108"/>
  <c r="BC24" i="108"/>
  <c r="I21" i="108"/>
  <c r="AR21" i="108"/>
  <c r="AS21" i="108" s="1"/>
  <c r="AV21" i="108" s="1"/>
  <c r="F21" i="108" s="1"/>
  <c r="AY21" i="108" s="1"/>
  <c r="G21" i="108" s="1"/>
  <c r="AZ48" i="107"/>
  <c r="BA42" i="107"/>
  <c r="AZ39" i="107"/>
  <c r="I51" i="107"/>
  <c r="I30" i="107"/>
  <c r="AR30" i="107"/>
  <c r="AS30" i="107" s="1"/>
  <c r="AV30" i="107" s="1"/>
  <c r="F30" i="107" s="1"/>
  <c r="AY30" i="107" s="1"/>
  <c r="G30" i="107" s="1"/>
  <c r="BC30" i="107"/>
  <c r="BC24" i="107"/>
  <c r="BC18" i="107"/>
  <c r="AR51" i="107"/>
  <c r="AS51" i="107" s="1"/>
  <c r="AV51" i="107" s="1"/>
  <c r="F51" i="107" s="1"/>
  <c r="AY51" i="107" s="1"/>
  <c r="G51" i="107" s="1"/>
  <c r="I48" i="107"/>
  <c r="BC33" i="107"/>
  <c r="BC27" i="107"/>
  <c r="BC21" i="107"/>
  <c r="I39" i="107"/>
  <c r="BB39" i="107"/>
  <c r="BC51" i="107"/>
  <c r="BC45" i="107"/>
  <c r="BC39" i="107"/>
  <c r="I27" i="107"/>
  <c r="AR27" i="107"/>
  <c r="AS27" i="107" s="1"/>
  <c r="AV27" i="107" s="1"/>
  <c r="F27" i="107" s="1"/>
  <c r="AY27" i="107" s="1"/>
  <c r="G27" i="107" s="1"/>
  <c r="I21" i="107"/>
  <c r="AR21" i="107"/>
  <c r="AS21" i="107" s="1"/>
  <c r="AV21" i="107" s="1"/>
  <c r="F21" i="107" s="1"/>
  <c r="AY21" i="107" s="1"/>
  <c r="G21" i="107" s="1"/>
  <c r="I39" i="106"/>
  <c r="BC33" i="106"/>
  <c r="I24" i="106"/>
  <c r="AR24" i="106"/>
  <c r="AS24" i="106" s="1"/>
  <c r="AV24" i="106" s="1"/>
  <c r="F24" i="106" s="1"/>
  <c r="AY24" i="106" s="1"/>
  <c r="G24" i="106" s="1"/>
  <c r="I18" i="106"/>
  <c r="BB18" i="106"/>
  <c r="AR18" i="106"/>
  <c r="AS18" i="106" s="1"/>
  <c r="AV18" i="106" s="1"/>
  <c r="F18" i="106" s="1"/>
  <c r="AY18" i="106" s="1"/>
  <c r="G18" i="106" s="1"/>
  <c r="BC30" i="106"/>
  <c r="BC24" i="106"/>
  <c r="I33" i="106"/>
  <c r="AR33" i="106"/>
  <c r="AS33" i="106" s="1"/>
  <c r="AV33" i="106" s="1"/>
  <c r="F33" i="106" s="1"/>
  <c r="AY33" i="106" s="1"/>
  <c r="G33" i="106" s="1"/>
  <c r="BC27" i="106"/>
  <c r="BC21" i="106"/>
  <c r="BC18" i="106"/>
  <c r="BB48" i="106"/>
  <c r="BD48" i="106" s="1"/>
  <c r="AR39" i="106"/>
  <c r="AS39" i="106" s="1"/>
  <c r="AV39" i="106" s="1"/>
  <c r="F39" i="106" s="1"/>
  <c r="AY39" i="106" s="1"/>
  <c r="G39" i="106" s="1"/>
  <c r="I27" i="106"/>
  <c r="AR27" i="106"/>
  <c r="AS27" i="106" s="1"/>
  <c r="AV27" i="106" s="1"/>
  <c r="F27" i="106" s="1"/>
  <c r="AY27" i="106" s="1"/>
  <c r="G27" i="106" s="1"/>
  <c r="I21" i="106"/>
  <c r="AR21" i="106"/>
  <c r="AS21" i="106" s="1"/>
  <c r="AV21" i="106" s="1"/>
  <c r="F21" i="106" s="1"/>
  <c r="AY21" i="106" s="1"/>
  <c r="G21" i="106" s="1"/>
  <c r="BA24" i="105"/>
  <c r="AZ24" i="105"/>
  <c r="BC21" i="105"/>
  <c r="I39" i="105"/>
  <c r="BC18" i="105"/>
  <c r="BC48" i="105"/>
  <c r="BC42" i="105"/>
  <c r="BC33" i="105"/>
  <c r="BC27" i="105"/>
  <c r="BC24" i="105"/>
  <c r="BC30" i="105"/>
  <c r="AR39" i="105"/>
  <c r="AS39" i="105" s="1"/>
  <c r="AV39" i="105" s="1"/>
  <c r="F39" i="105" s="1"/>
  <c r="AY39" i="105" s="1"/>
  <c r="G39" i="105" s="1"/>
  <c r="I33" i="105"/>
  <c r="I27" i="105"/>
  <c r="AR27" i="105"/>
  <c r="AS27" i="105" s="1"/>
  <c r="AV27" i="105" s="1"/>
  <c r="F27" i="105" s="1"/>
  <c r="AY27" i="105" s="1"/>
  <c r="G27" i="105" s="1"/>
  <c r="I24" i="105"/>
  <c r="BB24" i="105"/>
  <c r="AL18" i="105"/>
  <c r="AV39" i="104"/>
  <c r="AW39" i="104" s="1"/>
  <c r="AZ39" i="104" s="1"/>
  <c r="F39" i="104" s="1"/>
  <c r="BC39" i="104" s="1"/>
  <c r="G39" i="104" s="1"/>
  <c r="AV27" i="104"/>
  <c r="AW27" i="104" s="1"/>
  <c r="AZ27" i="104" s="1"/>
  <c r="F27" i="104" s="1"/>
  <c r="BC27" i="104" s="1"/>
  <c r="G27" i="104" s="1"/>
  <c r="I36" i="104"/>
  <c r="AV36" i="104"/>
  <c r="AW36" i="104" s="1"/>
  <c r="AZ36" i="104" s="1"/>
  <c r="F36" i="104" s="1"/>
  <c r="BC36" i="104" s="1"/>
  <c r="G36" i="104" s="1"/>
  <c r="I21" i="104"/>
  <c r="AT45" i="104"/>
  <c r="J45" i="104" s="1"/>
  <c r="AU45" i="104" s="1"/>
  <c r="AT33" i="104"/>
  <c r="J33" i="104" s="1"/>
  <c r="AU33" i="104" s="1"/>
  <c r="E30" i="103"/>
  <c r="AT48" i="103"/>
  <c r="J48" i="103" s="1"/>
  <c r="AU48" i="103" s="1"/>
  <c r="E48" i="103"/>
  <c r="AT42" i="103"/>
  <c r="J42" i="103" s="1"/>
  <c r="AU42" i="103" s="1"/>
  <c r="E42" i="103"/>
  <c r="AT36" i="103"/>
  <c r="J36" i="103" s="1"/>
  <c r="AU36" i="103" s="1"/>
  <c r="E36" i="103"/>
  <c r="AT30" i="103"/>
  <c r="J30" i="103" s="1"/>
  <c r="AU30" i="103" s="1"/>
  <c r="H27" i="103"/>
  <c r="E27" i="103"/>
  <c r="BB21" i="103"/>
  <c r="H51" i="103"/>
  <c r="H45" i="103"/>
  <c r="H39" i="103"/>
  <c r="H33" i="103"/>
  <c r="BB30" i="103"/>
  <c r="AT27" i="103"/>
  <c r="J27" i="103" s="1"/>
  <c r="AU27" i="103" s="1"/>
  <c r="H24" i="103"/>
  <c r="E24" i="103"/>
  <c r="I21" i="103"/>
  <c r="BB18" i="103"/>
  <c r="H48" i="103"/>
  <c r="H36" i="103"/>
  <c r="H30" i="103"/>
  <c r="E18" i="103"/>
  <c r="AP18" i="103"/>
  <c r="AT18" i="103" s="1"/>
  <c r="J18" i="103" s="1"/>
  <c r="AU18" i="103" s="1"/>
  <c r="BB51" i="103"/>
  <c r="AT51" i="103"/>
  <c r="J51" i="103" s="1"/>
  <c r="AU51" i="103" s="1"/>
  <c r="E51" i="103"/>
  <c r="BB45" i="103"/>
  <c r="AT45" i="103"/>
  <c r="J45" i="103" s="1"/>
  <c r="AU45" i="103" s="1"/>
  <c r="E45" i="103"/>
  <c r="BB39" i="103"/>
  <c r="AT39" i="103"/>
  <c r="J39" i="103" s="1"/>
  <c r="AU39" i="103" s="1"/>
  <c r="E39" i="103"/>
  <c r="BB33" i="103"/>
  <c r="AT33" i="103"/>
  <c r="J33" i="103" s="1"/>
  <c r="AU33" i="103" s="1"/>
  <c r="E33" i="103"/>
  <c r="BB27" i="103"/>
  <c r="AT24" i="103"/>
  <c r="J24" i="103" s="1"/>
  <c r="AU24" i="103" s="1"/>
  <c r="H21" i="103"/>
  <c r="E21" i="103"/>
  <c r="BG30" i="102"/>
  <c r="BG18" i="102"/>
  <c r="BG33" i="102"/>
  <c r="BG21" i="102"/>
  <c r="BG27" i="102"/>
  <c r="BG36" i="102"/>
  <c r="BG24" i="102"/>
  <c r="AP51" i="102"/>
  <c r="AP48" i="102"/>
  <c r="AP45" i="102"/>
  <c r="AP42" i="102"/>
  <c r="AP39" i="102"/>
  <c r="AT39" i="102" s="1"/>
  <c r="J39" i="102" s="1"/>
  <c r="AU39" i="102" s="1"/>
  <c r="AP36" i="102"/>
  <c r="AT36" i="102" s="1"/>
  <c r="J36" i="102" s="1"/>
  <c r="AU36" i="102" s="1"/>
  <c r="AP33" i="102"/>
  <c r="AP30" i="102"/>
  <c r="AT30" i="102" s="1"/>
  <c r="J30" i="102" s="1"/>
  <c r="AU30" i="102" s="1"/>
  <c r="AP27" i="102"/>
  <c r="AT27" i="102" s="1"/>
  <c r="J27" i="102" s="1"/>
  <c r="AU27" i="102" s="1"/>
  <c r="AP24" i="102"/>
  <c r="AT24" i="102" s="1"/>
  <c r="J24" i="102" s="1"/>
  <c r="AU24" i="102" s="1"/>
  <c r="AP21" i="102"/>
  <c r="AP18" i="102"/>
  <c r="BE48" i="101"/>
  <c r="BD48" i="101"/>
  <c r="BE39" i="101"/>
  <c r="BD39" i="101"/>
  <c r="BE21" i="101"/>
  <c r="BD21" i="101"/>
  <c r="BE33" i="101"/>
  <c r="BD33" i="101"/>
  <c r="BE45" i="101"/>
  <c r="BD45" i="101"/>
  <c r="BE24" i="101"/>
  <c r="BD24" i="101"/>
  <c r="AV51" i="101"/>
  <c r="AW51" i="101" s="1"/>
  <c r="AZ51" i="101" s="1"/>
  <c r="F51" i="101" s="1"/>
  <c r="BC51" i="101" s="1"/>
  <c r="G51" i="101" s="1"/>
  <c r="I45" i="101"/>
  <c r="BF45" i="101"/>
  <c r="BH45" i="101" s="1"/>
  <c r="I33" i="101"/>
  <c r="BF33" i="101"/>
  <c r="BH33" i="101" s="1"/>
  <c r="I21" i="101"/>
  <c r="BF21" i="101"/>
  <c r="BH21" i="101" s="1"/>
  <c r="I39" i="101"/>
  <c r="BF39" i="101"/>
  <c r="I30" i="101"/>
  <c r="I48" i="101"/>
  <c r="BF48" i="101"/>
  <c r="BH48" i="101" s="1"/>
  <c r="BG39" i="101"/>
  <c r="AV30" i="101"/>
  <c r="AW30" i="101" s="1"/>
  <c r="AZ30" i="101" s="1"/>
  <c r="F30" i="101" s="1"/>
  <c r="BC30" i="101" s="1"/>
  <c r="G30" i="101" s="1"/>
  <c r="BG27" i="101"/>
  <c r="BH24" i="101"/>
  <c r="I24" i="101"/>
  <c r="BF24" i="101"/>
  <c r="BG27" i="100"/>
  <c r="BG21" i="100"/>
  <c r="AP51" i="100"/>
  <c r="AP48" i="100"/>
  <c r="AP45" i="100"/>
  <c r="AP42" i="100"/>
  <c r="AP39" i="100"/>
  <c r="AT39" i="100" s="1"/>
  <c r="J39" i="100" s="1"/>
  <c r="AU39" i="100" s="1"/>
  <c r="AP36" i="100"/>
  <c r="AT36" i="100" s="1"/>
  <c r="J36" i="100" s="1"/>
  <c r="AU36" i="100" s="1"/>
  <c r="AP33" i="100"/>
  <c r="AP30" i="100"/>
  <c r="AP27" i="100"/>
  <c r="AT27" i="100" s="1"/>
  <c r="J27" i="100" s="1"/>
  <c r="AU27" i="100" s="1"/>
  <c r="AP24" i="100"/>
  <c r="AP21" i="100"/>
  <c r="AT21" i="100" s="1"/>
  <c r="J21" i="100" s="1"/>
  <c r="AU21" i="100" s="1"/>
  <c r="AP18" i="100"/>
  <c r="BG21" i="99"/>
  <c r="BG18" i="99"/>
  <c r="BG27" i="99"/>
  <c r="AT51" i="99"/>
  <c r="J51" i="99" s="1"/>
  <c r="AU51" i="99" s="1"/>
  <c r="AT39" i="99"/>
  <c r="J39" i="99" s="1"/>
  <c r="AU39" i="99" s="1"/>
  <c r="BG24" i="99"/>
  <c r="AP51" i="99"/>
  <c r="AP48" i="99"/>
  <c r="AT48" i="99" s="1"/>
  <c r="J48" i="99" s="1"/>
  <c r="AU48" i="99" s="1"/>
  <c r="AP45" i="99"/>
  <c r="AP42" i="99"/>
  <c r="AT42" i="99" s="1"/>
  <c r="J42" i="99" s="1"/>
  <c r="AU42" i="99" s="1"/>
  <c r="AP39" i="99"/>
  <c r="AP36" i="99"/>
  <c r="AP33" i="99"/>
  <c r="AP30" i="99"/>
  <c r="AT30" i="99" s="1"/>
  <c r="J30" i="99" s="1"/>
  <c r="AU30" i="99" s="1"/>
  <c r="AP27" i="99"/>
  <c r="AT27" i="99" s="1"/>
  <c r="J27" i="99" s="1"/>
  <c r="AU27" i="99" s="1"/>
  <c r="AP24" i="99"/>
  <c r="AP21" i="99"/>
  <c r="AP18" i="99"/>
  <c r="BG30" i="98"/>
  <c r="BG27" i="98"/>
  <c r="BG24" i="98"/>
  <c r="BG21" i="98"/>
  <c r="BG18" i="98"/>
  <c r="AT18" i="98"/>
  <c r="J18" i="98" s="1"/>
  <c r="AU18" i="98" s="1"/>
  <c r="BG51" i="98"/>
  <c r="BG39" i="98"/>
  <c r="AP51" i="98"/>
  <c r="AP48" i="98"/>
  <c r="AP45" i="98"/>
  <c r="AT45" i="98" s="1"/>
  <c r="J45" i="98" s="1"/>
  <c r="AU45" i="98" s="1"/>
  <c r="AP42" i="98"/>
  <c r="AT42" i="98" s="1"/>
  <c r="J42" i="98" s="1"/>
  <c r="AU42" i="98" s="1"/>
  <c r="AP39" i="98"/>
  <c r="AP36" i="98"/>
  <c r="AP33" i="98"/>
  <c r="AT33" i="98" s="1"/>
  <c r="J33" i="98" s="1"/>
  <c r="AU33" i="98" s="1"/>
  <c r="AP30" i="98"/>
  <c r="AT30" i="98" s="1"/>
  <c r="J30" i="98" s="1"/>
  <c r="AU30" i="98" s="1"/>
  <c r="AP27" i="98"/>
  <c r="AP24" i="98"/>
  <c r="AP21" i="98"/>
  <c r="AT21" i="98" s="1"/>
  <c r="J21" i="98" s="1"/>
  <c r="AU21" i="98" s="1"/>
  <c r="AP18" i="98"/>
  <c r="BE24" i="97"/>
  <c r="BD24" i="97"/>
  <c r="I24" i="97"/>
  <c r="BF24" i="97"/>
  <c r="I27" i="97"/>
  <c r="AV27" i="97"/>
  <c r="AW27" i="97" s="1"/>
  <c r="AZ27" i="97" s="1"/>
  <c r="F27" i="97" s="1"/>
  <c r="BC27" i="97" s="1"/>
  <c r="G27" i="97" s="1"/>
  <c r="BG24" i="97"/>
  <c r="AP51" i="97"/>
  <c r="AT51" i="97" s="1"/>
  <c r="J51" i="97" s="1"/>
  <c r="AU51" i="97" s="1"/>
  <c r="AP48" i="97"/>
  <c r="AT48" i="97" s="1"/>
  <c r="J48" i="97" s="1"/>
  <c r="AU48" i="97" s="1"/>
  <c r="AP45" i="97"/>
  <c r="AP42" i="97"/>
  <c r="AP39" i="97"/>
  <c r="AT39" i="97" s="1"/>
  <c r="J39" i="97" s="1"/>
  <c r="AU39" i="97" s="1"/>
  <c r="AP36" i="97"/>
  <c r="AP33" i="97"/>
  <c r="AP30" i="97"/>
  <c r="AP18" i="97"/>
  <c r="AT18" i="97" s="1"/>
  <c r="J18" i="97" s="1"/>
  <c r="AU18" i="97" s="1"/>
  <c r="I51" i="96"/>
  <c r="I39" i="96"/>
  <c r="AV39" i="96"/>
  <c r="AW39" i="96" s="1"/>
  <c r="AZ39" i="96" s="1"/>
  <c r="F39" i="96" s="1"/>
  <c r="BC39" i="96" s="1"/>
  <c r="G39" i="96" s="1"/>
  <c r="I48" i="96"/>
  <c r="AV48" i="96"/>
  <c r="AW48" i="96" s="1"/>
  <c r="AZ48" i="96" s="1"/>
  <c r="F48" i="96" s="1"/>
  <c r="BC48" i="96" s="1"/>
  <c r="G48" i="96" s="1"/>
  <c r="BF48" i="96"/>
  <c r="BH48" i="96" s="1"/>
  <c r="I45" i="96"/>
  <c r="AV45" i="96"/>
  <c r="AW45" i="96" s="1"/>
  <c r="AZ45" i="96" s="1"/>
  <c r="F45" i="96" s="1"/>
  <c r="BC45" i="96" s="1"/>
  <c r="G45" i="96" s="1"/>
  <c r="BF45" i="96"/>
  <c r="BH45" i="96" s="1"/>
  <c r="I24" i="96"/>
  <c r="H39" i="96"/>
  <c r="H51" i="96"/>
  <c r="H48" i="96"/>
  <c r="H45" i="96"/>
  <c r="AT27" i="96"/>
  <c r="J27" i="96" s="1"/>
  <c r="AU27" i="96" s="1"/>
  <c r="AV24" i="96"/>
  <c r="AW24" i="96" s="1"/>
  <c r="AZ24" i="96" s="1"/>
  <c r="F24" i="96" s="1"/>
  <c r="BC24" i="96" s="1"/>
  <c r="G24" i="96" s="1"/>
  <c r="AP39" i="95"/>
  <c r="E39" i="95"/>
  <c r="E27" i="95"/>
  <c r="E48" i="95"/>
  <c r="AT39" i="95"/>
  <c r="J39" i="95" s="1"/>
  <c r="AU39" i="95" s="1"/>
  <c r="AT27" i="95"/>
  <c r="J27" i="95" s="1"/>
  <c r="AU27" i="95" s="1"/>
  <c r="AP45" i="95"/>
  <c r="E45" i="95"/>
  <c r="AP33" i="95"/>
  <c r="E33" i="95"/>
  <c r="BB51" i="95"/>
  <c r="AT51" i="95"/>
  <c r="J51" i="95" s="1"/>
  <c r="AU51" i="95" s="1"/>
  <c r="E51" i="95"/>
  <c r="BB45" i="95"/>
  <c r="AT45" i="95"/>
  <c r="J45" i="95" s="1"/>
  <c r="AU45" i="95" s="1"/>
  <c r="BG42" i="95"/>
  <c r="AT33" i="95"/>
  <c r="J33" i="95" s="1"/>
  <c r="AU33" i="95" s="1"/>
  <c r="H27" i="95"/>
  <c r="AV21" i="95"/>
  <c r="AW21" i="95" s="1"/>
  <c r="AZ21" i="95" s="1"/>
  <c r="F21" i="95" s="1"/>
  <c r="BC21" i="95" s="1"/>
  <c r="E21" i="95"/>
  <c r="BB42" i="95"/>
  <c r="H42" i="95"/>
  <c r="BB36" i="95"/>
  <c r="H36" i="95"/>
  <c r="BB30" i="95"/>
  <c r="H30" i="95"/>
  <c r="H24" i="95"/>
  <c r="H18" i="95"/>
  <c r="AT48" i="95"/>
  <c r="J48" i="95" s="1"/>
  <c r="AU48" i="95" s="1"/>
  <c r="AT42" i="95"/>
  <c r="J42" i="95" s="1"/>
  <c r="AU42" i="95" s="1"/>
  <c r="AT36" i="95"/>
  <c r="J36" i="95" s="1"/>
  <c r="AU36" i="95" s="1"/>
  <c r="AT30" i="95"/>
  <c r="J30" i="95" s="1"/>
  <c r="AU30" i="95" s="1"/>
  <c r="BB24" i="95"/>
  <c r="AT24" i="95"/>
  <c r="J24" i="95" s="1"/>
  <c r="AU24" i="95" s="1"/>
  <c r="E24" i="95"/>
  <c r="BB18" i="95"/>
  <c r="AT18" i="95"/>
  <c r="J18" i="95" s="1"/>
  <c r="AU18" i="95" s="1"/>
  <c r="E18" i="95"/>
  <c r="L18" i="94"/>
  <c r="N18" i="94" s="1"/>
  <c r="AK18" i="94"/>
  <c r="E18" i="94" s="1"/>
  <c r="AM18" i="94"/>
  <c r="AN18" i="94"/>
  <c r="AO18" i="94"/>
  <c r="AT18" i="94"/>
  <c r="AU18" i="94"/>
  <c r="AX18" i="94" s="1"/>
  <c r="AW18" i="94"/>
  <c r="L21" i="94"/>
  <c r="N21" i="94"/>
  <c r="AK21" i="94"/>
  <c r="E21" i="94" s="1"/>
  <c r="BC21" i="94" s="1"/>
  <c r="AM21" i="94"/>
  <c r="AN21" i="94"/>
  <c r="AO21" i="94"/>
  <c r="AT21" i="94"/>
  <c r="AU21" i="94"/>
  <c r="AX21" i="94" s="1"/>
  <c r="AW21" i="94"/>
  <c r="L24" i="94"/>
  <c r="N24" i="94"/>
  <c r="AK24" i="94"/>
  <c r="E24" i="94" s="1"/>
  <c r="BC24" i="94" s="1"/>
  <c r="AM24" i="94"/>
  <c r="AN24" i="94"/>
  <c r="AO24" i="94"/>
  <c r="AT24" i="94"/>
  <c r="AU24" i="94"/>
  <c r="AX24" i="94" s="1"/>
  <c r="AW24" i="94"/>
  <c r="L27" i="94"/>
  <c r="N27" i="94" s="1"/>
  <c r="AK27" i="94"/>
  <c r="E27" i="94" s="1"/>
  <c r="AM27" i="94"/>
  <c r="AN27" i="94"/>
  <c r="AO27" i="94"/>
  <c r="AT27" i="94"/>
  <c r="AU27" i="94"/>
  <c r="AX27" i="94" s="1"/>
  <c r="AW27" i="94"/>
  <c r="L30" i="94"/>
  <c r="N30" i="94"/>
  <c r="AK30" i="94"/>
  <c r="E30" i="94" s="1"/>
  <c r="AM30" i="94"/>
  <c r="AN30" i="94"/>
  <c r="AO30" i="94"/>
  <c r="AT30" i="94"/>
  <c r="AU30" i="94"/>
  <c r="AX30" i="94" s="1"/>
  <c r="AW30" i="94"/>
  <c r="BC30" i="94"/>
  <c r="L33" i="94"/>
  <c r="N33" i="94" s="1"/>
  <c r="AK33" i="94"/>
  <c r="E33" i="94" s="1"/>
  <c r="AM33" i="94"/>
  <c r="AN33" i="94"/>
  <c r="AO33" i="94"/>
  <c r="AT33" i="94"/>
  <c r="AU33" i="94"/>
  <c r="AX33" i="94" s="1"/>
  <c r="AW33" i="94"/>
  <c r="L36" i="94"/>
  <c r="N36" i="94"/>
  <c r="AK36" i="94"/>
  <c r="E36" i="94" s="1"/>
  <c r="BC36" i="94" s="1"/>
  <c r="AM36" i="94"/>
  <c r="AN36" i="94"/>
  <c r="AO36" i="94"/>
  <c r="AT36" i="94"/>
  <c r="AU36" i="94"/>
  <c r="AX36" i="94" s="1"/>
  <c r="AW36" i="94"/>
  <c r="L39" i="94"/>
  <c r="N39" i="94" s="1"/>
  <c r="AK39" i="94"/>
  <c r="E39" i="94" s="1"/>
  <c r="AM39" i="94"/>
  <c r="AN39" i="94"/>
  <c r="AO39" i="94"/>
  <c r="AT39" i="94"/>
  <c r="AU39" i="94"/>
  <c r="AX39" i="94" s="1"/>
  <c r="AW39" i="94"/>
  <c r="L42" i="94"/>
  <c r="N42" i="94"/>
  <c r="AK42" i="94"/>
  <c r="E42" i="94" s="1"/>
  <c r="BC42" i="94" s="1"/>
  <c r="AM42" i="94"/>
  <c r="AN42" i="94"/>
  <c r="AO42" i="94"/>
  <c r="AT42" i="94"/>
  <c r="AU42" i="94"/>
  <c r="AX42" i="94" s="1"/>
  <c r="AW42" i="94"/>
  <c r="L45" i="94"/>
  <c r="N45" i="94" s="1"/>
  <c r="AK45" i="94"/>
  <c r="E45" i="94" s="1"/>
  <c r="AM45" i="94"/>
  <c r="AN45" i="94"/>
  <c r="AO45" i="94"/>
  <c r="AT45" i="94"/>
  <c r="AU45" i="94"/>
  <c r="AX45" i="94" s="1"/>
  <c r="AW45" i="94"/>
  <c r="L48" i="94"/>
  <c r="N48" i="94" s="1"/>
  <c r="AK48" i="94"/>
  <c r="E48" i="94" s="1"/>
  <c r="AM48" i="94"/>
  <c r="AN48" i="94"/>
  <c r="AO48" i="94"/>
  <c r="AT48" i="94"/>
  <c r="AU48" i="94"/>
  <c r="AX48" i="94" s="1"/>
  <c r="AW48" i="94"/>
  <c r="L51" i="94"/>
  <c r="N51" i="94" s="1"/>
  <c r="BC51" i="94" s="1"/>
  <c r="AK51" i="94"/>
  <c r="E51" i="94" s="1"/>
  <c r="AM51" i="94"/>
  <c r="AN51" i="94"/>
  <c r="AO51" i="94"/>
  <c r="AT51" i="94"/>
  <c r="AU51" i="94"/>
  <c r="AX51" i="94" s="1"/>
  <c r="AW51" i="94"/>
  <c r="L18" i="93"/>
  <c r="N18" i="93"/>
  <c r="AK18" i="93"/>
  <c r="E18" i="93" s="1"/>
  <c r="AM18" i="93"/>
  <c r="AN18" i="93"/>
  <c r="AO18" i="93"/>
  <c r="AT18" i="93"/>
  <c r="AU18" i="93"/>
  <c r="AX18" i="93" s="1"/>
  <c r="AW18" i="93"/>
  <c r="L21" i="93"/>
  <c r="N21" i="93"/>
  <c r="AK21" i="93"/>
  <c r="E21" i="93" s="1"/>
  <c r="AM21" i="93"/>
  <c r="AN21" i="93"/>
  <c r="AO21" i="93"/>
  <c r="AT21" i="93"/>
  <c r="AU21" i="93"/>
  <c r="AX21" i="93" s="1"/>
  <c r="AW21" i="93"/>
  <c r="L24" i="93"/>
  <c r="N24" i="93" s="1"/>
  <c r="AK24" i="93"/>
  <c r="E24" i="93" s="1"/>
  <c r="AM24" i="93"/>
  <c r="AN24" i="93"/>
  <c r="AO24" i="93"/>
  <c r="AT24" i="93"/>
  <c r="AU24" i="93"/>
  <c r="AX24" i="93" s="1"/>
  <c r="AW24" i="93"/>
  <c r="L27" i="93"/>
  <c r="N27" i="93" s="1"/>
  <c r="AK27" i="93"/>
  <c r="E27" i="93" s="1"/>
  <c r="AM27" i="93"/>
  <c r="AN27" i="93"/>
  <c r="AO27" i="93"/>
  <c r="AT27" i="93"/>
  <c r="AU27" i="93"/>
  <c r="AX27" i="93" s="1"/>
  <c r="AW27" i="93"/>
  <c r="L30" i="93"/>
  <c r="N30" i="93" s="1"/>
  <c r="AK30" i="93"/>
  <c r="E30" i="93" s="1"/>
  <c r="AM30" i="93"/>
  <c r="AN30" i="93"/>
  <c r="AO30" i="93"/>
  <c r="AT30" i="93"/>
  <c r="AU30" i="93"/>
  <c r="AX30" i="93" s="1"/>
  <c r="AW30" i="93"/>
  <c r="L33" i="93"/>
  <c r="N33" i="93"/>
  <c r="AK33" i="93"/>
  <c r="E33" i="93" s="1"/>
  <c r="AM33" i="93"/>
  <c r="AN33" i="93"/>
  <c r="AO33" i="93"/>
  <c r="AT33" i="93"/>
  <c r="AU33" i="93"/>
  <c r="AX33" i="93" s="1"/>
  <c r="AW33" i="93"/>
  <c r="L36" i="93"/>
  <c r="N36" i="93" s="1"/>
  <c r="AK36" i="93"/>
  <c r="E36" i="93" s="1"/>
  <c r="AM36" i="93"/>
  <c r="AN36" i="93"/>
  <c r="AO36" i="93"/>
  <c r="AT36" i="93"/>
  <c r="AU36" i="93"/>
  <c r="AX36" i="93" s="1"/>
  <c r="AW36" i="93"/>
  <c r="L39" i="93"/>
  <c r="N39" i="93" s="1"/>
  <c r="AK39" i="93"/>
  <c r="E39" i="93" s="1"/>
  <c r="AM39" i="93"/>
  <c r="AN39" i="93"/>
  <c r="AO39" i="93"/>
  <c r="AT39" i="93"/>
  <c r="AU39" i="93"/>
  <c r="AX39" i="93" s="1"/>
  <c r="AW39" i="93"/>
  <c r="L42" i="93"/>
  <c r="N42" i="93"/>
  <c r="AK42" i="93"/>
  <c r="E42" i="93" s="1"/>
  <c r="BC42" i="93" s="1"/>
  <c r="AM42" i="93"/>
  <c r="AN42" i="93"/>
  <c r="AO42" i="93"/>
  <c r="AT42" i="93"/>
  <c r="AU42" i="93"/>
  <c r="AX42" i="93" s="1"/>
  <c r="AW42" i="93"/>
  <c r="L45" i="93"/>
  <c r="N45" i="93"/>
  <c r="AK45" i="93"/>
  <c r="E45" i="93" s="1"/>
  <c r="AM45" i="93"/>
  <c r="AN45" i="93"/>
  <c r="AO45" i="93"/>
  <c r="AT45" i="93"/>
  <c r="AU45" i="93"/>
  <c r="AX45" i="93" s="1"/>
  <c r="AW45" i="93"/>
  <c r="L48" i="93"/>
  <c r="N48" i="93" s="1"/>
  <c r="AK48" i="93"/>
  <c r="E48" i="93" s="1"/>
  <c r="AM48" i="93"/>
  <c r="AN48" i="93"/>
  <c r="AO48" i="93"/>
  <c r="AT48" i="93"/>
  <c r="AU48" i="93"/>
  <c r="AX48" i="93" s="1"/>
  <c r="AW48" i="93"/>
  <c r="L51" i="93"/>
  <c r="N51" i="93" s="1"/>
  <c r="AK51" i="93"/>
  <c r="E51" i="93" s="1"/>
  <c r="AM51" i="93"/>
  <c r="AN51" i="93"/>
  <c r="AO51" i="93"/>
  <c r="AT51" i="93"/>
  <c r="AU51" i="93"/>
  <c r="AX51" i="93" s="1"/>
  <c r="AW51" i="93"/>
  <c r="L18" i="92"/>
  <c r="N18" i="92" s="1"/>
  <c r="AK18" i="92"/>
  <c r="E18" i="92" s="1"/>
  <c r="AM18" i="92"/>
  <c r="AN18" i="92"/>
  <c r="AO18" i="92"/>
  <c r="AT18" i="92"/>
  <c r="AU18" i="92" s="1"/>
  <c r="AX18" i="92" s="1"/>
  <c r="AW18" i="92"/>
  <c r="L21" i="92"/>
  <c r="N21" i="92" s="1"/>
  <c r="AK21" i="92"/>
  <c r="E21" i="92" s="1"/>
  <c r="AL21" i="92"/>
  <c r="H21" i="92" s="1"/>
  <c r="AM21" i="92"/>
  <c r="AN21" i="92"/>
  <c r="AO21" i="92"/>
  <c r="AT21" i="92"/>
  <c r="AU21" i="92" s="1"/>
  <c r="AX21" i="92" s="1"/>
  <c r="AW21" i="92"/>
  <c r="L24" i="92"/>
  <c r="N24" i="92"/>
  <c r="AK24" i="92"/>
  <c r="E24" i="92" s="1"/>
  <c r="AL24" i="92"/>
  <c r="H24" i="92" s="1"/>
  <c r="AM24" i="92"/>
  <c r="AN24" i="92"/>
  <c r="AO24" i="92"/>
  <c r="AT24" i="92"/>
  <c r="AU24" i="92" s="1"/>
  <c r="AX24" i="92" s="1"/>
  <c r="AW24" i="92"/>
  <c r="L27" i="92"/>
  <c r="N27" i="92"/>
  <c r="AK27" i="92"/>
  <c r="E27" i="92" s="1"/>
  <c r="AM27" i="92"/>
  <c r="AN27" i="92"/>
  <c r="AO27" i="92"/>
  <c r="AT27" i="92"/>
  <c r="AU27" i="92" s="1"/>
  <c r="AX27" i="92" s="1"/>
  <c r="AW27" i="92"/>
  <c r="L30" i="92"/>
  <c r="N30" i="92"/>
  <c r="AK30" i="92"/>
  <c r="E30" i="92" s="1"/>
  <c r="AL30" i="92"/>
  <c r="H30" i="92" s="1"/>
  <c r="AM30" i="92"/>
  <c r="AN30" i="92"/>
  <c r="AO30" i="92"/>
  <c r="AT30" i="92"/>
  <c r="AU30" i="92" s="1"/>
  <c r="AX30" i="92" s="1"/>
  <c r="AW30" i="92"/>
  <c r="L33" i="92"/>
  <c r="N33" i="92" s="1"/>
  <c r="AK33" i="92"/>
  <c r="E33" i="92" s="1"/>
  <c r="AL33" i="92"/>
  <c r="H33" i="92" s="1"/>
  <c r="AM33" i="92"/>
  <c r="AN33" i="92"/>
  <c r="AO33" i="92"/>
  <c r="AT33" i="92"/>
  <c r="AU33" i="92" s="1"/>
  <c r="AX33" i="92" s="1"/>
  <c r="AW33" i="92"/>
  <c r="L36" i="92"/>
  <c r="N36" i="92"/>
  <c r="AK36" i="92"/>
  <c r="E36" i="92" s="1"/>
  <c r="AL36" i="92"/>
  <c r="H36" i="92" s="1"/>
  <c r="AM36" i="92"/>
  <c r="AN36" i="92"/>
  <c r="AO36" i="92"/>
  <c r="AT36" i="92"/>
  <c r="AU36" i="92" s="1"/>
  <c r="AX36" i="92" s="1"/>
  <c r="AW36" i="92"/>
  <c r="L39" i="92"/>
  <c r="N39" i="92"/>
  <c r="AK39" i="92"/>
  <c r="E39" i="92" s="1"/>
  <c r="AM39" i="92"/>
  <c r="AN39" i="92"/>
  <c r="AO39" i="92"/>
  <c r="AT39" i="92"/>
  <c r="AU39" i="92" s="1"/>
  <c r="AX39" i="92" s="1"/>
  <c r="AW39" i="92"/>
  <c r="L42" i="92"/>
  <c r="N42" i="92"/>
  <c r="AK42" i="92"/>
  <c r="E42" i="92" s="1"/>
  <c r="AL42" i="92"/>
  <c r="H42" i="92" s="1"/>
  <c r="AM42" i="92"/>
  <c r="AN42" i="92"/>
  <c r="AO42" i="92"/>
  <c r="AT42" i="92"/>
  <c r="AU42" i="92" s="1"/>
  <c r="AX42" i="92" s="1"/>
  <c r="AW42" i="92"/>
  <c r="L45" i="92"/>
  <c r="N45" i="92" s="1"/>
  <c r="AK45" i="92"/>
  <c r="E45" i="92" s="1"/>
  <c r="AL45" i="92"/>
  <c r="H45" i="92" s="1"/>
  <c r="AM45" i="92"/>
  <c r="AN45" i="92"/>
  <c r="AO45" i="92"/>
  <c r="AT45" i="92"/>
  <c r="AU45" i="92" s="1"/>
  <c r="AX45" i="92" s="1"/>
  <c r="AW45" i="92"/>
  <c r="L48" i="92"/>
  <c r="N48" i="92"/>
  <c r="AK48" i="92"/>
  <c r="E48" i="92" s="1"/>
  <c r="AL48" i="92"/>
  <c r="H48" i="92" s="1"/>
  <c r="AM48" i="92"/>
  <c r="AN48" i="92"/>
  <c r="AO48" i="92"/>
  <c r="AT48" i="92"/>
  <c r="AU48" i="92" s="1"/>
  <c r="AX48" i="92" s="1"/>
  <c r="AW48" i="92"/>
  <c r="L51" i="92"/>
  <c r="N51" i="92"/>
  <c r="AK51" i="92"/>
  <c r="E51" i="92" s="1"/>
  <c r="AM51" i="92"/>
  <c r="AN51" i="92"/>
  <c r="AO51" i="92"/>
  <c r="AT51" i="92"/>
  <c r="AU51" i="92" s="1"/>
  <c r="AX51" i="92" s="1"/>
  <c r="AW51" i="92"/>
  <c r="L18" i="91"/>
  <c r="N18" i="91"/>
  <c r="AK18" i="91"/>
  <c r="E18" i="91" s="1"/>
  <c r="AM18" i="91"/>
  <c r="AN18" i="91"/>
  <c r="AO18" i="91"/>
  <c r="AT18" i="91"/>
  <c r="AU18" i="91" s="1"/>
  <c r="AX18" i="91" s="1"/>
  <c r="AW18" i="91"/>
  <c r="L21" i="91"/>
  <c r="N21" i="91" s="1"/>
  <c r="AK21" i="91"/>
  <c r="E21" i="91" s="1"/>
  <c r="AM21" i="91"/>
  <c r="AN21" i="91"/>
  <c r="AO21" i="91"/>
  <c r="AT21" i="91"/>
  <c r="AU21" i="91" s="1"/>
  <c r="AX21" i="91" s="1"/>
  <c r="AW21" i="91"/>
  <c r="L24" i="91"/>
  <c r="N24" i="91" s="1"/>
  <c r="AK24" i="91"/>
  <c r="E24" i="91" s="1"/>
  <c r="AM24" i="91"/>
  <c r="AN24" i="91"/>
  <c r="AO24" i="91"/>
  <c r="AT24" i="91"/>
  <c r="AU24" i="91" s="1"/>
  <c r="AX24" i="91" s="1"/>
  <c r="AW24" i="91"/>
  <c r="L27" i="91"/>
  <c r="N27" i="91" s="1"/>
  <c r="AK27" i="91"/>
  <c r="E27" i="91" s="1"/>
  <c r="AL27" i="91"/>
  <c r="H27" i="91" s="1"/>
  <c r="AM27" i="91"/>
  <c r="AN27" i="91"/>
  <c r="AO27" i="91"/>
  <c r="AT27" i="91"/>
  <c r="AU27" i="91" s="1"/>
  <c r="AX27" i="91" s="1"/>
  <c r="AW27" i="91"/>
  <c r="L30" i="91"/>
  <c r="N30" i="91" s="1"/>
  <c r="AK30" i="91"/>
  <c r="E30" i="91" s="1"/>
  <c r="AL30" i="91"/>
  <c r="H30" i="91" s="1"/>
  <c r="AM30" i="91"/>
  <c r="AN30" i="91"/>
  <c r="AO30" i="91"/>
  <c r="AT30" i="91"/>
  <c r="AU30" i="91" s="1"/>
  <c r="AX30" i="91" s="1"/>
  <c r="AW30" i="91"/>
  <c r="L33" i="91"/>
  <c r="N33" i="91"/>
  <c r="AK33" i="91"/>
  <c r="E33" i="91" s="1"/>
  <c r="AM33" i="91"/>
  <c r="AN33" i="91"/>
  <c r="AO33" i="91"/>
  <c r="AT33" i="91"/>
  <c r="AU33" i="91" s="1"/>
  <c r="AX33" i="91" s="1"/>
  <c r="AW33" i="91"/>
  <c r="L36" i="91"/>
  <c r="N36" i="91"/>
  <c r="AK36" i="91"/>
  <c r="E36" i="91" s="1"/>
  <c r="AM36" i="91"/>
  <c r="AN36" i="91"/>
  <c r="AO36" i="91"/>
  <c r="AT36" i="91"/>
  <c r="AU36" i="91" s="1"/>
  <c r="AX36" i="91" s="1"/>
  <c r="AW36" i="91"/>
  <c r="L39" i="91"/>
  <c r="N39" i="91" s="1"/>
  <c r="AK39" i="91"/>
  <c r="E39" i="91" s="1"/>
  <c r="AL39" i="91"/>
  <c r="H39" i="91" s="1"/>
  <c r="AM39" i="91"/>
  <c r="AN39" i="91"/>
  <c r="AO39" i="91"/>
  <c r="AT39" i="91"/>
  <c r="AU39" i="91" s="1"/>
  <c r="AX39" i="91" s="1"/>
  <c r="AW39" i="91"/>
  <c r="L42" i="91"/>
  <c r="N42" i="91" s="1"/>
  <c r="AK42" i="91"/>
  <c r="E42" i="91" s="1"/>
  <c r="AL42" i="91"/>
  <c r="H42" i="91" s="1"/>
  <c r="AM42" i="91"/>
  <c r="AN42" i="91"/>
  <c r="AO42" i="91"/>
  <c r="AT42" i="91"/>
  <c r="AU42" i="91" s="1"/>
  <c r="AX42" i="91" s="1"/>
  <c r="AW42" i="91"/>
  <c r="L45" i="91"/>
  <c r="N45" i="91"/>
  <c r="AK45" i="91"/>
  <c r="E45" i="91" s="1"/>
  <c r="AM45" i="91"/>
  <c r="AN45" i="91"/>
  <c r="AO45" i="91"/>
  <c r="AT45" i="91"/>
  <c r="AU45" i="91" s="1"/>
  <c r="AX45" i="91" s="1"/>
  <c r="AW45" i="91"/>
  <c r="L48" i="91"/>
  <c r="N48" i="91"/>
  <c r="AK48" i="91"/>
  <c r="E48" i="91" s="1"/>
  <c r="AM48" i="91"/>
  <c r="AN48" i="91"/>
  <c r="AO48" i="91"/>
  <c r="AT48" i="91"/>
  <c r="AU48" i="91" s="1"/>
  <c r="AX48" i="91" s="1"/>
  <c r="AW48" i="91"/>
  <c r="L51" i="91"/>
  <c r="N51" i="91" s="1"/>
  <c r="AK51" i="91"/>
  <c r="E51" i="91" s="1"/>
  <c r="AL51" i="91"/>
  <c r="H51" i="91" s="1"/>
  <c r="AM51" i="91"/>
  <c r="AN51" i="91"/>
  <c r="AO51" i="91"/>
  <c r="AT51" i="91"/>
  <c r="AU51" i="91" s="1"/>
  <c r="AX51" i="91" s="1"/>
  <c r="AW51" i="91"/>
  <c r="L18" i="90"/>
  <c r="N18" i="90"/>
  <c r="AK18" i="90"/>
  <c r="E18" i="90" s="1"/>
  <c r="BC18" i="90" s="1"/>
  <c r="AM18" i="90"/>
  <c r="AN18" i="90"/>
  <c r="AO18" i="90"/>
  <c r="AT18" i="90"/>
  <c r="AU18" i="90"/>
  <c r="AX18" i="90" s="1"/>
  <c r="AW18" i="90"/>
  <c r="L21" i="90"/>
  <c r="N21" i="90" s="1"/>
  <c r="AK21" i="90"/>
  <c r="E21" i="90" s="1"/>
  <c r="AL21" i="90"/>
  <c r="H21" i="90" s="1"/>
  <c r="AM21" i="90"/>
  <c r="AN21" i="90"/>
  <c r="AO21" i="90"/>
  <c r="AT21" i="90"/>
  <c r="AU21" i="90"/>
  <c r="AX21" i="90" s="1"/>
  <c r="AW21" i="90"/>
  <c r="L24" i="90"/>
  <c r="N24" i="90" s="1"/>
  <c r="AK24" i="90"/>
  <c r="E24" i="90" s="1"/>
  <c r="AM24" i="90"/>
  <c r="AN24" i="90"/>
  <c r="AO24" i="90"/>
  <c r="AT24" i="90"/>
  <c r="AU24" i="90"/>
  <c r="AX24" i="90" s="1"/>
  <c r="AW24" i="90"/>
  <c r="L27" i="90"/>
  <c r="N27" i="90"/>
  <c r="AK27" i="90"/>
  <c r="E27" i="90" s="1"/>
  <c r="AM27" i="90"/>
  <c r="AN27" i="90"/>
  <c r="AO27" i="90"/>
  <c r="AT27" i="90"/>
  <c r="AU27" i="90"/>
  <c r="AX27" i="90" s="1"/>
  <c r="AW27" i="90"/>
  <c r="L30" i="90"/>
  <c r="N30" i="90" s="1"/>
  <c r="AK30" i="90"/>
  <c r="E30" i="90" s="1"/>
  <c r="AM30" i="90"/>
  <c r="AN30" i="90"/>
  <c r="AO30" i="90"/>
  <c r="AT30" i="90"/>
  <c r="AU30" i="90"/>
  <c r="AX30" i="90" s="1"/>
  <c r="AW30" i="90"/>
  <c r="L33" i="90"/>
  <c r="N33" i="90" s="1"/>
  <c r="AK33" i="90"/>
  <c r="E33" i="90" s="1"/>
  <c r="AM33" i="90"/>
  <c r="AN33" i="90"/>
  <c r="AO33" i="90"/>
  <c r="AT33" i="90"/>
  <c r="AU33" i="90"/>
  <c r="AX33" i="90" s="1"/>
  <c r="AW33" i="90"/>
  <c r="L36" i="90"/>
  <c r="N36" i="90"/>
  <c r="AK36" i="90"/>
  <c r="E36" i="90" s="1"/>
  <c r="AM36" i="90"/>
  <c r="AN36" i="90"/>
  <c r="AO36" i="90"/>
  <c r="AT36" i="90"/>
  <c r="AU36" i="90"/>
  <c r="AX36" i="90" s="1"/>
  <c r="AW36" i="90"/>
  <c r="L39" i="90"/>
  <c r="N39" i="90" s="1"/>
  <c r="AK39" i="90"/>
  <c r="E39" i="90" s="1"/>
  <c r="AL39" i="90"/>
  <c r="H39" i="90" s="1"/>
  <c r="AM39" i="90"/>
  <c r="AN39" i="90"/>
  <c r="AO39" i="90"/>
  <c r="AT39" i="90"/>
  <c r="AU39" i="90"/>
  <c r="AX39" i="90" s="1"/>
  <c r="AW39" i="90"/>
  <c r="L42" i="90"/>
  <c r="N42" i="90" s="1"/>
  <c r="AK42" i="90"/>
  <c r="E42" i="90" s="1"/>
  <c r="AM42" i="90"/>
  <c r="AN42" i="90"/>
  <c r="AO42" i="90"/>
  <c r="AT42" i="90"/>
  <c r="AU42" i="90"/>
  <c r="AX42" i="90" s="1"/>
  <c r="AW42" i="90"/>
  <c r="H45" i="90"/>
  <c r="L45" i="90"/>
  <c r="N45" i="90" s="1"/>
  <c r="AK45" i="90"/>
  <c r="E45" i="90" s="1"/>
  <c r="AL45" i="90"/>
  <c r="AM45" i="90"/>
  <c r="AN45" i="90"/>
  <c r="AO45" i="90"/>
  <c r="AT45" i="90"/>
  <c r="AU45" i="90"/>
  <c r="AX45" i="90" s="1"/>
  <c r="AW45" i="90"/>
  <c r="L48" i="90"/>
  <c r="N48" i="90"/>
  <c r="AK48" i="90"/>
  <c r="E48" i="90" s="1"/>
  <c r="BC48" i="90" s="1"/>
  <c r="AM48" i="90"/>
  <c r="AN48" i="90"/>
  <c r="AO48" i="90"/>
  <c r="AT48" i="90"/>
  <c r="AU48" i="90"/>
  <c r="AX48" i="90" s="1"/>
  <c r="AW48" i="90"/>
  <c r="L51" i="90"/>
  <c r="N51" i="90"/>
  <c r="AK51" i="90"/>
  <c r="E51" i="90" s="1"/>
  <c r="AL51" i="90"/>
  <c r="H51" i="90" s="1"/>
  <c r="AM51" i="90"/>
  <c r="AN51" i="90"/>
  <c r="AO51" i="90"/>
  <c r="AT51" i="90"/>
  <c r="AU51" i="90"/>
  <c r="AX51" i="90" s="1"/>
  <c r="AW51" i="90"/>
  <c r="L18" i="89"/>
  <c r="N18" i="89" s="1"/>
  <c r="AK18" i="89"/>
  <c r="E18" i="89" s="1"/>
  <c r="AM18" i="89"/>
  <c r="AN18" i="89"/>
  <c r="AO18" i="89"/>
  <c r="AT18" i="89"/>
  <c r="AU18" i="89"/>
  <c r="AX18" i="89" s="1"/>
  <c r="AW18" i="89"/>
  <c r="L21" i="89"/>
  <c r="N21" i="89" s="1"/>
  <c r="AK21" i="89"/>
  <c r="E21" i="89" s="1"/>
  <c r="AM21" i="89"/>
  <c r="AN21" i="89"/>
  <c r="AO21" i="89"/>
  <c r="AT21" i="89"/>
  <c r="AU21" i="89"/>
  <c r="AX21" i="89" s="1"/>
  <c r="AW21" i="89"/>
  <c r="L24" i="89"/>
  <c r="N24" i="89" s="1"/>
  <c r="AK24" i="89"/>
  <c r="E24" i="89" s="1"/>
  <c r="AL24" i="89"/>
  <c r="H24" i="89" s="1"/>
  <c r="AM24" i="89"/>
  <c r="AN24" i="89"/>
  <c r="AO24" i="89"/>
  <c r="AT24" i="89"/>
  <c r="AU24" i="89"/>
  <c r="AX24" i="89" s="1"/>
  <c r="AW24" i="89"/>
  <c r="L27" i="89"/>
  <c r="N27" i="89"/>
  <c r="AK27" i="89"/>
  <c r="E27" i="89" s="1"/>
  <c r="AM27" i="89"/>
  <c r="AN27" i="89"/>
  <c r="AO27" i="89"/>
  <c r="AT27" i="89"/>
  <c r="AU27" i="89"/>
  <c r="AX27" i="89" s="1"/>
  <c r="AW27" i="89"/>
  <c r="L30" i="89"/>
  <c r="N30" i="89" s="1"/>
  <c r="AK30" i="89"/>
  <c r="E30" i="89" s="1"/>
  <c r="AM30" i="89"/>
  <c r="AN30" i="89"/>
  <c r="AO30" i="89"/>
  <c r="AT30" i="89"/>
  <c r="AU30" i="89"/>
  <c r="AX30" i="89" s="1"/>
  <c r="AW30" i="89"/>
  <c r="L33" i="89"/>
  <c r="N33" i="89" s="1"/>
  <c r="AK33" i="89"/>
  <c r="E33" i="89" s="1"/>
  <c r="AL33" i="89"/>
  <c r="H33" i="89" s="1"/>
  <c r="AM33" i="89"/>
  <c r="AN33" i="89"/>
  <c r="AO33" i="89"/>
  <c r="AT33" i="89"/>
  <c r="AU33" i="89"/>
  <c r="AX33" i="89" s="1"/>
  <c r="AW33" i="89"/>
  <c r="L36" i="89"/>
  <c r="N36" i="89" s="1"/>
  <c r="AK36" i="89"/>
  <c r="E36" i="89" s="1"/>
  <c r="AL36" i="89"/>
  <c r="H36" i="89" s="1"/>
  <c r="AM36" i="89"/>
  <c r="AN36" i="89"/>
  <c r="AO36" i="89"/>
  <c r="AT36" i="89"/>
  <c r="AU36" i="89"/>
  <c r="AX36" i="89" s="1"/>
  <c r="AW36" i="89"/>
  <c r="L39" i="89"/>
  <c r="N39" i="89"/>
  <c r="BC39" i="89" s="1"/>
  <c r="AK39" i="89"/>
  <c r="E39" i="89" s="1"/>
  <c r="AL39" i="89"/>
  <c r="H39" i="89" s="1"/>
  <c r="AM39" i="89"/>
  <c r="AN39" i="89"/>
  <c r="AP39" i="89" s="1"/>
  <c r="J39" i="89" s="1"/>
  <c r="AQ39" i="89" s="1"/>
  <c r="AO39" i="89"/>
  <c r="AT39" i="89"/>
  <c r="AU39" i="89"/>
  <c r="AX39" i="89" s="1"/>
  <c r="AW39" i="89"/>
  <c r="L42" i="89"/>
  <c r="N42" i="89"/>
  <c r="AK42" i="89"/>
  <c r="E42" i="89" s="1"/>
  <c r="BC42" i="89" s="1"/>
  <c r="AM42" i="89"/>
  <c r="AN42" i="89"/>
  <c r="AO42" i="89"/>
  <c r="AT42" i="89"/>
  <c r="AU42" i="89"/>
  <c r="AX42" i="89" s="1"/>
  <c r="AW42" i="89"/>
  <c r="L45" i="89"/>
  <c r="N45" i="89"/>
  <c r="AK45" i="89"/>
  <c r="E45" i="89" s="1"/>
  <c r="AM45" i="89"/>
  <c r="AN45" i="89"/>
  <c r="AO45" i="89"/>
  <c r="AT45" i="89"/>
  <c r="AU45" i="89"/>
  <c r="AX45" i="89" s="1"/>
  <c r="AW45" i="89"/>
  <c r="BC45" i="89"/>
  <c r="L48" i="89"/>
  <c r="N48" i="89" s="1"/>
  <c r="AK48" i="89"/>
  <c r="E48" i="89" s="1"/>
  <c r="AL48" i="89"/>
  <c r="H48" i="89" s="1"/>
  <c r="AM48" i="89"/>
  <c r="AN48" i="89"/>
  <c r="AO48" i="89"/>
  <c r="AT48" i="89"/>
  <c r="AU48" i="89"/>
  <c r="AX48" i="89" s="1"/>
  <c r="AW48" i="89"/>
  <c r="L51" i="89"/>
  <c r="N51" i="89" s="1"/>
  <c r="AK51" i="89"/>
  <c r="E51" i="89" s="1"/>
  <c r="AM51" i="89"/>
  <c r="AN51" i="89"/>
  <c r="AO51" i="89"/>
  <c r="AT51" i="89"/>
  <c r="AU51" i="89"/>
  <c r="AX51" i="89" s="1"/>
  <c r="AW51" i="89"/>
  <c r="L18" i="88"/>
  <c r="N18" i="88" s="1"/>
  <c r="AK18" i="88"/>
  <c r="E18" i="88" s="1"/>
  <c r="AL18" i="88"/>
  <c r="H18" i="88" s="1"/>
  <c r="AM18" i="88"/>
  <c r="AN18" i="88"/>
  <c r="AO18" i="88"/>
  <c r="AT18" i="88"/>
  <c r="AU18" i="88"/>
  <c r="AX18" i="88" s="1"/>
  <c r="AW18" i="88"/>
  <c r="L21" i="88"/>
  <c r="N21" i="88"/>
  <c r="AK21" i="88"/>
  <c r="E21" i="88" s="1"/>
  <c r="AM21" i="88"/>
  <c r="AN21" i="88"/>
  <c r="AO21" i="88"/>
  <c r="AT21" i="88"/>
  <c r="AU21" i="88"/>
  <c r="AX21" i="88" s="1"/>
  <c r="AW21" i="88"/>
  <c r="L24" i="88"/>
  <c r="N24" i="88"/>
  <c r="AK24" i="88"/>
  <c r="E24" i="88" s="1"/>
  <c r="AM24" i="88"/>
  <c r="AN24" i="88"/>
  <c r="AO24" i="88"/>
  <c r="AT24" i="88"/>
  <c r="AU24" i="88"/>
  <c r="AX24" i="88" s="1"/>
  <c r="AW24" i="88"/>
  <c r="L27" i="88"/>
  <c r="N27" i="88" s="1"/>
  <c r="AK27" i="88"/>
  <c r="E27" i="88" s="1"/>
  <c r="AM27" i="88"/>
  <c r="AN27" i="88"/>
  <c r="AO27" i="88"/>
  <c r="AT27" i="88"/>
  <c r="AU27" i="88"/>
  <c r="AX27" i="88" s="1"/>
  <c r="AW27" i="88"/>
  <c r="L30" i="88"/>
  <c r="N30" i="88"/>
  <c r="AK30" i="88"/>
  <c r="E30" i="88" s="1"/>
  <c r="BC30" i="88" s="1"/>
  <c r="AM30" i="88"/>
  <c r="AN30" i="88"/>
  <c r="AO30" i="88"/>
  <c r="AT30" i="88"/>
  <c r="AU30" i="88"/>
  <c r="AX30" i="88" s="1"/>
  <c r="AW30" i="88"/>
  <c r="L33" i="88"/>
  <c r="N33" i="88" s="1"/>
  <c r="AK33" i="88"/>
  <c r="E33" i="88" s="1"/>
  <c r="AL33" i="88"/>
  <c r="H33" i="88" s="1"/>
  <c r="AM33" i="88"/>
  <c r="AN33" i="88"/>
  <c r="AO33" i="88"/>
  <c r="AT33" i="88"/>
  <c r="AU33" i="88"/>
  <c r="AX33" i="88" s="1"/>
  <c r="AW33" i="88"/>
  <c r="L36" i="88"/>
  <c r="N36" i="88" s="1"/>
  <c r="AK36" i="88"/>
  <c r="E36" i="88" s="1"/>
  <c r="AM36" i="88"/>
  <c r="AN36" i="88"/>
  <c r="AO36" i="88"/>
  <c r="AT36" i="88"/>
  <c r="AU36" i="88"/>
  <c r="AX36" i="88" s="1"/>
  <c r="AW36" i="88"/>
  <c r="L39" i="88"/>
  <c r="N39" i="88" s="1"/>
  <c r="AK39" i="88"/>
  <c r="E39" i="88" s="1"/>
  <c r="AL39" i="88"/>
  <c r="H39" i="88" s="1"/>
  <c r="AM39" i="88"/>
  <c r="AN39" i="88"/>
  <c r="AO39" i="88"/>
  <c r="AT39" i="88"/>
  <c r="AU39" i="88"/>
  <c r="AX39" i="88" s="1"/>
  <c r="AW39" i="88"/>
  <c r="L42" i="88"/>
  <c r="N42" i="88" s="1"/>
  <c r="AK42" i="88"/>
  <c r="E42" i="88" s="1"/>
  <c r="AL42" i="88"/>
  <c r="H42" i="88" s="1"/>
  <c r="AM42" i="88"/>
  <c r="AN42" i="88"/>
  <c r="AO42" i="88"/>
  <c r="AT42" i="88"/>
  <c r="AU42" i="88"/>
  <c r="AX42" i="88" s="1"/>
  <c r="AW42" i="88"/>
  <c r="L45" i="88"/>
  <c r="N45" i="88"/>
  <c r="AK45" i="88"/>
  <c r="E45" i="88" s="1"/>
  <c r="AM45" i="88"/>
  <c r="AN45" i="88"/>
  <c r="AO45" i="88"/>
  <c r="AT45" i="88"/>
  <c r="AU45" i="88"/>
  <c r="AX45" i="88" s="1"/>
  <c r="AW45" i="88"/>
  <c r="L48" i="88"/>
  <c r="N48" i="88" s="1"/>
  <c r="AK48" i="88"/>
  <c r="E48" i="88" s="1"/>
  <c r="AM48" i="88"/>
  <c r="AN48" i="88"/>
  <c r="AO48" i="88"/>
  <c r="AT48" i="88"/>
  <c r="AU48" i="88"/>
  <c r="AX48" i="88" s="1"/>
  <c r="AW48" i="88"/>
  <c r="L51" i="88"/>
  <c r="N51" i="88" s="1"/>
  <c r="BC51" i="88" s="1"/>
  <c r="AK51" i="88"/>
  <c r="E51" i="88" s="1"/>
  <c r="AM51" i="88"/>
  <c r="AN51" i="88"/>
  <c r="AO51" i="88"/>
  <c r="AT51" i="88"/>
  <c r="AU51" i="88"/>
  <c r="AX51" i="88" s="1"/>
  <c r="AW51" i="88"/>
  <c r="L18" i="87"/>
  <c r="N18" i="87" s="1"/>
  <c r="AK18" i="87"/>
  <c r="E18" i="87" s="1"/>
  <c r="AM18" i="87"/>
  <c r="AN18" i="87"/>
  <c r="AO18" i="87"/>
  <c r="AT18" i="87"/>
  <c r="AU18" i="87"/>
  <c r="AX18" i="87" s="1"/>
  <c r="AW18" i="87"/>
  <c r="L21" i="87"/>
  <c r="N21" i="87"/>
  <c r="AK21" i="87"/>
  <c r="E21" i="87" s="1"/>
  <c r="AM21" i="87"/>
  <c r="AN21" i="87"/>
  <c r="AO21" i="87"/>
  <c r="AT21" i="87"/>
  <c r="AU21" i="87"/>
  <c r="AX21" i="87" s="1"/>
  <c r="AW21" i="87"/>
  <c r="L24" i="87"/>
  <c r="N24" i="87" s="1"/>
  <c r="AK24" i="87"/>
  <c r="E24" i="87" s="1"/>
  <c r="AM24" i="87"/>
  <c r="AN24" i="87"/>
  <c r="AO24" i="87"/>
  <c r="AT24" i="87"/>
  <c r="AU24" i="87"/>
  <c r="AX24" i="87" s="1"/>
  <c r="AW24" i="87"/>
  <c r="L27" i="87"/>
  <c r="N27" i="87" s="1"/>
  <c r="AK27" i="87"/>
  <c r="E27" i="87" s="1"/>
  <c r="AM27" i="87"/>
  <c r="AN27" i="87"/>
  <c r="AO27" i="87"/>
  <c r="AT27" i="87"/>
  <c r="AU27" i="87"/>
  <c r="AX27" i="87" s="1"/>
  <c r="AW27" i="87"/>
  <c r="L30" i="87"/>
  <c r="N30" i="87" s="1"/>
  <c r="AK30" i="87"/>
  <c r="E30" i="87" s="1"/>
  <c r="AM30" i="87"/>
  <c r="AN30" i="87"/>
  <c r="AO30" i="87"/>
  <c r="AT30" i="87"/>
  <c r="AU30" i="87"/>
  <c r="AX30" i="87" s="1"/>
  <c r="AW30" i="87"/>
  <c r="L33" i="87"/>
  <c r="N33" i="87" s="1"/>
  <c r="AK33" i="87"/>
  <c r="E33" i="87" s="1"/>
  <c r="AM33" i="87"/>
  <c r="AN33" i="87"/>
  <c r="AO33" i="87"/>
  <c r="AT33" i="87"/>
  <c r="AU33" i="87"/>
  <c r="AX33" i="87" s="1"/>
  <c r="AW33" i="87"/>
  <c r="L36" i="87"/>
  <c r="N36" i="87"/>
  <c r="AK36" i="87"/>
  <c r="E36" i="87" s="1"/>
  <c r="AM36" i="87"/>
  <c r="AN36" i="87"/>
  <c r="AO36" i="87"/>
  <c r="AT36" i="87"/>
  <c r="AU36" i="87"/>
  <c r="AX36" i="87" s="1"/>
  <c r="AW36" i="87"/>
  <c r="BC36" i="87"/>
  <c r="L39" i="87"/>
  <c r="N39" i="87" s="1"/>
  <c r="BC39" i="87" s="1"/>
  <c r="AK39" i="87"/>
  <c r="E39" i="87" s="1"/>
  <c r="AM39" i="87"/>
  <c r="AN39" i="87"/>
  <c r="AO39" i="87"/>
  <c r="AT39" i="87"/>
  <c r="AU39" i="87"/>
  <c r="AX39" i="87" s="1"/>
  <c r="AW39" i="87"/>
  <c r="L42" i="87"/>
  <c r="N42" i="87" s="1"/>
  <c r="AK42" i="87"/>
  <c r="E42" i="87" s="1"/>
  <c r="BC42" i="87" s="1"/>
  <c r="AM42" i="87"/>
  <c r="AN42" i="87"/>
  <c r="AO42" i="87"/>
  <c r="AT42" i="87"/>
  <c r="AU42" i="87"/>
  <c r="AX42" i="87" s="1"/>
  <c r="AW42" i="87"/>
  <c r="L45" i="87"/>
  <c r="N45" i="87" s="1"/>
  <c r="AK45" i="87"/>
  <c r="E45" i="87" s="1"/>
  <c r="AM45" i="87"/>
  <c r="AN45" i="87"/>
  <c r="AO45" i="87"/>
  <c r="AT45" i="87"/>
  <c r="AU45" i="87"/>
  <c r="AX45" i="87" s="1"/>
  <c r="AW45" i="87"/>
  <c r="L48" i="87"/>
  <c r="N48" i="87"/>
  <c r="AK48" i="87"/>
  <c r="E48" i="87" s="1"/>
  <c r="BC48" i="87" s="1"/>
  <c r="AM48" i="87"/>
  <c r="AN48" i="87"/>
  <c r="AO48" i="87"/>
  <c r="AT48" i="87"/>
  <c r="AU48" i="87"/>
  <c r="AX48" i="87" s="1"/>
  <c r="AW48" i="87"/>
  <c r="L51" i="87"/>
  <c r="N51" i="87" s="1"/>
  <c r="AK51" i="87"/>
  <c r="E51" i="87" s="1"/>
  <c r="AM51" i="87"/>
  <c r="AN51" i="87"/>
  <c r="AO51" i="87"/>
  <c r="AT51" i="87"/>
  <c r="AU51" i="87"/>
  <c r="AX51" i="87" s="1"/>
  <c r="AW51" i="87"/>
  <c r="L18" i="86"/>
  <c r="N18" i="86" s="1"/>
  <c r="AK18" i="86"/>
  <c r="E18" i="86" s="1"/>
  <c r="AM18" i="86"/>
  <c r="AN18" i="86"/>
  <c r="AO18" i="86"/>
  <c r="AT18" i="86"/>
  <c r="AU18" i="86"/>
  <c r="AX18" i="86" s="1"/>
  <c r="AW18" i="86"/>
  <c r="L21" i="86"/>
  <c r="N21" i="86" s="1"/>
  <c r="AK21" i="86"/>
  <c r="E21" i="86" s="1"/>
  <c r="AM21" i="86"/>
  <c r="AN21" i="86"/>
  <c r="AO21" i="86"/>
  <c r="AT21" i="86"/>
  <c r="AU21" i="86"/>
  <c r="AX21" i="86" s="1"/>
  <c r="AW21" i="86"/>
  <c r="L24" i="86"/>
  <c r="N24" i="86"/>
  <c r="AK24" i="86"/>
  <c r="E24" i="86" s="1"/>
  <c r="AM24" i="86"/>
  <c r="AN24" i="86"/>
  <c r="AO24" i="86"/>
  <c r="AT24" i="86"/>
  <c r="AU24" i="86"/>
  <c r="AX24" i="86" s="1"/>
  <c r="AW24" i="86"/>
  <c r="L27" i="86"/>
  <c r="N27" i="86" s="1"/>
  <c r="AK27" i="86"/>
  <c r="E27" i="86" s="1"/>
  <c r="AM27" i="86"/>
  <c r="AN27" i="86"/>
  <c r="AO27" i="86"/>
  <c r="AT27" i="86"/>
  <c r="AU27" i="86"/>
  <c r="AX27" i="86" s="1"/>
  <c r="AW27" i="86"/>
  <c r="L30" i="86"/>
  <c r="N30" i="86"/>
  <c r="BC30" i="86" s="1"/>
  <c r="AK30" i="86"/>
  <c r="E30" i="86" s="1"/>
  <c r="AM30" i="86"/>
  <c r="AN30" i="86"/>
  <c r="AO30" i="86"/>
  <c r="AT30" i="86"/>
  <c r="AU30" i="86"/>
  <c r="AX30" i="86" s="1"/>
  <c r="AW30" i="86"/>
  <c r="L33" i="86"/>
  <c r="N33" i="86" s="1"/>
  <c r="AK33" i="86"/>
  <c r="E33" i="86" s="1"/>
  <c r="AM33" i="86"/>
  <c r="AN33" i="86"/>
  <c r="AO33" i="86"/>
  <c r="AT33" i="86"/>
  <c r="AU33" i="86"/>
  <c r="AX33" i="86" s="1"/>
  <c r="AW33" i="86"/>
  <c r="L36" i="86"/>
  <c r="N36" i="86" s="1"/>
  <c r="AK36" i="86"/>
  <c r="E36" i="86" s="1"/>
  <c r="AM36" i="86"/>
  <c r="AN36" i="86"/>
  <c r="AO36" i="86"/>
  <c r="AT36" i="86"/>
  <c r="AU36" i="86"/>
  <c r="AX36" i="86" s="1"/>
  <c r="AW36" i="86"/>
  <c r="L39" i="86"/>
  <c r="N39" i="86" s="1"/>
  <c r="AK39" i="86"/>
  <c r="E39" i="86" s="1"/>
  <c r="AM39" i="86"/>
  <c r="AN39" i="86"/>
  <c r="AO39" i="86"/>
  <c r="AT39" i="86"/>
  <c r="AU39" i="86"/>
  <c r="AX39" i="86" s="1"/>
  <c r="AW39" i="86"/>
  <c r="L42" i="86"/>
  <c r="N42" i="86"/>
  <c r="AK42" i="86"/>
  <c r="E42" i="86" s="1"/>
  <c r="AM42" i="86"/>
  <c r="AN42" i="86"/>
  <c r="AO42" i="86"/>
  <c r="AT42" i="86"/>
  <c r="AU42" i="86"/>
  <c r="AX42" i="86" s="1"/>
  <c r="AW42" i="86"/>
  <c r="BC42" i="86"/>
  <c r="L45" i="86"/>
  <c r="N45" i="86" s="1"/>
  <c r="AK45" i="86"/>
  <c r="E45" i="86" s="1"/>
  <c r="AM45" i="86"/>
  <c r="AN45" i="86"/>
  <c r="AO45" i="86"/>
  <c r="AT45" i="86"/>
  <c r="AU45" i="86"/>
  <c r="AX45" i="86" s="1"/>
  <c r="AW45" i="86"/>
  <c r="L48" i="86"/>
  <c r="N48" i="86" s="1"/>
  <c r="AK48" i="86"/>
  <c r="E48" i="86" s="1"/>
  <c r="AM48" i="86"/>
  <c r="AN48" i="86"/>
  <c r="AO48" i="86"/>
  <c r="AT48" i="86"/>
  <c r="AU48" i="86"/>
  <c r="AX48" i="86" s="1"/>
  <c r="AW48" i="86"/>
  <c r="L51" i="86"/>
  <c r="N51" i="86" s="1"/>
  <c r="AK51" i="86"/>
  <c r="E51" i="86" s="1"/>
  <c r="AM51" i="86"/>
  <c r="AN51" i="86"/>
  <c r="AO51" i="86"/>
  <c r="AT51" i="86"/>
  <c r="AU51" i="86"/>
  <c r="AX51" i="86" s="1"/>
  <c r="AW51" i="86"/>
  <c r="L18" i="85"/>
  <c r="N18" i="85"/>
  <c r="AK18" i="85"/>
  <c r="E18" i="85" s="1"/>
  <c r="AM18" i="85"/>
  <c r="AN18" i="85"/>
  <c r="AO18" i="85"/>
  <c r="AT18" i="85"/>
  <c r="AU18" i="85"/>
  <c r="AX18" i="85" s="1"/>
  <c r="AW18" i="85"/>
  <c r="L21" i="85"/>
  <c r="N21" i="85" s="1"/>
  <c r="AK21" i="85"/>
  <c r="E21" i="85" s="1"/>
  <c r="AM21" i="85"/>
  <c r="AN21" i="85"/>
  <c r="AO21" i="85"/>
  <c r="AT21" i="85"/>
  <c r="AU21" i="85"/>
  <c r="AX21" i="85" s="1"/>
  <c r="AW21" i="85"/>
  <c r="L24" i="85"/>
  <c r="N24" i="85" s="1"/>
  <c r="AK24" i="85"/>
  <c r="E24" i="85" s="1"/>
  <c r="AM24" i="85"/>
  <c r="AN24" i="85"/>
  <c r="AO24" i="85"/>
  <c r="AT24" i="85"/>
  <c r="AU24" i="85"/>
  <c r="AX24" i="85" s="1"/>
  <c r="AW24" i="85"/>
  <c r="L27" i="85"/>
  <c r="N27" i="85" s="1"/>
  <c r="AK27" i="85"/>
  <c r="E27" i="85" s="1"/>
  <c r="AL27" i="85"/>
  <c r="H27" i="85" s="1"/>
  <c r="AM27" i="85"/>
  <c r="AN27" i="85"/>
  <c r="AO27" i="85"/>
  <c r="AT27" i="85"/>
  <c r="AU27" i="85"/>
  <c r="AX27" i="85" s="1"/>
  <c r="AW27" i="85"/>
  <c r="L30" i="85"/>
  <c r="N30" i="85" s="1"/>
  <c r="AK30" i="85"/>
  <c r="E30" i="85" s="1"/>
  <c r="AL30" i="85"/>
  <c r="H30" i="85" s="1"/>
  <c r="AM30" i="85"/>
  <c r="AN30" i="85"/>
  <c r="AO30" i="85"/>
  <c r="AT30" i="85"/>
  <c r="AU30" i="85"/>
  <c r="AX30" i="85" s="1"/>
  <c r="AW30" i="85"/>
  <c r="L33" i="85"/>
  <c r="N33" i="85"/>
  <c r="AK33" i="85"/>
  <c r="E33" i="85" s="1"/>
  <c r="AM33" i="85"/>
  <c r="AN33" i="85"/>
  <c r="AO33" i="85"/>
  <c r="AT33" i="85"/>
  <c r="AU33" i="85"/>
  <c r="AX33" i="85" s="1"/>
  <c r="AW33" i="85"/>
  <c r="L36" i="85"/>
  <c r="N36" i="85" s="1"/>
  <c r="AK36" i="85"/>
  <c r="E36" i="85" s="1"/>
  <c r="AM36" i="85"/>
  <c r="AN36" i="85"/>
  <c r="AO36" i="85"/>
  <c r="AT36" i="85"/>
  <c r="AU36" i="85"/>
  <c r="AX36" i="85" s="1"/>
  <c r="AW36" i="85"/>
  <c r="L39" i="85"/>
  <c r="N39" i="85" s="1"/>
  <c r="AK39" i="85"/>
  <c r="E39" i="85" s="1"/>
  <c r="AL39" i="85"/>
  <c r="H39" i="85" s="1"/>
  <c r="AM39" i="85"/>
  <c r="AN39" i="85"/>
  <c r="AO39" i="85"/>
  <c r="AT39" i="85"/>
  <c r="AU39" i="85"/>
  <c r="AX39" i="85" s="1"/>
  <c r="AW39" i="85"/>
  <c r="L42" i="85"/>
  <c r="N42" i="85" s="1"/>
  <c r="AK42" i="85"/>
  <c r="E42" i="85" s="1"/>
  <c r="AL42" i="85"/>
  <c r="H42" i="85" s="1"/>
  <c r="AM42" i="85"/>
  <c r="AN42" i="85"/>
  <c r="AO42" i="85"/>
  <c r="AT42" i="85"/>
  <c r="AU42" i="85"/>
  <c r="AX42" i="85" s="1"/>
  <c r="AW42" i="85"/>
  <c r="L45" i="85"/>
  <c r="N45" i="85"/>
  <c r="AK45" i="85"/>
  <c r="E45" i="85" s="1"/>
  <c r="AM45" i="85"/>
  <c r="AN45" i="85"/>
  <c r="AO45" i="85"/>
  <c r="AT45" i="85"/>
  <c r="AU45" i="85"/>
  <c r="AX45" i="85" s="1"/>
  <c r="AW45" i="85"/>
  <c r="L48" i="85"/>
  <c r="N48" i="85" s="1"/>
  <c r="AK48" i="85"/>
  <c r="E48" i="85" s="1"/>
  <c r="AM48" i="85"/>
  <c r="AN48" i="85"/>
  <c r="AO48" i="85"/>
  <c r="AT48" i="85"/>
  <c r="AU48" i="85"/>
  <c r="AX48" i="85" s="1"/>
  <c r="AW48" i="85"/>
  <c r="L51" i="85"/>
  <c r="N51" i="85" s="1"/>
  <c r="AK51" i="85"/>
  <c r="E51" i="85" s="1"/>
  <c r="AL51" i="85"/>
  <c r="H51" i="85" s="1"/>
  <c r="AM51" i="85"/>
  <c r="AN51" i="85"/>
  <c r="AO51" i="85"/>
  <c r="AT51" i="85"/>
  <c r="AU51" i="85"/>
  <c r="AX51" i="85" s="1"/>
  <c r="AW51" i="85"/>
  <c r="L18" i="84"/>
  <c r="N18" i="84" s="1"/>
  <c r="BC18" i="84" s="1"/>
  <c r="AK18" i="84"/>
  <c r="E18" i="84" s="1"/>
  <c r="AL18" i="84"/>
  <c r="H18" i="84" s="1"/>
  <c r="AM18" i="84"/>
  <c r="AN18" i="84"/>
  <c r="AO18" i="84"/>
  <c r="AT18" i="84"/>
  <c r="AU18" i="84"/>
  <c r="AX18" i="84" s="1"/>
  <c r="AW18" i="84"/>
  <c r="L21" i="84"/>
  <c r="N21" i="84"/>
  <c r="AK21" i="84"/>
  <c r="E21" i="84" s="1"/>
  <c r="AM21" i="84"/>
  <c r="AN21" i="84"/>
  <c r="AO21" i="84"/>
  <c r="AT21" i="84"/>
  <c r="AU21" i="84"/>
  <c r="AX21" i="84" s="1"/>
  <c r="AW21" i="84"/>
  <c r="L24" i="84"/>
  <c r="N24" i="84" s="1"/>
  <c r="BC24" i="84" s="1"/>
  <c r="AK24" i="84"/>
  <c r="E24" i="84" s="1"/>
  <c r="AL24" i="84"/>
  <c r="H24" i="84" s="1"/>
  <c r="AM24" i="84"/>
  <c r="AN24" i="84"/>
  <c r="AO24" i="84"/>
  <c r="AT24" i="84"/>
  <c r="AU24" i="84"/>
  <c r="AX24" i="84" s="1"/>
  <c r="AW24" i="84"/>
  <c r="L27" i="84"/>
  <c r="N27" i="84" s="1"/>
  <c r="AK27" i="84"/>
  <c r="E27" i="84" s="1"/>
  <c r="AM27" i="84"/>
  <c r="AN27" i="84"/>
  <c r="AO27" i="84"/>
  <c r="AT27" i="84"/>
  <c r="AU27" i="84"/>
  <c r="AX27" i="84" s="1"/>
  <c r="AW27" i="84"/>
  <c r="L30" i="84"/>
  <c r="N30" i="84" s="1"/>
  <c r="BC30" i="84" s="1"/>
  <c r="AK30" i="84"/>
  <c r="E30" i="84" s="1"/>
  <c r="AM30" i="84"/>
  <c r="AN30" i="84"/>
  <c r="AO30" i="84"/>
  <c r="AT30" i="84"/>
  <c r="AU30" i="84"/>
  <c r="AX30" i="84" s="1"/>
  <c r="AW30" i="84"/>
  <c r="L33" i="84"/>
  <c r="N33" i="84" s="1"/>
  <c r="AK33" i="84"/>
  <c r="E33" i="84" s="1"/>
  <c r="AL33" i="84"/>
  <c r="H33" i="84" s="1"/>
  <c r="AM33" i="84"/>
  <c r="AN33" i="84"/>
  <c r="AO33" i="84"/>
  <c r="AT33" i="84"/>
  <c r="AU33" i="84"/>
  <c r="AX33" i="84" s="1"/>
  <c r="AW33" i="84"/>
  <c r="L36" i="84"/>
  <c r="N36" i="84"/>
  <c r="AK36" i="84"/>
  <c r="E36" i="84" s="1"/>
  <c r="AM36" i="84"/>
  <c r="AN36" i="84"/>
  <c r="AO36" i="84"/>
  <c r="AT36" i="84"/>
  <c r="AU36" i="84"/>
  <c r="AX36" i="84" s="1"/>
  <c r="AW36" i="84"/>
  <c r="L39" i="84"/>
  <c r="N39" i="84" s="1"/>
  <c r="AK39" i="84"/>
  <c r="E39" i="84" s="1"/>
  <c r="AM39" i="84"/>
  <c r="AN39" i="84"/>
  <c r="AO39" i="84"/>
  <c r="AT39" i="84"/>
  <c r="AU39" i="84"/>
  <c r="AX39" i="84" s="1"/>
  <c r="AW39" i="84"/>
  <c r="L42" i="84"/>
  <c r="N42" i="84" s="1"/>
  <c r="AK42" i="84"/>
  <c r="E42" i="84" s="1"/>
  <c r="AM42" i="84"/>
  <c r="AN42" i="84"/>
  <c r="AO42" i="84"/>
  <c r="AT42" i="84"/>
  <c r="AU42" i="84"/>
  <c r="AX42" i="84" s="1"/>
  <c r="AW42" i="84"/>
  <c r="L45" i="84"/>
  <c r="N45" i="84" s="1"/>
  <c r="BC45" i="84" s="1"/>
  <c r="AK45" i="84"/>
  <c r="E45" i="84" s="1"/>
  <c r="AL45" i="84"/>
  <c r="AM45" i="84"/>
  <c r="AN45" i="84"/>
  <c r="AO45" i="84"/>
  <c r="AT45" i="84"/>
  <c r="AU45" i="84"/>
  <c r="AX45" i="84" s="1"/>
  <c r="AW45" i="84"/>
  <c r="L48" i="84"/>
  <c r="N48" i="84" s="1"/>
  <c r="AK48" i="84"/>
  <c r="E48" i="84" s="1"/>
  <c r="AL48" i="84"/>
  <c r="AM48" i="84"/>
  <c r="AN48" i="84"/>
  <c r="AO48" i="84"/>
  <c r="AT48" i="84"/>
  <c r="AU48" i="84"/>
  <c r="AX48" i="84" s="1"/>
  <c r="AW48" i="84"/>
  <c r="L51" i="84"/>
  <c r="N51" i="84" s="1"/>
  <c r="AK51" i="84"/>
  <c r="E51" i="84" s="1"/>
  <c r="AM51" i="84"/>
  <c r="AN51" i="84"/>
  <c r="AO51" i="84"/>
  <c r="AT51" i="84"/>
  <c r="AU51" i="84"/>
  <c r="AX51" i="84" s="1"/>
  <c r="AW51" i="84"/>
  <c r="L18" i="83"/>
  <c r="N18" i="83" s="1"/>
  <c r="AK18" i="83"/>
  <c r="E18" i="83" s="1"/>
  <c r="AM18" i="83"/>
  <c r="AN18" i="83"/>
  <c r="AO18" i="83"/>
  <c r="AT18" i="83"/>
  <c r="AU18" i="83"/>
  <c r="AX18" i="83" s="1"/>
  <c r="AW18" i="83"/>
  <c r="L21" i="83"/>
  <c r="N21" i="83"/>
  <c r="AK21" i="83"/>
  <c r="E21" i="83" s="1"/>
  <c r="AM21" i="83"/>
  <c r="AN21" i="83"/>
  <c r="AO21" i="83"/>
  <c r="AT21" i="83"/>
  <c r="AU21" i="83"/>
  <c r="AX21" i="83" s="1"/>
  <c r="AW21" i="83"/>
  <c r="L24" i="83"/>
  <c r="N24" i="83" s="1"/>
  <c r="AK24" i="83"/>
  <c r="E24" i="83" s="1"/>
  <c r="AM24" i="83"/>
  <c r="AN24" i="83"/>
  <c r="AO24" i="83"/>
  <c r="AT24" i="83"/>
  <c r="AU24" i="83"/>
  <c r="AX24" i="83" s="1"/>
  <c r="AW24" i="83"/>
  <c r="L27" i="83"/>
  <c r="N27" i="83" s="1"/>
  <c r="AK27" i="83"/>
  <c r="E27" i="83" s="1"/>
  <c r="AL27" i="83"/>
  <c r="H27" i="83" s="1"/>
  <c r="AM27" i="83"/>
  <c r="AN27" i="83"/>
  <c r="AO27" i="83"/>
  <c r="AT27" i="83"/>
  <c r="AU27" i="83"/>
  <c r="AX27" i="83" s="1"/>
  <c r="AW27" i="83"/>
  <c r="L30" i="83"/>
  <c r="N30" i="83"/>
  <c r="AK30" i="83"/>
  <c r="E30" i="83" s="1"/>
  <c r="AM30" i="83"/>
  <c r="AN30" i="83"/>
  <c r="AO30" i="83"/>
  <c r="AT30" i="83"/>
  <c r="AU30" i="83"/>
  <c r="AX30" i="83" s="1"/>
  <c r="AW30" i="83"/>
  <c r="L33" i="83"/>
  <c r="N33" i="83" s="1"/>
  <c r="AK33" i="83"/>
  <c r="E33" i="83" s="1"/>
  <c r="AM33" i="83"/>
  <c r="AN33" i="83"/>
  <c r="AO33" i="83"/>
  <c r="AT33" i="83"/>
  <c r="AU33" i="83"/>
  <c r="AX33" i="83" s="1"/>
  <c r="AW33" i="83"/>
  <c r="L36" i="83"/>
  <c r="N36" i="83" s="1"/>
  <c r="AK36" i="83"/>
  <c r="E36" i="83" s="1"/>
  <c r="AL36" i="83"/>
  <c r="H36" i="83" s="1"/>
  <c r="AM36" i="83"/>
  <c r="AN36" i="83"/>
  <c r="AO36" i="83"/>
  <c r="AT36" i="83"/>
  <c r="AU36" i="83"/>
  <c r="AX36" i="83" s="1"/>
  <c r="AW36" i="83"/>
  <c r="L39" i="83"/>
  <c r="N39" i="83" s="1"/>
  <c r="AK39" i="83"/>
  <c r="E39" i="83" s="1"/>
  <c r="AL39" i="83"/>
  <c r="H39" i="83" s="1"/>
  <c r="AM39" i="83"/>
  <c r="AN39" i="83"/>
  <c r="AO39" i="83"/>
  <c r="AT39" i="83"/>
  <c r="AU39" i="83"/>
  <c r="AX39" i="83" s="1"/>
  <c r="AW39" i="83"/>
  <c r="L42" i="83"/>
  <c r="N42" i="83"/>
  <c r="AK42" i="83"/>
  <c r="E42" i="83" s="1"/>
  <c r="AM42" i="83"/>
  <c r="AN42" i="83"/>
  <c r="AO42" i="83"/>
  <c r="AT42" i="83"/>
  <c r="AU42" i="83"/>
  <c r="AX42" i="83" s="1"/>
  <c r="AW42" i="83"/>
  <c r="L45" i="83"/>
  <c r="N45" i="83" s="1"/>
  <c r="AK45" i="83"/>
  <c r="E45" i="83" s="1"/>
  <c r="AM45" i="83"/>
  <c r="AN45" i="83"/>
  <c r="AO45" i="83"/>
  <c r="AT45" i="83"/>
  <c r="AU45" i="83"/>
  <c r="AX45" i="83" s="1"/>
  <c r="AW45" i="83"/>
  <c r="L48" i="83"/>
  <c r="N48" i="83" s="1"/>
  <c r="AK48" i="83"/>
  <c r="E48" i="83" s="1"/>
  <c r="AL48" i="83"/>
  <c r="H48" i="83" s="1"/>
  <c r="AM48" i="83"/>
  <c r="AN48" i="83"/>
  <c r="AO48" i="83"/>
  <c r="AT48" i="83"/>
  <c r="AU48" i="83"/>
  <c r="AX48" i="83" s="1"/>
  <c r="AW48" i="83"/>
  <c r="L51" i="83"/>
  <c r="N51" i="83" s="1"/>
  <c r="AK51" i="83"/>
  <c r="E51" i="83" s="1"/>
  <c r="AM51" i="83"/>
  <c r="AN51" i="83"/>
  <c r="AO51" i="83"/>
  <c r="AT51" i="83"/>
  <c r="AU51" i="83"/>
  <c r="AX51" i="83" s="1"/>
  <c r="AW51" i="83"/>
  <c r="L18" i="82"/>
  <c r="N18" i="82"/>
  <c r="AO18" i="82"/>
  <c r="E18" i="82" s="1"/>
  <c r="BG18" i="82" s="1"/>
  <c r="AQ18" i="82"/>
  <c r="AR18" i="82"/>
  <c r="AS18" i="82"/>
  <c r="AX18" i="82"/>
  <c r="AY18" i="82"/>
  <c r="BB18" i="82" s="1"/>
  <c r="BA18" i="82"/>
  <c r="L21" i="82"/>
  <c r="N21" i="82"/>
  <c r="AO21" i="82"/>
  <c r="E21" i="82" s="1"/>
  <c r="AQ21" i="82"/>
  <c r="AR21" i="82"/>
  <c r="AS21" i="82"/>
  <c r="AX21" i="82"/>
  <c r="AY21" i="82"/>
  <c r="BB21" i="82" s="1"/>
  <c r="BA21" i="82"/>
  <c r="L24" i="82"/>
  <c r="N24" i="82" s="1"/>
  <c r="AO24" i="82"/>
  <c r="E24" i="82" s="1"/>
  <c r="AQ24" i="82"/>
  <c r="AR24" i="82"/>
  <c r="AS24" i="82"/>
  <c r="AX24" i="82"/>
  <c r="AY24" i="82"/>
  <c r="BB24" i="82" s="1"/>
  <c r="BA24" i="82"/>
  <c r="L27" i="82"/>
  <c r="N27" i="82" s="1"/>
  <c r="AO27" i="82"/>
  <c r="E27" i="82" s="1"/>
  <c r="AQ27" i="82"/>
  <c r="AR27" i="82"/>
  <c r="AS27" i="82"/>
  <c r="AX27" i="82"/>
  <c r="AY27" i="82"/>
  <c r="BB27" i="82" s="1"/>
  <c r="BA27" i="82"/>
  <c r="L30" i="82"/>
  <c r="N30" i="82"/>
  <c r="AO30" i="82"/>
  <c r="E30" i="82" s="1"/>
  <c r="AQ30" i="82"/>
  <c r="AR30" i="82"/>
  <c r="AS30" i="82"/>
  <c r="AX30" i="82"/>
  <c r="AY30" i="82"/>
  <c r="BB30" i="82" s="1"/>
  <c r="BA30" i="82"/>
  <c r="L33" i="82"/>
  <c r="N33" i="82" s="1"/>
  <c r="AO33" i="82"/>
  <c r="E33" i="82" s="1"/>
  <c r="AQ33" i="82"/>
  <c r="AR33" i="82"/>
  <c r="AS33" i="82"/>
  <c r="AX33" i="82"/>
  <c r="AY33" i="82"/>
  <c r="BB33" i="82" s="1"/>
  <c r="BA33" i="82"/>
  <c r="L36" i="82"/>
  <c r="N36" i="82" s="1"/>
  <c r="AO36" i="82"/>
  <c r="E36" i="82" s="1"/>
  <c r="AQ36" i="82"/>
  <c r="AR36" i="82"/>
  <c r="AS36" i="82"/>
  <c r="AX36" i="82"/>
  <c r="AY36" i="82"/>
  <c r="BB36" i="82" s="1"/>
  <c r="BA36" i="82"/>
  <c r="L39" i="82"/>
  <c r="N39" i="82" s="1"/>
  <c r="AO39" i="82"/>
  <c r="E39" i="82" s="1"/>
  <c r="AQ39" i="82"/>
  <c r="AR39" i="82"/>
  <c r="AS39" i="82"/>
  <c r="AX39" i="82"/>
  <c r="AY39" i="82"/>
  <c r="BB39" i="82" s="1"/>
  <c r="BA39" i="82"/>
  <c r="L42" i="82"/>
  <c r="N42" i="82"/>
  <c r="AO42" i="82"/>
  <c r="E42" i="82" s="1"/>
  <c r="BG42" i="82" s="1"/>
  <c r="AQ42" i="82"/>
  <c r="AR42" i="82"/>
  <c r="AS42" i="82"/>
  <c r="AX42" i="82"/>
  <c r="AY42" i="82"/>
  <c r="BB42" i="82" s="1"/>
  <c r="BA42" i="82"/>
  <c r="L45" i="82"/>
  <c r="N45" i="82" s="1"/>
  <c r="AO45" i="82"/>
  <c r="E45" i="82" s="1"/>
  <c r="AQ45" i="82"/>
  <c r="AR45" i="82"/>
  <c r="AS45" i="82"/>
  <c r="AX45" i="82"/>
  <c r="AY45" i="82"/>
  <c r="BB45" i="82" s="1"/>
  <c r="BA45" i="82"/>
  <c r="L48" i="82"/>
  <c r="N48" i="82"/>
  <c r="AO48" i="82"/>
  <c r="E48" i="82" s="1"/>
  <c r="AQ48" i="82"/>
  <c r="AR48" i="82"/>
  <c r="AS48" i="82"/>
  <c r="AX48" i="82"/>
  <c r="AY48" i="82"/>
  <c r="BB48" i="82" s="1"/>
  <c r="BA48" i="82"/>
  <c r="BG48" i="82"/>
  <c r="L51" i="82"/>
  <c r="N51" i="82" s="1"/>
  <c r="AO51" i="82"/>
  <c r="E51" i="82" s="1"/>
  <c r="AQ51" i="82"/>
  <c r="AR51" i="82"/>
  <c r="AS51" i="82"/>
  <c r="AX51" i="82"/>
  <c r="AY51" i="82"/>
  <c r="BB51" i="82" s="1"/>
  <c r="BA51" i="82"/>
  <c r="L18" i="81"/>
  <c r="N18" i="81"/>
  <c r="AO18" i="81"/>
  <c r="E18" i="81" s="1"/>
  <c r="AQ18" i="81"/>
  <c r="AR18" i="81"/>
  <c r="AS18" i="81"/>
  <c r="AX18" i="81"/>
  <c r="AY18" i="81"/>
  <c r="BB18" i="81" s="1"/>
  <c r="BA18" i="81"/>
  <c r="L21" i="81"/>
  <c r="N21" i="81"/>
  <c r="AO21" i="81"/>
  <c r="E21" i="81" s="1"/>
  <c r="AQ21" i="81"/>
  <c r="AR21" i="81"/>
  <c r="AS21" i="81"/>
  <c r="AX21" i="81"/>
  <c r="AY21" i="81"/>
  <c r="BB21" i="81" s="1"/>
  <c r="BA21" i="81"/>
  <c r="L24" i="81"/>
  <c r="N24" i="81" s="1"/>
  <c r="AO24" i="81"/>
  <c r="E24" i="81" s="1"/>
  <c r="AQ24" i="81"/>
  <c r="AR24" i="81"/>
  <c r="AS24" i="81"/>
  <c r="AX24" i="81"/>
  <c r="AY24" i="81"/>
  <c r="BB24" i="81" s="1"/>
  <c r="BA24" i="81"/>
  <c r="L27" i="81"/>
  <c r="N27" i="81" s="1"/>
  <c r="AO27" i="81"/>
  <c r="E27" i="81" s="1"/>
  <c r="AQ27" i="81"/>
  <c r="AR27" i="81"/>
  <c r="AS27" i="81"/>
  <c r="AX27" i="81"/>
  <c r="AY27" i="81"/>
  <c r="BB27" i="81" s="1"/>
  <c r="BA27" i="81"/>
  <c r="L30" i="81"/>
  <c r="N30" i="81"/>
  <c r="AO30" i="81"/>
  <c r="E30" i="81" s="1"/>
  <c r="AQ30" i="81"/>
  <c r="AR30" i="81"/>
  <c r="AS30" i="81"/>
  <c r="AX30" i="81"/>
  <c r="AY30" i="81"/>
  <c r="BB30" i="81" s="1"/>
  <c r="BA30" i="81"/>
  <c r="L33" i="81"/>
  <c r="N33" i="81" s="1"/>
  <c r="AO33" i="81"/>
  <c r="E33" i="81" s="1"/>
  <c r="AQ33" i="81"/>
  <c r="AR33" i="81"/>
  <c r="AS33" i="81"/>
  <c r="AX33" i="81"/>
  <c r="AY33" i="81"/>
  <c r="BB33" i="81" s="1"/>
  <c r="BA33" i="81"/>
  <c r="L36" i="81"/>
  <c r="N36" i="81" s="1"/>
  <c r="AO36" i="81"/>
  <c r="E36" i="81" s="1"/>
  <c r="AQ36" i="81"/>
  <c r="AR36" i="81"/>
  <c r="AS36" i="81"/>
  <c r="AX36" i="81"/>
  <c r="AY36" i="81"/>
  <c r="BB36" i="81" s="1"/>
  <c r="BA36" i="81"/>
  <c r="L39" i="81"/>
  <c r="N39" i="81"/>
  <c r="AO39" i="81"/>
  <c r="E39" i="81" s="1"/>
  <c r="AQ39" i="81"/>
  <c r="AR39" i="81"/>
  <c r="AS39" i="81"/>
  <c r="AX39" i="81"/>
  <c r="AY39" i="81"/>
  <c r="BB39" i="81" s="1"/>
  <c r="BA39" i="81"/>
  <c r="L42" i="81"/>
  <c r="N42" i="81"/>
  <c r="AO42" i="81"/>
  <c r="E42" i="81" s="1"/>
  <c r="AQ42" i="81"/>
  <c r="AR42" i="81"/>
  <c r="AS42" i="81"/>
  <c r="AX42" i="81"/>
  <c r="AY42" i="81"/>
  <c r="BB42" i="81" s="1"/>
  <c r="BA42" i="81"/>
  <c r="L45" i="81"/>
  <c r="N45" i="81" s="1"/>
  <c r="AO45" i="81"/>
  <c r="E45" i="81" s="1"/>
  <c r="AQ45" i="81"/>
  <c r="AR45" i="81"/>
  <c r="AS45" i="81"/>
  <c r="AX45" i="81"/>
  <c r="AY45" i="81"/>
  <c r="BB45" i="81" s="1"/>
  <c r="BA45" i="81"/>
  <c r="L48" i="81"/>
  <c r="N48" i="81" s="1"/>
  <c r="AO48" i="81"/>
  <c r="E48" i="81" s="1"/>
  <c r="AQ48" i="81"/>
  <c r="AR48" i="81"/>
  <c r="AS48" i="81"/>
  <c r="AX48" i="81"/>
  <c r="AY48" i="81"/>
  <c r="BB48" i="81" s="1"/>
  <c r="BA48" i="81"/>
  <c r="L51" i="81"/>
  <c r="N51" i="81" s="1"/>
  <c r="AO51" i="81"/>
  <c r="E51" i="81" s="1"/>
  <c r="AQ51" i="81"/>
  <c r="AR51" i="81"/>
  <c r="AS51" i="81"/>
  <c r="AX51" i="81"/>
  <c r="AY51" i="81"/>
  <c r="BB51" i="81" s="1"/>
  <c r="BA51" i="81"/>
  <c r="L18" i="80"/>
  <c r="N18" i="80" s="1"/>
  <c r="AO18" i="80"/>
  <c r="E18" i="80" s="1"/>
  <c r="AQ18" i="80"/>
  <c r="AR18" i="80"/>
  <c r="AS18" i="80"/>
  <c r="AX18" i="80"/>
  <c r="AY18" i="80"/>
  <c r="BB18" i="80" s="1"/>
  <c r="BA18" i="80"/>
  <c r="L21" i="80"/>
  <c r="N21" i="80" s="1"/>
  <c r="AO21" i="80"/>
  <c r="E21" i="80" s="1"/>
  <c r="AQ21" i="80"/>
  <c r="AR21" i="80"/>
  <c r="AS21" i="80"/>
  <c r="AX21" i="80"/>
  <c r="AY21" i="80"/>
  <c r="BB21" i="80" s="1"/>
  <c r="BA21" i="80"/>
  <c r="L24" i="80"/>
  <c r="N24" i="80"/>
  <c r="AO24" i="80"/>
  <c r="E24" i="80" s="1"/>
  <c r="AQ24" i="80"/>
  <c r="AR24" i="80"/>
  <c r="AS24" i="80"/>
  <c r="AX24" i="80"/>
  <c r="AY24" i="80"/>
  <c r="BB24" i="80" s="1"/>
  <c r="BA24" i="80"/>
  <c r="L27" i="80"/>
  <c r="N27" i="80" s="1"/>
  <c r="AO27" i="80"/>
  <c r="E27" i="80" s="1"/>
  <c r="AQ27" i="80"/>
  <c r="AR27" i="80"/>
  <c r="AS27" i="80"/>
  <c r="AX27" i="80"/>
  <c r="AY27" i="80"/>
  <c r="BB27" i="80" s="1"/>
  <c r="BA27" i="80"/>
  <c r="L30" i="80"/>
  <c r="N30" i="80"/>
  <c r="AO30" i="80"/>
  <c r="E30" i="80" s="1"/>
  <c r="AP30" i="80"/>
  <c r="H30" i="80" s="1"/>
  <c r="AQ30" i="80"/>
  <c r="AR30" i="80"/>
  <c r="AS30" i="80"/>
  <c r="AX30" i="80"/>
  <c r="AY30" i="80"/>
  <c r="BB30" i="80" s="1"/>
  <c r="BA30" i="80"/>
  <c r="L33" i="80"/>
  <c r="N33" i="80" s="1"/>
  <c r="AO33" i="80"/>
  <c r="E33" i="80" s="1"/>
  <c r="AQ33" i="80"/>
  <c r="AR33" i="80"/>
  <c r="AS33" i="80"/>
  <c r="AX33" i="80"/>
  <c r="AY33" i="80"/>
  <c r="BB33" i="80" s="1"/>
  <c r="BA33" i="80"/>
  <c r="L36" i="80"/>
  <c r="N36" i="80" s="1"/>
  <c r="AO36" i="80"/>
  <c r="E36" i="80" s="1"/>
  <c r="AP36" i="80"/>
  <c r="H36" i="80" s="1"/>
  <c r="AQ36" i="80"/>
  <c r="AR36" i="80"/>
  <c r="AS36" i="80"/>
  <c r="AX36" i="80"/>
  <c r="AY36" i="80"/>
  <c r="BB36" i="80" s="1"/>
  <c r="BA36" i="80"/>
  <c r="L39" i="80"/>
  <c r="N39" i="80" s="1"/>
  <c r="AO39" i="80"/>
  <c r="E39" i="80" s="1"/>
  <c r="AQ39" i="80"/>
  <c r="AR39" i="80"/>
  <c r="AS39" i="80"/>
  <c r="AX39" i="80"/>
  <c r="AY39" i="80"/>
  <c r="BB39" i="80" s="1"/>
  <c r="BA39" i="80"/>
  <c r="L42" i="80"/>
  <c r="N42" i="80" s="1"/>
  <c r="BG42" i="80" s="1"/>
  <c r="AO42" i="80"/>
  <c r="E42" i="80" s="1"/>
  <c r="AQ42" i="80"/>
  <c r="AR42" i="80"/>
  <c r="AS42" i="80"/>
  <c r="AX42" i="80"/>
  <c r="AY42" i="80"/>
  <c r="BB42" i="80" s="1"/>
  <c r="BA42" i="80"/>
  <c r="L45" i="80"/>
  <c r="N45" i="80" s="1"/>
  <c r="AO45" i="80"/>
  <c r="E45" i="80" s="1"/>
  <c r="AQ45" i="80"/>
  <c r="AR45" i="80"/>
  <c r="AS45" i="80"/>
  <c r="AX45" i="80"/>
  <c r="AY45" i="80"/>
  <c r="BB45" i="80" s="1"/>
  <c r="BA45" i="80"/>
  <c r="L48" i="80"/>
  <c r="N48" i="80" s="1"/>
  <c r="AO48" i="80"/>
  <c r="E48" i="80" s="1"/>
  <c r="AQ48" i="80"/>
  <c r="AR48" i="80"/>
  <c r="AS48" i="80"/>
  <c r="AX48" i="80"/>
  <c r="AY48" i="80"/>
  <c r="BB48" i="80" s="1"/>
  <c r="BA48" i="80"/>
  <c r="L51" i="80"/>
  <c r="N51" i="80" s="1"/>
  <c r="AO51" i="80"/>
  <c r="E51" i="80" s="1"/>
  <c r="AP51" i="80"/>
  <c r="H51" i="80" s="1"/>
  <c r="AQ51" i="80"/>
  <c r="AR51" i="80"/>
  <c r="AS51" i="80"/>
  <c r="AX51" i="80"/>
  <c r="AY51" i="80"/>
  <c r="BB51" i="80" s="1"/>
  <c r="BA51" i="80"/>
  <c r="L18" i="79"/>
  <c r="N18" i="79" s="1"/>
  <c r="AO18" i="79"/>
  <c r="E18" i="79" s="1"/>
  <c r="AQ18" i="79"/>
  <c r="AR18" i="79"/>
  <c r="AS18" i="79"/>
  <c r="AX18" i="79"/>
  <c r="AY18" i="79"/>
  <c r="BB18" i="79" s="1"/>
  <c r="BA18" i="79"/>
  <c r="L21" i="79"/>
  <c r="N21" i="79"/>
  <c r="AO21" i="79"/>
  <c r="E21" i="79" s="1"/>
  <c r="AQ21" i="79"/>
  <c r="AR21" i="79"/>
  <c r="AS21" i="79"/>
  <c r="AX21" i="79"/>
  <c r="AY21" i="79"/>
  <c r="BB21" i="79" s="1"/>
  <c r="BA21" i="79"/>
  <c r="L24" i="79"/>
  <c r="N24" i="79" s="1"/>
  <c r="AO24" i="79"/>
  <c r="E24" i="79" s="1"/>
  <c r="AQ24" i="79"/>
  <c r="AR24" i="79"/>
  <c r="AS24" i="79"/>
  <c r="AX24" i="79"/>
  <c r="AY24" i="79"/>
  <c r="BB24" i="79" s="1"/>
  <c r="BA24" i="79"/>
  <c r="L27" i="79"/>
  <c r="N27" i="79" s="1"/>
  <c r="AO27" i="79"/>
  <c r="E27" i="79" s="1"/>
  <c r="AQ27" i="79"/>
  <c r="AR27" i="79"/>
  <c r="AS27" i="79"/>
  <c r="AX27" i="79"/>
  <c r="AY27" i="79"/>
  <c r="BB27" i="79" s="1"/>
  <c r="BA27" i="79"/>
  <c r="L30" i="79"/>
  <c r="N30" i="79" s="1"/>
  <c r="AO30" i="79"/>
  <c r="E30" i="79" s="1"/>
  <c r="AP30" i="79"/>
  <c r="H30" i="79" s="1"/>
  <c r="AQ30" i="79"/>
  <c r="AR30" i="79"/>
  <c r="AS30" i="79"/>
  <c r="AX30" i="79"/>
  <c r="AY30" i="79"/>
  <c r="BB30" i="79" s="1"/>
  <c r="BA30" i="79"/>
  <c r="L33" i="79"/>
  <c r="N33" i="79" s="1"/>
  <c r="AO33" i="79"/>
  <c r="E33" i="79" s="1"/>
  <c r="AQ33" i="79"/>
  <c r="AR33" i="79"/>
  <c r="AS33" i="79"/>
  <c r="AX33" i="79"/>
  <c r="AY33" i="79"/>
  <c r="BB33" i="79" s="1"/>
  <c r="BA33" i="79"/>
  <c r="L36" i="79"/>
  <c r="N36" i="79" s="1"/>
  <c r="AO36" i="79"/>
  <c r="E36" i="79" s="1"/>
  <c r="AQ36" i="79"/>
  <c r="AR36" i="79"/>
  <c r="AS36" i="79"/>
  <c r="AX36" i="79"/>
  <c r="AY36" i="79"/>
  <c r="BB36" i="79" s="1"/>
  <c r="BA36" i="79"/>
  <c r="L39" i="79"/>
  <c r="N39" i="79" s="1"/>
  <c r="AO39" i="79"/>
  <c r="E39" i="79" s="1"/>
  <c r="AQ39" i="79"/>
  <c r="AR39" i="79"/>
  <c r="AS39" i="79"/>
  <c r="AX39" i="79"/>
  <c r="AY39" i="79"/>
  <c r="BB39" i="79" s="1"/>
  <c r="BA39" i="79"/>
  <c r="L42" i="79"/>
  <c r="N42" i="79" s="1"/>
  <c r="AO42" i="79"/>
  <c r="E42" i="79" s="1"/>
  <c r="AQ42" i="79"/>
  <c r="AR42" i="79"/>
  <c r="AS42" i="79"/>
  <c r="AX42" i="79"/>
  <c r="AY42" i="79"/>
  <c r="BB42" i="79" s="1"/>
  <c r="BA42" i="79"/>
  <c r="L45" i="79"/>
  <c r="N45" i="79" s="1"/>
  <c r="AO45" i="79"/>
  <c r="E45" i="79" s="1"/>
  <c r="AQ45" i="79"/>
  <c r="AR45" i="79"/>
  <c r="AS45" i="79"/>
  <c r="AX45" i="79"/>
  <c r="AY45" i="79"/>
  <c r="BB45" i="79" s="1"/>
  <c r="BA45" i="79"/>
  <c r="L48" i="79"/>
  <c r="N48" i="79" s="1"/>
  <c r="AO48" i="79"/>
  <c r="E48" i="79" s="1"/>
  <c r="AQ48" i="79"/>
  <c r="AR48" i="79"/>
  <c r="AS48" i="79"/>
  <c r="AX48" i="79"/>
  <c r="AY48" i="79"/>
  <c r="BB48" i="79" s="1"/>
  <c r="BA48" i="79"/>
  <c r="L51" i="79"/>
  <c r="N51" i="79" s="1"/>
  <c r="AO51" i="79"/>
  <c r="E51" i="79" s="1"/>
  <c r="AQ51" i="79"/>
  <c r="AR51" i="79"/>
  <c r="AS51" i="79"/>
  <c r="AX51" i="79"/>
  <c r="AY51" i="79"/>
  <c r="BB51" i="79" s="1"/>
  <c r="BA51" i="79"/>
  <c r="L18" i="78"/>
  <c r="N18" i="78" s="1"/>
  <c r="AO18" i="78"/>
  <c r="E18" i="78" s="1"/>
  <c r="AP18" i="78"/>
  <c r="H18" i="78" s="1"/>
  <c r="AQ18" i="78"/>
  <c r="AR18" i="78"/>
  <c r="AS18" i="78"/>
  <c r="AX18" i="78"/>
  <c r="AY18" i="78" s="1"/>
  <c r="BB18" i="78" s="1"/>
  <c r="BA18" i="78"/>
  <c r="L21" i="78"/>
  <c r="N21" i="78" s="1"/>
  <c r="AO21" i="78"/>
  <c r="E21" i="78" s="1"/>
  <c r="AQ21" i="78"/>
  <c r="AR21" i="78"/>
  <c r="AS21" i="78"/>
  <c r="AX21" i="78"/>
  <c r="AY21" i="78" s="1"/>
  <c r="BB21" i="78" s="1"/>
  <c r="BA21" i="78"/>
  <c r="L24" i="78"/>
  <c r="N24" i="78" s="1"/>
  <c r="AO24" i="78"/>
  <c r="E24" i="78" s="1"/>
  <c r="AQ24" i="78"/>
  <c r="AR24" i="78"/>
  <c r="AS24" i="78"/>
  <c r="AX24" i="78"/>
  <c r="AY24" i="78" s="1"/>
  <c r="BB24" i="78" s="1"/>
  <c r="BA24" i="78"/>
  <c r="L27" i="78"/>
  <c r="N27" i="78"/>
  <c r="AO27" i="78"/>
  <c r="E27" i="78" s="1"/>
  <c r="AQ27" i="78"/>
  <c r="AR27" i="78"/>
  <c r="AS27" i="78"/>
  <c r="AX27" i="78"/>
  <c r="AY27" i="78" s="1"/>
  <c r="BB27" i="78" s="1"/>
  <c r="BA27" i="78"/>
  <c r="L30" i="78"/>
  <c r="N30" i="78"/>
  <c r="AO30" i="78"/>
  <c r="E30" i="78" s="1"/>
  <c r="AQ30" i="78"/>
  <c r="AR30" i="78"/>
  <c r="AS30" i="78"/>
  <c r="AX30" i="78"/>
  <c r="AY30" i="78" s="1"/>
  <c r="BB30" i="78" s="1"/>
  <c r="BA30" i="78"/>
  <c r="L33" i="78"/>
  <c r="N33" i="78"/>
  <c r="AO33" i="78"/>
  <c r="E33" i="78" s="1"/>
  <c r="AQ33" i="78"/>
  <c r="AR33" i="78"/>
  <c r="AS33" i="78"/>
  <c r="AX33" i="78"/>
  <c r="AY33" i="78" s="1"/>
  <c r="BB33" i="78" s="1"/>
  <c r="BA33" i="78"/>
  <c r="L36" i="78"/>
  <c r="N36" i="78"/>
  <c r="AO36" i="78"/>
  <c r="E36" i="78" s="1"/>
  <c r="AQ36" i="78"/>
  <c r="AR36" i="78"/>
  <c r="AS36" i="78"/>
  <c r="AX36" i="78"/>
  <c r="AY36" i="78" s="1"/>
  <c r="BB36" i="78" s="1"/>
  <c r="BA36" i="78"/>
  <c r="L39" i="78"/>
  <c r="N39" i="78"/>
  <c r="AO39" i="78"/>
  <c r="E39" i="78" s="1"/>
  <c r="AQ39" i="78"/>
  <c r="AR39" i="78"/>
  <c r="AS39" i="78"/>
  <c r="AX39" i="78"/>
  <c r="AY39" i="78" s="1"/>
  <c r="BB39" i="78" s="1"/>
  <c r="BA39" i="78"/>
  <c r="L42" i="78"/>
  <c r="N42" i="78"/>
  <c r="AO42" i="78"/>
  <c r="E42" i="78" s="1"/>
  <c r="AQ42" i="78"/>
  <c r="AR42" i="78"/>
  <c r="AS42" i="78"/>
  <c r="AX42" i="78"/>
  <c r="AY42" i="78" s="1"/>
  <c r="BB42" i="78" s="1"/>
  <c r="BA42" i="78"/>
  <c r="L45" i="78"/>
  <c r="N45" i="78"/>
  <c r="AO45" i="78"/>
  <c r="E45" i="78" s="1"/>
  <c r="AQ45" i="78"/>
  <c r="AR45" i="78"/>
  <c r="AS45" i="78"/>
  <c r="AX45" i="78"/>
  <c r="AY45" i="78" s="1"/>
  <c r="BB45" i="78" s="1"/>
  <c r="BA45" i="78"/>
  <c r="L48" i="78"/>
  <c r="N48" i="78"/>
  <c r="AO48" i="78"/>
  <c r="E48" i="78" s="1"/>
  <c r="AQ48" i="78"/>
  <c r="AR48" i="78"/>
  <c r="AS48" i="78"/>
  <c r="AX48" i="78"/>
  <c r="AY48" i="78" s="1"/>
  <c r="BB48" i="78" s="1"/>
  <c r="BA48" i="78"/>
  <c r="L51" i="78"/>
  <c r="N51" i="78"/>
  <c r="AO51" i="78"/>
  <c r="E51" i="78" s="1"/>
  <c r="AQ51" i="78"/>
  <c r="AR51" i="78"/>
  <c r="AS51" i="78"/>
  <c r="AX51" i="78"/>
  <c r="AY51" i="78" s="1"/>
  <c r="BB51" i="78" s="1"/>
  <c r="BA51" i="78"/>
  <c r="L18" i="76"/>
  <c r="N18" i="76" s="1"/>
  <c r="AO18" i="76"/>
  <c r="E18" i="76" s="1"/>
  <c r="AP18" i="76"/>
  <c r="H18" i="76" s="1"/>
  <c r="AQ18" i="76"/>
  <c r="AR18" i="76"/>
  <c r="AS18" i="76"/>
  <c r="AX18" i="76"/>
  <c r="AY18" i="76"/>
  <c r="BB18" i="76" s="1"/>
  <c r="BA18" i="76"/>
  <c r="L21" i="76"/>
  <c r="N21" i="76"/>
  <c r="AO21" i="76"/>
  <c r="E21" i="76" s="1"/>
  <c r="AP21" i="76"/>
  <c r="H21" i="76" s="1"/>
  <c r="AQ21" i="76"/>
  <c r="AR21" i="76"/>
  <c r="AT21" i="76" s="1"/>
  <c r="J21" i="76" s="1"/>
  <c r="AU21" i="76" s="1"/>
  <c r="AS21" i="76"/>
  <c r="AX21" i="76"/>
  <c r="AY21" i="76"/>
  <c r="BB21" i="76" s="1"/>
  <c r="BA21" i="76"/>
  <c r="L24" i="76"/>
  <c r="N24" i="76"/>
  <c r="AO24" i="76"/>
  <c r="E24" i="76" s="1"/>
  <c r="BG24" i="76" s="1"/>
  <c r="AQ24" i="76"/>
  <c r="AR24" i="76"/>
  <c r="AS24" i="76"/>
  <c r="AX24" i="76"/>
  <c r="AY24" i="76"/>
  <c r="BB24" i="76" s="1"/>
  <c r="BA24" i="76"/>
  <c r="L27" i="76"/>
  <c r="N27" i="76"/>
  <c r="AO27" i="76"/>
  <c r="E27" i="76" s="1"/>
  <c r="BG27" i="76" s="1"/>
  <c r="AP27" i="76"/>
  <c r="H27" i="76" s="1"/>
  <c r="AQ27" i="76"/>
  <c r="AR27" i="76"/>
  <c r="AS27" i="76"/>
  <c r="AX27" i="76"/>
  <c r="AY27" i="76"/>
  <c r="BB27" i="76" s="1"/>
  <c r="BA27" i="76"/>
  <c r="L30" i="76"/>
  <c r="N30" i="76"/>
  <c r="AO30" i="76"/>
  <c r="E30" i="76" s="1"/>
  <c r="AP30" i="76"/>
  <c r="H30" i="76" s="1"/>
  <c r="AQ30" i="76"/>
  <c r="AR30" i="76"/>
  <c r="AS30" i="76"/>
  <c r="AX30" i="76"/>
  <c r="AY30" i="76"/>
  <c r="BB30" i="76" s="1"/>
  <c r="BA30" i="76"/>
  <c r="L33" i="76"/>
  <c r="N33" i="76" s="1"/>
  <c r="AO33" i="76"/>
  <c r="E33" i="76" s="1"/>
  <c r="AP33" i="76"/>
  <c r="H33" i="76" s="1"/>
  <c r="AQ33" i="76"/>
  <c r="AR33" i="76"/>
  <c r="AS33" i="76"/>
  <c r="AX33" i="76"/>
  <c r="AY33" i="76"/>
  <c r="BB33" i="76" s="1"/>
  <c r="BA33" i="76"/>
  <c r="L36" i="76"/>
  <c r="N36" i="76"/>
  <c r="AO36" i="76"/>
  <c r="E36" i="76" s="1"/>
  <c r="BG36" i="76" s="1"/>
  <c r="AQ36" i="76"/>
  <c r="AR36" i="76"/>
  <c r="AS36" i="76"/>
  <c r="AX36" i="76"/>
  <c r="AY36" i="76"/>
  <c r="BB36" i="76" s="1"/>
  <c r="BA36" i="76"/>
  <c r="L39" i="76"/>
  <c r="N39" i="76" s="1"/>
  <c r="AO39" i="76"/>
  <c r="E39" i="76" s="1"/>
  <c r="AP39" i="76"/>
  <c r="H39" i="76" s="1"/>
  <c r="AQ39" i="76"/>
  <c r="AR39" i="76"/>
  <c r="AS39" i="76"/>
  <c r="AX39" i="76"/>
  <c r="AY39" i="76"/>
  <c r="BB39" i="76" s="1"/>
  <c r="BA39" i="76"/>
  <c r="L42" i="76"/>
  <c r="N42" i="76"/>
  <c r="AO42" i="76"/>
  <c r="E42" i="76" s="1"/>
  <c r="AQ42" i="76"/>
  <c r="AR42" i="76"/>
  <c r="AS42" i="76"/>
  <c r="AX42" i="76"/>
  <c r="AY42" i="76"/>
  <c r="BB42" i="76" s="1"/>
  <c r="BA42" i="76"/>
  <c r="L45" i="76"/>
  <c r="N45" i="76"/>
  <c r="AO45" i="76"/>
  <c r="E45" i="76" s="1"/>
  <c r="BG45" i="76" s="1"/>
  <c r="AP45" i="76"/>
  <c r="H45" i="76" s="1"/>
  <c r="AQ45" i="76"/>
  <c r="AR45" i="76"/>
  <c r="AS45" i="76"/>
  <c r="AX45" i="76"/>
  <c r="AY45" i="76"/>
  <c r="BB45" i="76" s="1"/>
  <c r="BA45" i="76"/>
  <c r="L48" i="76"/>
  <c r="N48" i="76" s="1"/>
  <c r="AO48" i="76"/>
  <c r="E48" i="76" s="1"/>
  <c r="AP48" i="76"/>
  <c r="H48" i="76" s="1"/>
  <c r="AQ48" i="76"/>
  <c r="AR48" i="76"/>
  <c r="AS48" i="76"/>
  <c r="AX48" i="76"/>
  <c r="AY48" i="76"/>
  <c r="BB48" i="76" s="1"/>
  <c r="BA48" i="76"/>
  <c r="L51" i="76"/>
  <c r="N51" i="76" s="1"/>
  <c r="AO51" i="76"/>
  <c r="E51" i="76" s="1"/>
  <c r="AP51" i="76"/>
  <c r="H51" i="76" s="1"/>
  <c r="AQ51" i="76"/>
  <c r="AR51" i="76"/>
  <c r="AS51" i="76"/>
  <c r="AX51" i="76"/>
  <c r="AY51" i="76"/>
  <c r="BB51" i="76" s="1"/>
  <c r="BA51" i="76"/>
  <c r="L18" i="75"/>
  <c r="N18" i="75"/>
  <c r="AO18" i="75"/>
  <c r="E18" i="75" s="1"/>
  <c r="AQ18" i="75"/>
  <c r="AR18" i="75"/>
  <c r="AS18" i="75"/>
  <c r="AX18" i="75"/>
  <c r="AY18" i="75"/>
  <c r="BB18" i="75" s="1"/>
  <c r="BA18" i="75"/>
  <c r="L21" i="75"/>
  <c r="N21" i="75" s="1"/>
  <c r="AO21" i="75"/>
  <c r="E21" i="75" s="1"/>
  <c r="AQ21" i="75"/>
  <c r="AR21" i="75"/>
  <c r="AS21" i="75"/>
  <c r="AX21" i="75"/>
  <c r="AY21" i="75"/>
  <c r="BB21" i="75" s="1"/>
  <c r="BA21" i="75"/>
  <c r="L24" i="75"/>
  <c r="N24" i="75" s="1"/>
  <c r="AO24" i="75"/>
  <c r="E24" i="75" s="1"/>
  <c r="AQ24" i="75"/>
  <c r="AR24" i="75"/>
  <c r="AS24" i="75"/>
  <c r="AX24" i="75"/>
  <c r="AY24" i="75"/>
  <c r="BB24" i="75" s="1"/>
  <c r="BA24" i="75"/>
  <c r="L27" i="75"/>
  <c r="N27" i="75" s="1"/>
  <c r="AO27" i="75"/>
  <c r="E27" i="75" s="1"/>
  <c r="AQ27" i="75"/>
  <c r="AR27" i="75"/>
  <c r="AS27" i="75"/>
  <c r="AX27" i="75"/>
  <c r="AY27" i="75"/>
  <c r="BB27" i="75" s="1"/>
  <c r="BA27" i="75"/>
  <c r="L30" i="75"/>
  <c r="N30" i="75" s="1"/>
  <c r="AO30" i="75"/>
  <c r="E30" i="75" s="1"/>
  <c r="AQ30" i="75"/>
  <c r="AR30" i="75"/>
  <c r="AS30" i="75"/>
  <c r="AX30" i="75"/>
  <c r="AY30" i="75"/>
  <c r="BB30" i="75" s="1"/>
  <c r="BA30" i="75"/>
  <c r="L33" i="75"/>
  <c r="N33" i="75"/>
  <c r="AO33" i="75"/>
  <c r="E33" i="75" s="1"/>
  <c r="BG33" i="75" s="1"/>
  <c r="AQ33" i="75"/>
  <c r="AR33" i="75"/>
  <c r="AS33" i="75"/>
  <c r="AX33" i="75"/>
  <c r="AY33" i="75"/>
  <c r="BB33" i="75" s="1"/>
  <c r="BA33" i="75"/>
  <c r="L36" i="75"/>
  <c r="N36" i="75"/>
  <c r="AO36" i="75"/>
  <c r="E36" i="75" s="1"/>
  <c r="AQ36" i="75"/>
  <c r="AR36" i="75"/>
  <c r="AS36" i="75"/>
  <c r="AX36" i="75"/>
  <c r="AY36" i="75"/>
  <c r="BB36" i="75" s="1"/>
  <c r="BA36" i="75"/>
  <c r="L39" i="75"/>
  <c r="N39" i="75" s="1"/>
  <c r="AO39" i="75"/>
  <c r="E39" i="75" s="1"/>
  <c r="AQ39" i="75"/>
  <c r="AR39" i="75"/>
  <c r="AS39" i="75"/>
  <c r="AX39" i="75"/>
  <c r="AY39" i="75"/>
  <c r="BB39" i="75" s="1"/>
  <c r="BA39" i="75"/>
  <c r="L42" i="75"/>
  <c r="N42" i="75" s="1"/>
  <c r="AO42" i="75"/>
  <c r="E42" i="75" s="1"/>
  <c r="AQ42" i="75"/>
  <c r="AR42" i="75"/>
  <c r="AS42" i="75"/>
  <c r="AX42" i="75"/>
  <c r="AY42" i="75"/>
  <c r="BB42" i="75" s="1"/>
  <c r="BA42" i="75"/>
  <c r="L45" i="75"/>
  <c r="N45" i="75" s="1"/>
  <c r="AO45" i="75"/>
  <c r="E45" i="75" s="1"/>
  <c r="AQ45" i="75"/>
  <c r="AR45" i="75"/>
  <c r="AS45" i="75"/>
  <c r="AX45" i="75"/>
  <c r="AY45" i="75"/>
  <c r="BB45" i="75" s="1"/>
  <c r="BA45" i="75"/>
  <c r="L48" i="75"/>
  <c r="N48" i="75" s="1"/>
  <c r="AO48" i="75"/>
  <c r="E48" i="75" s="1"/>
  <c r="AQ48" i="75"/>
  <c r="AR48" i="75"/>
  <c r="AS48" i="75"/>
  <c r="AX48" i="75"/>
  <c r="AY48" i="75"/>
  <c r="BB48" i="75" s="1"/>
  <c r="BA48" i="75"/>
  <c r="L51" i="75"/>
  <c r="N51" i="75" s="1"/>
  <c r="AO51" i="75"/>
  <c r="E51" i="75" s="1"/>
  <c r="AQ51" i="75"/>
  <c r="AR51" i="75"/>
  <c r="AS51" i="75"/>
  <c r="AX51" i="75"/>
  <c r="AY51" i="75"/>
  <c r="BB51" i="75" s="1"/>
  <c r="BA51" i="75"/>
  <c r="L18" i="74"/>
  <c r="N18" i="74"/>
  <c r="AO18" i="74"/>
  <c r="E18" i="74" s="1"/>
  <c r="BG18" i="74" s="1"/>
  <c r="AQ18" i="74"/>
  <c r="AR18" i="74"/>
  <c r="AS18" i="74"/>
  <c r="AX18" i="74"/>
  <c r="AY18" i="74"/>
  <c r="BB18" i="74" s="1"/>
  <c r="BA18" i="74"/>
  <c r="L21" i="74"/>
  <c r="N21" i="74"/>
  <c r="AO21" i="74"/>
  <c r="E21" i="74" s="1"/>
  <c r="AP21" i="74"/>
  <c r="H21" i="74" s="1"/>
  <c r="AQ21" i="74"/>
  <c r="AR21" i="74"/>
  <c r="AT21" i="74" s="1"/>
  <c r="J21" i="74" s="1"/>
  <c r="AU21" i="74" s="1"/>
  <c r="AS21" i="74"/>
  <c r="AX21" i="74"/>
  <c r="AY21" i="74"/>
  <c r="BB21" i="74" s="1"/>
  <c r="BA21" i="74"/>
  <c r="L24" i="74"/>
  <c r="N24" i="74"/>
  <c r="AO24" i="74"/>
  <c r="E24" i="74" s="1"/>
  <c r="BG24" i="74" s="1"/>
  <c r="AQ24" i="74"/>
  <c r="AR24" i="74"/>
  <c r="AS24" i="74"/>
  <c r="AX24" i="74"/>
  <c r="AY24" i="74"/>
  <c r="BB24" i="74" s="1"/>
  <c r="BA24" i="74"/>
  <c r="L27" i="74"/>
  <c r="N27" i="74"/>
  <c r="AO27" i="74"/>
  <c r="E27" i="74" s="1"/>
  <c r="BG27" i="74" s="1"/>
  <c r="AQ27" i="74"/>
  <c r="AR27" i="74"/>
  <c r="AS27" i="74"/>
  <c r="AX27" i="74"/>
  <c r="AY27" i="74"/>
  <c r="BB27" i="74" s="1"/>
  <c r="BA27" i="74"/>
  <c r="L30" i="74"/>
  <c r="N30" i="74"/>
  <c r="AO30" i="74"/>
  <c r="E30" i="74" s="1"/>
  <c r="AQ30" i="74"/>
  <c r="AR30" i="74"/>
  <c r="AS30" i="74"/>
  <c r="AX30" i="74"/>
  <c r="AY30" i="74"/>
  <c r="BB30" i="74" s="1"/>
  <c r="BA30" i="74"/>
  <c r="L33" i="74"/>
  <c r="N33" i="74" s="1"/>
  <c r="AO33" i="74"/>
  <c r="E33" i="74" s="1"/>
  <c r="AP33" i="74"/>
  <c r="H33" i="74" s="1"/>
  <c r="AQ33" i="74"/>
  <c r="AR33" i="74"/>
  <c r="AS33" i="74"/>
  <c r="AX33" i="74"/>
  <c r="AY33" i="74"/>
  <c r="BB33" i="74" s="1"/>
  <c r="BA33" i="74"/>
  <c r="L36" i="74"/>
  <c r="N36" i="74" s="1"/>
  <c r="AO36" i="74"/>
  <c r="E36" i="74" s="1"/>
  <c r="AP36" i="74"/>
  <c r="H36" i="74" s="1"/>
  <c r="AQ36" i="74"/>
  <c r="AR36" i="74"/>
  <c r="AS36" i="74"/>
  <c r="AX36" i="74"/>
  <c r="AY36" i="74"/>
  <c r="BB36" i="74" s="1"/>
  <c r="BA36" i="74"/>
  <c r="L39" i="74"/>
  <c r="N39" i="74"/>
  <c r="BG39" i="74" s="1"/>
  <c r="AO39" i="74"/>
  <c r="E39" i="74" s="1"/>
  <c r="AP39" i="74"/>
  <c r="H39" i="74" s="1"/>
  <c r="AQ39" i="74"/>
  <c r="AR39" i="74"/>
  <c r="AT39" i="74" s="1"/>
  <c r="J39" i="74" s="1"/>
  <c r="AU39" i="74" s="1"/>
  <c r="AS39" i="74"/>
  <c r="AX39" i="74"/>
  <c r="AY39" i="74"/>
  <c r="BB39" i="74" s="1"/>
  <c r="BA39" i="74"/>
  <c r="L42" i="74"/>
  <c r="N42" i="74" s="1"/>
  <c r="AO42" i="74"/>
  <c r="E42" i="74" s="1"/>
  <c r="AP42" i="74"/>
  <c r="H42" i="74" s="1"/>
  <c r="AQ42" i="74"/>
  <c r="AR42" i="74"/>
  <c r="AS42" i="74"/>
  <c r="AX42" i="74"/>
  <c r="AY42" i="74"/>
  <c r="BB42" i="74" s="1"/>
  <c r="BA42" i="74"/>
  <c r="L45" i="74"/>
  <c r="N45" i="74"/>
  <c r="AO45" i="74"/>
  <c r="E45" i="74" s="1"/>
  <c r="AQ45" i="74"/>
  <c r="AR45" i="74"/>
  <c r="AS45" i="74"/>
  <c r="AX45" i="74"/>
  <c r="AY45" i="74"/>
  <c r="BB45" i="74" s="1"/>
  <c r="BA45" i="74"/>
  <c r="L48" i="74"/>
  <c r="N48" i="74" s="1"/>
  <c r="AO48" i="74"/>
  <c r="E48" i="74" s="1"/>
  <c r="AP48" i="74"/>
  <c r="H48" i="74" s="1"/>
  <c r="AQ48" i="74"/>
  <c r="AR48" i="74"/>
  <c r="AS48" i="74"/>
  <c r="AX48" i="74"/>
  <c r="AY48" i="74"/>
  <c r="BB48" i="74" s="1"/>
  <c r="BA48" i="74"/>
  <c r="L51" i="74"/>
  <c r="N51" i="74" s="1"/>
  <c r="AO51" i="74"/>
  <c r="E51" i="74" s="1"/>
  <c r="AP51" i="74"/>
  <c r="H51" i="74" s="1"/>
  <c r="AQ51" i="74"/>
  <c r="AR51" i="74"/>
  <c r="AS51" i="74"/>
  <c r="AX51" i="74"/>
  <c r="AY51" i="74"/>
  <c r="BB51" i="74" s="1"/>
  <c r="BA51" i="74"/>
  <c r="L18" i="73"/>
  <c r="N18" i="73"/>
  <c r="AO18" i="73"/>
  <c r="E18" i="73" s="1"/>
  <c r="AP18" i="73"/>
  <c r="H18" i="73" s="1"/>
  <c r="AQ18" i="73"/>
  <c r="AR18" i="73"/>
  <c r="AT18" i="73" s="1"/>
  <c r="J18" i="73" s="1"/>
  <c r="AU18" i="73" s="1"/>
  <c r="AS18" i="73"/>
  <c r="AX18" i="73"/>
  <c r="AY18" i="73" s="1"/>
  <c r="BB18" i="73" s="1"/>
  <c r="BA18" i="73"/>
  <c r="L21" i="73"/>
  <c r="N21" i="73" s="1"/>
  <c r="AO21" i="73"/>
  <c r="E21" i="73" s="1"/>
  <c r="AQ21" i="73"/>
  <c r="AR21" i="73"/>
  <c r="AS21" i="73"/>
  <c r="AX21" i="73"/>
  <c r="AY21" i="73" s="1"/>
  <c r="BB21" i="73" s="1"/>
  <c r="BA21" i="73"/>
  <c r="L24" i="73"/>
  <c r="N24" i="73" s="1"/>
  <c r="AO24" i="73"/>
  <c r="E24" i="73" s="1"/>
  <c r="AQ24" i="73"/>
  <c r="AR24" i="73"/>
  <c r="AS24" i="73"/>
  <c r="AX24" i="73"/>
  <c r="AY24" i="73" s="1"/>
  <c r="BB24" i="73" s="1"/>
  <c r="BA24" i="73"/>
  <c r="L27" i="73"/>
  <c r="N27" i="73" s="1"/>
  <c r="AO27" i="73"/>
  <c r="E27" i="73" s="1"/>
  <c r="AQ27" i="73"/>
  <c r="AR27" i="73"/>
  <c r="AS27" i="73"/>
  <c r="AX27" i="73"/>
  <c r="AY27" i="73" s="1"/>
  <c r="BB27" i="73" s="1"/>
  <c r="BA27" i="73"/>
  <c r="L30" i="73"/>
  <c r="N30" i="73" s="1"/>
  <c r="AO30" i="73"/>
  <c r="E30" i="73" s="1"/>
  <c r="AQ30" i="73"/>
  <c r="AR30" i="73"/>
  <c r="AS30" i="73"/>
  <c r="AX30" i="73"/>
  <c r="AY30" i="73" s="1"/>
  <c r="BB30" i="73" s="1"/>
  <c r="BA30" i="73"/>
  <c r="L33" i="73"/>
  <c r="N33" i="73" s="1"/>
  <c r="AO33" i="73"/>
  <c r="E33" i="73" s="1"/>
  <c r="AQ33" i="73"/>
  <c r="AR33" i="73"/>
  <c r="AS33" i="73"/>
  <c r="AX33" i="73"/>
  <c r="AY33" i="73" s="1"/>
  <c r="BB33" i="73" s="1"/>
  <c r="BA33" i="73"/>
  <c r="L36" i="73"/>
  <c r="N36" i="73" s="1"/>
  <c r="AO36" i="73"/>
  <c r="E36" i="73" s="1"/>
  <c r="AQ36" i="73"/>
  <c r="AR36" i="73"/>
  <c r="AS36" i="73"/>
  <c r="AX36" i="73"/>
  <c r="AY36" i="73" s="1"/>
  <c r="BB36" i="73" s="1"/>
  <c r="BA36" i="73"/>
  <c r="L39" i="73"/>
  <c r="N39" i="73" s="1"/>
  <c r="AO39" i="73"/>
  <c r="E39" i="73" s="1"/>
  <c r="AQ39" i="73"/>
  <c r="AR39" i="73"/>
  <c r="AS39" i="73"/>
  <c r="AX39" i="73"/>
  <c r="AY39" i="73" s="1"/>
  <c r="BB39" i="73" s="1"/>
  <c r="BA39" i="73"/>
  <c r="L42" i="73"/>
  <c r="N42" i="73" s="1"/>
  <c r="AO42" i="73"/>
  <c r="E42" i="73" s="1"/>
  <c r="AQ42" i="73"/>
  <c r="AR42" i="73"/>
  <c r="AS42" i="73"/>
  <c r="AX42" i="73"/>
  <c r="AY42" i="73" s="1"/>
  <c r="BB42" i="73" s="1"/>
  <c r="BA42" i="73"/>
  <c r="L45" i="73"/>
  <c r="N45" i="73" s="1"/>
  <c r="AO45" i="73"/>
  <c r="E45" i="73" s="1"/>
  <c r="AP45" i="73"/>
  <c r="H45" i="73" s="1"/>
  <c r="AQ45" i="73"/>
  <c r="AR45" i="73"/>
  <c r="AS45" i="73"/>
  <c r="AX45" i="73"/>
  <c r="AY45" i="73" s="1"/>
  <c r="BB45" i="73" s="1"/>
  <c r="BA45" i="73"/>
  <c r="L48" i="73"/>
  <c r="N48" i="73"/>
  <c r="AO48" i="73"/>
  <c r="E48" i="73" s="1"/>
  <c r="AP48" i="73"/>
  <c r="H48" i="73" s="1"/>
  <c r="AQ48" i="73"/>
  <c r="AR48" i="73"/>
  <c r="AS48" i="73"/>
  <c r="AX48" i="73"/>
  <c r="AY48" i="73" s="1"/>
  <c r="BB48" i="73" s="1"/>
  <c r="BA48" i="73"/>
  <c r="L51" i="73"/>
  <c r="N51" i="73" s="1"/>
  <c r="AO51" i="73"/>
  <c r="E51" i="73" s="1"/>
  <c r="AQ51" i="73"/>
  <c r="AR51" i="73"/>
  <c r="AS51" i="73"/>
  <c r="AX51" i="73"/>
  <c r="AY51" i="73" s="1"/>
  <c r="BB51" i="73" s="1"/>
  <c r="BA51" i="73"/>
  <c r="L18" i="72"/>
  <c r="N18" i="72" s="1"/>
  <c r="AO18" i="72"/>
  <c r="E18" i="72" s="1"/>
  <c r="AP18" i="72"/>
  <c r="H18" i="72" s="1"/>
  <c r="AQ18" i="72"/>
  <c r="AR18" i="72"/>
  <c r="AS18" i="72"/>
  <c r="AX18" i="72"/>
  <c r="AY18" i="72"/>
  <c r="BB18" i="72" s="1"/>
  <c r="BA18" i="72"/>
  <c r="L21" i="72"/>
  <c r="N21" i="72"/>
  <c r="AO21" i="72"/>
  <c r="E21" i="72" s="1"/>
  <c r="AQ21" i="72"/>
  <c r="AR21" i="72"/>
  <c r="AS21" i="72"/>
  <c r="AX21" i="72"/>
  <c r="AY21" i="72"/>
  <c r="BB21" i="72" s="1"/>
  <c r="BA21" i="72"/>
  <c r="L24" i="72"/>
  <c r="N24" i="72" s="1"/>
  <c r="AO24" i="72"/>
  <c r="E24" i="72" s="1"/>
  <c r="AQ24" i="72"/>
  <c r="AR24" i="72"/>
  <c r="AS24" i="72"/>
  <c r="AX24" i="72"/>
  <c r="AY24" i="72"/>
  <c r="BB24" i="72" s="1"/>
  <c r="BA24" i="72"/>
  <c r="L27" i="72"/>
  <c r="N27" i="72" s="1"/>
  <c r="AO27" i="72"/>
  <c r="E27" i="72" s="1"/>
  <c r="AQ27" i="72"/>
  <c r="AR27" i="72"/>
  <c r="AS27" i="72"/>
  <c r="AX27" i="72"/>
  <c r="AY27" i="72"/>
  <c r="BB27" i="72" s="1"/>
  <c r="BA27" i="72"/>
  <c r="L30" i="72"/>
  <c r="N30" i="72" s="1"/>
  <c r="AO30" i="72"/>
  <c r="E30" i="72" s="1"/>
  <c r="AP30" i="72"/>
  <c r="H30" i="72" s="1"/>
  <c r="AQ30" i="72"/>
  <c r="AR30" i="72"/>
  <c r="AS30" i="72"/>
  <c r="AX30" i="72"/>
  <c r="AY30" i="72"/>
  <c r="BB30" i="72" s="1"/>
  <c r="BA30" i="72"/>
  <c r="L33" i="72"/>
  <c r="N33" i="72" s="1"/>
  <c r="AO33" i="72"/>
  <c r="E33" i="72" s="1"/>
  <c r="AQ33" i="72"/>
  <c r="AR33" i="72"/>
  <c r="AS33" i="72"/>
  <c r="AX33" i="72"/>
  <c r="AY33" i="72"/>
  <c r="BB33" i="72" s="1"/>
  <c r="BA33" i="72"/>
  <c r="L36" i="72"/>
  <c r="N36" i="72" s="1"/>
  <c r="BG36" i="72" s="1"/>
  <c r="AO36" i="72"/>
  <c r="E36" i="72" s="1"/>
  <c r="AP36" i="72"/>
  <c r="H36" i="72" s="1"/>
  <c r="AQ36" i="72"/>
  <c r="AR36" i="72"/>
  <c r="AS36" i="72"/>
  <c r="AX36" i="72"/>
  <c r="AY36" i="72"/>
  <c r="BB36" i="72" s="1"/>
  <c r="BA36" i="72"/>
  <c r="L39" i="72"/>
  <c r="N39" i="72" s="1"/>
  <c r="AO39" i="72"/>
  <c r="E39" i="72" s="1"/>
  <c r="AQ39" i="72"/>
  <c r="AR39" i="72"/>
  <c r="AS39" i="72"/>
  <c r="AX39" i="72"/>
  <c r="AY39" i="72"/>
  <c r="BB39" i="72" s="1"/>
  <c r="BA39" i="72"/>
  <c r="L42" i="72"/>
  <c r="N42" i="72" s="1"/>
  <c r="AO42" i="72"/>
  <c r="E42" i="72" s="1"/>
  <c r="AP42" i="72"/>
  <c r="H42" i="72" s="1"/>
  <c r="AQ42" i="72"/>
  <c r="AR42" i="72"/>
  <c r="AS42" i="72"/>
  <c r="AX42" i="72"/>
  <c r="AY42" i="72"/>
  <c r="BB42" i="72" s="1"/>
  <c r="BA42" i="72"/>
  <c r="L45" i="72"/>
  <c r="N45" i="72"/>
  <c r="AO45" i="72"/>
  <c r="E45" i="72" s="1"/>
  <c r="AQ45" i="72"/>
  <c r="AR45" i="72"/>
  <c r="AS45" i="72"/>
  <c r="AX45" i="72"/>
  <c r="AY45" i="72"/>
  <c r="BB45" i="72" s="1"/>
  <c r="BA45" i="72"/>
  <c r="L48" i="72"/>
  <c r="N48" i="72" s="1"/>
  <c r="AO48" i="72"/>
  <c r="E48" i="72" s="1"/>
  <c r="AP48" i="72"/>
  <c r="H48" i="72" s="1"/>
  <c r="AQ48" i="72"/>
  <c r="AR48" i="72"/>
  <c r="AS48" i="72"/>
  <c r="AX48" i="72"/>
  <c r="AY48" i="72"/>
  <c r="BB48" i="72" s="1"/>
  <c r="BA48" i="72"/>
  <c r="L51" i="72"/>
  <c r="N51" i="72"/>
  <c r="AO51" i="72"/>
  <c r="E51" i="72" s="1"/>
  <c r="AQ51" i="72"/>
  <c r="AR51" i="72"/>
  <c r="AS51" i="72"/>
  <c r="AX51" i="72"/>
  <c r="AY51" i="72"/>
  <c r="BB51" i="72" s="1"/>
  <c r="BA51" i="72"/>
  <c r="L18" i="71"/>
  <c r="N18" i="71" s="1"/>
  <c r="AK18" i="71"/>
  <c r="E18" i="71" s="1"/>
  <c r="AM18" i="71"/>
  <c r="AN18" i="71"/>
  <c r="AO18" i="71"/>
  <c r="AT18" i="71"/>
  <c r="AU18" i="71"/>
  <c r="AX18" i="71" s="1"/>
  <c r="AW18" i="71"/>
  <c r="L21" i="71"/>
  <c r="N21" i="71" s="1"/>
  <c r="AK21" i="71"/>
  <c r="E21" i="71" s="1"/>
  <c r="AM21" i="71"/>
  <c r="AN21" i="71"/>
  <c r="AO21" i="71"/>
  <c r="AT21" i="71"/>
  <c r="AU21" i="71"/>
  <c r="AX21" i="71" s="1"/>
  <c r="AW21" i="71"/>
  <c r="L24" i="71"/>
  <c r="N24" i="71" s="1"/>
  <c r="AK24" i="71"/>
  <c r="E24" i="71" s="1"/>
  <c r="AL24" i="71"/>
  <c r="H24" i="71" s="1"/>
  <c r="AM24" i="71"/>
  <c r="AN24" i="71"/>
  <c r="AO24" i="71"/>
  <c r="AT24" i="71"/>
  <c r="AU24" i="71"/>
  <c r="AX24" i="71" s="1"/>
  <c r="AW24" i="71"/>
  <c r="L27" i="71"/>
  <c r="N27" i="71" s="1"/>
  <c r="AK27" i="71"/>
  <c r="E27" i="71" s="1"/>
  <c r="AL27" i="71"/>
  <c r="H27" i="71" s="1"/>
  <c r="AM27" i="71"/>
  <c r="AN27" i="71"/>
  <c r="AO27" i="71"/>
  <c r="AT27" i="71"/>
  <c r="AU27" i="71"/>
  <c r="AX27" i="71" s="1"/>
  <c r="AW27" i="71"/>
  <c r="L30" i="71"/>
  <c r="N30" i="71" s="1"/>
  <c r="AK30" i="71"/>
  <c r="E30" i="71" s="1"/>
  <c r="AM30" i="71"/>
  <c r="AN30" i="71"/>
  <c r="AO30" i="71"/>
  <c r="AT30" i="71"/>
  <c r="AU30" i="71"/>
  <c r="AX30" i="71" s="1"/>
  <c r="AW30" i="71"/>
  <c r="L33" i="71"/>
  <c r="N33" i="71" s="1"/>
  <c r="AK33" i="71"/>
  <c r="E33" i="71" s="1"/>
  <c r="AM33" i="71"/>
  <c r="AN33" i="71"/>
  <c r="AO33" i="71"/>
  <c r="AT33" i="71"/>
  <c r="AU33" i="71"/>
  <c r="AX33" i="71" s="1"/>
  <c r="AW33" i="71"/>
  <c r="L36" i="71"/>
  <c r="N36" i="71" s="1"/>
  <c r="AK36" i="71"/>
  <c r="E36" i="71" s="1"/>
  <c r="AM36" i="71"/>
  <c r="AN36" i="71"/>
  <c r="AO36" i="71"/>
  <c r="AT36" i="71"/>
  <c r="AU36" i="71"/>
  <c r="AX36" i="71" s="1"/>
  <c r="AW36" i="71"/>
  <c r="L39" i="71"/>
  <c r="N39" i="71"/>
  <c r="AK39" i="71"/>
  <c r="E39" i="71" s="1"/>
  <c r="AM39" i="71"/>
  <c r="AN39" i="71"/>
  <c r="AO39" i="71"/>
  <c r="AT39" i="71"/>
  <c r="AU39" i="71"/>
  <c r="AX39" i="71" s="1"/>
  <c r="AW39" i="71"/>
  <c r="L42" i="71"/>
  <c r="N42" i="71"/>
  <c r="AK42" i="71"/>
  <c r="E42" i="71" s="1"/>
  <c r="AM42" i="71"/>
  <c r="AN42" i="71"/>
  <c r="AO42" i="71"/>
  <c r="AT42" i="71"/>
  <c r="AU42" i="71"/>
  <c r="AX42" i="71" s="1"/>
  <c r="AW42" i="71"/>
  <c r="L45" i="71"/>
  <c r="N45" i="71" s="1"/>
  <c r="AK45" i="71"/>
  <c r="E45" i="71" s="1"/>
  <c r="AM45" i="71"/>
  <c r="AN45" i="71"/>
  <c r="AO45" i="71"/>
  <c r="AT45" i="71"/>
  <c r="AU45" i="71"/>
  <c r="AX45" i="71" s="1"/>
  <c r="AW45" i="71"/>
  <c r="L48" i="71"/>
  <c r="N48" i="71" s="1"/>
  <c r="AK48" i="71"/>
  <c r="E48" i="71" s="1"/>
  <c r="AL48" i="71"/>
  <c r="H48" i="71" s="1"/>
  <c r="AM48" i="71"/>
  <c r="AN48" i="71"/>
  <c r="AO48" i="71"/>
  <c r="AT48" i="71"/>
  <c r="AU48" i="71"/>
  <c r="AX48" i="71" s="1"/>
  <c r="AW48" i="71"/>
  <c r="L51" i="71"/>
  <c r="N51" i="71" s="1"/>
  <c r="AK51" i="71"/>
  <c r="E51" i="71" s="1"/>
  <c r="AL51" i="71"/>
  <c r="H51" i="71" s="1"/>
  <c r="AM51" i="71"/>
  <c r="AN51" i="71"/>
  <c r="AO51" i="71"/>
  <c r="AT51" i="71"/>
  <c r="AU51" i="71"/>
  <c r="AX51" i="71" s="1"/>
  <c r="AW51" i="71"/>
  <c r="L18" i="70"/>
  <c r="N18" i="70"/>
  <c r="AO18" i="70"/>
  <c r="E18" i="70" s="1"/>
  <c r="BG18" i="70" s="1"/>
  <c r="AP18" i="70"/>
  <c r="H18" i="70" s="1"/>
  <c r="AQ18" i="70"/>
  <c r="AR18" i="70"/>
  <c r="AS18" i="70"/>
  <c r="AX18" i="70"/>
  <c r="AY18" i="70"/>
  <c r="BB18" i="70" s="1"/>
  <c r="BA18" i="70"/>
  <c r="L21" i="70"/>
  <c r="N21" i="70" s="1"/>
  <c r="AO21" i="70"/>
  <c r="E21" i="70" s="1"/>
  <c r="AQ21" i="70"/>
  <c r="AR21" i="70"/>
  <c r="AS21" i="70"/>
  <c r="AX21" i="70"/>
  <c r="AY21" i="70"/>
  <c r="BB21" i="70" s="1"/>
  <c r="BA21" i="70"/>
  <c r="L24" i="70"/>
  <c r="N24" i="70" s="1"/>
  <c r="AO24" i="70"/>
  <c r="E24" i="70" s="1"/>
  <c r="AP24" i="70"/>
  <c r="H24" i="70" s="1"/>
  <c r="AQ24" i="70"/>
  <c r="AR24" i="70"/>
  <c r="AS24" i="70"/>
  <c r="AX24" i="70"/>
  <c r="AY24" i="70"/>
  <c r="BB24" i="70" s="1"/>
  <c r="BA24" i="70"/>
  <c r="L27" i="70"/>
  <c r="N27" i="70" s="1"/>
  <c r="AO27" i="70"/>
  <c r="E27" i="70" s="1"/>
  <c r="AP27" i="70"/>
  <c r="H27" i="70" s="1"/>
  <c r="AQ27" i="70"/>
  <c r="AR27" i="70"/>
  <c r="AS27" i="70"/>
  <c r="AX27" i="70"/>
  <c r="AY27" i="70"/>
  <c r="BB27" i="70" s="1"/>
  <c r="BA27" i="70"/>
  <c r="L30" i="70"/>
  <c r="N30" i="70"/>
  <c r="AO30" i="70"/>
  <c r="E30" i="70" s="1"/>
  <c r="AQ30" i="70"/>
  <c r="AR30" i="70"/>
  <c r="AS30" i="70"/>
  <c r="AX30" i="70"/>
  <c r="AY30" i="70"/>
  <c r="BB30" i="70" s="1"/>
  <c r="BA30" i="70"/>
  <c r="L33" i="70"/>
  <c r="N33" i="70" s="1"/>
  <c r="AO33" i="70"/>
  <c r="E33" i="70" s="1"/>
  <c r="AQ33" i="70"/>
  <c r="AR33" i="70"/>
  <c r="AS33" i="70"/>
  <c r="AX33" i="70"/>
  <c r="AY33" i="70"/>
  <c r="BB33" i="70" s="1"/>
  <c r="BA33" i="70"/>
  <c r="L36" i="70"/>
  <c r="N36" i="70" s="1"/>
  <c r="AO36" i="70"/>
  <c r="E36" i="70" s="1"/>
  <c r="AP36" i="70"/>
  <c r="H36" i="70" s="1"/>
  <c r="AQ36" i="70"/>
  <c r="AR36" i="70"/>
  <c r="AS36" i="70"/>
  <c r="AX36" i="70"/>
  <c r="AY36" i="70"/>
  <c r="BB36" i="70" s="1"/>
  <c r="BA36" i="70"/>
  <c r="L39" i="70"/>
  <c r="N39" i="70" s="1"/>
  <c r="AO39" i="70"/>
  <c r="E39" i="70" s="1"/>
  <c r="AP39" i="70"/>
  <c r="H39" i="70" s="1"/>
  <c r="AQ39" i="70"/>
  <c r="AR39" i="70"/>
  <c r="AS39" i="70"/>
  <c r="AX39" i="70"/>
  <c r="AY39" i="70"/>
  <c r="BB39" i="70" s="1"/>
  <c r="BA39" i="70"/>
  <c r="L42" i="70"/>
  <c r="N42" i="70"/>
  <c r="AO42" i="70"/>
  <c r="E42" i="70" s="1"/>
  <c r="AP42" i="70"/>
  <c r="H42" i="70" s="1"/>
  <c r="AQ42" i="70"/>
  <c r="AR42" i="70"/>
  <c r="AT42" i="70" s="1"/>
  <c r="J42" i="70" s="1"/>
  <c r="AU42" i="70" s="1"/>
  <c r="AS42" i="70"/>
  <c r="AX42" i="70"/>
  <c r="AY42" i="70"/>
  <c r="BB42" i="70" s="1"/>
  <c r="BA42" i="70"/>
  <c r="L45" i="70"/>
  <c r="N45" i="70"/>
  <c r="AO45" i="70"/>
  <c r="E45" i="70" s="1"/>
  <c r="BG45" i="70" s="1"/>
  <c r="AQ45" i="70"/>
  <c r="AR45" i="70"/>
  <c r="AS45" i="70"/>
  <c r="AX45" i="70"/>
  <c r="AY45" i="70"/>
  <c r="BB45" i="70" s="1"/>
  <c r="BA45" i="70"/>
  <c r="L48" i="70"/>
  <c r="N48" i="70" s="1"/>
  <c r="AO48" i="70"/>
  <c r="E48" i="70" s="1"/>
  <c r="AQ48" i="70"/>
  <c r="AR48" i="70"/>
  <c r="AS48" i="70"/>
  <c r="AX48" i="70"/>
  <c r="AY48" i="70"/>
  <c r="BB48" i="70" s="1"/>
  <c r="BA48" i="70"/>
  <c r="L51" i="70"/>
  <c r="N51" i="70"/>
  <c r="AO51" i="70"/>
  <c r="E51" i="70" s="1"/>
  <c r="AQ51" i="70"/>
  <c r="AR51" i="70"/>
  <c r="AS51" i="70"/>
  <c r="AX51" i="70"/>
  <c r="AY51" i="70"/>
  <c r="BB51" i="70" s="1"/>
  <c r="BA51" i="70"/>
  <c r="L18" i="69"/>
  <c r="N18" i="69" s="1"/>
  <c r="AK18" i="69"/>
  <c r="E18" i="69" s="1"/>
  <c r="AL18" i="69"/>
  <c r="H18" i="69" s="1"/>
  <c r="AM18" i="69"/>
  <c r="AN18" i="69"/>
  <c r="AO18" i="69"/>
  <c r="AT18" i="69"/>
  <c r="AU18" i="69" s="1"/>
  <c r="AX18" i="69" s="1"/>
  <c r="AW18" i="69"/>
  <c r="L21" i="69"/>
  <c r="N21" i="69" s="1"/>
  <c r="AK21" i="69"/>
  <c r="E21" i="69" s="1"/>
  <c r="AL21" i="69"/>
  <c r="H21" i="69" s="1"/>
  <c r="AM21" i="69"/>
  <c r="AN21" i="69"/>
  <c r="AO21" i="69"/>
  <c r="AT21" i="69"/>
  <c r="AU21" i="69" s="1"/>
  <c r="AX21" i="69" s="1"/>
  <c r="AW21" i="69"/>
  <c r="L24" i="69"/>
  <c r="N24" i="69"/>
  <c r="AK24" i="69"/>
  <c r="E24" i="69" s="1"/>
  <c r="AM24" i="69"/>
  <c r="AN24" i="69"/>
  <c r="AO24" i="69"/>
  <c r="AT24" i="69"/>
  <c r="AU24" i="69" s="1"/>
  <c r="AX24" i="69" s="1"/>
  <c r="AW24" i="69"/>
  <c r="L27" i="69"/>
  <c r="N27" i="69" s="1"/>
  <c r="AK27" i="69"/>
  <c r="E27" i="69" s="1"/>
  <c r="AL27" i="69"/>
  <c r="H27" i="69" s="1"/>
  <c r="AM27" i="69"/>
  <c r="AN27" i="69"/>
  <c r="AO27" i="69"/>
  <c r="AT27" i="69"/>
  <c r="AU27" i="69" s="1"/>
  <c r="AX27" i="69" s="1"/>
  <c r="AW27" i="69"/>
  <c r="L30" i="69"/>
  <c r="N30" i="69"/>
  <c r="AK30" i="69"/>
  <c r="E30" i="69" s="1"/>
  <c r="AM30" i="69"/>
  <c r="AN30" i="69"/>
  <c r="AO30" i="69"/>
  <c r="AT30" i="69"/>
  <c r="AU30" i="69" s="1"/>
  <c r="AX30" i="69" s="1"/>
  <c r="AW30" i="69"/>
  <c r="L33" i="69"/>
  <c r="N33" i="69" s="1"/>
  <c r="AK33" i="69"/>
  <c r="E33" i="69" s="1"/>
  <c r="AL33" i="69"/>
  <c r="H33" i="69" s="1"/>
  <c r="AM33" i="69"/>
  <c r="AN33" i="69"/>
  <c r="AO33" i="69"/>
  <c r="AT33" i="69"/>
  <c r="AU33" i="69" s="1"/>
  <c r="AX33" i="69" s="1"/>
  <c r="AW33" i="69"/>
  <c r="L36" i="69"/>
  <c r="N36" i="69"/>
  <c r="AK36" i="69"/>
  <c r="E36" i="69" s="1"/>
  <c r="BC36" i="69" s="1"/>
  <c r="AM36" i="69"/>
  <c r="AN36" i="69"/>
  <c r="AO36" i="69"/>
  <c r="AT36" i="69"/>
  <c r="AU36" i="69" s="1"/>
  <c r="AX36" i="69" s="1"/>
  <c r="AW36" i="69"/>
  <c r="L39" i="69"/>
  <c r="N39" i="69" s="1"/>
  <c r="AK39" i="69"/>
  <c r="E39" i="69" s="1"/>
  <c r="AL39" i="69"/>
  <c r="H39" i="69" s="1"/>
  <c r="AM39" i="69"/>
  <c r="AN39" i="69"/>
  <c r="AO39" i="69"/>
  <c r="AT39" i="69"/>
  <c r="AU39" i="69" s="1"/>
  <c r="AX39" i="69" s="1"/>
  <c r="AW39" i="69"/>
  <c r="L42" i="69"/>
  <c r="N42" i="69"/>
  <c r="AK42" i="69"/>
  <c r="E42" i="69" s="1"/>
  <c r="BC42" i="69" s="1"/>
  <c r="AM42" i="69"/>
  <c r="AN42" i="69"/>
  <c r="AO42" i="69"/>
  <c r="AT42" i="69"/>
  <c r="AU42" i="69" s="1"/>
  <c r="AX42" i="69" s="1"/>
  <c r="AW42" i="69"/>
  <c r="L45" i="69"/>
  <c r="N45" i="69"/>
  <c r="AK45" i="69"/>
  <c r="E45" i="69" s="1"/>
  <c r="AL45" i="69"/>
  <c r="H45" i="69" s="1"/>
  <c r="AM45" i="69"/>
  <c r="AN45" i="69"/>
  <c r="AO45" i="69"/>
  <c r="AT45" i="69"/>
  <c r="AU45" i="69" s="1"/>
  <c r="AX45" i="69" s="1"/>
  <c r="AW45" i="69"/>
  <c r="L48" i="69"/>
  <c r="N48" i="69"/>
  <c r="AK48" i="69"/>
  <c r="E48" i="69" s="1"/>
  <c r="AM48" i="69"/>
  <c r="AN48" i="69"/>
  <c r="AO48" i="69"/>
  <c r="AT48" i="69"/>
  <c r="AU48" i="69" s="1"/>
  <c r="AX48" i="69" s="1"/>
  <c r="AW48" i="69"/>
  <c r="L51" i="69"/>
  <c r="N51" i="69"/>
  <c r="AK51" i="69"/>
  <c r="E51" i="69" s="1"/>
  <c r="AM51" i="69"/>
  <c r="AN51" i="69"/>
  <c r="AO51" i="69"/>
  <c r="AT51" i="69"/>
  <c r="AU51" i="69" s="1"/>
  <c r="AX51" i="69" s="1"/>
  <c r="AW51" i="69"/>
  <c r="L18" i="68"/>
  <c r="N18" i="68" s="1"/>
  <c r="AK18" i="68"/>
  <c r="E18" i="68" s="1"/>
  <c r="AM18" i="68"/>
  <c r="AN18" i="68"/>
  <c r="AO18" i="68"/>
  <c r="AT18" i="68"/>
  <c r="AU18" i="68"/>
  <c r="AX18" i="68" s="1"/>
  <c r="AW18" i="68"/>
  <c r="L21" i="68"/>
  <c r="N21" i="68"/>
  <c r="AK21" i="68"/>
  <c r="E21" i="68" s="1"/>
  <c r="BC21" i="68" s="1"/>
  <c r="AM21" i="68"/>
  <c r="AN21" i="68"/>
  <c r="AO21" i="68"/>
  <c r="AT21" i="68"/>
  <c r="AU21" i="68"/>
  <c r="AX21" i="68" s="1"/>
  <c r="AW21" i="68"/>
  <c r="L24" i="68"/>
  <c r="N24" i="68" s="1"/>
  <c r="AK24" i="68"/>
  <c r="E24" i="68" s="1"/>
  <c r="AL24" i="68"/>
  <c r="H24" i="68" s="1"/>
  <c r="AM24" i="68"/>
  <c r="AN24" i="68"/>
  <c r="AO24" i="68"/>
  <c r="AT24" i="68"/>
  <c r="AU24" i="68"/>
  <c r="AX24" i="68" s="1"/>
  <c r="AW24" i="68"/>
  <c r="L27" i="68"/>
  <c r="N27" i="68"/>
  <c r="AK27" i="68"/>
  <c r="E27" i="68" s="1"/>
  <c r="AM27" i="68"/>
  <c r="AN27" i="68"/>
  <c r="AO27" i="68"/>
  <c r="AT27" i="68"/>
  <c r="AU27" i="68"/>
  <c r="AX27" i="68" s="1"/>
  <c r="AW27" i="68"/>
  <c r="L30" i="68"/>
  <c r="N30" i="68" s="1"/>
  <c r="AK30" i="68"/>
  <c r="E30" i="68" s="1"/>
  <c r="AL30" i="68"/>
  <c r="H30" i="68" s="1"/>
  <c r="AM30" i="68"/>
  <c r="AN30" i="68"/>
  <c r="AO30" i="68"/>
  <c r="AT30" i="68"/>
  <c r="AU30" i="68"/>
  <c r="AX30" i="68" s="1"/>
  <c r="AW30" i="68"/>
  <c r="L33" i="68"/>
  <c r="N33" i="68" s="1"/>
  <c r="AK33" i="68"/>
  <c r="E33" i="68" s="1"/>
  <c r="AL33" i="68"/>
  <c r="H33" i="68" s="1"/>
  <c r="AM33" i="68"/>
  <c r="AN33" i="68"/>
  <c r="AO33" i="68"/>
  <c r="AT33" i="68"/>
  <c r="AU33" i="68"/>
  <c r="AX33" i="68" s="1"/>
  <c r="AW33" i="68"/>
  <c r="L36" i="68"/>
  <c r="N36" i="68" s="1"/>
  <c r="AK36" i="68"/>
  <c r="E36" i="68" s="1"/>
  <c r="AL36" i="68"/>
  <c r="H36" i="68" s="1"/>
  <c r="AM36" i="68"/>
  <c r="AN36" i="68"/>
  <c r="AO36" i="68"/>
  <c r="AT36" i="68"/>
  <c r="AU36" i="68"/>
  <c r="AX36" i="68" s="1"/>
  <c r="AW36" i="68"/>
  <c r="L39" i="68"/>
  <c r="N39" i="68" s="1"/>
  <c r="AK39" i="68"/>
  <c r="E39" i="68" s="1"/>
  <c r="AM39" i="68"/>
  <c r="AN39" i="68"/>
  <c r="AO39" i="68"/>
  <c r="AT39" i="68"/>
  <c r="AU39" i="68"/>
  <c r="AX39" i="68" s="1"/>
  <c r="AW39" i="68"/>
  <c r="L42" i="68"/>
  <c r="N42" i="68" s="1"/>
  <c r="AK42" i="68"/>
  <c r="E42" i="68" s="1"/>
  <c r="AL42" i="68"/>
  <c r="H42" i="68" s="1"/>
  <c r="AM42" i="68"/>
  <c r="AN42" i="68"/>
  <c r="AO42" i="68"/>
  <c r="AT42" i="68"/>
  <c r="AU42" i="68"/>
  <c r="AX42" i="68" s="1"/>
  <c r="AW42" i="68"/>
  <c r="L45" i="68"/>
  <c r="N45" i="68"/>
  <c r="AK45" i="68"/>
  <c r="E45" i="68" s="1"/>
  <c r="BC45" i="68" s="1"/>
  <c r="AM45" i="68"/>
  <c r="AN45" i="68"/>
  <c r="AO45" i="68"/>
  <c r="AT45" i="68"/>
  <c r="AU45" i="68"/>
  <c r="AX45" i="68" s="1"/>
  <c r="AW45" i="68"/>
  <c r="L48" i="68"/>
  <c r="N48" i="68"/>
  <c r="AK48" i="68"/>
  <c r="E48" i="68" s="1"/>
  <c r="AM48" i="68"/>
  <c r="AN48" i="68"/>
  <c r="AO48" i="68"/>
  <c r="AT48" i="68"/>
  <c r="AU48" i="68"/>
  <c r="AX48" i="68" s="1"/>
  <c r="AW48" i="68"/>
  <c r="L51" i="68"/>
  <c r="N51" i="68" s="1"/>
  <c r="AK51" i="68"/>
  <c r="E51" i="68" s="1"/>
  <c r="AM51" i="68"/>
  <c r="AN51" i="68"/>
  <c r="AO51" i="68"/>
  <c r="AT51" i="68"/>
  <c r="AU51" i="68"/>
  <c r="AX51" i="68" s="1"/>
  <c r="AW51" i="68"/>
  <c r="L18" i="67"/>
  <c r="N18" i="67" s="1"/>
  <c r="AK18" i="67"/>
  <c r="E18" i="67" s="1"/>
  <c r="AL18" i="67"/>
  <c r="H18" i="67" s="1"/>
  <c r="AM18" i="67"/>
  <c r="AN18" i="67"/>
  <c r="AO18" i="67"/>
  <c r="AT18" i="67"/>
  <c r="AU18" i="67"/>
  <c r="AX18" i="67" s="1"/>
  <c r="AW18" i="67"/>
  <c r="L21" i="67"/>
  <c r="N21" i="67" s="1"/>
  <c r="AK21" i="67"/>
  <c r="E21" i="67" s="1"/>
  <c r="AL21" i="67"/>
  <c r="H21" i="67" s="1"/>
  <c r="AM21" i="67"/>
  <c r="AN21" i="67"/>
  <c r="AO21" i="67"/>
  <c r="AT21" i="67"/>
  <c r="AU21" i="67"/>
  <c r="AX21" i="67" s="1"/>
  <c r="AW21" i="67"/>
  <c r="L24" i="67"/>
  <c r="N24" i="67" s="1"/>
  <c r="AK24" i="67"/>
  <c r="E24" i="67" s="1"/>
  <c r="AM24" i="67"/>
  <c r="AN24" i="67"/>
  <c r="AO24" i="67"/>
  <c r="AT24" i="67"/>
  <c r="AU24" i="67"/>
  <c r="AX24" i="67" s="1"/>
  <c r="AW24" i="67"/>
  <c r="L27" i="67"/>
  <c r="N27" i="67" s="1"/>
  <c r="AK27" i="67"/>
  <c r="E27" i="67" s="1"/>
  <c r="AL27" i="67"/>
  <c r="H27" i="67" s="1"/>
  <c r="AM27" i="67"/>
  <c r="AN27" i="67"/>
  <c r="AO27" i="67"/>
  <c r="AT27" i="67"/>
  <c r="AU27" i="67"/>
  <c r="AX27" i="67" s="1"/>
  <c r="AW27" i="67"/>
  <c r="L30" i="67"/>
  <c r="N30" i="67"/>
  <c r="AK30" i="67"/>
  <c r="E30" i="67" s="1"/>
  <c r="BC30" i="67" s="1"/>
  <c r="AM30" i="67"/>
  <c r="AN30" i="67"/>
  <c r="AO30" i="67"/>
  <c r="AT30" i="67"/>
  <c r="AU30" i="67"/>
  <c r="AX30" i="67" s="1"/>
  <c r="AW30" i="67"/>
  <c r="L33" i="67"/>
  <c r="N33" i="67"/>
  <c r="AK33" i="67"/>
  <c r="E33" i="67" s="1"/>
  <c r="AM33" i="67"/>
  <c r="AN33" i="67"/>
  <c r="AO33" i="67"/>
  <c r="AT33" i="67"/>
  <c r="AU33" i="67"/>
  <c r="AX33" i="67" s="1"/>
  <c r="AW33" i="67"/>
  <c r="L36" i="67"/>
  <c r="N36" i="67" s="1"/>
  <c r="AK36" i="67"/>
  <c r="E36" i="67" s="1"/>
  <c r="AM36" i="67"/>
  <c r="AN36" i="67"/>
  <c r="AO36" i="67"/>
  <c r="AT36" i="67"/>
  <c r="AU36" i="67"/>
  <c r="AX36" i="67" s="1"/>
  <c r="AW36" i="67"/>
  <c r="L39" i="67"/>
  <c r="N39" i="67" s="1"/>
  <c r="AK39" i="67"/>
  <c r="E39" i="67" s="1"/>
  <c r="AL39" i="67"/>
  <c r="H39" i="67" s="1"/>
  <c r="AM39" i="67"/>
  <c r="AN39" i="67"/>
  <c r="AO39" i="67"/>
  <c r="AT39" i="67"/>
  <c r="AU39" i="67"/>
  <c r="AX39" i="67" s="1"/>
  <c r="AW39" i="67"/>
  <c r="L42" i="67"/>
  <c r="N42" i="67" s="1"/>
  <c r="AK42" i="67"/>
  <c r="E42" i="67" s="1"/>
  <c r="AL42" i="67"/>
  <c r="H42" i="67" s="1"/>
  <c r="AM42" i="67"/>
  <c r="AN42" i="67"/>
  <c r="AO42" i="67"/>
  <c r="AT42" i="67"/>
  <c r="AU42" i="67"/>
  <c r="AX42" i="67" s="1"/>
  <c r="AW42" i="67"/>
  <c r="L45" i="67"/>
  <c r="N45" i="67" s="1"/>
  <c r="AK45" i="67"/>
  <c r="E45" i="67" s="1"/>
  <c r="AM45" i="67"/>
  <c r="AN45" i="67"/>
  <c r="AO45" i="67"/>
  <c r="AT45" i="67"/>
  <c r="AU45" i="67"/>
  <c r="AX45" i="67" s="1"/>
  <c r="AW45" i="67"/>
  <c r="L48" i="67"/>
  <c r="N48" i="67" s="1"/>
  <c r="AK48" i="67"/>
  <c r="E48" i="67" s="1"/>
  <c r="AL48" i="67"/>
  <c r="H48" i="67" s="1"/>
  <c r="AM48" i="67"/>
  <c r="AN48" i="67"/>
  <c r="AO48" i="67"/>
  <c r="AT48" i="67"/>
  <c r="AU48" i="67"/>
  <c r="AX48" i="67" s="1"/>
  <c r="AW48" i="67"/>
  <c r="L51" i="67"/>
  <c r="N51" i="67" s="1"/>
  <c r="AK51" i="67"/>
  <c r="E51" i="67" s="1"/>
  <c r="AL51" i="67"/>
  <c r="H51" i="67" s="1"/>
  <c r="AM51" i="67"/>
  <c r="AN51" i="67"/>
  <c r="AO51" i="67"/>
  <c r="AT51" i="67"/>
  <c r="AU51" i="67"/>
  <c r="AX51" i="67" s="1"/>
  <c r="AW51" i="67"/>
  <c r="L18" i="66"/>
  <c r="N18" i="66"/>
  <c r="AK18" i="66"/>
  <c r="E18" i="66" s="1"/>
  <c r="AM18" i="66"/>
  <c r="AN18" i="66"/>
  <c r="AO18" i="66"/>
  <c r="AT18" i="66"/>
  <c r="AU18" i="66"/>
  <c r="AX18" i="66" s="1"/>
  <c r="AW18" i="66"/>
  <c r="L21" i="66"/>
  <c r="N21" i="66" s="1"/>
  <c r="AK21" i="66"/>
  <c r="E21" i="66" s="1"/>
  <c r="AM21" i="66"/>
  <c r="AN21" i="66"/>
  <c r="AO21" i="66"/>
  <c r="AT21" i="66"/>
  <c r="AU21" i="66"/>
  <c r="AX21" i="66" s="1"/>
  <c r="AW21" i="66"/>
  <c r="L24" i="66"/>
  <c r="N24" i="66" s="1"/>
  <c r="AK24" i="66"/>
  <c r="E24" i="66" s="1"/>
  <c r="AM24" i="66"/>
  <c r="AN24" i="66"/>
  <c r="AO24" i="66"/>
  <c r="AT24" i="66"/>
  <c r="AU24" i="66"/>
  <c r="AX24" i="66" s="1"/>
  <c r="AW24" i="66"/>
  <c r="L27" i="66"/>
  <c r="N27" i="66" s="1"/>
  <c r="AK27" i="66"/>
  <c r="E27" i="66" s="1"/>
  <c r="AM27" i="66"/>
  <c r="AN27" i="66"/>
  <c r="AO27" i="66"/>
  <c r="AT27" i="66"/>
  <c r="AU27" i="66"/>
  <c r="AX27" i="66" s="1"/>
  <c r="AW27" i="66"/>
  <c r="L30" i="66"/>
  <c r="N30" i="66" s="1"/>
  <c r="AK30" i="66"/>
  <c r="E30" i="66" s="1"/>
  <c r="AM30" i="66"/>
  <c r="AN30" i="66"/>
  <c r="AO30" i="66"/>
  <c r="AT30" i="66"/>
  <c r="AU30" i="66"/>
  <c r="AX30" i="66" s="1"/>
  <c r="AW30" i="66"/>
  <c r="L33" i="66"/>
  <c r="N33" i="66" s="1"/>
  <c r="AK33" i="66"/>
  <c r="E33" i="66" s="1"/>
  <c r="AM33" i="66"/>
  <c r="AN33" i="66"/>
  <c r="AO33" i="66"/>
  <c r="AT33" i="66"/>
  <c r="AU33" i="66"/>
  <c r="AX33" i="66" s="1"/>
  <c r="AW33" i="66"/>
  <c r="L36" i="66"/>
  <c r="N36" i="66"/>
  <c r="AK36" i="66"/>
  <c r="E36" i="66" s="1"/>
  <c r="BC36" i="66" s="1"/>
  <c r="AM36" i="66"/>
  <c r="AN36" i="66"/>
  <c r="AO36" i="66"/>
  <c r="AT36" i="66"/>
  <c r="AU36" i="66"/>
  <c r="AX36" i="66" s="1"/>
  <c r="AW36" i="66"/>
  <c r="L39" i="66"/>
  <c r="N39" i="66" s="1"/>
  <c r="AK39" i="66"/>
  <c r="E39" i="66" s="1"/>
  <c r="AM39" i="66"/>
  <c r="AN39" i="66"/>
  <c r="AO39" i="66"/>
  <c r="AT39" i="66"/>
  <c r="AU39" i="66"/>
  <c r="AX39" i="66" s="1"/>
  <c r="AW39" i="66"/>
  <c r="L42" i="66"/>
  <c r="N42" i="66" s="1"/>
  <c r="AK42" i="66"/>
  <c r="E42" i="66" s="1"/>
  <c r="AM42" i="66"/>
  <c r="AN42" i="66"/>
  <c r="AO42" i="66"/>
  <c r="AT42" i="66"/>
  <c r="AU42" i="66"/>
  <c r="AX42" i="66" s="1"/>
  <c r="AW42" i="66"/>
  <c r="L45" i="66"/>
  <c r="N45" i="66" s="1"/>
  <c r="AK45" i="66"/>
  <c r="E45" i="66" s="1"/>
  <c r="AM45" i="66"/>
  <c r="AN45" i="66"/>
  <c r="AO45" i="66"/>
  <c r="AT45" i="66"/>
  <c r="AU45" i="66"/>
  <c r="AX45" i="66" s="1"/>
  <c r="AW45" i="66"/>
  <c r="L48" i="66"/>
  <c r="N48" i="66"/>
  <c r="AK48" i="66"/>
  <c r="E48" i="66" s="1"/>
  <c r="BC48" i="66" s="1"/>
  <c r="AM48" i="66"/>
  <c r="AN48" i="66"/>
  <c r="AO48" i="66"/>
  <c r="AT48" i="66"/>
  <c r="AU48" i="66"/>
  <c r="AX48" i="66" s="1"/>
  <c r="AW48" i="66"/>
  <c r="L51" i="66"/>
  <c r="N51" i="66" s="1"/>
  <c r="AK51" i="66"/>
  <c r="E51" i="66" s="1"/>
  <c r="AM51" i="66"/>
  <c r="AN51" i="66"/>
  <c r="AO51" i="66"/>
  <c r="AT51" i="66"/>
  <c r="AU51" i="66"/>
  <c r="AX51" i="66" s="1"/>
  <c r="AW51" i="66"/>
  <c r="L18" i="65"/>
  <c r="N18" i="65" s="1"/>
  <c r="AK18" i="65"/>
  <c r="E18" i="65" s="1"/>
  <c r="AM18" i="65"/>
  <c r="AN18" i="65"/>
  <c r="AO18" i="65"/>
  <c r="AT18" i="65"/>
  <c r="AU18" i="65"/>
  <c r="AX18" i="65" s="1"/>
  <c r="AW18" i="65"/>
  <c r="L21" i="65"/>
  <c r="N21" i="65"/>
  <c r="AK21" i="65"/>
  <c r="E21" i="65" s="1"/>
  <c r="AM21" i="65"/>
  <c r="AN21" i="65"/>
  <c r="AO21" i="65"/>
  <c r="AT21" i="65"/>
  <c r="AU21" i="65"/>
  <c r="AX21" i="65" s="1"/>
  <c r="AW21" i="65"/>
  <c r="L24" i="65"/>
  <c r="N24" i="65" s="1"/>
  <c r="BC24" i="65" s="1"/>
  <c r="AK24" i="65"/>
  <c r="E24" i="65" s="1"/>
  <c r="AL24" i="65"/>
  <c r="H24" i="65" s="1"/>
  <c r="AM24" i="65"/>
  <c r="AN24" i="65"/>
  <c r="AO24" i="65"/>
  <c r="AT24" i="65"/>
  <c r="AU24" i="65"/>
  <c r="AX24" i="65" s="1"/>
  <c r="AW24" i="65"/>
  <c r="L27" i="65"/>
  <c r="N27" i="65" s="1"/>
  <c r="AK27" i="65"/>
  <c r="E27" i="65" s="1"/>
  <c r="AL27" i="65"/>
  <c r="H27" i="65" s="1"/>
  <c r="AM27" i="65"/>
  <c r="AN27" i="65"/>
  <c r="AO27" i="65"/>
  <c r="AT27" i="65"/>
  <c r="AU27" i="65"/>
  <c r="AX27" i="65" s="1"/>
  <c r="AW27" i="65"/>
  <c r="L30" i="65"/>
  <c r="N30" i="65" s="1"/>
  <c r="AK30" i="65"/>
  <c r="E30" i="65" s="1"/>
  <c r="AL30" i="65"/>
  <c r="H30" i="65" s="1"/>
  <c r="AM30" i="65"/>
  <c r="AN30" i="65"/>
  <c r="AO30" i="65"/>
  <c r="AT30" i="65"/>
  <c r="AU30" i="65"/>
  <c r="AX30" i="65" s="1"/>
  <c r="AW30" i="65"/>
  <c r="L33" i="65"/>
  <c r="N33" i="65"/>
  <c r="AK33" i="65"/>
  <c r="E33" i="65" s="1"/>
  <c r="AM33" i="65"/>
  <c r="AN33" i="65"/>
  <c r="AO33" i="65"/>
  <c r="AT33" i="65"/>
  <c r="AU33" i="65"/>
  <c r="AX33" i="65" s="1"/>
  <c r="AW33" i="65"/>
  <c r="L36" i="65"/>
  <c r="N36" i="65" s="1"/>
  <c r="AK36" i="65"/>
  <c r="E36" i="65" s="1"/>
  <c r="AM36" i="65"/>
  <c r="AN36" i="65"/>
  <c r="AO36" i="65"/>
  <c r="AT36" i="65"/>
  <c r="AU36" i="65"/>
  <c r="AX36" i="65" s="1"/>
  <c r="AW36" i="65"/>
  <c r="L39" i="65"/>
  <c r="N39" i="65" s="1"/>
  <c r="AK39" i="65"/>
  <c r="E39" i="65" s="1"/>
  <c r="AL39" i="65"/>
  <c r="AM39" i="65"/>
  <c r="AN39" i="65"/>
  <c r="AO39" i="65"/>
  <c r="AT39" i="65"/>
  <c r="AU39" i="65"/>
  <c r="AX39" i="65" s="1"/>
  <c r="AW39" i="65"/>
  <c r="L42" i="65"/>
  <c r="N42" i="65" s="1"/>
  <c r="AK42" i="65"/>
  <c r="E42" i="65" s="1"/>
  <c r="AM42" i="65"/>
  <c r="AN42" i="65"/>
  <c r="AO42" i="65"/>
  <c r="AT42" i="65"/>
  <c r="AU42" i="65"/>
  <c r="AX42" i="65" s="1"/>
  <c r="AW42" i="65"/>
  <c r="L45" i="65"/>
  <c r="N45" i="65" s="1"/>
  <c r="AK45" i="65"/>
  <c r="E45" i="65" s="1"/>
  <c r="AM45" i="65"/>
  <c r="AN45" i="65"/>
  <c r="AO45" i="65"/>
  <c r="AT45" i="65"/>
  <c r="AU45" i="65"/>
  <c r="AX45" i="65" s="1"/>
  <c r="AW45" i="65"/>
  <c r="L48" i="65"/>
  <c r="N48" i="65" s="1"/>
  <c r="AK48" i="65"/>
  <c r="E48" i="65" s="1"/>
  <c r="AL48" i="65"/>
  <c r="AM48" i="65"/>
  <c r="AN48" i="65"/>
  <c r="AO48" i="65"/>
  <c r="AT48" i="65"/>
  <c r="AU48" i="65"/>
  <c r="AX48" i="65" s="1"/>
  <c r="AW48" i="65"/>
  <c r="L51" i="65"/>
  <c r="N51" i="65" s="1"/>
  <c r="AK51" i="65"/>
  <c r="E51" i="65" s="1"/>
  <c r="AM51" i="65"/>
  <c r="AN51" i="65"/>
  <c r="AO51" i="65"/>
  <c r="AT51" i="65"/>
  <c r="AU51" i="65"/>
  <c r="AX51" i="65" s="1"/>
  <c r="AW51" i="65"/>
  <c r="L18" i="64"/>
  <c r="N18" i="64" s="1"/>
  <c r="AK18" i="64"/>
  <c r="E18" i="64" s="1"/>
  <c r="AM18" i="64"/>
  <c r="AN18" i="64"/>
  <c r="AO18" i="64"/>
  <c r="AT18" i="64"/>
  <c r="AU18" i="64"/>
  <c r="AX18" i="64" s="1"/>
  <c r="AW18" i="64"/>
  <c r="L21" i="64"/>
  <c r="N21" i="64"/>
  <c r="AK21" i="64"/>
  <c r="E21" i="64" s="1"/>
  <c r="AM21" i="64"/>
  <c r="AN21" i="64"/>
  <c r="AO21" i="64"/>
  <c r="AT21" i="64"/>
  <c r="AU21" i="64"/>
  <c r="AX21" i="64" s="1"/>
  <c r="AW21" i="64"/>
  <c r="L24" i="64"/>
  <c r="N24" i="64" s="1"/>
  <c r="AK24" i="64"/>
  <c r="E24" i="64" s="1"/>
  <c r="AM24" i="64"/>
  <c r="AN24" i="64"/>
  <c r="AO24" i="64"/>
  <c r="AT24" i="64"/>
  <c r="AU24" i="64"/>
  <c r="AX24" i="64" s="1"/>
  <c r="AW24" i="64"/>
  <c r="L27" i="64"/>
  <c r="N27" i="64" s="1"/>
  <c r="AK27" i="64"/>
  <c r="E27" i="64" s="1"/>
  <c r="AM27" i="64"/>
  <c r="AN27" i="64"/>
  <c r="AO27" i="64"/>
  <c r="AT27" i="64"/>
  <c r="AU27" i="64"/>
  <c r="AX27" i="64" s="1"/>
  <c r="AW27" i="64"/>
  <c r="L30" i="64"/>
  <c r="N30" i="64" s="1"/>
  <c r="AK30" i="64"/>
  <c r="E30" i="64" s="1"/>
  <c r="AM30" i="64"/>
  <c r="AN30" i="64"/>
  <c r="AO30" i="64"/>
  <c r="AT30" i="64"/>
  <c r="AU30" i="64"/>
  <c r="AX30" i="64" s="1"/>
  <c r="AW30" i="64"/>
  <c r="L33" i="64"/>
  <c r="N33" i="64" s="1"/>
  <c r="AK33" i="64"/>
  <c r="E33" i="64" s="1"/>
  <c r="AM33" i="64"/>
  <c r="AN33" i="64"/>
  <c r="AO33" i="64"/>
  <c r="AT33" i="64"/>
  <c r="AU33" i="64"/>
  <c r="AX33" i="64" s="1"/>
  <c r="AW33" i="64"/>
  <c r="L36" i="64"/>
  <c r="N36" i="64"/>
  <c r="AK36" i="64"/>
  <c r="E36" i="64" s="1"/>
  <c r="BC36" i="64" s="1"/>
  <c r="AM36" i="64"/>
  <c r="AN36" i="64"/>
  <c r="AO36" i="64"/>
  <c r="AT36" i="64"/>
  <c r="AU36" i="64"/>
  <c r="AX36" i="64" s="1"/>
  <c r="AW36" i="64"/>
  <c r="L39" i="64"/>
  <c r="N39" i="64" s="1"/>
  <c r="BC39" i="64" s="1"/>
  <c r="AK39" i="64"/>
  <c r="E39" i="64" s="1"/>
  <c r="AM39" i="64"/>
  <c r="AN39" i="64"/>
  <c r="AO39" i="64"/>
  <c r="AT39" i="64"/>
  <c r="AU39" i="64"/>
  <c r="AX39" i="64" s="1"/>
  <c r="AW39" i="64"/>
  <c r="L42" i="64"/>
  <c r="N42" i="64" s="1"/>
  <c r="AK42" i="64"/>
  <c r="E42" i="64" s="1"/>
  <c r="AM42" i="64"/>
  <c r="AN42" i="64"/>
  <c r="AO42" i="64"/>
  <c r="AT42" i="64"/>
  <c r="AU42" i="64"/>
  <c r="AX42" i="64" s="1"/>
  <c r="AW42" i="64"/>
  <c r="L45" i="64"/>
  <c r="N45" i="64" s="1"/>
  <c r="AK45" i="64"/>
  <c r="E45" i="64" s="1"/>
  <c r="AM45" i="64"/>
  <c r="AN45" i="64"/>
  <c r="AO45" i="64"/>
  <c r="AT45" i="64"/>
  <c r="AU45" i="64"/>
  <c r="AX45" i="64" s="1"/>
  <c r="AW45" i="64"/>
  <c r="L48" i="64"/>
  <c r="N48" i="64" s="1"/>
  <c r="AK48" i="64"/>
  <c r="E48" i="64" s="1"/>
  <c r="AM48" i="64"/>
  <c r="AN48" i="64"/>
  <c r="AO48" i="64"/>
  <c r="AT48" i="64"/>
  <c r="AU48" i="64"/>
  <c r="AX48" i="64" s="1"/>
  <c r="AW48" i="64"/>
  <c r="L51" i="64"/>
  <c r="N51" i="64" s="1"/>
  <c r="AK51" i="64"/>
  <c r="E51" i="64" s="1"/>
  <c r="AM51" i="64"/>
  <c r="AN51" i="64"/>
  <c r="AO51" i="64"/>
  <c r="AT51" i="64"/>
  <c r="AU51" i="64"/>
  <c r="AX51" i="64" s="1"/>
  <c r="AW51" i="64"/>
  <c r="L18" i="62"/>
  <c r="N18" i="62"/>
  <c r="AK18" i="62"/>
  <c r="E18" i="62" s="1"/>
  <c r="AM18" i="62"/>
  <c r="AN18" i="62"/>
  <c r="AO18" i="62"/>
  <c r="AT18" i="62"/>
  <c r="AU18" i="62" s="1"/>
  <c r="AX18" i="62" s="1"/>
  <c r="AW18" i="62"/>
  <c r="L21" i="62"/>
  <c r="N21" i="62"/>
  <c r="AK21" i="62"/>
  <c r="E21" i="62" s="1"/>
  <c r="AM21" i="62"/>
  <c r="AN21" i="62"/>
  <c r="AO21" i="62"/>
  <c r="AT21" i="62"/>
  <c r="AU21" i="62" s="1"/>
  <c r="AX21" i="62" s="1"/>
  <c r="AW21" i="62"/>
  <c r="L24" i="62"/>
  <c r="N24" i="62" s="1"/>
  <c r="AK24" i="62"/>
  <c r="E24" i="62" s="1"/>
  <c r="AL24" i="62"/>
  <c r="H24" i="62" s="1"/>
  <c r="AM24" i="62"/>
  <c r="AN24" i="62"/>
  <c r="AO24" i="62"/>
  <c r="AT24" i="62"/>
  <c r="AU24" i="62" s="1"/>
  <c r="AX24" i="62" s="1"/>
  <c r="AW24" i="62"/>
  <c r="L27" i="62"/>
  <c r="N27" i="62"/>
  <c r="AK27" i="62"/>
  <c r="E27" i="62" s="1"/>
  <c r="AM27" i="62"/>
  <c r="AN27" i="62"/>
  <c r="AO27" i="62"/>
  <c r="AT27" i="62"/>
  <c r="AU27" i="62" s="1"/>
  <c r="AX27" i="62" s="1"/>
  <c r="AW27" i="62"/>
  <c r="L30" i="62"/>
  <c r="N30" i="62" s="1"/>
  <c r="AK30" i="62"/>
  <c r="E30" i="62" s="1"/>
  <c r="AL30" i="62"/>
  <c r="H30" i="62" s="1"/>
  <c r="AM30" i="62"/>
  <c r="AN30" i="62"/>
  <c r="AO30" i="62"/>
  <c r="AT30" i="62"/>
  <c r="AU30" i="62" s="1"/>
  <c r="AX30" i="62" s="1"/>
  <c r="AW30" i="62"/>
  <c r="L33" i="62"/>
  <c r="N33" i="62"/>
  <c r="AK33" i="62"/>
  <c r="E33" i="62" s="1"/>
  <c r="AM33" i="62"/>
  <c r="AN33" i="62"/>
  <c r="AO33" i="62"/>
  <c r="AT33" i="62"/>
  <c r="AU33" i="62" s="1"/>
  <c r="AX33" i="62" s="1"/>
  <c r="AW33" i="62"/>
  <c r="L36" i="62"/>
  <c r="N36" i="62" s="1"/>
  <c r="AK36" i="62"/>
  <c r="E36" i="62" s="1"/>
  <c r="AL36" i="62"/>
  <c r="H36" i="62" s="1"/>
  <c r="AM36" i="62"/>
  <c r="AN36" i="62"/>
  <c r="AO36" i="62"/>
  <c r="AT36" i="62"/>
  <c r="AU36" i="62" s="1"/>
  <c r="AX36" i="62" s="1"/>
  <c r="AW36" i="62"/>
  <c r="L39" i="62"/>
  <c r="N39" i="62"/>
  <c r="AK39" i="62"/>
  <c r="E39" i="62" s="1"/>
  <c r="AM39" i="62"/>
  <c r="AN39" i="62"/>
  <c r="AO39" i="62"/>
  <c r="AT39" i="62"/>
  <c r="AU39" i="62" s="1"/>
  <c r="AX39" i="62" s="1"/>
  <c r="AW39" i="62"/>
  <c r="L42" i="62"/>
  <c r="N42" i="62" s="1"/>
  <c r="AK42" i="62"/>
  <c r="E42" i="62" s="1"/>
  <c r="AL42" i="62"/>
  <c r="H42" i="62" s="1"/>
  <c r="AM42" i="62"/>
  <c r="AN42" i="62"/>
  <c r="AO42" i="62"/>
  <c r="AT42" i="62"/>
  <c r="AU42" i="62" s="1"/>
  <c r="AX42" i="62" s="1"/>
  <c r="AW42" i="62"/>
  <c r="L45" i="62"/>
  <c r="N45" i="62"/>
  <c r="AK45" i="62"/>
  <c r="E45" i="62" s="1"/>
  <c r="AM45" i="62"/>
  <c r="AN45" i="62"/>
  <c r="AO45" i="62"/>
  <c r="AT45" i="62"/>
  <c r="AU45" i="62" s="1"/>
  <c r="AX45" i="62" s="1"/>
  <c r="AW45" i="62"/>
  <c r="L48" i="62"/>
  <c r="N48" i="62"/>
  <c r="AK48" i="62"/>
  <c r="E48" i="62" s="1"/>
  <c r="AL48" i="62"/>
  <c r="H48" i="62" s="1"/>
  <c r="AM48" i="62"/>
  <c r="AN48" i="62"/>
  <c r="AO48" i="62"/>
  <c r="AT48" i="62"/>
  <c r="AU48" i="62" s="1"/>
  <c r="AX48" i="62" s="1"/>
  <c r="AW48" i="62"/>
  <c r="L51" i="62"/>
  <c r="N51" i="62" s="1"/>
  <c r="AK51" i="62"/>
  <c r="E51" i="62" s="1"/>
  <c r="AL51" i="62"/>
  <c r="H51" i="62" s="1"/>
  <c r="AM51" i="62"/>
  <c r="AN51" i="62"/>
  <c r="AO51" i="62"/>
  <c r="AT51" i="62"/>
  <c r="AU51" i="62" s="1"/>
  <c r="AX51" i="62" s="1"/>
  <c r="AW51" i="62"/>
  <c r="L18" i="61"/>
  <c r="N18" i="61" s="1"/>
  <c r="AK18" i="61"/>
  <c r="E18" i="61" s="1"/>
  <c r="AM18" i="61"/>
  <c r="AN18" i="61"/>
  <c r="AO18" i="61"/>
  <c r="AT18" i="61"/>
  <c r="AU18" i="61" s="1"/>
  <c r="AX18" i="61" s="1"/>
  <c r="AW18" i="61"/>
  <c r="L21" i="61"/>
  <c r="N21" i="61" s="1"/>
  <c r="AK21" i="61"/>
  <c r="E21" i="61" s="1"/>
  <c r="AL21" i="61"/>
  <c r="H21" i="61" s="1"/>
  <c r="AM21" i="61"/>
  <c r="AN21" i="61"/>
  <c r="AO21" i="61"/>
  <c r="AT21" i="61"/>
  <c r="AU21" i="61" s="1"/>
  <c r="AX21" i="61" s="1"/>
  <c r="AW21" i="61"/>
  <c r="L24" i="61"/>
  <c r="N24" i="61"/>
  <c r="AK24" i="61"/>
  <c r="E24" i="61" s="1"/>
  <c r="AL24" i="61"/>
  <c r="H24" i="61" s="1"/>
  <c r="AM24" i="61"/>
  <c r="AN24" i="61"/>
  <c r="AO24" i="61"/>
  <c r="AT24" i="61"/>
  <c r="AU24" i="61" s="1"/>
  <c r="AX24" i="61" s="1"/>
  <c r="AW24" i="61"/>
  <c r="L27" i="61"/>
  <c r="N27" i="61"/>
  <c r="AK27" i="61"/>
  <c r="E27" i="61" s="1"/>
  <c r="AM27" i="61"/>
  <c r="AN27" i="61"/>
  <c r="AO27" i="61"/>
  <c r="AT27" i="61"/>
  <c r="AU27" i="61" s="1"/>
  <c r="AX27" i="61" s="1"/>
  <c r="AW27" i="61"/>
  <c r="L30" i="61"/>
  <c r="N30" i="61" s="1"/>
  <c r="AK30" i="61"/>
  <c r="E30" i="61" s="1"/>
  <c r="AL30" i="61"/>
  <c r="H30" i="61" s="1"/>
  <c r="AM30" i="61"/>
  <c r="AN30" i="61"/>
  <c r="AO30" i="61"/>
  <c r="AT30" i="61"/>
  <c r="AU30" i="61" s="1"/>
  <c r="AX30" i="61" s="1"/>
  <c r="AW30" i="61"/>
  <c r="L33" i="61"/>
  <c r="N33" i="61"/>
  <c r="AK33" i="61"/>
  <c r="E33" i="61" s="1"/>
  <c r="AL33" i="61"/>
  <c r="H33" i="61" s="1"/>
  <c r="AM33" i="61"/>
  <c r="AN33" i="61"/>
  <c r="AO33" i="61"/>
  <c r="AT33" i="61"/>
  <c r="AU33" i="61" s="1"/>
  <c r="AX33" i="61" s="1"/>
  <c r="AW33" i="61"/>
  <c r="L36" i="61"/>
  <c r="N36" i="61"/>
  <c r="AK36" i="61"/>
  <c r="E36" i="61" s="1"/>
  <c r="AM36" i="61"/>
  <c r="AN36" i="61"/>
  <c r="AO36" i="61"/>
  <c r="AT36" i="61"/>
  <c r="AU36" i="61" s="1"/>
  <c r="AX36" i="61" s="1"/>
  <c r="AW36" i="61"/>
  <c r="L39" i="61"/>
  <c r="N39" i="61"/>
  <c r="AK39" i="61"/>
  <c r="E39" i="61" s="1"/>
  <c r="AM39" i="61"/>
  <c r="AN39" i="61"/>
  <c r="AO39" i="61"/>
  <c r="AT39" i="61"/>
  <c r="AU39" i="61" s="1"/>
  <c r="AX39" i="61" s="1"/>
  <c r="AW39" i="61"/>
  <c r="L42" i="61"/>
  <c r="N42" i="61" s="1"/>
  <c r="AK42" i="61"/>
  <c r="E42" i="61" s="1"/>
  <c r="AM42" i="61"/>
  <c r="AN42" i="61"/>
  <c r="AO42" i="61"/>
  <c r="AT42" i="61"/>
  <c r="AU42" i="61" s="1"/>
  <c r="AX42" i="61" s="1"/>
  <c r="AW42" i="61"/>
  <c r="L45" i="61"/>
  <c r="N45" i="61"/>
  <c r="AK45" i="61"/>
  <c r="E45" i="61" s="1"/>
  <c r="AM45" i="61"/>
  <c r="AN45" i="61"/>
  <c r="AO45" i="61"/>
  <c r="AT45" i="61"/>
  <c r="AU45" i="61" s="1"/>
  <c r="AX45" i="61" s="1"/>
  <c r="AW45" i="61"/>
  <c r="L48" i="61"/>
  <c r="N48" i="61"/>
  <c r="AK48" i="61"/>
  <c r="E48" i="61" s="1"/>
  <c r="AM48" i="61"/>
  <c r="AN48" i="61"/>
  <c r="AO48" i="61"/>
  <c r="AT48" i="61"/>
  <c r="AU48" i="61" s="1"/>
  <c r="AX48" i="61" s="1"/>
  <c r="AW48" i="61"/>
  <c r="L51" i="61"/>
  <c r="N51" i="61"/>
  <c r="AK51" i="61"/>
  <c r="E51" i="61" s="1"/>
  <c r="AM51" i="61"/>
  <c r="AN51" i="61"/>
  <c r="AO51" i="61"/>
  <c r="AT51" i="61"/>
  <c r="AU51" i="61" s="1"/>
  <c r="AX51" i="61" s="1"/>
  <c r="AW51" i="61"/>
  <c r="L18" i="60"/>
  <c r="N18" i="60"/>
  <c r="AK18" i="60"/>
  <c r="E18" i="60" s="1"/>
  <c r="AM18" i="60"/>
  <c r="AN18" i="60"/>
  <c r="AO18" i="60"/>
  <c r="AT18" i="60"/>
  <c r="AU18" i="60"/>
  <c r="AX18" i="60" s="1"/>
  <c r="AW18" i="60"/>
  <c r="L21" i="60"/>
  <c r="N21" i="60" s="1"/>
  <c r="AK21" i="60"/>
  <c r="E21" i="60" s="1"/>
  <c r="AL21" i="60"/>
  <c r="H21" i="60" s="1"/>
  <c r="AM21" i="60"/>
  <c r="AN21" i="60"/>
  <c r="AO21" i="60"/>
  <c r="AT21" i="60"/>
  <c r="AU21" i="60"/>
  <c r="AX21" i="60" s="1"/>
  <c r="AW21" i="60"/>
  <c r="L24" i="60"/>
  <c r="N24" i="60" s="1"/>
  <c r="AK24" i="60"/>
  <c r="E24" i="60" s="1"/>
  <c r="AL24" i="60"/>
  <c r="H24" i="60" s="1"/>
  <c r="AM24" i="60"/>
  <c r="AN24" i="60"/>
  <c r="AO24" i="60"/>
  <c r="AT24" i="60"/>
  <c r="AU24" i="60"/>
  <c r="AX24" i="60" s="1"/>
  <c r="AW24" i="60"/>
  <c r="L27" i="60"/>
  <c r="N27" i="60" s="1"/>
  <c r="AK27" i="60"/>
  <c r="E27" i="60" s="1"/>
  <c r="AL27" i="60"/>
  <c r="H27" i="60" s="1"/>
  <c r="AM27" i="60"/>
  <c r="AN27" i="60"/>
  <c r="AO27" i="60"/>
  <c r="AT27" i="60"/>
  <c r="AU27" i="60"/>
  <c r="AX27" i="60" s="1"/>
  <c r="AW27" i="60"/>
  <c r="L30" i="60"/>
  <c r="N30" i="60"/>
  <c r="AK30" i="60"/>
  <c r="E30" i="60" s="1"/>
  <c r="AL30" i="60"/>
  <c r="H30" i="60" s="1"/>
  <c r="AM30" i="60"/>
  <c r="AN30" i="60"/>
  <c r="AP30" i="60" s="1"/>
  <c r="J30" i="60" s="1"/>
  <c r="AQ30" i="60" s="1"/>
  <c r="AO30" i="60"/>
  <c r="AT30" i="60"/>
  <c r="AU30" i="60"/>
  <c r="AX30" i="60" s="1"/>
  <c r="AW30" i="60"/>
  <c r="L33" i="60"/>
  <c r="N33" i="60"/>
  <c r="AK33" i="60"/>
  <c r="E33" i="60" s="1"/>
  <c r="BC33" i="60" s="1"/>
  <c r="AM33" i="60"/>
  <c r="AN33" i="60"/>
  <c r="AO33" i="60"/>
  <c r="AT33" i="60"/>
  <c r="AU33" i="60"/>
  <c r="AX33" i="60" s="1"/>
  <c r="AW33" i="60"/>
  <c r="L36" i="60"/>
  <c r="N36" i="60"/>
  <c r="AK36" i="60"/>
  <c r="E36" i="60" s="1"/>
  <c r="BC36" i="60" s="1"/>
  <c r="AM36" i="60"/>
  <c r="AN36" i="60"/>
  <c r="AO36" i="60"/>
  <c r="AT36" i="60"/>
  <c r="AU36" i="60"/>
  <c r="AX36" i="60" s="1"/>
  <c r="AW36" i="60"/>
  <c r="L39" i="60"/>
  <c r="N39" i="60"/>
  <c r="AK39" i="60"/>
  <c r="E39" i="60" s="1"/>
  <c r="AM39" i="60"/>
  <c r="AN39" i="60"/>
  <c r="AO39" i="60"/>
  <c r="AT39" i="60"/>
  <c r="AU39" i="60"/>
  <c r="AX39" i="60" s="1"/>
  <c r="AW39" i="60"/>
  <c r="L42" i="60"/>
  <c r="N42" i="60" s="1"/>
  <c r="BC42" i="60" s="1"/>
  <c r="AK42" i="60"/>
  <c r="E42" i="60" s="1"/>
  <c r="AL42" i="60"/>
  <c r="H42" i="60" s="1"/>
  <c r="AM42" i="60"/>
  <c r="AN42" i="60"/>
  <c r="AO42" i="60"/>
  <c r="AT42" i="60"/>
  <c r="AU42" i="60"/>
  <c r="AX42" i="60" s="1"/>
  <c r="AW42" i="60"/>
  <c r="L45" i="60"/>
  <c r="N45" i="60" s="1"/>
  <c r="AK45" i="60"/>
  <c r="E45" i="60" s="1"/>
  <c r="AM45" i="60"/>
  <c r="AN45" i="60"/>
  <c r="AO45" i="60"/>
  <c r="AT45" i="60"/>
  <c r="AU45" i="60"/>
  <c r="AX45" i="60" s="1"/>
  <c r="AW45" i="60"/>
  <c r="L48" i="60"/>
  <c r="N48" i="60" s="1"/>
  <c r="BC48" i="60" s="1"/>
  <c r="AK48" i="60"/>
  <c r="E48" i="60" s="1"/>
  <c r="AL48" i="60"/>
  <c r="H48" i="60" s="1"/>
  <c r="AM48" i="60"/>
  <c r="AN48" i="60"/>
  <c r="AO48" i="60"/>
  <c r="AT48" i="60"/>
  <c r="AU48" i="60"/>
  <c r="AX48" i="60" s="1"/>
  <c r="AW48" i="60"/>
  <c r="L51" i="60"/>
  <c r="N51" i="60"/>
  <c r="AK51" i="60"/>
  <c r="E51" i="60" s="1"/>
  <c r="AL51" i="60"/>
  <c r="H51" i="60" s="1"/>
  <c r="AM51" i="60"/>
  <c r="AN51" i="60"/>
  <c r="AO51" i="60"/>
  <c r="AT51" i="60"/>
  <c r="AU51" i="60"/>
  <c r="AX51" i="60" s="1"/>
  <c r="AW51" i="60"/>
  <c r="L18" i="59"/>
  <c r="N18" i="59" s="1"/>
  <c r="AK18" i="59"/>
  <c r="E18" i="59" s="1"/>
  <c r="BC18" i="59" s="1"/>
  <c r="AM18" i="59"/>
  <c r="AN18" i="59"/>
  <c r="AO18" i="59"/>
  <c r="AT18" i="59"/>
  <c r="AU18" i="59"/>
  <c r="AW18" i="59"/>
  <c r="AX18" i="59"/>
  <c r="L21" i="59"/>
  <c r="N21" i="59" s="1"/>
  <c r="AK21" i="59"/>
  <c r="E21" i="59" s="1"/>
  <c r="AL21" i="59"/>
  <c r="H21" i="59" s="1"/>
  <c r="AM21" i="59"/>
  <c r="AN21" i="59"/>
  <c r="AO21" i="59"/>
  <c r="AT21" i="59"/>
  <c r="AU21" i="59"/>
  <c r="AW21" i="59"/>
  <c r="AX21" i="59"/>
  <c r="L24" i="59"/>
  <c r="N24" i="59" s="1"/>
  <c r="AK24" i="59"/>
  <c r="E24" i="59" s="1"/>
  <c r="BC24" i="59" s="1"/>
  <c r="AM24" i="59"/>
  <c r="AN24" i="59"/>
  <c r="AO24" i="59"/>
  <c r="AT24" i="59"/>
  <c r="AU24" i="59"/>
  <c r="AW24" i="59"/>
  <c r="AX24" i="59"/>
  <c r="L27" i="59"/>
  <c r="N27" i="59"/>
  <c r="AK27" i="59"/>
  <c r="E27" i="59" s="1"/>
  <c r="AM27" i="59"/>
  <c r="AN27" i="59"/>
  <c r="AO27" i="59"/>
  <c r="AT27" i="59"/>
  <c r="AU27" i="59"/>
  <c r="AW27" i="59"/>
  <c r="AX27" i="59"/>
  <c r="L30" i="59"/>
  <c r="N30" i="59" s="1"/>
  <c r="AK30" i="59"/>
  <c r="AL30" i="59" s="1"/>
  <c r="AM30" i="59"/>
  <c r="AN30" i="59"/>
  <c r="AO30" i="59"/>
  <c r="AT30" i="59"/>
  <c r="AU30" i="59"/>
  <c r="AW30" i="59"/>
  <c r="AX30" i="59"/>
  <c r="L33" i="59"/>
  <c r="N33" i="59" s="1"/>
  <c r="AK33" i="59"/>
  <c r="E33" i="59" s="1"/>
  <c r="AM33" i="59"/>
  <c r="AN33" i="59"/>
  <c r="AO33" i="59"/>
  <c r="AT33" i="59"/>
  <c r="AU33" i="59"/>
  <c r="AW33" i="59"/>
  <c r="AX33" i="59"/>
  <c r="L36" i="59"/>
  <c r="N36" i="59" s="1"/>
  <c r="AK36" i="59"/>
  <c r="E36" i="59" s="1"/>
  <c r="BC36" i="59" s="1"/>
  <c r="AL36" i="59"/>
  <c r="H36" i="59" s="1"/>
  <c r="AM36" i="59"/>
  <c r="AN36" i="59"/>
  <c r="AO36" i="59"/>
  <c r="AT36" i="59"/>
  <c r="AU36" i="59"/>
  <c r="AW36" i="59"/>
  <c r="AX36" i="59"/>
  <c r="L39" i="59"/>
  <c r="AP39" i="59" s="1"/>
  <c r="J39" i="59" s="1"/>
  <c r="AQ39" i="59" s="1"/>
  <c r="AK39" i="59"/>
  <c r="E39" i="59" s="1"/>
  <c r="AL39" i="59"/>
  <c r="H39" i="59" s="1"/>
  <c r="AM39" i="59"/>
  <c r="AN39" i="59"/>
  <c r="AO39" i="59"/>
  <c r="AT39" i="59"/>
  <c r="AU39" i="59"/>
  <c r="AW39" i="59"/>
  <c r="AX39" i="59"/>
  <c r="L42" i="59"/>
  <c r="N42" i="59"/>
  <c r="AK42" i="59"/>
  <c r="AL42" i="59" s="1"/>
  <c r="AM42" i="59"/>
  <c r="AN42" i="59"/>
  <c r="AO42" i="59"/>
  <c r="AT42" i="59"/>
  <c r="AU42" i="59"/>
  <c r="AW42" i="59"/>
  <c r="AX42" i="59"/>
  <c r="L45" i="59"/>
  <c r="N45" i="59" s="1"/>
  <c r="AK45" i="59"/>
  <c r="E45" i="59" s="1"/>
  <c r="AL45" i="59"/>
  <c r="H45" i="59" s="1"/>
  <c r="AM45" i="59"/>
  <c r="AN45" i="59"/>
  <c r="AO45" i="59"/>
  <c r="AP45" i="59"/>
  <c r="J45" i="59" s="1"/>
  <c r="AQ45" i="59" s="1"/>
  <c r="AT45" i="59"/>
  <c r="AU45" i="59"/>
  <c r="AW45" i="59"/>
  <c r="AX45" i="59"/>
  <c r="L48" i="59"/>
  <c r="N48" i="59" s="1"/>
  <c r="AK48" i="59"/>
  <c r="E48" i="59" s="1"/>
  <c r="BC48" i="59" s="1"/>
  <c r="AL48" i="59"/>
  <c r="H48" i="59" s="1"/>
  <c r="AM48" i="59"/>
  <c r="AN48" i="59"/>
  <c r="AO48" i="59"/>
  <c r="AT48" i="59"/>
  <c r="AU48" i="59"/>
  <c r="AW48" i="59"/>
  <c r="AX48" i="59"/>
  <c r="L51" i="59"/>
  <c r="AP51" i="59" s="1"/>
  <c r="J51" i="59" s="1"/>
  <c r="AQ51" i="59" s="1"/>
  <c r="N51" i="59"/>
  <c r="AK51" i="59"/>
  <c r="E51" i="59" s="1"/>
  <c r="AL51" i="59"/>
  <c r="H51" i="59" s="1"/>
  <c r="AM51" i="59"/>
  <c r="AN51" i="59"/>
  <c r="AO51" i="59"/>
  <c r="AT51" i="59"/>
  <c r="AU51" i="59"/>
  <c r="AW51" i="59"/>
  <c r="AX51" i="59"/>
  <c r="L18" i="58"/>
  <c r="N18" i="58" s="1"/>
  <c r="AK18" i="58"/>
  <c r="E18" i="58" s="1"/>
  <c r="AM18" i="58"/>
  <c r="AN18" i="58"/>
  <c r="AO18" i="58"/>
  <c r="AT18" i="58"/>
  <c r="AU18" i="58" s="1"/>
  <c r="AX18" i="58" s="1"/>
  <c r="AW18" i="58"/>
  <c r="L21" i="58"/>
  <c r="N21" i="58" s="1"/>
  <c r="AK21" i="58"/>
  <c r="E21" i="58" s="1"/>
  <c r="AM21" i="58"/>
  <c r="AN21" i="58"/>
  <c r="AO21" i="58"/>
  <c r="AT21" i="58"/>
  <c r="AU21" i="58" s="1"/>
  <c r="AX21" i="58" s="1"/>
  <c r="AW21" i="58"/>
  <c r="L24" i="58"/>
  <c r="N24" i="58" s="1"/>
  <c r="AK24" i="58"/>
  <c r="E24" i="58" s="1"/>
  <c r="AM24" i="58"/>
  <c r="AN24" i="58"/>
  <c r="AO24" i="58"/>
  <c r="AT24" i="58"/>
  <c r="AU24" i="58" s="1"/>
  <c r="AX24" i="58" s="1"/>
  <c r="AW24" i="58"/>
  <c r="L27" i="58"/>
  <c r="N27" i="58" s="1"/>
  <c r="AK27" i="58"/>
  <c r="E27" i="58" s="1"/>
  <c r="AM27" i="58"/>
  <c r="AN27" i="58"/>
  <c r="AO27" i="58"/>
  <c r="AT27" i="58"/>
  <c r="AU27" i="58" s="1"/>
  <c r="AX27" i="58" s="1"/>
  <c r="AW27" i="58"/>
  <c r="L30" i="58"/>
  <c r="N30" i="58" s="1"/>
  <c r="AK30" i="58"/>
  <c r="E30" i="58" s="1"/>
  <c r="AM30" i="58"/>
  <c r="AN30" i="58"/>
  <c r="AO30" i="58"/>
  <c r="AT30" i="58"/>
  <c r="AU30" i="58" s="1"/>
  <c r="AX30" i="58" s="1"/>
  <c r="AW30" i="58"/>
  <c r="L33" i="58"/>
  <c r="N33" i="58" s="1"/>
  <c r="AK33" i="58"/>
  <c r="E33" i="58" s="1"/>
  <c r="AM33" i="58"/>
  <c r="AN33" i="58"/>
  <c r="AO33" i="58"/>
  <c r="AT33" i="58"/>
  <c r="AU33" i="58" s="1"/>
  <c r="AX33" i="58" s="1"/>
  <c r="AW33" i="58"/>
  <c r="L36" i="58"/>
  <c r="N36" i="58" s="1"/>
  <c r="AK36" i="58"/>
  <c r="E36" i="58" s="1"/>
  <c r="AM36" i="58"/>
  <c r="AN36" i="58"/>
  <c r="AO36" i="58"/>
  <c r="AT36" i="58"/>
  <c r="AU36" i="58" s="1"/>
  <c r="AX36" i="58" s="1"/>
  <c r="AW36" i="58"/>
  <c r="L39" i="58"/>
  <c r="N39" i="58" s="1"/>
  <c r="AK39" i="58"/>
  <c r="E39" i="58" s="1"/>
  <c r="AM39" i="58"/>
  <c r="AN39" i="58"/>
  <c r="AO39" i="58"/>
  <c r="AT39" i="58"/>
  <c r="AU39" i="58" s="1"/>
  <c r="AX39" i="58" s="1"/>
  <c r="AW39" i="58"/>
  <c r="L42" i="58"/>
  <c r="N42" i="58" s="1"/>
  <c r="AK42" i="58"/>
  <c r="E42" i="58" s="1"/>
  <c r="AM42" i="58"/>
  <c r="AN42" i="58"/>
  <c r="AO42" i="58"/>
  <c r="AT42" i="58"/>
  <c r="AU42" i="58" s="1"/>
  <c r="AX42" i="58" s="1"/>
  <c r="AW42" i="58"/>
  <c r="L45" i="58"/>
  <c r="N45" i="58" s="1"/>
  <c r="AK45" i="58"/>
  <c r="E45" i="58" s="1"/>
  <c r="AM45" i="58"/>
  <c r="AN45" i="58"/>
  <c r="AO45" i="58"/>
  <c r="AT45" i="58"/>
  <c r="AU45" i="58" s="1"/>
  <c r="AX45" i="58" s="1"/>
  <c r="AW45" i="58"/>
  <c r="L48" i="58"/>
  <c r="N48" i="58" s="1"/>
  <c r="AK48" i="58"/>
  <c r="E48" i="58" s="1"/>
  <c r="AM48" i="58"/>
  <c r="AN48" i="58"/>
  <c r="AO48" i="58"/>
  <c r="AT48" i="58"/>
  <c r="AU48" i="58" s="1"/>
  <c r="AX48" i="58" s="1"/>
  <c r="AW48" i="58"/>
  <c r="L51" i="58"/>
  <c r="N51" i="58" s="1"/>
  <c r="AK51" i="58"/>
  <c r="E51" i="58" s="1"/>
  <c r="AM51" i="58"/>
  <c r="AN51" i="58"/>
  <c r="AO51" i="58"/>
  <c r="AT51" i="58"/>
  <c r="AU51" i="58" s="1"/>
  <c r="AX51" i="58" s="1"/>
  <c r="AW51" i="58"/>
  <c r="L18" i="57"/>
  <c r="N18" i="57"/>
  <c r="AK18" i="57"/>
  <c r="E18" i="57" s="1"/>
  <c r="AM18" i="57"/>
  <c r="AN18" i="57"/>
  <c r="AO18" i="57"/>
  <c r="AT18" i="57"/>
  <c r="AU18" i="57"/>
  <c r="AX18" i="57" s="1"/>
  <c r="AW18" i="57"/>
  <c r="L21" i="57"/>
  <c r="N21" i="57" s="1"/>
  <c r="AK21" i="57"/>
  <c r="E21" i="57" s="1"/>
  <c r="AM21" i="57"/>
  <c r="AN21" i="57"/>
  <c r="AO21" i="57"/>
  <c r="AT21" i="57"/>
  <c r="AU21" i="57"/>
  <c r="AX21" i="57" s="1"/>
  <c r="AW21" i="57"/>
  <c r="L24" i="57"/>
  <c r="N24" i="57" s="1"/>
  <c r="AK24" i="57"/>
  <c r="E24" i="57" s="1"/>
  <c r="AM24" i="57"/>
  <c r="AN24" i="57"/>
  <c r="AO24" i="57"/>
  <c r="AT24" i="57"/>
  <c r="AU24" i="57"/>
  <c r="AX24" i="57" s="1"/>
  <c r="AW24" i="57"/>
  <c r="L27" i="57"/>
  <c r="N27" i="57"/>
  <c r="AK27" i="57"/>
  <c r="E27" i="57" s="1"/>
  <c r="BC27" i="57" s="1"/>
  <c r="AM27" i="57"/>
  <c r="AN27" i="57"/>
  <c r="AO27" i="57"/>
  <c r="AT27" i="57"/>
  <c r="AU27" i="57"/>
  <c r="AX27" i="57" s="1"/>
  <c r="AW27" i="57"/>
  <c r="L30" i="57"/>
  <c r="N30" i="57" s="1"/>
  <c r="AK30" i="57"/>
  <c r="E30" i="57" s="1"/>
  <c r="AL30" i="57"/>
  <c r="H30" i="57" s="1"/>
  <c r="AM30" i="57"/>
  <c r="AN30" i="57"/>
  <c r="AO30" i="57"/>
  <c r="AT30" i="57"/>
  <c r="AU30" i="57"/>
  <c r="AX30" i="57" s="1"/>
  <c r="AW30" i="57"/>
  <c r="L33" i="57"/>
  <c r="N33" i="57" s="1"/>
  <c r="AK33" i="57"/>
  <c r="E33" i="57" s="1"/>
  <c r="AM33" i="57"/>
  <c r="AN33" i="57"/>
  <c r="AO33" i="57"/>
  <c r="AT33" i="57"/>
  <c r="AU33" i="57"/>
  <c r="AX33" i="57" s="1"/>
  <c r="AW33" i="57"/>
  <c r="L36" i="57"/>
  <c r="N36" i="57" s="1"/>
  <c r="AK36" i="57"/>
  <c r="E36" i="57" s="1"/>
  <c r="AL36" i="57"/>
  <c r="H36" i="57" s="1"/>
  <c r="AM36" i="57"/>
  <c r="AN36" i="57"/>
  <c r="AO36" i="57"/>
  <c r="AT36" i="57"/>
  <c r="AU36" i="57"/>
  <c r="AX36" i="57" s="1"/>
  <c r="AW36" i="57"/>
  <c r="L39" i="57"/>
  <c r="N39" i="57" s="1"/>
  <c r="AK39" i="57"/>
  <c r="E39" i="57" s="1"/>
  <c r="AL39" i="57"/>
  <c r="H39" i="57" s="1"/>
  <c r="AM39" i="57"/>
  <c r="AN39" i="57"/>
  <c r="AO39" i="57"/>
  <c r="AT39" i="57"/>
  <c r="AU39" i="57"/>
  <c r="AX39" i="57" s="1"/>
  <c r="AW39" i="57"/>
  <c r="L42" i="57"/>
  <c r="N42" i="57"/>
  <c r="AK42" i="57"/>
  <c r="E42" i="57" s="1"/>
  <c r="AM42" i="57"/>
  <c r="AN42" i="57"/>
  <c r="AO42" i="57"/>
  <c r="AT42" i="57"/>
  <c r="AU42" i="57"/>
  <c r="AX42" i="57" s="1"/>
  <c r="AW42" i="57"/>
  <c r="L45" i="57"/>
  <c r="N45" i="57" s="1"/>
  <c r="AK45" i="57"/>
  <c r="E45" i="57" s="1"/>
  <c r="AL45" i="57"/>
  <c r="H45" i="57" s="1"/>
  <c r="AM45" i="57"/>
  <c r="AN45" i="57"/>
  <c r="AO45" i="57"/>
  <c r="AT45" i="57"/>
  <c r="AU45" i="57"/>
  <c r="AX45" i="57" s="1"/>
  <c r="AW45" i="57"/>
  <c r="L48" i="57"/>
  <c r="N48" i="57"/>
  <c r="AK48" i="57"/>
  <c r="E48" i="57" s="1"/>
  <c r="AM48" i="57"/>
  <c r="AN48" i="57"/>
  <c r="AO48" i="57"/>
  <c r="AT48" i="57"/>
  <c r="AU48" i="57"/>
  <c r="AX48" i="57" s="1"/>
  <c r="AW48" i="57"/>
  <c r="L51" i="57"/>
  <c r="N51" i="57" s="1"/>
  <c r="AK51" i="57"/>
  <c r="E51" i="57" s="1"/>
  <c r="AM51" i="57"/>
  <c r="AN51" i="57"/>
  <c r="AO51" i="57"/>
  <c r="AT51" i="57"/>
  <c r="AU51" i="57"/>
  <c r="AX51" i="57" s="1"/>
  <c r="AW51" i="57"/>
  <c r="L18" i="55"/>
  <c r="N18" i="55" s="1"/>
  <c r="AK18" i="55"/>
  <c r="E18" i="55" s="1"/>
  <c r="AL18" i="55"/>
  <c r="H18" i="55" s="1"/>
  <c r="AM18" i="55"/>
  <c r="AN18" i="55"/>
  <c r="AO18" i="55"/>
  <c r="AT18" i="55"/>
  <c r="AU18" i="55"/>
  <c r="AX18" i="55" s="1"/>
  <c r="AW18" i="55"/>
  <c r="L21" i="55"/>
  <c r="N21" i="55"/>
  <c r="AK21" i="55"/>
  <c r="E21" i="55" s="1"/>
  <c r="AM21" i="55"/>
  <c r="AN21" i="55"/>
  <c r="AO21" i="55"/>
  <c r="AT21" i="55"/>
  <c r="AU21" i="55"/>
  <c r="AX21" i="55" s="1"/>
  <c r="AW21" i="55"/>
  <c r="H24" i="55"/>
  <c r="L24" i="55"/>
  <c r="N24" i="55" s="1"/>
  <c r="AK24" i="55"/>
  <c r="E24" i="55" s="1"/>
  <c r="AL24" i="55"/>
  <c r="AM24" i="55"/>
  <c r="AN24" i="55"/>
  <c r="AO24" i="55"/>
  <c r="AT24" i="55"/>
  <c r="AU24" i="55"/>
  <c r="AX24" i="55" s="1"/>
  <c r="AW24" i="55"/>
  <c r="L27" i="55"/>
  <c r="N27" i="55" s="1"/>
  <c r="AK27" i="55"/>
  <c r="E27" i="55" s="1"/>
  <c r="AL27" i="55"/>
  <c r="H27" i="55" s="1"/>
  <c r="AM27" i="55"/>
  <c r="AN27" i="55"/>
  <c r="AO27" i="55"/>
  <c r="AT27" i="55"/>
  <c r="AU27" i="55"/>
  <c r="AX27" i="55" s="1"/>
  <c r="AW27" i="55"/>
  <c r="L30" i="55"/>
  <c r="N30" i="55" s="1"/>
  <c r="AK30" i="55"/>
  <c r="E30" i="55" s="1"/>
  <c r="AM30" i="55"/>
  <c r="AN30" i="55"/>
  <c r="AO30" i="55"/>
  <c r="AT30" i="55"/>
  <c r="AU30" i="55"/>
  <c r="AX30" i="55" s="1"/>
  <c r="AW30" i="55"/>
  <c r="L33" i="55"/>
  <c r="N33" i="55" s="1"/>
  <c r="AK33" i="55"/>
  <c r="E33" i="55" s="1"/>
  <c r="AL33" i="55"/>
  <c r="H33" i="55" s="1"/>
  <c r="AM33" i="55"/>
  <c r="AN33" i="55"/>
  <c r="AO33" i="55"/>
  <c r="AT33" i="55"/>
  <c r="AU33" i="55"/>
  <c r="AX33" i="55" s="1"/>
  <c r="AW33" i="55"/>
  <c r="L36" i="55"/>
  <c r="N36" i="55"/>
  <c r="AK36" i="55"/>
  <c r="E36" i="55" s="1"/>
  <c r="BC36" i="55" s="1"/>
  <c r="AM36" i="55"/>
  <c r="AN36" i="55"/>
  <c r="AO36" i="55"/>
  <c r="AT36" i="55"/>
  <c r="AU36" i="55"/>
  <c r="AX36" i="55" s="1"/>
  <c r="AW36" i="55"/>
  <c r="L39" i="55"/>
  <c r="N39" i="55" s="1"/>
  <c r="AK39" i="55"/>
  <c r="E39" i="55" s="1"/>
  <c r="AM39" i="55"/>
  <c r="AN39" i="55"/>
  <c r="AO39" i="55"/>
  <c r="AT39" i="55"/>
  <c r="AU39" i="55"/>
  <c r="AX39" i="55" s="1"/>
  <c r="AW39" i="55"/>
  <c r="L42" i="55"/>
  <c r="N42" i="55" s="1"/>
  <c r="AK42" i="55"/>
  <c r="E42" i="55" s="1"/>
  <c r="AM42" i="55"/>
  <c r="AN42" i="55"/>
  <c r="AO42" i="55"/>
  <c r="AT42" i="55"/>
  <c r="AU42" i="55"/>
  <c r="AX42" i="55" s="1"/>
  <c r="AW42" i="55"/>
  <c r="L45" i="55"/>
  <c r="N45" i="55" s="1"/>
  <c r="BC45" i="55" s="1"/>
  <c r="AK45" i="55"/>
  <c r="E45" i="55" s="1"/>
  <c r="AL45" i="55"/>
  <c r="AM45" i="55"/>
  <c r="AN45" i="55"/>
  <c r="AO45" i="55"/>
  <c r="AT45" i="55"/>
  <c r="AU45" i="55"/>
  <c r="AX45" i="55" s="1"/>
  <c r="AW45" i="55"/>
  <c r="L48" i="55"/>
  <c r="N48" i="55" s="1"/>
  <c r="AK48" i="55"/>
  <c r="E48" i="55" s="1"/>
  <c r="AL48" i="55"/>
  <c r="AM48" i="55"/>
  <c r="AP48" i="55" s="1"/>
  <c r="J48" i="55" s="1"/>
  <c r="AQ48" i="55" s="1"/>
  <c r="AN48" i="55"/>
  <c r="AO48" i="55"/>
  <c r="AT48" i="55"/>
  <c r="AU48" i="55"/>
  <c r="AX48" i="55" s="1"/>
  <c r="AW48" i="55"/>
  <c r="L51" i="55"/>
  <c r="N51" i="55" s="1"/>
  <c r="AK51" i="55"/>
  <c r="E51" i="55" s="1"/>
  <c r="AL51" i="55"/>
  <c r="AM51" i="55"/>
  <c r="AN51" i="55"/>
  <c r="AO51" i="55"/>
  <c r="AT51" i="55"/>
  <c r="AU51" i="55"/>
  <c r="AX51" i="55" s="1"/>
  <c r="AW51" i="55"/>
  <c r="L18" i="54"/>
  <c r="N18" i="54"/>
  <c r="AK18" i="54"/>
  <c r="E18" i="54" s="1"/>
  <c r="AL18" i="54"/>
  <c r="H18" i="54" s="1"/>
  <c r="AM18" i="54"/>
  <c r="AN18" i="54"/>
  <c r="AO18" i="54"/>
  <c r="AT18" i="54"/>
  <c r="AU18" i="54" s="1"/>
  <c r="AX18" i="54" s="1"/>
  <c r="AW18" i="54"/>
  <c r="L21" i="54"/>
  <c r="N21" i="54"/>
  <c r="AK21" i="54"/>
  <c r="E21" i="54" s="1"/>
  <c r="AM21" i="54"/>
  <c r="AN21" i="54"/>
  <c r="AO21" i="54"/>
  <c r="AT21" i="54"/>
  <c r="AU21" i="54" s="1"/>
  <c r="AW21" i="54"/>
  <c r="AX21" i="54"/>
  <c r="L24" i="54"/>
  <c r="N24" i="54" s="1"/>
  <c r="AK24" i="54"/>
  <c r="E24" i="54" s="1"/>
  <c r="AL24" i="54"/>
  <c r="H24" i="54" s="1"/>
  <c r="AM24" i="54"/>
  <c r="AN24" i="54"/>
  <c r="AO24" i="54"/>
  <c r="AT24" i="54"/>
  <c r="AU24" i="54" s="1"/>
  <c r="AX24" i="54" s="1"/>
  <c r="AW24" i="54"/>
  <c r="L27" i="54"/>
  <c r="N27" i="54"/>
  <c r="AK27" i="54"/>
  <c r="E27" i="54" s="1"/>
  <c r="AM27" i="54"/>
  <c r="AN27" i="54"/>
  <c r="AO27" i="54"/>
  <c r="AT27" i="54"/>
  <c r="AU27" i="54" s="1"/>
  <c r="AW27" i="54"/>
  <c r="AX27" i="54"/>
  <c r="L30" i="54"/>
  <c r="N30" i="54"/>
  <c r="AK30" i="54"/>
  <c r="E30" i="54" s="1"/>
  <c r="AM30" i="54"/>
  <c r="AN30" i="54"/>
  <c r="AO30" i="54"/>
  <c r="AT30" i="54"/>
  <c r="AU30" i="54" s="1"/>
  <c r="AX30" i="54" s="1"/>
  <c r="AW30" i="54"/>
  <c r="L33" i="54"/>
  <c r="N33" i="54" s="1"/>
  <c r="AK33" i="54"/>
  <c r="E33" i="54" s="1"/>
  <c r="AL33" i="54"/>
  <c r="H33" i="54" s="1"/>
  <c r="AM33" i="54"/>
  <c r="AN33" i="54"/>
  <c r="AO33" i="54"/>
  <c r="AT33" i="54"/>
  <c r="AU33" i="54" s="1"/>
  <c r="AX33" i="54" s="1"/>
  <c r="AW33" i="54"/>
  <c r="L36" i="54"/>
  <c r="N36" i="54" s="1"/>
  <c r="AK36" i="54"/>
  <c r="E36" i="54" s="1"/>
  <c r="AL36" i="54"/>
  <c r="H36" i="54" s="1"/>
  <c r="AM36" i="54"/>
  <c r="AN36" i="54"/>
  <c r="AO36" i="54"/>
  <c r="AT36" i="54"/>
  <c r="AU36" i="54" s="1"/>
  <c r="AX36" i="54" s="1"/>
  <c r="AW36" i="54"/>
  <c r="L39" i="54"/>
  <c r="N39" i="54"/>
  <c r="AK39" i="54"/>
  <c r="E39" i="54" s="1"/>
  <c r="AM39" i="54"/>
  <c r="AN39" i="54"/>
  <c r="AO39" i="54"/>
  <c r="AT39" i="54"/>
  <c r="AU39" i="54" s="1"/>
  <c r="AW39" i="54"/>
  <c r="AX39" i="54"/>
  <c r="L42" i="54"/>
  <c r="N42" i="54" s="1"/>
  <c r="AK42" i="54"/>
  <c r="E42" i="54" s="1"/>
  <c r="AM42" i="54"/>
  <c r="AN42" i="54"/>
  <c r="AO42" i="54"/>
  <c r="AT42" i="54"/>
  <c r="AU42" i="54" s="1"/>
  <c r="AX42" i="54" s="1"/>
  <c r="AW42" i="54"/>
  <c r="L45" i="54"/>
  <c r="N45" i="54" s="1"/>
  <c r="AK45" i="54"/>
  <c r="E45" i="54" s="1"/>
  <c r="AL45" i="54"/>
  <c r="H45" i="54" s="1"/>
  <c r="AM45" i="54"/>
  <c r="AN45" i="54"/>
  <c r="AO45" i="54"/>
  <c r="AT45" i="54"/>
  <c r="AU45" i="54" s="1"/>
  <c r="AX45" i="54" s="1"/>
  <c r="AW45" i="54"/>
  <c r="L48" i="54"/>
  <c r="N48" i="54" s="1"/>
  <c r="AK48" i="54"/>
  <c r="E48" i="54" s="1"/>
  <c r="AL48" i="54"/>
  <c r="H48" i="54" s="1"/>
  <c r="AM48" i="54"/>
  <c r="AN48" i="54"/>
  <c r="AO48" i="54"/>
  <c r="AT48" i="54"/>
  <c r="AU48" i="54" s="1"/>
  <c r="AX48" i="54" s="1"/>
  <c r="AW48" i="54"/>
  <c r="L51" i="54"/>
  <c r="N51" i="54"/>
  <c r="AK51" i="54"/>
  <c r="E51" i="54" s="1"/>
  <c r="AM51" i="54"/>
  <c r="AN51" i="54"/>
  <c r="AO51" i="54"/>
  <c r="AT51" i="54"/>
  <c r="AU51" i="54" s="1"/>
  <c r="AW51" i="54"/>
  <c r="AX51" i="54"/>
  <c r="AL42" i="83" l="1"/>
  <c r="H42" i="83" s="1"/>
  <c r="AL24" i="83"/>
  <c r="H24" i="83" s="1"/>
  <c r="AL51" i="83"/>
  <c r="H51" i="83" s="1"/>
  <c r="AL30" i="83"/>
  <c r="H30" i="83" s="1"/>
  <c r="BF21" i="95"/>
  <c r="AP51" i="67"/>
  <c r="J51" i="67" s="1"/>
  <c r="AQ51" i="67" s="1"/>
  <c r="AL45" i="67"/>
  <c r="H45" i="67" s="1"/>
  <c r="BC33" i="67"/>
  <c r="AP27" i="67"/>
  <c r="J27" i="67" s="1"/>
  <c r="AQ27" i="67" s="1"/>
  <c r="I27" i="67" s="1"/>
  <c r="AL24" i="67"/>
  <c r="H24" i="67" s="1"/>
  <c r="AT18" i="101"/>
  <c r="J18" i="101" s="1"/>
  <c r="AU18" i="101" s="1"/>
  <c r="AT36" i="101"/>
  <c r="J36" i="101" s="1"/>
  <c r="AU36" i="101" s="1"/>
  <c r="AT21" i="97"/>
  <c r="J21" i="97" s="1"/>
  <c r="AU21" i="97" s="1"/>
  <c r="AV36" i="96"/>
  <c r="AW36" i="96" s="1"/>
  <c r="AZ36" i="96" s="1"/>
  <c r="F36" i="96" s="1"/>
  <c r="BC36" i="96" s="1"/>
  <c r="G36" i="96" s="1"/>
  <c r="AV33" i="96"/>
  <c r="AW33" i="96" s="1"/>
  <c r="AZ33" i="96" s="1"/>
  <c r="F33" i="96" s="1"/>
  <c r="BC33" i="96" s="1"/>
  <c r="G33" i="96" s="1"/>
  <c r="I36" i="96"/>
  <c r="AT21" i="96"/>
  <c r="J21" i="96" s="1"/>
  <c r="AU21" i="96" s="1"/>
  <c r="AP30" i="111"/>
  <c r="J30" i="111" s="1"/>
  <c r="AQ30" i="111" s="1"/>
  <c r="BB51" i="111"/>
  <c r="BD51" i="111" s="1"/>
  <c r="BF21" i="103"/>
  <c r="AR18" i="117"/>
  <c r="AS18" i="117" s="1"/>
  <c r="AV18" i="117" s="1"/>
  <c r="F18" i="117" s="1"/>
  <c r="AY18" i="117" s="1"/>
  <c r="G18" i="117" s="1"/>
  <c r="AR51" i="117"/>
  <c r="AS51" i="117" s="1"/>
  <c r="AV51" i="117" s="1"/>
  <c r="F51" i="117" s="1"/>
  <c r="AY51" i="117" s="1"/>
  <c r="G51" i="117" s="1"/>
  <c r="AZ51" i="117" s="1"/>
  <c r="AP30" i="117"/>
  <c r="J30" i="117" s="1"/>
  <c r="AQ30" i="117" s="1"/>
  <c r="I30" i="117" s="1"/>
  <c r="BF39" i="133"/>
  <c r="BH39" i="133" s="1"/>
  <c r="BF21" i="133"/>
  <c r="BH21" i="133" s="1"/>
  <c r="BC48" i="84"/>
  <c r="AL39" i="84"/>
  <c r="AP33" i="84"/>
  <c r="J33" i="84" s="1"/>
  <c r="AQ33" i="84" s="1"/>
  <c r="AL30" i="84"/>
  <c r="H30" i="84" s="1"/>
  <c r="AL51" i="84"/>
  <c r="AP48" i="84"/>
  <c r="J48" i="84" s="1"/>
  <c r="AQ48" i="84" s="1"/>
  <c r="BC36" i="84"/>
  <c r="AL27" i="84"/>
  <c r="H27" i="84" s="1"/>
  <c r="BC21" i="84"/>
  <c r="BC51" i="87"/>
  <c r="BC27" i="87"/>
  <c r="BC45" i="86"/>
  <c r="BC33" i="86"/>
  <c r="BC24" i="86"/>
  <c r="BC48" i="94"/>
  <c r="BC48" i="88"/>
  <c r="BC45" i="88"/>
  <c r="BC18" i="88"/>
  <c r="AL48" i="88"/>
  <c r="H48" i="88" s="1"/>
  <c r="AL36" i="88"/>
  <c r="H36" i="88" s="1"/>
  <c r="BG36" i="82"/>
  <c r="BG30" i="82"/>
  <c r="BG51" i="81"/>
  <c r="BG21" i="80"/>
  <c r="AP48" i="80"/>
  <c r="H48" i="80" s="1"/>
  <c r="AP39" i="80"/>
  <c r="H39" i="80" s="1"/>
  <c r="BG30" i="80"/>
  <c r="AP18" i="80"/>
  <c r="H18" i="80" s="1"/>
  <c r="AP42" i="80"/>
  <c r="H42" i="80" s="1"/>
  <c r="AP33" i="80"/>
  <c r="H33" i="80" s="1"/>
  <c r="BG24" i="80"/>
  <c r="AR33" i="112"/>
  <c r="AS33" i="112" s="1"/>
  <c r="AV33" i="112" s="1"/>
  <c r="F33" i="112" s="1"/>
  <c r="AY33" i="112" s="1"/>
  <c r="G33" i="112" s="1"/>
  <c r="I36" i="112"/>
  <c r="AP21" i="112"/>
  <c r="J21" i="112" s="1"/>
  <c r="AQ21" i="112" s="1"/>
  <c r="BB18" i="112"/>
  <c r="BD18" i="112" s="1"/>
  <c r="AP48" i="112"/>
  <c r="J48" i="112" s="1"/>
  <c r="AQ48" i="112" s="1"/>
  <c r="AP45" i="112"/>
  <c r="J45" i="112" s="1"/>
  <c r="AQ45" i="112" s="1"/>
  <c r="H51" i="114"/>
  <c r="AP51" i="114"/>
  <c r="J51" i="114" s="1"/>
  <c r="AQ51" i="114" s="1"/>
  <c r="H39" i="114"/>
  <c r="AP39" i="114"/>
  <c r="J39" i="114" s="1"/>
  <c r="AQ39" i="114" s="1"/>
  <c r="H18" i="114"/>
  <c r="AP18" i="114"/>
  <c r="J18" i="114" s="1"/>
  <c r="AQ18" i="114" s="1"/>
  <c r="H27" i="114"/>
  <c r="AP27" i="114"/>
  <c r="J27" i="114" s="1"/>
  <c r="AQ27" i="114" s="1"/>
  <c r="I39" i="116"/>
  <c r="AP24" i="116"/>
  <c r="J24" i="116" s="1"/>
  <c r="AQ24" i="116" s="1"/>
  <c r="AP51" i="116"/>
  <c r="J51" i="116" s="1"/>
  <c r="AQ51" i="116" s="1"/>
  <c r="AP30" i="116"/>
  <c r="J30" i="116" s="1"/>
  <c r="AQ30" i="116" s="1"/>
  <c r="AP42" i="116"/>
  <c r="J42" i="116" s="1"/>
  <c r="AQ42" i="116" s="1"/>
  <c r="BF27" i="141"/>
  <c r="BH27" i="141" s="1"/>
  <c r="BB21" i="109"/>
  <c r="BD21" i="109" s="1"/>
  <c r="BB45" i="109"/>
  <c r="BD45" i="109" s="1"/>
  <c r="AZ45" i="109"/>
  <c r="BD39" i="109"/>
  <c r="I21" i="109"/>
  <c r="I45" i="109"/>
  <c r="AP27" i="109"/>
  <c r="J27" i="109" s="1"/>
  <c r="AQ27" i="109" s="1"/>
  <c r="AP36" i="109"/>
  <c r="J36" i="109" s="1"/>
  <c r="AQ36" i="109" s="1"/>
  <c r="BD33" i="109"/>
  <c r="AP30" i="109"/>
  <c r="J30" i="109" s="1"/>
  <c r="AQ30" i="109" s="1"/>
  <c r="I30" i="109" s="1"/>
  <c r="AR27" i="123"/>
  <c r="AS27" i="123" s="1"/>
  <c r="AV27" i="123" s="1"/>
  <c r="F27" i="123" s="1"/>
  <c r="AY27" i="123" s="1"/>
  <c r="G27" i="123" s="1"/>
  <c r="AR39" i="123"/>
  <c r="AS39" i="123" s="1"/>
  <c r="AV39" i="123" s="1"/>
  <c r="F39" i="123" s="1"/>
  <c r="AY39" i="123" s="1"/>
  <c r="G39" i="123" s="1"/>
  <c r="AP36" i="123"/>
  <c r="J36" i="123" s="1"/>
  <c r="AQ36" i="123" s="1"/>
  <c r="BB39" i="122"/>
  <c r="AP45" i="122"/>
  <c r="J45" i="122" s="1"/>
  <c r="AQ45" i="122" s="1"/>
  <c r="AR45" i="122" s="1"/>
  <c r="AS45" i="122" s="1"/>
  <c r="AV45" i="122" s="1"/>
  <c r="F45" i="122" s="1"/>
  <c r="AY45" i="122" s="1"/>
  <c r="G45" i="122" s="1"/>
  <c r="BA45" i="122" s="1"/>
  <c r="AP51" i="122"/>
  <c r="J51" i="122" s="1"/>
  <c r="AQ51" i="122" s="1"/>
  <c r="BB30" i="122"/>
  <c r="BD30" i="122" s="1"/>
  <c r="BD36" i="122"/>
  <c r="I30" i="122"/>
  <c r="BD33" i="122"/>
  <c r="AZ21" i="122"/>
  <c r="BA25" i="140"/>
  <c r="AZ25" i="140"/>
  <c r="AR39" i="108"/>
  <c r="AS39" i="108" s="1"/>
  <c r="AV39" i="108" s="1"/>
  <c r="F39" i="108" s="1"/>
  <c r="AY39" i="108" s="1"/>
  <c r="G39" i="108" s="1"/>
  <c r="I27" i="108"/>
  <c r="BB39" i="108"/>
  <c r="BD39" i="108" s="1"/>
  <c r="BB51" i="108"/>
  <c r="BD51" i="108" s="1"/>
  <c r="AR18" i="108"/>
  <c r="AS18" i="108" s="1"/>
  <c r="AV18" i="108" s="1"/>
  <c r="F18" i="108" s="1"/>
  <c r="AY18" i="108" s="1"/>
  <c r="G18" i="108" s="1"/>
  <c r="AP33" i="108"/>
  <c r="J33" i="108" s="1"/>
  <c r="AQ33" i="108" s="1"/>
  <c r="AP45" i="108"/>
  <c r="J45" i="108" s="1"/>
  <c r="AQ45" i="108" s="1"/>
  <c r="AP30" i="108"/>
  <c r="J30" i="108" s="1"/>
  <c r="AQ30" i="108" s="1"/>
  <c r="I30" i="108" s="1"/>
  <c r="I51" i="108"/>
  <c r="BF27" i="104"/>
  <c r="BH27" i="104" s="1"/>
  <c r="AV18" i="104"/>
  <c r="AW18" i="104" s="1"/>
  <c r="AZ18" i="104" s="1"/>
  <c r="F18" i="104" s="1"/>
  <c r="BC18" i="104" s="1"/>
  <c r="G18" i="104" s="1"/>
  <c r="BF36" i="104"/>
  <c r="BH36" i="104" s="1"/>
  <c r="AT42" i="104"/>
  <c r="J42" i="104" s="1"/>
  <c r="AU42" i="104" s="1"/>
  <c r="BB21" i="106"/>
  <c r="BD21" i="106" s="1"/>
  <c r="AP45" i="106"/>
  <c r="J45" i="106" s="1"/>
  <c r="AQ45" i="106" s="1"/>
  <c r="BD18" i="106"/>
  <c r="BB42" i="107"/>
  <c r="BD42" i="107" s="1"/>
  <c r="AP18" i="107"/>
  <c r="J18" i="107" s="1"/>
  <c r="AQ18" i="107" s="1"/>
  <c r="I33" i="107"/>
  <c r="I42" i="107"/>
  <c r="AP24" i="107"/>
  <c r="J24" i="107" s="1"/>
  <c r="AQ24" i="107" s="1"/>
  <c r="BB48" i="107"/>
  <c r="BD48" i="107" s="1"/>
  <c r="AP36" i="107"/>
  <c r="J36" i="107" s="1"/>
  <c r="AQ36" i="107" s="1"/>
  <c r="AP51" i="105"/>
  <c r="J51" i="105" s="1"/>
  <c r="AQ51" i="105" s="1"/>
  <c r="BD24" i="105"/>
  <c r="AR33" i="105"/>
  <c r="AS33" i="105" s="1"/>
  <c r="AV33" i="105" s="1"/>
  <c r="F33" i="105" s="1"/>
  <c r="AY33" i="105" s="1"/>
  <c r="G33" i="105" s="1"/>
  <c r="BA33" i="105" s="1"/>
  <c r="AP42" i="105"/>
  <c r="J42" i="105" s="1"/>
  <c r="AQ42" i="105" s="1"/>
  <c r="AT18" i="78"/>
  <c r="J18" i="78" s="1"/>
  <c r="AU18" i="78" s="1"/>
  <c r="BD30" i="148"/>
  <c r="BE30" i="148"/>
  <c r="BE27" i="147"/>
  <c r="BD27" i="147"/>
  <c r="BD24" i="147"/>
  <c r="BE24" i="147"/>
  <c r="BC30" i="66"/>
  <c r="BC42" i="66"/>
  <c r="BC18" i="66"/>
  <c r="BC51" i="65"/>
  <c r="BC18" i="65"/>
  <c r="BC48" i="65"/>
  <c r="BC45" i="65"/>
  <c r="BC36" i="65"/>
  <c r="BC30" i="65"/>
  <c r="AL51" i="65"/>
  <c r="H51" i="65" s="1"/>
  <c r="AP48" i="65"/>
  <c r="J48" i="65" s="1"/>
  <c r="AQ48" i="65" s="1"/>
  <c r="BC21" i="65"/>
  <c r="BC48" i="64"/>
  <c r="BC27" i="64"/>
  <c r="BC51" i="64"/>
  <c r="BC42" i="64"/>
  <c r="BC45" i="126"/>
  <c r="G45" i="126" s="1"/>
  <c r="BF45" i="126"/>
  <c r="BH45" i="126" s="1"/>
  <c r="I21" i="126"/>
  <c r="BD21" i="126"/>
  <c r="I24" i="126"/>
  <c r="BH36" i="126"/>
  <c r="BH27" i="126"/>
  <c r="BD24" i="126"/>
  <c r="AV42" i="126"/>
  <c r="AW42" i="126" s="1"/>
  <c r="AZ42" i="126" s="1"/>
  <c r="F42" i="126" s="1"/>
  <c r="BC42" i="126" s="1"/>
  <c r="G42" i="126" s="1"/>
  <c r="BE42" i="126" s="1"/>
  <c r="I27" i="126"/>
  <c r="AT18" i="126"/>
  <c r="J18" i="126" s="1"/>
  <c r="AU18" i="126" s="1"/>
  <c r="I36" i="127"/>
  <c r="BD45" i="127"/>
  <c r="BB51" i="127"/>
  <c r="BD51" i="127" s="1"/>
  <c r="AP30" i="127"/>
  <c r="J30" i="127" s="1"/>
  <c r="AQ30" i="127" s="1"/>
  <c r="BC48" i="62"/>
  <c r="AL45" i="62"/>
  <c r="H45" i="62" s="1"/>
  <c r="AP24" i="61"/>
  <c r="J24" i="61" s="1"/>
  <c r="AQ24" i="61" s="1"/>
  <c r="AL42" i="61"/>
  <c r="H42" i="61" s="1"/>
  <c r="AL36" i="61"/>
  <c r="H36" i="61" s="1"/>
  <c r="AP30" i="61"/>
  <c r="J30" i="61" s="1"/>
  <c r="AQ30" i="61" s="1"/>
  <c r="AL27" i="61"/>
  <c r="H27" i="61" s="1"/>
  <c r="AP51" i="60"/>
  <c r="J51" i="60" s="1"/>
  <c r="AQ51" i="60" s="1"/>
  <c r="AL45" i="60"/>
  <c r="H45" i="60" s="1"/>
  <c r="AY30" i="142"/>
  <c r="G30" i="142" s="1"/>
  <c r="BB30" i="142"/>
  <c r="BD30" i="142" s="1"/>
  <c r="BB42" i="142"/>
  <c r="BD42" i="142" s="1"/>
  <c r="BB24" i="142"/>
  <c r="BD24" i="142" s="1"/>
  <c r="AY48" i="142"/>
  <c r="G48" i="142" s="1"/>
  <c r="BB48" i="142"/>
  <c r="BD48" i="142" s="1"/>
  <c r="I45" i="130"/>
  <c r="AR45" i="130"/>
  <c r="AS45" i="130" s="1"/>
  <c r="AV45" i="130" s="1"/>
  <c r="F45" i="130" s="1"/>
  <c r="BD39" i="125"/>
  <c r="AP42" i="125"/>
  <c r="J42" i="125" s="1"/>
  <c r="AQ42" i="125" s="1"/>
  <c r="BC30" i="93"/>
  <c r="AL51" i="92"/>
  <c r="H51" i="92" s="1"/>
  <c r="AP45" i="92"/>
  <c r="J45" i="92" s="1"/>
  <c r="AQ45" i="92" s="1"/>
  <c r="AL39" i="92"/>
  <c r="H39" i="92" s="1"/>
  <c r="AP33" i="92"/>
  <c r="J33" i="92" s="1"/>
  <c r="AQ33" i="92" s="1"/>
  <c r="AL27" i="92"/>
  <c r="H27" i="92" s="1"/>
  <c r="AP21" i="92"/>
  <c r="J21" i="92" s="1"/>
  <c r="AQ21" i="92" s="1"/>
  <c r="BC51" i="89"/>
  <c r="AP27" i="89"/>
  <c r="J27" i="89" s="1"/>
  <c r="AQ27" i="89" s="1"/>
  <c r="BC48" i="89"/>
  <c r="AL45" i="89"/>
  <c r="H45" i="89" s="1"/>
  <c r="AL27" i="89"/>
  <c r="H27" i="89" s="1"/>
  <c r="AP24" i="89"/>
  <c r="J24" i="89" s="1"/>
  <c r="AQ24" i="89" s="1"/>
  <c r="AR24" i="89" s="1"/>
  <c r="AS24" i="89" s="1"/>
  <c r="AV24" i="89" s="1"/>
  <c r="F24" i="89" s="1"/>
  <c r="AY24" i="89" s="1"/>
  <c r="G24" i="89" s="1"/>
  <c r="AL21" i="89"/>
  <c r="H21" i="89" s="1"/>
  <c r="I39" i="110"/>
  <c r="AP21" i="110"/>
  <c r="J21" i="110" s="1"/>
  <c r="AQ21" i="110" s="1"/>
  <c r="AP51" i="110"/>
  <c r="J51" i="110" s="1"/>
  <c r="AQ51" i="110" s="1"/>
  <c r="AP24" i="91"/>
  <c r="J24" i="91" s="1"/>
  <c r="AQ24" i="91" s="1"/>
  <c r="AP18" i="91"/>
  <c r="J18" i="91" s="1"/>
  <c r="AQ18" i="91" s="1"/>
  <c r="I18" i="91" s="1"/>
  <c r="AL48" i="91"/>
  <c r="H48" i="91" s="1"/>
  <c r="AP42" i="91"/>
  <c r="J42" i="91" s="1"/>
  <c r="AQ42" i="91" s="1"/>
  <c r="AR42" i="91" s="1"/>
  <c r="AS42" i="91" s="1"/>
  <c r="AV42" i="91" s="1"/>
  <c r="F42" i="91" s="1"/>
  <c r="AY42" i="91" s="1"/>
  <c r="G42" i="91" s="1"/>
  <c r="AL36" i="91"/>
  <c r="H36" i="91" s="1"/>
  <c r="AP30" i="91"/>
  <c r="J30" i="91" s="1"/>
  <c r="AQ30" i="91" s="1"/>
  <c r="AR30" i="91" s="1"/>
  <c r="AS30" i="91" s="1"/>
  <c r="AV30" i="91" s="1"/>
  <c r="F30" i="91" s="1"/>
  <c r="AY30" i="91" s="1"/>
  <c r="G30" i="91" s="1"/>
  <c r="AL24" i="91"/>
  <c r="H24" i="91" s="1"/>
  <c r="AL21" i="91"/>
  <c r="H21" i="91" s="1"/>
  <c r="AL18" i="91"/>
  <c r="H18" i="91" s="1"/>
  <c r="AL45" i="91"/>
  <c r="H45" i="91" s="1"/>
  <c r="AL33" i="91"/>
  <c r="H33" i="91" s="1"/>
  <c r="BC51" i="90"/>
  <c r="BC45" i="90"/>
  <c r="AL42" i="90"/>
  <c r="H42" i="90" s="1"/>
  <c r="AL48" i="69"/>
  <c r="H48" i="69" s="1"/>
  <c r="AP18" i="69"/>
  <c r="J18" i="69" s="1"/>
  <c r="AQ18" i="69" s="1"/>
  <c r="AP21" i="59"/>
  <c r="J21" i="59" s="1"/>
  <c r="AQ21" i="59" s="1"/>
  <c r="BC45" i="59"/>
  <c r="AL24" i="59"/>
  <c r="H24" i="59" s="1"/>
  <c r="BC21" i="59"/>
  <c r="BC51" i="59"/>
  <c r="N39" i="59"/>
  <c r="BC39" i="59" s="1"/>
  <c r="AL33" i="59"/>
  <c r="BC27" i="59"/>
  <c r="BC30" i="55"/>
  <c r="BC18" i="55"/>
  <c r="BC48" i="55"/>
  <c r="AL39" i="55"/>
  <c r="AP39" i="55" s="1"/>
  <c r="J39" i="55" s="1"/>
  <c r="AQ39" i="55" s="1"/>
  <c r="AP33" i="55"/>
  <c r="J33" i="55" s="1"/>
  <c r="AQ33" i="55" s="1"/>
  <c r="AL30" i="55"/>
  <c r="H30" i="55" s="1"/>
  <c r="BC24" i="55"/>
  <c r="BC21" i="55"/>
  <c r="BC51" i="57"/>
  <c r="AL48" i="57"/>
  <c r="H48" i="57" s="1"/>
  <c r="AP45" i="57"/>
  <c r="J45" i="57" s="1"/>
  <c r="AQ45" i="57" s="1"/>
  <c r="AR45" i="57" s="1"/>
  <c r="AS45" i="57" s="1"/>
  <c r="AV45" i="57" s="1"/>
  <c r="F45" i="57" s="1"/>
  <c r="AY45" i="57" s="1"/>
  <c r="G45" i="57" s="1"/>
  <c r="AL42" i="57"/>
  <c r="H42" i="57" s="1"/>
  <c r="AL33" i="57"/>
  <c r="H33" i="57" s="1"/>
  <c r="AL21" i="57"/>
  <c r="H21" i="57" s="1"/>
  <c r="AR45" i="131"/>
  <c r="AS45" i="131" s="1"/>
  <c r="AV45" i="131" s="1"/>
  <c r="F45" i="131" s="1"/>
  <c r="AY45" i="131" s="1"/>
  <c r="G45" i="131" s="1"/>
  <c r="I45" i="131"/>
  <c r="AZ39" i="131"/>
  <c r="BB39" i="131"/>
  <c r="BD39" i="131" s="1"/>
  <c r="BB45" i="131"/>
  <c r="BD45" i="131" s="1"/>
  <c r="AR27" i="131"/>
  <c r="AS27" i="131" s="1"/>
  <c r="AV27" i="131" s="1"/>
  <c r="F27" i="131" s="1"/>
  <c r="I27" i="131"/>
  <c r="AT36" i="76"/>
  <c r="J36" i="76" s="1"/>
  <c r="AU36" i="76" s="1"/>
  <c r="AV36" i="76" s="1"/>
  <c r="AW36" i="76" s="1"/>
  <c r="AZ36" i="76" s="1"/>
  <c r="F36" i="76" s="1"/>
  <c r="BC36" i="76" s="1"/>
  <c r="G36" i="76" s="1"/>
  <c r="AT45" i="76"/>
  <c r="J45" i="76" s="1"/>
  <c r="AU45" i="76" s="1"/>
  <c r="AV45" i="76" s="1"/>
  <c r="AW45" i="76" s="1"/>
  <c r="AZ45" i="76" s="1"/>
  <c r="F45" i="76" s="1"/>
  <c r="BC45" i="76" s="1"/>
  <c r="G45" i="76" s="1"/>
  <c r="BG39" i="76"/>
  <c r="BG33" i="76"/>
  <c r="AT30" i="76"/>
  <c r="J30" i="76" s="1"/>
  <c r="AU30" i="76" s="1"/>
  <c r="AV30" i="76" s="1"/>
  <c r="AW30" i="76" s="1"/>
  <c r="AZ30" i="76" s="1"/>
  <c r="F30" i="76" s="1"/>
  <c r="BC30" i="76" s="1"/>
  <c r="G30" i="76" s="1"/>
  <c r="BD30" i="76" s="1"/>
  <c r="AT27" i="76"/>
  <c r="J27" i="76" s="1"/>
  <c r="AU27" i="76" s="1"/>
  <c r="AV27" i="76" s="1"/>
  <c r="AW27" i="76" s="1"/>
  <c r="AZ27" i="76" s="1"/>
  <c r="F27" i="76" s="1"/>
  <c r="BC27" i="76" s="1"/>
  <c r="G27" i="76" s="1"/>
  <c r="BD27" i="76" s="1"/>
  <c r="AT51" i="76"/>
  <c r="J51" i="76" s="1"/>
  <c r="AU51" i="76" s="1"/>
  <c r="AV51" i="76" s="1"/>
  <c r="AW51" i="76" s="1"/>
  <c r="AZ51" i="76" s="1"/>
  <c r="F51" i="76" s="1"/>
  <c r="BC51" i="76" s="1"/>
  <c r="G51" i="76" s="1"/>
  <c r="AT48" i="76"/>
  <c r="J48" i="76" s="1"/>
  <c r="AU48" i="76" s="1"/>
  <c r="AV48" i="76" s="1"/>
  <c r="AW48" i="76" s="1"/>
  <c r="AZ48" i="76" s="1"/>
  <c r="F48" i="76" s="1"/>
  <c r="BC48" i="76" s="1"/>
  <c r="G48" i="76" s="1"/>
  <c r="AP42" i="76"/>
  <c r="H42" i="76" s="1"/>
  <c r="AT39" i="76"/>
  <c r="J39" i="76" s="1"/>
  <c r="AU39" i="76" s="1"/>
  <c r="AV39" i="76" s="1"/>
  <c r="AW39" i="76" s="1"/>
  <c r="AZ39" i="76" s="1"/>
  <c r="F39" i="76" s="1"/>
  <c r="BC39" i="76" s="1"/>
  <c r="G39" i="76" s="1"/>
  <c r="BD39" i="76" s="1"/>
  <c r="AP36" i="76"/>
  <c r="H36" i="76" s="1"/>
  <c r="AT33" i="76"/>
  <c r="J33" i="76" s="1"/>
  <c r="AU33" i="76" s="1"/>
  <c r="AP24" i="76"/>
  <c r="H24" i="76" s="1"/>
  <c r="BG45" i="75"/>
  <c r="BG51" i="74"/>
  <c r="BG48" i="74"/>
  <c r="BG42" i="74"/>
  <c r="BG33" i="74"/>
  <c r="AT48" i="73"/>
  <c r="J48" i="73" s="1"/>
  <c r="AU48" i="73" s="1"/>
  <c r="AV48" i="73" s="1"/>
  <c r="AW48" i="73" s="1"/>
  <c r="AZ48" i="73" s="1"/>
  <c r="F48" i="73" s="1"/>
  <c r="BC48" i="73" s="1"/>
  <c r="G48" i="73" s="1"/>
  <c r="BG51" i="72"/>
  <c r="AT45" i="72"/>
  <c r="J45" i="72" s="1"/>
  <c r="AU45" i="72" s="1"/>
  <c r="AV45" i="72" s="1"/>
  <c r="AW45" i="72" s="1"/>
  <c r="AZ45" i="72" s="1"/>
  <c r="F45" i="72" s="1"/>
  <c r="BC45" i="72" s="1"/>
  <c r="G45" i="72" s="1"/>
  <c r="BG24" i="72"/>
  <c r="BG30" i="72"/>
  <c r="AP21" i="72"/>
  <c r="H21" i="72" s="1"/>
  <c r="AT51" i="72"/>
  <c r="J51" i="72" s="1"/>
  <c r="AU51" i="72" s="1"/>
  <c r="I51" i="72" s="1"/>
  <c r="BG45" i="72"/>
  <c r="AP51" i="72"/>
  <c r="H51" i="72" s="1"/>
  <c r="AP45" i="72"/>
  <c r="H45" i="72" s="1"/>
  <c r="AP39" i="72"/>
  <c r="H39" i="72" s="1"/>
  <c r="AT36" i="72"/>
  <c r="J36" i="72" s="1"/>
  <c r="AU36" i="72" s="1"/>
  <c r="I36" i="72" s="1"/>
  <c r="AP33" i="72"/>
  <c r="H33" i="72" s="1"/>
  <c r="AP36" i="54"/>
  <c r="J36" i="54" s="1"/>
  <c r="AQ36" i="54" s="1"/>
  <c r="BC48" i="54"/>
  <c r="BC36" i="54"/>
  <c r="AP48" i="54"/>
  <c r="J48" i="54" s="1"/>
  <c r="AQ48" i="54" s="1"/>
  <c r="I48" i="54" s="1"/>
  <c r="AP51" i="54"/>
  <c r="J51" i="54" s="1"/>
  <c r="AQ51" i="54" s="1"/>
  <c r="AL51" i="54"/>
  <c r="H51" i="54" s="1"/>
  <c r="AL39" i="54"/>
  <c r="H39" i="54" s="1"/>
  <c r="AL30" i="54"/>
  <c r="AL21" i="54"/>
  <c r="AP18" i="54"/>
  <c r="J18" i="54" s="1"/>
  <c r="AQ18" i="54" s="1"/>
  <c r="BC24" i="68"/>
  <c r="BC48" i="68"/>
  <c r="AP42" i="68"/>
  <c r="J42" i="68" s="1"/>
  <c r="AQ42" i="68" s="1"/>
  <c r="AL39" i="68"/>
  <c r="H39" i="68" s="1"/>
  <c r="AL27" i="68"/>
  <c r="H27" i="68" s="1"/>
  <c r="AL21" i="68"/>
  <c r="H21" i="68" s="1"/>
  <c r="BB30" i="132"/>
  <c r="BD30" i="132" s="1"/>
  <c r="I33" i="132"/>
  <c r="AR33" i="132"/>
  <c r="AS33" i="132" s="1"/>
  <c r="AV33" i="132" s="1"/>
  <c r="F33" i="132" s="1"/>
  <c r="I21" i="132"/>
  <c r="AR21" i="132"/>
  <c r="AS21" i="132" s="1"/>
  <c r="AV21" i="132" s="1"/>
  <c r="F21" i="132" s="1"/>
  <c r="BD51" i="135"/>
  <c r="AV48" i="135"/>
  <c r="AW48" i="135" s="1"/>
  <c r="AZ48" i="135" s="1"/>
  <c r="F48" i="135" s="1"/>
  <c r="I48" i="135"/>
  <c r="BF51" i="135"/>
  <c r="BH51" i="135" s="1"/>
  <c r="BG39" i="70"/>
  <c r="BG33" i="70"/>
  <c r="AT18" i="70"/>
  <c r="J18" i="70" s="1"/>
  <c r="AU18" i="70" s="1"/>
  <c r="I18" i="70" s="1"/>
  <c r="AP51" i="70"/>
  <c r="H51" i="70" s="1"/>
  <c r="AP30" i="70"/>
  <c r="H30" i="70" s="1"/>
  <c r="AP21" i="70"/>
  <c r="H21" i="70" s="1"/>
  <c r="AL45" i="71"/>
  <c r="H45" i="71" s="1"/>
  <c r="AL21" i="71"/>
  <c r="H21" i="71" s="1"/>
  <c r="BC42" i="71"/>
  <c r="AL30" i="71"/>
  <c r="H30" i="71" s="1"/>
  <c r="BB21" i="143"/>
  <c r="BD21" i="143" s="1"/>
  <c r="AY33" i="143"/>
  <c r="G33" i="143" s="1"/>
  <c r="BB33" i="143"/>
  <c r="BD33" i="143" s="1"/>
  <c r="AZ28" i="139"/>
  <c r="I40" i="139"/>
  <c r="AR40" i="139"/>
  <c r="AS40" i="139" s="1"/>
  <c r="AV40" i="139" s="1"/>
  <c r="F40" i="139" s="1"/>
  <c r="AY40" i="139" s="1"/>
  <c r="G40" i="139" s="1"/>
  <c r="BB28" i="139"/>
  <c r="BD28" i="139" s="1"/>
  <c r="I21" i="138"/>
  <c r="AV21" i="138"/>
  <c r="AW21" i="138" s="1"/>
  <c r="AZ21" i="138" s="1"/>
  <c r="F21" i="138" s="1"/>
  <c r="AR45" i="137"/>
  <c r="AS45" i="137" s="1"/>
  <c r="AV45" i="137" s="1"/>
  <c r="F45" i="137" s="1"/>
  <c r="AY45" i="137" s="1"/>
  <c r="G45" i="137" s="1"/>
  <c r="I45" i="137"/>
  <c r="BB45" i="137"/>
  <c r="BD45" i="137" s="1"/>
  <c r="AR36" i="137"/>
  <c r="AS36" i="137" s="1"/>
  <c r="AV36" i="137" s="1"/>
  <c r="F36" i="137" s="1"/>
  <c r="AY36" i="137" s="1"/>
  <c r="G36" i="137" s="1"/>
  <c r="I36" i="137"/>
  <c r="I48" i="137"/>
  <c r="AR48" i="137"/>
  <c r="AS48" i="137" s="1"/>
  <c r="AV48" i="137" s="1"/>
  <c r="F48" i="137" s="1"/>
  <c r="I30" i="137"/>
  <c r="AR30" i="137"/>
  <c r="AS30" i="137" s="1"/>
  <c r="AV30" i="137" s="1"/>
  <c r="F30" i="137" s="1"/>
  <c r="AR24" i="137"/>
  <c r="AS24" i="137" s="1"/>
  <c r="AV24" i="137" s="1"/>
  <c r="F24" i="137" s="1"/>
  <c r="I24" i="137"/>
  <c r="I51" i="104"/>
  <c r="BD21" i="104"/>
  <c r="AT24" i="104"/>
  <c r="J24" i="104" s="1"/>
  <c r="AU24" i="104" s="1"/>
  <c r="AT48" i="104"/>
  <c r="J48" i="104" s="1"/>
  <c r="AU48" i="104" s="1"/>
  <c r="BF21" i="104"/>
  <c r="BH21" i="104" s="1"/>
  <c r="AT30" i="104"/>
  <c r="J30" i="104" s="1"/>
  <c r="AU30" i="104" s="1"/>
  <c r="BF18" i="104"/>
  <c r="BH18" i="104" s="1"/>
  <c r="BE45" i="146"/>
  <c r="BD45" i="146"/>
  <c r="BC45" i="141"/>
  <c r="G45" i="141" s="1"/>
  <c r="BF45" i="141"/>
  <c r="BH45" i="141" s="1"/>
  <c r="BE27" i="141"/>
  <c r="BD27" i="141"/>
  <c r="BD21" i="141"/>
  <c r="BE21" i="141"/>
  <c r="BC33" i="141"/>
  <c r="G33" i="141" s="1"/>
  <c r="BF33" i="141"/>
  <c r="BH33" i="141" s="1"/>
  <c r="BD39" i="141"/>
  <c r="BE39" i="141"/>
  <c r="BC18" i="141"/>
  <c r="G18" i="141" s="1"/>
  <c r="BF18" i="141"/>
  <c r="BH18" i="141" s="1"/>
  <c r="AY36" i="142"/>
  <c r="G36" i="142" s="1"/>
  <c r="BB36" i="142"/>
  <c r="BD36" i="142" s="1"/>
  <c r="BA42" i="142"/>
  <c r="AZ42" i="142"/>
  <c r="BA24" i="142"/>
  <c r="AZ24" i="142"/>
  <c r="BA45" i="143"/>
  <c r="AZ45" i="143"/>
  <c r="AY27" i="143"/>
  <c r="G27" i="143" s="1"/>
  <c r="BB27" i="143"/>
  <c r="BD27" i="143" s="1"/>
  <c r="BB45" i="143"/>
  <c r="BD45" i="143" s="1"/>
  <c r="AY39" i="143"/>
  <c r="G39" i="143" s="1"/>
  <c r="BB39" i="143"/>
  <c r="BD39" i="143" s="1"/>
  <c r="BA21" i="143"/>
  <c r="AZ21" i="143"/>
  <c r="I18" i="135"/>
  <c r="AV18" i="135"/>
  <c r="AW18" i="135" s="1"/>
  <c r="AZ18" i="135" s="1"/>
  <c r="F18" i="135" s="1"/>
  <c r="BC36" i="68"/>
  <c r="BC33" i="68"/>
  <c r="AL51" i="68"/>
  <c r="H51" i="68" s="1"/>
  <c r="AL48" i="68"/>
  <c r="H48" i="68" s="1"/>
  <c r="AL45" i="68"/>
  <c r="H45" i="68" s="1"/>
  <c r="BC42" i="68"/>
  <c r="AP36" i="68"/>
  <c r="J36" i="68" s="1"/>
  <c r="AQ36" i="68" s="1"/>
  <c r="AR36" i="68" s="1"/>
  <c r="AS36" i="68" s="1"/>
  <c r="AV36" i="68" s="1"/>
  <c r="F36" i="68" s="1"/>
  <c r="AY36" i="68" s="1"/>
  <c r="G36" i="68" s="1"/>
  <c r="AZ36" i="68" s="1"/>
  <c r="AP33" i="68"/>
  <c r="J33" i="68" s="1"/>
  <c r="AQ33" i="68" s="1"/>
  <c r="AR33" i="68" s="1"/>
  <c r="AS33" i="68" s="1"/>
  <c r="AV33" i="68" s="1"/>
  <c r="F33" i="68" s="1"/>
  <c r="AY33" i="68" s="1"/>
  <c r="G33" i="68" s="1"/>
  <c r="BA33" i="68" s="1"/>
  <c r="BC30" i="68"/>
  <c r="AP27" i="68"/>
  <c r="J27" i="68" s="1"/>
  <c r="AQ27" i="68" s="1"/>
  <c r="AR27" i="68" s="1"/>
  <c r="AS27" i="68" s="1"/>
  <c r="AV27" i="68" s="1"/>
  <c r="F27" i="68" s="1"/>
  <c r="AY27" i="68" s="1"/>
  <c r="G27" i="68" s="1"/>
  <c r="AP24" i="68"/>
  <c r="J24" i="68" s="1"/>
  <c r="AQ24" i="68" s="1"/>
  <c r="AR24" i="68" s="1"/>
  <c r="AS24" i="68" s="1"/>
  <c r="AV24" i="68" s="1"/>
  <c r="F24" i="68" s="1"/>
  <c r="AY24" i="68" s="1"/>
  <c r="G24" i="68" s="1"/>
  <c r="BA24" i="68" s="1"/>
  <c r="AP21" i="68"/>
  <c r="J21" i="68" s="1"/>
  <c r="AQ21" i="68" s="1"/>
  <c r="AR21" i="68" s="1"/>
  <c r="AS21" i="68" s="1"/>
  <c r="AV21" i="68" s="1"/>
  <c r="F21" i="68" s="1"/>
  <c r="AY21" i="68" s="1"/>
  <c r="G21" i="68" s="1"/>
  <c r="BA21" i="68" s="1"/>
  <c r="AP30" i="68"/>
  <c r="J30" i="68" s="1"/>
  <c r="AQ30" i="68" s="1"/>
  <c r="AL18" i="68"/>
  <c r="H18" i="68" s="1"/>
  <c r="AP18" i="68"/>
  <c r="J18" i="68" s="1"/>
  <c r="AQ18" i="68" s="1"/>
  <c r="AR30" i="130"/>
  <c r="AS30" i="130" s="1"/>
  <c r="AV30" i="130" s="1"/>
  <c r="F30" i="130" s="1"/>
  <c r="AY30" i="130" s="1"/>
  <c r="G30" i="130" s="1"/>
  <c r="I30" i="130"/>
  <c r="BB30" i="130"/>
  <c r="BD30" i="130" s="1"/>
  <c r="AR51" i="130"/>
  <c r="AS51" i="130" s="1"/>
  <c r="AV51" i="130" s="1"/>
  <c r="F51" i="130" s="1"/>
  <c r="AY51" i="130" s="1"/>
  <c r="G51" i="130" s="1"/>
  <c r="I51" i="130"/>
  <c r="AR33" i="130"/>
  <c r="AS33" i="130" s="1"/>
  <c r="AV33" i="130" s="1"/>
  <c r="F33" i="130" s="1"/>
  <c r="I33" i="130"/>
  <c r="AR48" i="132"/>
  <c r="AS48" i="132" s="1"/>
  <c r="AV48" i="132" s="1"/>
  <c r="F48" i="132" s="1"/>
  <c r="AY48" i="132" s="1"/>
  <c r="G48" i="132" s="1"/>
  <c r="I48" i="132"/>
  <c r="BD30" i="138"/>
  <c r="I36" i="138"/>
  <c r="AV36" i="138"/>
  <c r="AW36" i="138" s="1"/>
  <c r="AZ36" i="138" s="1"/>
  <c r="F36" i="138" s="1"/>
  <c r="BC36" i="138" s="1"/>
  <c r="G36" i="138" s="1"/>
  <c r="BF30" i="138"/>
  <c r="BH30" i="138" s="1"/>
  <c r="BF24" i="138"/>
  <c r="BH24" i="138" s="1"/>
  <c r="I18" i="138"/>
  <c r="AV18" i="138"/>
  <c r="AW18" i="138" s="1"/>
  <c r="AZ18" i="138" s="1"/>
  <c r="F18" i="138" s="1"/>
  <c r="BC18" i="138" s="1"/>
  <c r="G18" i="138" s="1"/>
  <c r="I42" i="131"/>
  <c r="AR42" i="131"/>
  <c r="AS42" i="131" s="1"/>
  <c r="AV42" i="131" s="1"/>
  <c r="F42" i="131" s="1"/>
  <c r="I24" i="131"/>
  <c r="AR24" i="131"/>
  <c r="AS24" i="131" s="1"/>
  <c r="AV24" i="131" s="1"/>
  <c r="F24" i="131" s="1"/>
  <c r="AR51" i="131"/>
  <c r="AS51" i="131" s="1"/>
  <c r="AV51" i="131" s="1"/>
  <c r="F51" i="131" s="1"/>
  <c r="AY51" i="131" s="1"/>
  <c r="G51" i="131" s="1"/>
  <c r="I51" i="131"/>
  <c r="AR30" i="131"/>
  <c r="AS30" i="131" s="1"/>
  <c r="AV30" i="131" s="1"/>
  <c r="F30" i="131" s="1"/>
  <c r="AY30" i="131" s="1"/>
  <c r="G30" i="131" s="1"/>
  <c r="I30" i="131"/>
  <c r="AR37" i="139"/>
  <c r="AS37" i="139" s="1"/>
  <c r="AV37" i="139" s="1"/>
  <c r="F37" i="139" s="1"/>
  <c r="AY37" i="139" s="1"/>
  <c r="G37" i="139" s="1"/>
  <c r="I37" i="139"/>
  <c r="BB37" i="139"/>
  <c r="BD37" i="139" s="1"/>
  <c r="I49" i="139"/>
  <c r="AR49" i="139"/>
  <c r="AS49" i="139" s="1"/>
  <c r="AV49" i="139" s="1"/>
  <c r="F49" i="139" s="1"/>
  <c r="AY49" i="139" s="1"/>
  <c r="G49" i="139" s="1"/>
  <c r="AR34" i="139"/>
  <c r="AS34" i="139" s="1"/>
  <c r="AV34" i="139" s="1"/>
  <c r="F34" i="139" s="1"/>
  <c r="AY34" i="139" s="1"/>
  <c r="G34" i="139" s="1"/>
  <c r="I34" i="139"/>
  <c r="AR22" i="139"/>
  <c r="AS22" i="139" s="1"/>
  <c r="AV22" i="139" s="1"/>
  <c r="F22" i="139" s="1"/>
  <c r="I22" i="139"/>
  <c r="AR46" i="139"/>
  <c r="AS46" i="139" s="1"/>
  <c r="AV46" i="139" s="1"/>
  <c r="F46" i="139" s="1"/>
  <c r="I46" i="139"/>
  <c r="AY25" i="139"/>
  <c r="G25" i="139" s="1"/>
  <c r="BB25" i="139"/>
  <c r="BD25" i="139" s="1"/>
  <c r="I19" i="139"/>
  <c r="AR19" i="139"/>
  <c r="AS19" i="139" s="1"/>
  <c r="AV19" i="139" s="1"/>
  <c r="F19" i="139" s="1"/>
  <c r="I51" i="137"/>
  <c r="AR51" i="137"/>
  <c r="AS51" i="137" s="1"/>
  <c r="AV51" i="137" s="1"/>
  <c r="F51" i="137" s="1"/>
  <c r="AY51" i="137" s="1"/>
  <c r="G51" i="137" s="1"/>
  <c r="BB51" i="137"/>
  <c r="BD51" i="137" s="1"/>
  <c r="I27" i="137"/>
  <c r="AR27" i="137"/>
  <c r="AS27" i="137" s="1"/>
  <c r="AV27" i="137" s="1"/>
  <c r="F27" i="137" s="1"/>
  <c r="AY27" i="137" s="1"/>
  <c r="G27" i="137" s="1"/>
  <c r="AR39" i="137"/>
  <c r="AS39" i="137" s="1"/>
  <c r="AV39" i="137" s="1"/>
  <c r="F39" i="137" s="1"/>
  <c r="AY39" i="137" s="1"/>
  <c r="G39" i="137" s="1"/>
  <c r="I39" i="137"/>
  <c r="AY33" i="137"/>
  <c r="G33" i="137" s="1"/>
  <c r="BB33" i="137"/>
  <c r="BD33" i="137" s="1"/>
  <c r="BE27" i="138"/>
  <c r="BD27" i="138"/>
  <c r="I18" i="137"/>
  <c r="AR18" i="137"/>
  <c r="AS18" i="137" s="1"/>
  <c r="AV18" i="137" s="1"/>
  <c r="F18" i="137" s="1"/>
  <c r="AY18" i="137" s="1"/>
  <c r="G18" i="137" s="1"/>
  <c r="I36" i="136"/>
  <c r="AV36" i="136"/>
  <c r="AW36" i="136" s="1"/>
  <c r="AZ36" i="136" s="1"/>
  <c r="F36" i="136" s="1"/>
  <c r="BC36" i="136" s="1"/>
  <c r="G36" i="136" s="1"/>
  <c r="I45" i="136"/>
  <c r="AV45" i="136"/>
  <c r="AW45" i="136" s="1"/>
  <c r="AZ45" i="136" s="1"/>
  <c r="F45" i="136" s="1"/>
  <c r="BC45" i="136" s="1"/>
  <c r="G45" i="136" s="1"/>
  <c r="I30" i="136"/>
  <c r="AV30" i="136"/>
  <c r="AW30" i="136" s="1"/>
  <c r="AZ30" i="136" s="1"/>
  <c r="F30" i="136" s="1"/>
  <c r="BC30" i="136" s="1"/>
  <c r="G30" i="136" s="1"/>
  <c r="I24" i="136"/>
  <c r="AV24" i="136"/>
  <c r="AW24" i="136" s="1"/>
  <c r="AZ24" i="136" s="1"/>
  <c r="F24" i="136" s="1"/>
  <c r="BC24" i="136" s="1"/>
  <c r="G24" i="136" s="1"/>
  <c r="I33" i="136"/>
  <c r="AV33" i="136"/>
  <c r="AW33" i="136" s="1"/>
  <c r="AZ33" i="136" s="1"/>
  <c r="F33" i="136" s="1"/>
  <c r="BC33" i="136" s="1"/>
  <c r="G33" i="136" s="1"/>
  <c r="BE39" i="136"/>
  <c r="BD39" i="136"/>
  <c r="I18" i="136"/>
  <c r="AV18" i="136"/>
  <c r="AW18" i="136" s="1"/>
  <c r="AZ18" i="136" s="1"/>
  <c r="F18" i="136" s="1"/>
  <c r="BC18" i="136" s="1"/>
  <c r="G18" i="136" s="1"/>
  <c r="I27" i="136"/>
  <c r="AV27" i="136"/>
  <c r="AW27" i="136" s="1"/>
  <c r="AZ27" i="136" s="1"/>
  <c r="F27" i="136" s="1"/>
  <c r="BC27" i="136" s="1"/>
  <c r="G27" i="136" s="1"/>
  <c r="BF39" i="136"/>
  <c r="BH39" i="136" s="1"/>
  <c r="I21" i="136"/>
  <c r="AV21" i="136"/>
  <c r="AW21" i="136" s="1"/>
  <c r="AZ21" i="136" s="1"/>
  <c r="F21" i="136" s="1"/>
  <c r="I51" i="136"/>
  <c r="AV51" i="136"/>
  <c r="AW51" i="136" s="1"/>
  <c r="AZ51" i="136" s="1"/>
  <c r="F51" i="136" s="1"/>
  <c r="BC51" i="136" s="1"/>
  <c r="G51" i="136" s="1"/>
  <c r="I48" i="136"/>
  <c r="AV48" i="136"/>
  <c r="AW48" i="136" s="1"/>
  <c r="AZ48" i="136" s="1"/>
  <c r="F48" i="136" s="1"/>
  <c r="BC48" i="136" s="1"/>
  <c r="G48" i="136" s="1"/>
  <c r="BF24" i="136"/>
  <c r="BH24" i="136" s="1"/>
  <c r="I42" i="136"/>
  <c r="AV42" i="136"/>
  <c r="AW42" i="136" s="1"/>
  <c r="AZ42" i="136" s="1"/>
  <c r="F42" i="136" s="1"/>
  <c r="BC42" i="136" s="1"/>
  <c r="G42" i="136" s="1"/>
  <c r="BF51" i="136"/>
  <c r="BH51" i="136" s="1"/>
  <c r="BF27" i="136"/>
  <c r="BH27" i="136" s="1"/>
  <c r="BE27" i="135"/>
  <c r="BD27" i="135"/>
  <c r="BF33" i="135"/>
  <c r="BH33" i="135" s="1"/>
  <c r="BE21" i="135"/>
  <c r="BD21" i="135"/>
  <c r="BF27" i="135"/>
  <c r="BH27" i="135" s="1"/>
  <c r="BE33" i="135"/>
  <c r="BD33" i="135"/>
  <c r="BF21" i="135"/>
  <c r="BH21" i="135" s="1"/>
  <c r="I36" i="133"/>
  <c r="AV36" i="133"/>
  <c r="AW36" i="133" s="1"/>
  <c r="AZ36" i="133" s="1"/>
  <c r="F36" i="133" s="1"/>
  <c r="BC36" i="133" s="1"/>
  <c r="G36" i="133" s="1"/>
  <c r="BE30" i="133"/>
  <c r="BD30" i="133"/>
  <c r="I48" i="133"/>
  <c r="AV48" i="133"/>
  <c r="AW48" i="133" s="1"/>
  <c r="AZ48" i="133" s="1"/>
  <c r="F48" i="133" s="1"/>
  <c r="BC48" i="133" s="1"/>
  <c r="G48" i="133" s="1"/>
  <c r="I45" i="133"/>
  <c r="AV45" i="133"/>
  <c r="AW45" i="133" s="1"/>
  <c r="AZ45" i="133" s="1"/>
  <c r="F45" i="133" s="1"/>
  <c r="BC45" i="133" s="1"/>
  <c r="G45" i="133" s="1"/>
  <c r="BF30" i="133"/>
  <c r="BH30" i="133" s="1"/>
  <c r="I33" i="133"/>
  <c r="AV33" i="133"/>
  <c r="AW33" i="133" s="1"/>
  <c r="AZ33" i="133" s="1"/>
  <c r="F33" i="133" s="1"/>
  <c r="I51" i="133"/>
  <c r="AV51" i="133"/>
  <c r="AW51" i="133" s="1"/>
  <c r="AZ51" i="133" s="1"/>
  <c r="F51" i="133" s="1"/>
  <c r="I24" i="133"/>
  <c r="AV24" i="133"/>
  <c r="AW24" i="133" s="1"/>
  <c r="AZ24" i="133" s="1"/>
  <c r="F24" i="133" s="1"/>
  <c r="BE27" i="133"/>
  <c r="BD27" i="133"/>
  <c r="BF36" i="133"/>
  <c r="BH36" i="133" s="1"/>
  <c r="BE21" i="133"/>
  <c r="BD21" i="133"/>
  <c r="I42" i="133"/>
  <c r="AV42" i="133"/>
  <c r="AW42" i="133" s="1"/>
  <c r="AZ42" i="133" s="1"/>
  <c r="F42" i="133" s="1"/>
  <c r="BE39" i="133"/>
  <c r="BD39" i="133"/>
  <c r="BF27" i="133"/>
  <c r="BH27" i="133" s="1"/>
  <c r="BE18" i="133"/>
  <c r="BD18" i="133"/>
  <c r="I18" i="131"/>
  <c r="AR18" i="131"/>
  <c r="AS18" i="131" s="1"/>
  <c r="AV18" i="131" s="1"/>
  <c r="F18" i="131" s="1"/>
  <c r="AP24" i="54"/>
  <c r="J24" i="54" s="1"/>
  <c r="AQ24" i="54" s="1"/>
  <c r="BC45" i="54"/>
  <c r="BC33" i="54"/>
  <c r="BC51" i="54"/>
  <c r="AP45" i="54"/>
  <c r="J45" i="54" s="1"/>
  <c r="AQ45" i="54" s="1"/>
  <c r="AL42" i="54"/>
  <c r="H42" i="54" s="1"/>
  <c r="BC39" i="54"/>
  <c r="AP33" i="54"/>
  <c r="J33" i="54" s="1"/>
  <c r="AQ33" i="54" s="1"/>
  <c r="I33" i="54" s="1"/>
  <c r="AL27" i="54"/>
  <c r="BG24" i="82"/>
  <c r="BG45" i="82"/>
  <c r="BG33" i="82"/>
  <c r="BG51" i="82"/>
  <c r="BG39" i="82"/>
  <c r="BG27" i="82"/>
  <c r="BG21" i="82"/>
  <c r="BG48" i="81"/>
  <c r="AP21" i="81"/>
  <c r="H21" i="81" s="1"/>
  <c r="AT21" i="81"/>
  <c r="J21" i="81" s="1"/>
  <c r="AU21" i="81" s="1"/>
  <c r="AV21" i="81" s="1"/>
  <c r="AW21" i="81" s="1"/>
  <c r="AZ21" i="81" s="1"/>
  <c r="F21" i="81" s="1"/>
  <c r="BC21" i="81" s="1"/>
  <c r="G21" i="81" s="1"/>
  <c r="BG45" i="80"/>
  <c r="AT21" i="80"/>
  <c r="J21" i="80" s="1"/>
  <c r="AU21" i="80" s="1"/>
  <c r="AV21" i="80" s="1"/>
  <c r="AW21" i="80" s="1"/>
  <c r="AZ21" i="80" s="1"/>
  <c r="F21" i="80" s="1"/>
  <c r="BC21" i="80" s="1"/>
  <c r="G21" i="80" s="1"/>
  <c r="BE21" i="80" s="1"/>
  <c r="BG51" i="80"/>
  <c r="AT48" i="80"/>
  <c r="J48" i="80" s="1"/>
  <c r="AU48" i="80" s="1"/>
  <c r="BG48" i="80"/>
  <c r="BG36" i="80"/>
  <c r="BG33" i="80"/>
  <c r="AT30" i="80"/>
  <c r="J30" i="80" s="1"/>
  <c r="AU30" i="80" s="1"/>
  <c r="AT51" i="80"/>
  <c r="J51" i="80" s="1"/>
  <c r="AU51" i="80" s="1"/>
  <c r="AP45" i="80"/>
  <c r="H45" i="80" s="1"/>
  <c r="AT36" i="80"/>
  <c r="J36" i="80" s="1"/>
  <c r="AU36" i="80" s="1"/>
  <c r="AV36" i="80" s="1"/>
  <c r="AW36" i="80" s="1"/>
  <c r="AZ36" i="80" s="1"/>
  <c r="F36" i="80" s="1"/>
  <c r="BC36" i="80" s="1"/>
  <c r="G36" i="80" s="1"/>
  <c r="AP27" i="80"/>
  <c r="H27" i="80" s="1"/>
  <c r="AP24" i="80"/>
  <c r="H24" i="80" s="1"/>
  <c r="AP21" i="80"/>
  <c r="H21" i="80" s="1"/>
  <c r="BG18" i="80"/>
  <c r="AT18" i="80"/>
  <c r="J18" i="80" s="1"/>
  <c r="AU18" i="80" s="1"/>
  <c r="I18" i="80" s="1"/>
  <c r="BA18" i="127"/>
  <c r="AZ18" i="127"/>
  <c r="BA42" i="127"/>
  <c r="AZ42" i="127"/>
  <c r="I48" i="127"/>
  <c r="AR48" i="127"/>
  <c r="AS48" i="127" s="1"/>
  <c r="AV48" i="127" s="1"/>
  <c r="F48" i="127" s="1"/>
  <c r="AY48" i="127" s="1"/>
  <c r="G48" i="127" s="1"/>
  <c r="BB42" i="127"/>
  <c r="BD42" i="127" s="1"/>
  <c r="BD27" i="127"/>
  <c r="BA39" i="127"/>
  <c r="AZ39" i="127"/>
  <c r="BB18" i="127"/>
  <c r="BD18" i="127" s="1"/>
  <c r="BB39" i="127"/>
  <c r="BD39" i="127" s="1"/>
  <c r="BA51" i="127"/>
  <c r="AZ51" i="127"/>
  <c r="AP48" i="62"/>
  <c r="J48" i="62" s="1"/>
  <c r="AQ48" i="62" s="1"/>
  <c r="AR48" i="62" s="1"/>
  <c r="AS48" i="62" s="1"/>
  <c r="AV48" i="62" s="1"/>
  <c r="F48" i="62" s="1"/>
  <c r="AY48" i="62" s="1"/>
  <c r="G48" i="62" s="1"/>
  <c r="BC42" i="62"/>
  <c r="BD42" i="62" s="1"/>
  <c r="BC36" i="62"/>
  <c r="AP51" i="62"/>
  <c r="J51" i="62" s="1"/>
  <c r="AQ51" i="62" s="1"/>
  <c r="I51" i="62" s="1"/>
  <c r="AP42" i="62"/>
  <c r="J42" i="62" s="1"/>
  <c r="AQ42" i="62" s="1"/>
  <c r="AR42" i="62" s="1"/>
  <c r="AS42" i="62" s="1"/>
  <c r="AV42" i="62" s="1"/>
  <c r="F42" i="62" s="1"/>
  <c r="AY42" i="62" s="1"/>
  <c r="G42" i="62" s="1"/>
  <c r="AL39" i="62"/>
  <c r="H39" i="62" s="1"/>
  <c r="AP36" i="62"/>
  <c r="J36" i="62" s="1"/>
  <c r="AQ36" i="62" s="1"/>
  <c r="AR36" i="62" s="1"/>
  <c r="AS36" i="62" s="1"/>
  <c r="AV36" i="62" s="1"/>
  <c r="F36" i="62" s="1"/>
  <c r="AL33" i="62"/>
  <c r="H33" i="62" s="1"/>
  <c r="AP30" i="62"/>
  <c r="J30" i="62" s="1"/>
  <c r="AQ30" i="62" s="1"/>
  <c r="AL27" i="62"/>
  <c r="H27" i="62" s="1"/>
  <c r="AP24" i="62"/>
  <c r="J24" i="62" s="1"/>
  <c r="AQ24" i="62" s="1"/>
  <c r="AL21" i="62"/>
  <c r="H21" i="62" s="1"/>
  <c r="AL18" i="62"/>
  <c r="H18" i="62" s="1"/>
  <c r="AL45" i="61"/>
  <c r="H45" i="61" s="1"/>
  <c r="AP42" i="61"/>
  <c r="J42" i="61" s="1"/>
  <c r="AQ42" i="61" s="1"/>
  <c r="AL39" i="61"/>
  <c r="H39" i="61" s="1"/>
  <c r="AP33" i="61"/>
  <c r="J33" i="61" s="1"/>
  <c r="AQ33" i="61" s="1"/>
  <c r="AP27" i="61"/>
  <c r="J27" i="61" s="1"/>
  <c r="AQ27" i="61" s="1"/>
  <c r="AP21" i="61"/>
  <c r="J21" i="61" s="1"/>
  <c r="AQ21" i="61" s="1"/>
  <c r="AL18" i="61"/>
  <c r="H18" i="61" s="1"/>
  <c r="BC45" i="60"/>
  <c r="AP42" i="60"/>
  <c r="J42" i="60" s="1"/>
  <c r="AQ42" i="60" s="1"/>
  <c r="I42" i="60" s="1"/>
  <c r="BC24" i="60"/>
  <c r="BC21" i="60"/>
  <c r="BC39" i="60"/>
  <c r="AP33" i="60"/>
  <c r="J33" i="60" s="1"/>
  <c r="AQ33" i="60" s="1"/>
  <c r="AR33" i="60" s="1"/>
  <c r="AS33" i="60" s="1"/>
  <c r="AV33" i="60" s="1"/>
  <c r="F33" i="60" s="1"/>
  <c r="AY33" i="60" s="1"/>
  <c r="G33" i="60" s="1"/>
  <c r="AZ33" i="60" s="1"/>
  <c r="BC51" i="60"/>
  <c r="AP48" i="60"/>
  <c r="J48" i="60" s="1"/>
  <c r="AQ48" i="60" s="1"/>
  <c r="AL39" i="60"/>
  <c r="H39" i="60" s="1"/>
  <c r="AL36" i="60"/>
  <c r="H36" i="60" s="1"/>
  <c r="AL33" i="60"/>
  <c r="H33" i="60" s="1"/>
  <c r="BC30" i="60"/>
  <c r="AP27" i="60"/>
  <c r="J27" i="60" s="1"/>
  <c r="AQ27" i="60" s="1"/>
  <c r="AP24" i="60"/>
  <c r="J24" i="60" s="1"/>
  <c r="AQ24" i="60" s="1"/>
  <c r="AR24" i="60" s="1"/>
  <c r="AS24" i="60" s="1"/>
  <c r="AV24" i="60" s="1"/>
  <c r="F24" i="60" s="1"/>
  <c r="AY24" i="60" s="1"/>
  <c r="G24" i="60" s="1"/>
  <c r="BA24" i="60" s="1"/>
  <c r="AP21" i="60"/>
  <c r="J21" i="60" s="1"/>
  <c r="AQ21" i="60" s="1"/>
  <c r="AR21" i="60" s="1"/>
  <c r="AS21" i="60" s="1"/>
  <c r="AV21" i="60" s="1"/>
  <c r="F21" i="60" s="1"/>
  <c r="AY21" i="60" s="1"/>
  <c r="G21" i="60" s="1"/>
  <c r="BA21" i="60" s="1"/>
  <c r="AL18" i="60"/>
  <c r="H18" i="60" s="1"/>
  <c r="BC18" i="60"/>
  <c r="I51" i="126"/>
  <c r="AV51" i="126"/>
  <c r="AW51" i="126" s="1"/>
  <c r="AZ51" i="126" s="1"/>
  <c r="F51" i="126" s="1"/>
  <c r="BC51" i="126" s="1"/>
  <c r="G51" i="126" s="1"/>
  <c r="BF48" i="126"/>
  <c r="BH48" i="126" s="1"/>
  <c r="BE48" i="126"/>
  <c r="BD48" i="126"/>
  <c r="BE30" i="126"/>
  <c r="BD30" i="126"/>
  <c r="I39" i="126"/>
  <c r="AV39" i="126"/>
  <c r="AW39" i="126" s="1"/>
  <c r="AZ39" i="126" s="1"/>
  <c r="F39" i="126" s="1"/>
  <c r="BC39" i="126" s="1"/>
  <c r="G39" i="126" s="1"/>
  <c r="BE45" i="126"/>
  <c r="BD45" i="126"/>
  <c r="BD42" i="126"/>
  <c r="AR33" i="113"/>
  <c r="AS33" i="113" s="1"/>
  <c r="AV33" i="113" s="1"/>
  <c r="F33" i="113" s="1"/>
  <c r="AY33" i="113" s="1"/>
  <c r="G33" i="113" s="1"/>
  <c r="BB27" i="113"/>
  <c r="BD27" i="113" s="1"/>
  <c r="AP30" i="113"/>
  <c r="J30" i="113" s="1"/>
  <c r="AQ30" i="113" s="1"/>
  <c r="AP24" i="113"/>
  <c r="J24" i="113" s="1"/>
  <c r="AQ24" i="113" s="1"/>
  <c r="AP30" i="112"/>
  <c r="J30" i="112" s="1"/>
  <c r="AQ30" i="112" s="1"/>
  <c r="AP42" i="112"/>
  <c r="J42" i="112" s="1"/>
  <c r="AQ42" i="112" s="1"/>
  <c r="AP27" i="112"/>
  <c r="J27" i="112" s="1"/>
  <c r="AQ27" i="112" s="1"/>
  <c r="AP39" i="112"/>
  <c r="J39" i="112" s="1"/>
  <c r="AQ39" i="112" s="1"/>
  <c r="AP51" i="112"/>
  <c r="J51" i="112" s="1"/>
  <c r="AQ51" i="112" s="1"/>
  <c r="G36" i="114"/>
  <c r="H33" i="114"/>
  <c r="AP33" i="114"/>
  <c r="J33" i="114" s="1"/>
  <c r="AQ33" i="114" s="1"/>
  <c r="BB21" i="114"/>
  <c r="BD21" i="114" s="1"/>
  <c r="BB36" i="114"/>
  <c r="BD36" i="114" s="1"/>
  <c r="H45" i="114"/>
  <c r="AP45" i="114"/>
  <c r="J45" i="114" s="1"/>
  <c r="AQ45" i="114" s="1"/>
  <c r="BB24" i="110"/>
  <c r="BD24" i="110" s="1"/>
  <c r="AR27" i="110"/>
  <c r="AS27" i="110" s="1"/>
  <c r="AV27" i="110" s="1"/>
  <c r="F27" i="110" s="1"/>
  <c r="AY27" i="110" s="1"/>
  <c r="G27" i="110" s="1"/>
  <c r="AZ27" i="110" s="1"/>
  <c r="BB42" i="110"/>
  <c r="BD42" i="110" s="1"/>
  <c r="BB39" i="110"/>
  <c r="BD39" i="110" s="1"/>
  <c r="BB48" i="110"/>
  <c r="BD48" i="110" s="1"/>
  <c r="AP36" i="108"/>
  <c r="J36" i="108" s="1"/>
  <c r="AQ36" i="108" s="1"/>
  <c r="AP42" i="108"/>
  <c r="J42" i="108" s="1"/>
  <c r="AQ42" i="108" s="1"/>
  <c r="AP24" i="108"/>
  <c r="J24" i="108" s="1"/>
  <c r="AQ24" i="108" s="1"/>
  <c r="AP48" i="108"/>
  <c r="J48" i="108" s="1"/>
  <c r="AQ48" i="108" s="1"/>
  <c r="AR27" i="111"/>
  <c r="AS27" i="111" s="1"/>
  <c r="AV27" i="111" s="1"/>
  <c r="F27" i="111" s="1"/>
  <c r="AY27" i="111" s="1"/>
  <c r="G27" i="111" s="1"/>
  <c r="BB27" i="111"/>
  <c r="BD27" i="111" s="1"/>
  <c r="BB36" i="111"/>
  <c r="BD36" i="111" s="1"/>
  <c r="AR30" i="109"/>
  <c r="AS30" i="109" s="1"/>
  <c r="AV30" i="109" s="1"/>
  <c r="F30" i="109" s="1"/>
  <c r="AY30" i="109" s="1"/>
  <c r="G30" i="109" s="1"/>
  <c r="AP42" i="109"/>
  <c r="J42" i="109" s="1"/>
  <c r="AQ42" i="109" s="1"/>
  <c r="I48" i="106"/>
  <c r="AZ48" i="106"/>
  <c r="AR51" i="106"/>
  <c r="AS51" i="106" s="1"/>
  <c r="AV51" i="106" s="1"/>
  <c r="F51" i="106" s="1"/>
  <c r="AY51" i="106" s="1"/>
  <c r="G51" i="106" s="1"/>
  <c r="BA51" i="106" s="1"/>
  <c r="AP36" i="106"/>
  <c r="J36" i="106" s="1"/>
  <c r="AQ36" i="106" s="1"/>
  <c r="AP30" i="106"/>
  <c r="J30" i="106" s="1"/>
  <c r="AQ30" i="106" s="1"/>
  <c r="AP42" i="106"/>
  <c r="J42" i="106" s="1"/>
  <c r="AQ42" i="106" s="1"/>
  <c r="BB27" i="105"/>
  <c r="BD27" i="105" s="1"/>
  <c r="AR45" i="105"/>
  <c r="AS45" i="105" s="1"/>
  <c r="AV45" i="105" s="1"/>
  <c r="F45" i="105" s="1"/>
  <c r="AY45" i="105" s="1"/>
  <c r="G45" i="105" s="1"/>
  <c r="AZ48" i="105"/>
  <c r="BB48" i="105"/>
  <c r="BD48" i="105" s="1"/>
  <c r="AP30" i="105"/>
  <c r="J30" i="105" s="1"/>
  <c r="AQ30" i="105" s="1"/>
  <c r="I48" i="105"/>
  <c r="AP36" i="105"/>
  <c r="J36" i="105" s="1"/>
  <c r="AQ36" i="105" s="1"/>
  <c r="AP21" i="105"/>
  <c r="J21" i="105" s="1"/>
  <c r="AQ21" i="105" s="1"/>
  <c r="BF30" i="101"/>
  <c r="BH30" i="101" s="1"/>
  <c r="BF27" i="101"/>
  <c r="BH27" i="101" s="1"/>
  <c r="BD27" i="101"/>
  <c r="AT42" i="101"/>
  <c r="J42" i="101" s="1"/>
  <c r="AU42" i="101" s="1"/>
  <c r="I27" i="101"/>
  <c r="BH24" i="97"/>
  <c r="AV42" i="96"/>
  <c r="AW42" i="96" s="1"/>
  <c r="AZ42" i="96" s="1"/>
  <c r="F42" i="96" s="1"/>
  <c r="BC42" i="96" s="1"/>
  <c r="G42" i="96" s="1"/>
  <c r="BE42" i="96" s="1"/>
  <c r="I42" i="96"/>
  <c r="H42" i="96"/>
  <c r="AV30" i="96"/>
  <c r="AW30" i="96" s="1"/>
  <c r="AZ30" i="96" s="1"/>
  <c r="F30" i="96" s="1"/>
  <c r="BC30" i="96" s="1"/>
  <c r="G30" i="96" s="1"/>
  <c r="BE30" i="96" s="1"/>
  <c r="BF39" i="96"/>
  <c r="BH39" i="96" s="1"/>
  <c r="AT18" i="96"/>
  <c r="J18" i="96" s="1"/>
  <c r="AU18" i="96" s="1"/>
  <c r="BB27" i="107"/>
  <c r="BD27" i="107" s="1"/>
  <c r="BB21" i="107"/>
  <c r="BD21" i="107" s="1"/>
  <c r="BD39" i="107"/>
  <c r="BB30" i="107"/>
  <c r="BD30" i="107" s="1"/>
  <c r="AP45" i="107"/>
  <c r="J45" i="107" s="1"/>
  <c r="AQ45" i="107" s="1"/>
  <c r="AR27" i="116"/>
  <c r="AS27" i="116" s="1"/>
  <c r="AV27" i="116" s="1"/>
  <c r="F27" i="116" s="1"/>
  <c r="AY27" i="116" s="1"/>
  <c r="G27" i="116" s="1"/>
  <c r="AP21" i="116"/>
  <c r="J21" i="116" s="1"/>
  <c r="AQ21" i="116" s="1"/>
  <c r="AP33" i="116"/>
  <c r="J33" i="116" s="1"/>
  <c r="AQ33" i="116" s="1"/>
  <c r="AP45" i="116"/>
  <c r="J45" i="116" s="1"/>
  <c r="AQ45" i="116" s="1"/>
  <c r="AR51" i="123"/>
  <c r="AS51" i="123" s="1"/>
  <c r="AV51" i="123" s="1"/>
  <c r="F51" i="123" s="1"/>
  <c r="AY51" i="123" s="1"/>
  <c r="G51" i="123" s="1"/>
  <c r="AP30" i="123"/>
  <c r="J30" i="123" s="1"/>
  <c r="AQ30" i="123" s="1"/>
  <c r="BD24" i="123"/>
  <c r="BB27" i="123"/>
  <c r="BD27" i="123" s="1"/>
  <c r="I45" i="122"/>
  <c r="BB21" i="122"/>
  <c r="BD21" i="122" s="1"/>
  <c r="BD39" i="122"/>
  <c r="AZ24" i="122"/>
  <c r="AZ45" i="122"/>
  <c r="AP42" i="122"/>
  <c r="J42" i="122" s="1"/>
  <c r="AQ42" i="122" s="1"/>
  <c r="BB24" i="122"/>
  <c r="BD24" i="122" s="1"/>
  <c r="I21" i="122"/>
  <c r="AP48" i="122"/>
  <c r="J48" i="122" s="1"/>
  <c r="AQ48" i="122" s="1"/>
  <c r="BA33" i="125"/>
  <c r="I36" i="125"/>
  <c r="BB33" i="125"/>
  <c r="BD33" i="125" s="1"/>
  <c r="AR48" i="125"/>
  <c r="AS48" i="125" s="1"/>
  <c r="AV48" i="125" s="1"/>
  <c r="F48" i="125" s="1"/>
  <c r="AY48" i="125" s="1"/>
  <c r="G48" i="125" s="1"/>
  <c r="AZ48" i="125" s="1"/>
  <c r="I33" i="125"/>
  <c r="AP24" i="125"/>
  <c r="J24" i="125" s="1"/>
  <c r="AQ24" i="125" s="1"/>
  <c r="AP18" i="125"/>
  <c r="J18" i="125" s="1"/>
  <c r="AQ18" i="125" s="1"/>
  <c r="BB45" i="117"/>
  <c r="BD45" i="117" s="1"/>
  <c r="BB48" i="117"/>
  <c r="BD48" i="117" s="1"/>
  <c r="AP36" i="117"/>
  <c r="J36" i="117" s="1"/>
  <c r="AQ36" i="117" s="1"/>
  <c r="AP42" i="117"/>
  <c r="J42" i="117" s="1"/>
  <c r="AQ42" i="117" s="1"/>
  <c r="BB39" i="117"/>
  <c r="BD39" i="117" s="1"/>
  <c r="AP21" i="117"/>
  <c r="J21" i="117" s="1"/>
  <c r="AQ21" i="117" s="1"/>
  <c r="BD21" i="125"/>
  <c r="BA36" i="125"/>
  <c r="AZ36" i="125"/>
  <c r="BB36" i="125"/>
  <c r="BD36" i="125" s="1"/>
  <c r="BA27" i="123"/>
  <c r="AZ27" i="123"/>
  <c r="BA39" i="123"/>
  <c r="AZ39" i="123"/>
  <c r="BB51" i="123"/>
  <c r="BD51" i="123" s="1"/>
  <c r="BA42" i="123"/>
  <c r="AZ42" i="123"/>
  <c r="BA51" i="123"/>
  <c r="AZ51" i="123"/>
  <c r="BA18" i="123"/>
  <c r="AZ18" i="123"/>
  <c r="BB18" i="123"/>
  <c r="BD18" i="123" s="1"/>
  <c r="BB42" i="123"/>
  <c r="BD42" i="123" s="1"/>
  <c r="BB39" i="123"/>
  <c r="BD39" i="123" s="1"/>
  <c r="BA18" i="122"/>
  <c r="AZ18" i="122"/>
  <c r="BA30" i="122"/>
  <c r="AZ30" i="122"/>
  <c r="BD27" i="122"/>
  <c r="BA39" i="122"/>
  <c r="AZ39" i="122"/>
  <c r="BB18" i="122"/>
  <c r="BD18" i="122" s="1"/>
  <c r="H24" i="118"/>
  <c r="H36" i="118"/>
  <c r="H48" i="118"/>
  <c r="I33" i="118"/>
  <c r="AR33" i="118"/>
  <c r="AS33" i="118" s="1"/>
  <c r="AV33" i="118" s="1"/>
  <c r="F33" i="118" s="1"/>
  <c r="AY33" i="118" s="1"/>
  <c r="G33" i="118" s="1"/>
  <c r="AP24" i="118"/>
  <c r="J24" i="118" s="1"/>
  <c r="AQ24" i="118" s="1"/>
  <c r="H27" i="118"/>
  <c r="H39" i="118"/>
  <c r="H51" i="118"/>
  <c r="AP39" i="118"/>
  <c r="J39" i="118" s="1"/>
  <c r="AQ39" i="118" s="1"/>
  <c r="I30" i="118"/>
  <c r="AR30" i="118"/>
  <c r="AS30" i="118" s="1"/>
  <c r="AV30" i="118" s="1"/>
  <c r="F30" i="118" s="1"/>
  <c r="AY30" i="118" s="1"/>
  <c r="G30" i="118" s="1"/>
  <c r="H18" i="118"/>
  <c r="H30" i="118"/>
  <c r="H42" i="118"/>
  <c r="I21" i="118"/>
  <c r="AR21" i="118"/>
  <c r="AS21" i="118" s="1"/>
  <c r="AV21" i="118" s="1"/>
  <c r="F21" i="118" s="1"/>
  <c r="AY21" i="118" s="1"/>
  <c r="G21" i="118" s="1"/>
  <c r="I45" i="118"/>
  <c r="AR45" i="118"/>
  <c r="AS45" i="118" s="1"/>
  <c r="AV45" i="118" s="1"/>
  <c r="F45" i="118" s="1"/>
  <c r="AY45" i="118" s="1"/>
  <c r="G45" i="118" s="1"/>
  <c r="AP36" i="118"/>
  <c r="J36" i="118" s="1"/>
  <c r="AQ36" i="118" s="1"/>
  <c r="AP42" i="118"/>
  <c r="J42" i="118" s="1"/>
  <c r="AQ42" i="118" s="1"/>
  <c r="I18" i="118"/>
  <c r="AR18" i="118"/>
  <c r="AS18" i="118" s="1"/>
  <c r="AV18" i="118" s="1"/>
  <c r="F18" i="118" s="1"/>
  <c r="AY18" i="118" s="1"/>
  <c r="G18" i="118" s="1"/>
  <c r="H21" i="118"/>
  <c r="H33" i="118"/>
  <c r="H45" i="118"/>
  <c r="AP27" i="118"/>
  <c r="J27" i="118" s="1"/>
  <c r="AQ27" i="118" s="1"/>
  <c r="AP51" i="118"/>
  <c r="J51" i="118" s="1"/>
  <c r="AQ51" i="118" s="1"/>
  <c r="AP48" i="118"/>
  <c r="J48" i="118" s="1"/>
  <c r="AQ48" i="118" s="1"/>
  <c r="BA33" i="117"/>
  <c r="AZ33" i="117"/>
  <c r="BA24" i="117"/>
  <c r="AZ24" i="117"/>
  <c r="BA18" i="117"/>
  <c r="AZ18" i="117"/>
  <c r="BB33" i="117"/>
  <c r="BD33" i="117" s="1"/>
  <c r="BA48" i="117"/>
  <c r="AZ48" i="117"/>
  <c r="I27" i="117"/>
  <c r="AR27" i="117"/>
  <c r="AS27" i="117" s="1"/>
  <c r="AV27" i="117" s="1"/>
  <c r="F27" i="117" s="1"/>
  <c r="AY27" i="117" s="1"/>
  <c r="G27" i="117" s="1"/>
  <c r="BA45" i="117"/>
  <c r="AZ45" i="117"/>
  <c r="BB18" i="117"/>
  <c r="BD18" i="117" s="1"/>
  <c r="BA51" i="117"/>
  <c r="BB24" i="117"/>
  <c r="BD24" i="117" s="1"/>
  <c r="BB51" i="117"/>
  <c r="BD51" i="117" s="1"/>
  <c r="BA39" i="117"/>
  <c r="AZ39" i="117"/>
  <c r="BA27" i="116"/>
  <c r="AZ27" i="116"/>
  <c r="BA39" i="116"/>
  <c r="AZ39" i="116"/>
  <c r="BA48" i="116"/>
  <c r="AZ48" i="116"/>
  <c r="BB39" i="116"/>
  <c r="BD39" i="116" s="1"/>
  <c r="BA18" i="116"/>
  <c r="AZ18" i="116"/>
  <c r="BB48" i="116"/>
  <c r="BD48" i="116" s="1"/>
  <c r="BA36" i="116"/>
  <c r="AZ36" i="116"/>
  <c r="BB27" i="116"/>
  <c r="BD27" i="116" s="1"/>
  <c r="BB18" i="116"/>
  <c r="BD18" i="116" s="1"/>
  <c r="BB36" i="116"/>
  <c r="BD36" i="116" s="1"/>
  <c r="BA30" i="114"/>
  <c r="AZ30" i="114"/>
  <c r="BB24" i="114"/>
  <c r="BD24" i="114" s="1"/>
  <c r="BA42" i="114"/>
  <c r="AZ42" i="114"/>
  <c r="BB30" i="114"/>
  <c r="BD30" i="114" s="1"/>
  <c r="BB48" i="114"/>
  <c r="BD48" i="114" s="1"/>
  <c r="BB42" i="114"/>
  <c r="BD42" i="114" s="1"/>
  <c r="BA24" i="114"/>
  <c r="AZ24" i="114"/>
  <c r="BA36" i="114"/>
  <c r="AZ36" i="114"/>
  <c r="BA48" i="114"/>
  <c r="AZ48" i="114"/>
  <c r="H45" i="113"/>
  <c r="AP45" i="113"/>
  <c r="J45" i="113" s="1"/>
  <c r="AQ45" i="113" s="1"/>
  <c r="H36" i="113"/>
  <c r="H48" i="113"/>
  <c r="BA33" i="113"/>
  <c r="AZ33" i="113"/>
  <c r="AP48" i="113"/>
  <c r="J48" i="113" s="1"/>
  <c r="AQ48" i="113" s="1"/>
  <c r="I42" i="113"/>
  <c r="AR42" i="113"/>
  <c r="AS42" i="113" s="1"/>
  <c r="AV42" i="113" s="1"/>
  <c r="F42" i="113" s="1"/>
  <c r="AY42" i="113" s="1"/>
  <c r="G42" i="113" s="1"/>
  <c r="AP36" i="113"/>
  <c r="J36" i="113" s="1"/>
  <c r="AQ36" i="113" s="1"/>
  <c r="H18" i="113"/>
  <c r="H39" i="113"/>
  <c r="H51" i="113"/>
  <c r="AP51" i="113"/>
  <c r="J51" i="113" s="1"/>
  <c r="AQ51" i="113" s="1"/>
  <c r="BA21" i="113"/>
  <c r="AZ21" i="113"/>
  <c r="BB33" i="113"/>
  <c r="BD33" i="113" s="1"/>
  <c r="AP18" i="113"/>
  <c r="J18" i="113" s="1"/>
  <c r="AQ18" i="113" s="1"/>
  <c r="H42" i="113"/>
  <c r="AP39" i="113"/>
  <c r="J39" i="113" s="1"/>
  <c r="AQ39" i="113" s="1"/>
  <c r="BB21" i="113"/>
  <c r="BD21" i="113" s="1"/>
  <c r="BA27" i="113"/>
  <c r="AZ27" i="113"/>
  <c r="BA36" i="112"/>
  <c r="AZ36" i="112"/>
  <c r="BA33" i="112"/>
  <c r="AZ33" i="112"/>
  <c r="BA24" i="112"/>
  <c r="AZ24" i="112"/>
  <c r="BB33" i="112"/>
  <c r="BD33" i="112" s="1"/>
  <c r="BB24" i="112"/>
  <c r="BD24" i="112" s="1"/>
  <c r="BA18" i="112"/>
  <c r="AZ18" i="112"/>
  <c r="BB21" i="111"/>
  <c r="BD21" i="111" s="1"/>
  <c r="BA39" i="111"/>
  <c r="AZ39" i="111"/>
  <c r="BB45" i="111"/>
  <c r="BD45" i="111" s="1"/>
  <c r="BA24" i="111"/>
  <c r="AZ24" i="111"/>
  <c r="BA21" i="111"/>
  <c r="AZ21" i="111"/>
  <c r="BA33" i="111"/>
  <c r="AZ33" i="111"/>
  <c r="BB39" i="111"/>
  <c r="BD39" i="111" s="1"/>
  <c r="BA18" i="111"/>
  <c r="AZ18" i="111"/>
  <c r="BB24" i="111"/>
  <c r="BD24" i="111" s="1"/>
  <c r="BA42" i="111"/>
  <c r="AZ42" i="111"/>
  <c r="BA48" i="111"/>
  <c r="AZ48" i="111"/>
  <c r="BA45" i="111"/>
  <c r="AZ45" i="111"/>
  <c r="BA27" i="111"/>
  <c r="AZ27" i="111"/>
  <c r="BB33" i="111"/>
  <c r="BD33" i="111" s="1"/>
  <c r="BA51" i="111"/>
  <c r="AZ51" i="111"/>
  <c r="BB18" i="111"/>
  <c r="BD18" i="111" s="1"/>
  <c r="BA36" i="111"/>
  <c r="AZ36" i="111"/>
  <c r="BB42" i="111"/>
  <c r="BD42" i="111" s="1"/>
  <c r="BA36" i="110"/>
  <c r="AZ36" i="110"/>
  <c r="BA33" i="110"/>
  <c r="AZ33" i="110"/>
  <c r="BA30" i="110"/>
  <c r="AZ30" i="110"/>
  <c r="H18" i="110"/>
  <c r="BB36" i="110"/>
  <c r="BD36" i="110" s="1"/>
  <c r="BB33" i="110"/>
  <c r="BD33" i="110" s="1"/>
  <c r="BB30" i="110"/>
  <c r="BD30" i="110" s="1"/>
  <c r="BA48" i="110"/>
  <c r="AZ48" i="110"/>
  <c r="AP18" i="110"/>
  <c r="J18" i="110" s="1"/>
  <c r="AQ18" i="110" s="1"/>
  <c r="BA39" i="110"/>
  <c r="AZ39" i="110"/>
  <c r="BA45" i="110"/>
  <c r="AZ45" i="110"/>
  <c r="BA42" i="110"/>
  <c r="AZ42" i="110"/>
  <c r="BA24" i="110"/>
  <c r="AZ24" i="110"/>
  <c r="BA30" i="109"/>
  <c r="AZ30" i="109"/>
  <c r="BB18" i="109"/>
  <c r="BD18" i="109" s="1"/>
  <c r="I51" i="109"/>
  <c r="AR51" i="109"/>
  <c r="AS51" i="109" s="1"/>
  <c r="AV51" i="109" s="1"/>
  <c r="F51" i="109" s="1"/>
  <c r="AY51" i="109" s="1"/>
  <c r="G51" i="109" s="1"/>
  <c r="BB48" i="109"/>
  <c r="BD48" i="109" s="1"/>
  <c r="BA18" i="109"/>
  <c r="AZ18" i="109"/>
  <c r="BA48" i="109"/>
  <c r="AZ48" i="109"/>
  <c r="BA27" i="108"/>
  <c r="AZ27" i="108"/>
  <c r="BB18" i="108"/>
  <c r="BD18" i="108" s="1"/>
  <c r="BA18" i="108"/>
  <c r="AZ18" i="108"/>
  <c r="BA21" i="108"/>
  <c r="AZ21" i="108"/>
  <c r="BB27" i="108"/>
  <c r="BD27" i="108" s="1"/>
  <c r="BB21" i="108"/>
  <c r="BD21" i="108" s="1"/>
  <c r="BA39" i="108"/>
  <c r="AZ39" i="108"/>
  <c r="BA33" i="107"/>
  <c r="AZ33" i="107"/>
  <c r="BA51" i="107"/>
  <c r="AZ51" i="107"/>
  <c r="BB51" i="107"/>
  <c r="BD51" i="107" s="1"/>
  <c r="BA27" i="107"/>
  <c r="AZ27" i="107"/>
  <c r="BB33" i="107"/>
  <c r="BD33" i="107" s="1"/>
  <c r="BA21" i="107"/>
  <c r="AZ21" i="107"/>
  <c r="BA30" i="107"/>
  <c r="AZ30" i="107"/>
  <c r="BA39" i="106"/>
  <c r="AZ39" i="106"/>
  <c r="BA27" i="106"/>
  <c r="AZ27" i="106"/>
  <c r="BA33" i="106"/>
  <c r="AZ33" i="106"/>
  <c r="BA24" i="106"/>
  <c r="AZ24" i="106"/>
  <c r="BB39" i="106"/>
  <c r="BD39" i="106" s="1"/>
  <c r="BA21" i="106"/>
  <c r="AZ21" i="106"/>
  <c r="BB27" i="106"/>
  <c r="BD27" i="106" s="1"/>
  <c r="BB33" i="106"/>
  <c r="BD33" i="106" s="1"/>
  <c r="BA18" i="106"/>
  <c r="AZ18" i="106"/>
  <c r="BB24" i="106"/>
  <c r="BD24" i="106" s="1"/>
  <c r="BB45" i="105"/>
  <c r="BD45" i="105" s="1"/>
  <c r="BA39" i="105"/>
  <c r="AZ39" i="105"/>
  <c r="BA45" i="105"/>
  <c r="AZ45" i="105"/>
  <c r="BB39" i="105"/>
  <c r="BD39" i="105" s="1"/>
  <c r="H18" i="105"/>
  <c r="BA27" i="105"/>
  <c r="AZ27" i="105"/>
  <c r="AP18" i="105"/>
  <c r="J18" i="105" s="1"/>
  <c r="AQ18" i="105" s="1"/>
  <c r="BE51" i="104"/>
  <c r="BD51" i="104"/>
  <c r="BF39" i="104"/>
  <c r="BH39" i="104" s="1"/>
  <c r="I45" i="104"/>
  <c r="AV45" i="104"/>
  <c r="AW45" i="104" s="1"/>
  <c r="AZ45" i="104" s="1"/>
  <c r="F45" i="104" s="1"/>
  <c r="BC45" i="104" s="1"/>
  <c r="G45" i="104" s="1"/>
  <c r="BE39" i="104"/>
  <c r="BD39" i="104"/>
  <c r="BE18" i="104"/>
  <c r="BD18" i="104"/>
  <c r="I33" i="104"/>
  <c r="AV33" i="104"/>
  <c r="AW33" i="104" s="1"/>
  <c r="AZ33" i="104" s="1"/>
  <c r="F33" i="104" s="1"/>
  <c r="BC33" i="104" s="1"/>
  <c r="G33" i="104" s="1"/>
  <c r="BE36" i="104"/>
  <c r="BD36" i="104"/>
  <c r="BF51" i="104"/>
  <c r="BH51" i="104" s="1"/>
  <c r="BE27" i="104"/>
  <c r="BD27" i="104"/>
  <c r="AV24" i="103"/>
  <c r="AW24" i="103" s="1"/>
  <c r="AZ24" i="103" s="1"/>
  <c r="F24" i="103" s="1"/>
  <c r="BC24" i="103" s="1"/>
  <c r="G24" i="103" s="1"/>
  <c r="I24" i="103"/>
  <c r="BG45" i="103"/>
  <c r="AV18" i="103"/>
  <c r="AW18" i="103" s="1"/>
  <c r="AZ18" i="103" s="1"/>
  <c r="F18" i="103" s="1"/>
  <c r="BC18" i="103" s="1"/>
  <c r="G18" i="103" s="1"/>
  <c r="I18" i="103"/>
  <c r="BG30" i="103"/>
  <c r="BG21" i="103"/>
  <c r="BH21" i="103"/>
  <c r="BG39" i="103"/>
  <c r="AV45" i="103"/>
  <c r="AW45" i="103" s="1"/>
  <c r="AZ45" i="103" s="1"/>
  <c r="F45" i="103" s="1"/>
  <c r="BC45" i="103" s="1"/>
  <c r="G45" i="103" s="1"/>
  <c r="I45" i="103"/>
  <c r="AV30" i="103"/>
  <c r="AW30" i="103" s="1"/>
  <c r="AZ30" i="103" s="1"/>
  <c r="F30" i="103" s="1"/>
  <c r="I30" i="103"/>
  <c r="I42" i="103"/>
  <c r="AV42" i="103"/>
  <c r="AW42" i="103" s="1"/>
  <c r="AZ42" i="103" s="1"/>
  <c r="F42" i="103" s="1"/>
  <c r="BC42" i="103" s="1"/>
  <c r="G42" i="103" s="1"/>
  <c r="AV51" i="103"/>
  <c r="AW51" i="103" s="1"/>
  <c r="AZ51" i="103" s="1"/>
  <c r="F51" i="103" s="1"/>
  <c r="BC51" i="103" s="1"/>
  <c r="G51" i="103" s="1"/>
  <c r="I51" i="103"/>
  <c r="BG42" i="103"/>
  <c r="BG33" i="103"/>
  <c r="AV39" i="103"/>
  <c r="AW39" i="103" s="1"/>
  <c r="AZ39" i="103" s="1"/>
  <c r="F39" i="103" s="1"/>
  <c r="BC39" i="103" s="1"/>
  <c r="G39" i="103" s="1"/>
  <c r="I39" i="103"/>
  <c r="H18" i="103"/>
  <c r="AV27" i="103"/>
  <c r="AW27" i="103" s="1"/>
  <c r="AZ27" i="103" s="1"/>
  <c r="F27" i="103" s="1"/>
  <c r="I27" i="103"/>
  <c r="BG27" i="103"/>
  <c r="BG36" i="103"/>
  <c r="BG48" i="103"/>
  <c r="AV33" i="103"/>
  <c r="AW33" i="103" s="1"/>
  <c r="AZ33" i="103" s="1"/>
  <c r="F33" i="103" s="1"/>
  <c r="I33" i="103"/>
  <c r="BG51" i="103"/>
  <c r="BG18" i="103"/>
  <c r="BG24" i="103"/>
  <c r="BF51" i="103"/>
  <c r="BH51" i="103" s="1"/>
  <c r="I36" i="103"/>
  <c r="AV36" i="103"/>
  <c r="AW36" i="103" s="1"/>
  <c r="AZ36" i="103" s="1"/>
  <c r="F36" i="103" s="1"/>
  <c r="I48" i="103"/>
  <c r="AV48" i="103"/>
  <c r="AW48" i="103" s="1"/>
  <c r="AZ48" i="103" s="1"/>
  <c r="F48" i="103" s="1"/>
  <c r="BC48" i="103" s="1"/>
  <c r="G48" i="103" s="1"/>
  <c r="G21" i="103"/>
  <c r="I30" i="102"/>
  <c r="AV30" i="102"/>
  <c r="AW30" i="102" s="1"/>
  <c r="AZ30" i="102" s="1"/>
  <c r="F30" i="102" s="1"/>
  <c r="BC30" i="102" s="1"/>
  <c r="G30" i="102" s="1"/>
  <c r="H21" i="102"/>
  <c r="H33" i="102"/>
  <c r="H45" i="102"/>
  <c r="I39" i="102"/>
  <c r="AV39" i="102"/>
  <c r="AW39" i="102" s="1"/>
  <c r="AZ39" i="102" s="1"/>
  <c r="F39" i="102" s="1"/>
  <c r="BC39" i="102" s="1"/>
  <c r="G39" i="102" s="1"/>
  <c r="I36" i="102"/>
  <c r="AV36" i="102"/>
  <c r="AW36" i="102" s="1"/>
  <c r="AZ36" i="102" s="1"/>
  <c r="F36" i="102" s="1"/>
  <c r="BC36" i="102" s="1"/>
  <c r="G36" i="102" s="1"/>
  <c r="AT33" i="102"/>
  <c r="J33" i="102" s="1"/>
  <c r="AU33" i="102" s="1"/>
  <c r="H18" i="102"/>
  <c r="BF30" i="102"/>
  <c r="BH30" i="102" s="1"/>
  <c r="H30" i="102"/>
  <c r="H42" i="102"/>
  <c r="I24" i="102"/>
  <c r="AV24" i="102"/>
  <c r="AW24" i="102" s="1"/>
  <c r="AZ24" i="102" s="1"/>
  <c r="F24" i="102" s="1"/>
  <c r="BC24" i="102" s="1"/>
  <c r="G24" i="102" s="1"/>
  <c r="H24" i="102"/>
  <c r="H36" i="102"/>
  <c r="H48" i="102"/>
  <c r="I27" i="102"/>
  <c r="AV27" i="102"/>
  <c r="AW27" i="102" s="1"/>
  <c r="AZ27" i="102" s="1"/>
  <c r="F27" i="102" s="1"/>
  <c r="BC27" i="102" s="1"/>
  <c r="G27" i="102" s="1"/>
  <c r="AT45" i="102"/>
  <c r="J45" i="102" s="1"/>
  <c r="AU45" i="102" s="1"/>
  <c r="AT18" i="102"/>
  <c r="J18" i="102" s="1"/>
  <c r="AU18" i="102" s="1"/>
  <c r="AT21" i="102"/>
  <c r="J21" i="102" s="1"/>
  <c r="AU21" i="102" s="1"/>
  <c r="AT42" i="102"/>
  <c r="J42" i="102" s="1"/>
  <c r="AU42" i="102" s="1"/>
  <c r="H27" i="102"/>
  <c r="BF39" i="102"/>
  <c r="BH39" i="102" s="1"/>
  <c r="H39" i="102"/>
  <c r="H51" i="102"/>
  <c r="AT51" i="102"/>
  <c r="J51" i="102" s="1"/>
  <c r="AU51" i="102" s="1"/>
  <c r="AT48" i="102"/>
  <c r="J48" i="102" s="1"/>
  <c r="AU48" i="102" s="1"/>
  <c r="BE51" i="101"/>
  <c r="BD51" i="101"/>
  <c r="BE30" i="101"/>
  <c r="BD30" i="101"/>
  <c r="BH39" i="101"/>
  <c r="BF51" i="101"/>
  <c r="BH51" i="101" s="1"/>
  <c r="H18" i="100"/>
  <c r="H30" i="100"/>
  <c r="H42" i="100"/>
  <c r="I21" i="100"/>
  <c r="AV21" i="100"/>
  <c r="AW21" i="100" s="1"/>
  <c r="AZ21" i="100" s="1"/>
  <c r="F21" i="100" s="1"/>
  <c r="BC21" i="100" s="1"/>
  <c r="G21" i="100" s="1"/>
  <c r="I36" i="100"/>
  <c r="AV36" i="100"/>
  <c r="AW36" i="100" s="1"/>
  <c r="AZ36" i="100" s="1"/>
  <c r="F36" i="100" s="1"/>
  <c r="BC36" i="100" s="1"/>
  <c r="G36" i="100" s="1"/>
  <c r="AT30" i="100"/>
  <c r="J30" i="100" s="1"/>
  <c r="AU30" i="100" s="1"/>
  <c r="H21" i="100"/>
  <c r="H33" i="100"/>
  <c r="H45" i="100"/>
  <c r="I27" i="100"/>
  <c r="AV27" i="100"/>
  <c r="AW27" i="100" s="1"/>
  <c r="AZ27" i="100" s="1"/>
  <c r="F27" i="100" s="1"/>
  <c r="BC27" i="100" s="1"/>
  <c r="G27" i="100" s="1"/>
  <c r="AT42" i="100"/>
  <c r="J42" i="100" s="1"/>
  <c r="AU42" i="100" s="1"/>
  <c r="H24" i="100"/>
  <c r="BF36" i="100"/>
  <c r="BH36" i="100" s="1"/>
  <c r="H36" i="100"/>
  <c r="H48" i="100"/>
  <c r="AT18" i="100"/>
  <c r="J18" i="100" s="1"/>
  <c r="AU18" i="100" s="1"/>
  <c r="AT48" i="100"/>
  <c r="J48" i="100" s="1"/>
  <c r="AU48" i="100" s="1"/>
  <c r="AT45" i="100"/>
  <c r="J45" i="100" s="1"/>
  <c r="AU45" i="100" s="1"/>
  <c r="I39" i="100"/>
  <c r="AV39" i="100"/>
  <c r="AW39" i="100" s="1"/>
  <c r="AZ39" i="100" s="1"/>
  <c r="F39" i="100" s="1"/>
  <c r="BC39" i="100" s="1"/>
  <c r="G39" i="100" s="1"/>
  <c r="H27" i="100"/>
  <c r="H39" i="100"/>
  <c r="H51" i="100"/>
  <c r="AT33" i="100"/>
  <c r="J33" i="100" s="1"/>
  <c r="AU33" i="100" s="1"/>
  <c r="AT24" i="100"/>
  <c r="J24" i="100" s="1"/>
  <c r="AU24" i="100" s="1"/>
  <c r="AT51" i="100"/>
  <c r="J51" i="100" s="1"/>
  <c r="AU51" i="100" s="1"/>
  <c r="I30" i="99"/>
  <c r="AV30" i="99"/>
  <c r="AW30" i="99" s="1"/>
  <c r="AZ30" i="99" s="1"/>
  <c r="F30" i="99" s="1"/>
  <c r="BC30" i="99" s="1"/>
  <c r="G30" i="99" s="1"/>
  <c r="I42" i="99"/>
  <c r="AV42" i="99"/>
  <c r="AW42" i="99" s="1"/>
  <c r="AZ42" i="99" s="1"/>
  <c r="F42" i="99" s="1"/>
  <c r="BC42" i="99" s="1"/>
  <c r="G42" i="99" s="1"/>
  <c r="I48" i="99"/>
  <c r="AV48" i="99"/>
  <c r="AW48" i="99" s="1"/>
  <c r="AZ48" i="99" s="1"/>
  <c r="F48" i="99" s="1"/>
  <c r="BC48" i="99" s="1"/>
  <c r="G48" i="99" s="1"/>
  <c r="H21" i="99"/>
  <c r="H33" i="99"/>
  <c r="H45" i="99"/>
  <c r="AT45" i="99"/>
  <c r="J45" i="99" s="1"/>
  <c r="AU45" i="99" s="1"/>
  <c r="I39" i="99"/>
  <c r="AV39" i="99"/>
  <c r="AW39" i="99" s="1"/>
  <c r="AZ39" i="99" s="1"/>
  <c r="F39" i="99" s="1"/>
  <c r="BC39" i="99" s="1"/>
  <c r="G39" i="99" s="1"/>
  <c r="H24" i="99"/>
  <c r="H36" i="99"/>
  <c r="BF48" i="99"/>
  <c r="BH48" i="99" s="1"/>
  <c r="H48" i="99"/>
  <c r="I27" i="99"/>
  <c r="AV27" i="99"/>
  <c r="AW27" i="99" s="1"/>
  <c r="AZ27" i="99" s="1"/>
  <c r="F27" i="99" s="1"/>
  <c r="BC27" i="99" s="1"/>
  <c r="G27" i="99" s="1"/>
  <c r="I51" i="99"/>
  <c r="AV51" i="99"/>
  <c r="AW51" i="99" s="1"/>
  <c r="AZ51" i="99" s="1"/>
  <c r="F51" i="99" s="1"/>
  <c r="BC51" i="99" s="1"/>
  <c r="G51" i="99" s="1"/>
  <c r="AT21" i="99"/>
  <c r="J21" i="99" s="1"/>
  <c r="AU21" i="99" s="1"/>
  <c r="H18" i="99"/>
  <c r="BF30" i="99"/>
  <c r="BH30" i="99" s="1"/>
  <c r="H30" i="99"/>
  <c r="H42" i="99"/>
  <c r="H27" i="99"/>
  <c r="H39" i="99"/>
  <c r="H51" i="99"/>
  <c r="AT33" i="99"/>
  <c r="J33" i="99" s="1"/>
  <c r="AU33" i="99" s="1"/>
  <c r="AT18" i="99"/>
  <c r="J18" i="99" s="1"/>
  <c r="AU18" i="99" s="1"/>
  <c r="AT24" i="99"/>
  <c r="J24" i="99" s="1"/>
  <c r="AU24" i="99" s="1"/>
  <c r="AT36" i="99"/>
  <c r="J36" i="99" s="1"/>
  <c r="AU36" i="99" s="1"/>
  <c r="I45" i="98"/>
  <c r="AV45" i="98"/>
  <c r="AW45" i="98" s="1"/>
  <c r="AZ45" i="98" s="1"/>
  <c r="F45" i="98" s="1"/>
  <c r="BC45" i="98" s="1"/>
  <c r="G45" i="98" s="1"/>
  <c r="H27" i="98"/>
  <c r="H39" i="98"/>
  <c r="H51" i="98"/>
  <c r="I21" i="98"/>
  <c r="AV21" i="98"/>
  <c r="AW21" i="98" s="1"/>
  <c r="AZ21" i="98" s="1"/>
  <c r="F21" i="98" s="1"/>
  <c r="BC21" i="98" s="1"/>
  <c r="G21" i="98" s="1"/>
  <c r="I33" i="98"/>
  <c r="AV33" i="98"/>
  <c r="AW33" i="98" s="1"/>
  <c r="AZ33" i="98" s="1"/>
  <c r="F33" i="98" s="1"/>
  <c r="BC33" i="98" s="1"/>
  <c r="G33" i="98" s="1"/>
  <c r="H24" i="98"/>
  <c r="H36" i="98"/>
  <c r="H48" i="98"/>
  <c r="I30" i="98"/>
  <c r="AV30" i="98"/>
  <c r="AW30" i="98" s="1"/>
  <c r="AZ30" i="98" s="1"/>
  <c r="F30" i="98" s="1"/>
  <c r="BC30" i="98" s="1"/>
  <c r="G30" i="98" s="1"/>
  <c r="H18" i="98"/>
  <c r="H30" i="98"/>
  <c r="H42" i="98"/>
  <c r="AT24" i="98"/>
  <c r="J24" i="98" s="1"/>
  <c r="AU24" i="98" s="1"/>
  <c r="AT36" i="98"/>
  <c r="J36" i="98" s="1"/>
  <c r="AU36" i="98" s="1"/>
  <c r="I42" i="98"/>
  <c r="AV42" i="98"/>
  <c r="AW42" i="98" s="1"/>
  <c r="AZ42" i="98" s="1"/>
  <c r="F42" i="98" s="1"/>
  <c r="BC42" i="98" s="1"/>
  <c r="G42" i="98" s="1"/>
  <c r="I18" i="98"/>
  <c r="AV18" i="98"/>
  <c r="AW18" i="98" s="1"/>
  <c r="AZ18" i="98" s="1"/>
  <c r="F18" i="98" s="1"/>
  <c r="BC18" i="98" s="1"/>
  <c r="G18" i="98" s="1"/>
  <c r="H21" i="98"/>
  <c r="H33" i="98"/>
  <c r="BF45" i="98"/>
  <c r="BH45" i="98" s="1"/>
  <c r="H45" i="98"/>
  <c r="AT51" i="98"/>
  <c r="J51" i="98" s="1"/>
  <c r="AU51" i="98" s="1"/>
  <c r="AT27" i="98"/>
  <c r="J27" i="98" s="1"/>
  <c r="AU27" i="98" s="1"/>
  <c r="AT39" i="98"/>
  <c r="J39" i="98" s="1"/>
  <c r="AU39" i="98" s="1"/>
  <c r="AT48" i="98"/>
  <c r="J48" i="98" s="1"/>
  <c r="AU48" i="98" s="1"/>
  <c r="H30" i="97"/>
  <c r="H42" i="97"/>
  <c r="I51" i="97"/>
  <c r="AV51" i="97"/>
  <c r="AW51" i="97" s="1"/>
  <c r="AZ51" i="97" s="1"/>
  <c r="F51" i="97" s="1"/>
  <c r="BC51" i="97" s="1"/>
  <c r="G51" i="97" s="1"/>
  <c r="I48" i="97"/>
  <c r="AV48" i="97"/>
  <c r="AW48" i="97" s="1"/>
  <c r="AZ48" i="97" s="1"/>
  <c r="F48" i="97" s="1"/>
  <c r="BC48" i="97" s="1"/>
  <c r="G48" i="97" s="1"/>
  <c r="H36" i="97"/>
  <c r="H48" i="97"/>
  <c r="I39" i="97"/>
  <c r="AV39" i="97"/>
  <c r="AW39" i="97" s="1"/>
  <c r="AZ39" i="97" s="1"/>
  <c r="F39" i="97" s="1"/>
  <c r="BC39" i="97" s="1"/>
  <c r="G39" i="97" s="1"/>
  <c r="BF27" i="97"/>
  <c r="BH27" i="97" s="1"/>
  <c r="AT36" i="97"/>
  <c r="J36" i="97" s="1"/>
  <c r="AU36" i="97" s="1"/>
  <c r="BE27" i="97"/>
  <c r="BD27" i="97"/>
  <c r="H33" i="97"/>
  <c r="H45" i="97"/>
  <c r="AT33" i="97"/>
  <c r="J33" i="97" s="1"/>
  <c r="AU33" i="97" s="1"/>
  <c r="I18" i="97"/>
  <c r="AV18" i="97"/>
  <c r="AW18" i="97" s="1"/>
  <c r="AZ18" i="97" s="1"/>
  <c r="F18" i="97" s="1"/>
  <c r="BC18" i="97" s="1"/>
  <c r="G18" i="97" s="1"/>
  <c r="AT30" i="97"/>
  <c r="J30" i="97" s="1"/>
  <c r="AU30" i="97" s="1"/>
  <c r="H18" i="97"/>
  <c r="BF39" i="97"/>
  <c r="BH39" i="97" s="1"/>
  <c r="H39" i="97"/>
  <c r="BF51" i="97"/>
  <c r="BH51" i="97" s="1"/>
  <c r="H51" i="97"/>
  <c r="AT45" i="97"/>
  <c r="J45" i="97" s="1"/>
  <c r="AU45" i="97" s="1"/>
  <c r="AT42" i="97"/>
  <c r="J42" i="97" s="1"/>
  <c r="AU42" i="97" s="1"/>
  <c r="I27" i="96"/>
  <c r="AV27" i="96"/>
  <c r="AW27" i="96" s="1"/>
  <c r="AZ27" i="96" s="1"/>
  <c r="F27" i="96" s="1"/>
  <c r="BC27" i="96" s="1"/>
  <c r="G27" i="96" s="1"/>
  <c r="BE45" i="96"/>
  <c r="BD45" i="96"/>
  <c r="BE51" i="96"/>
  <c r="BD51" i="96"/>
  <c r="BE33" i="96"/>
  <c r="BD33" i="96"/>
  <c r="BE24" i="96"/>
  <c r="BD24" i="96"/>
  <c r="BF33" i="96"/>
  <c r="BH33" i="96" s="1"/>
  <c r="BE48" i="96"/>
  <c r="BD48" i="96"/>
  <c r="BE36" i="96"/>
  <c r="BD36" i="96"/>
  <c r="BF24" i="96"/>
  <c r="BH24" i="96" s="1"/>
  <c r="BF51" i="96"/>
  <c r="BH51" i="96" s="1"/>
  <c r="BE39" i="96"/>
  <c r="BD39" i="96"/>
  <c r="BG24" i="95"/>
  <c r="I36" i="95"/>
  <c r="AV36" i="95"/>
  <c r="AW36" i="95" s="1"/>
  <c r="AZ36" i="95" s="1"/>
  <c r="F36" i="95" s="1"/>
  <c r="BC36" i="95" s="1"/>
  <c r="G36" i="95" s="1"/>
  <c r="BG21" i="95"/>
  <c r="BH21" i="95" s="1"/>
  <c r="I45" i="95"/>
  <c r="AV45" i="95"/>
  <c r="AW45" i="95" s="1"/>
  <c r="AZ45" i="95" s="1"/>
  <c r="F45" i="95" s="1"/>
  <c r="BC45" i="95" s="1"/>
  <c r="G45" i="95" s="1"/>
  <c r="H45" i="95"/>
  <c r="I39" i="95"/>
  <c r="AV39" i="95"/>
  <c r="AW39" i="95" s="1"/>
  <c r="AZ39" i="95" s="1"/>
  <c r="F39" i="95" s="1"/>
  <c r="BC39" i="95" s="1"/>
  <c r="G39" i="95" s="1"/>
  <c r="BG27" i="95"/>
  <c r="BG18" i="95"/>
  <c r="AV24" i="95"/>
  <c r="AW24" i="95" s="1"/>
  <c r="AZ24" i="95" s="1"/>
  <c r="F24" i="95" s="1"/>
  <c r="BC24" i="95" s="1"/>
  <c r="G24" i="95" s="1"/>
  <c r="I24" i="95"/>
  <c r="AV42" i="95"/>
  <c r="AW42" i="95" s="1"/>
  <c r="AZ42" i="95" s="1"/>
  <c r="F42" i="95" s="1"/>
  <c r="BC42" i="95" s="1"/>
  <c r="G42" i="95" s="1"/>
  <c r="I42" i="95"/>
  <c r="I33" i="95"/>
  <c r="AV33" i="95"/>
  <c r="AW33" i="95" s="1"/>
  <c r="AZ33" i="95" s="1"/>
  <c r="F33" i="95" s="1"/>
  <c r="BC33" i="95" s="1"/>
  <c r="G33" i="95" s="1"/>
  <c r="BG33" i="95"/>
  <c r="AV18" i="95"/>
  <c r="AW18" i="95" s="1"/>
  <c r="AZ18" i="95" s="1"/>
  <c r="F18" i="95" s="1"/>
  <c r="I18" i="95"/>
  <c r="I48" i="95"/>
  <c r="AV48" i="95"/>
  <c r="AW48" i="95" s="1"/>
  <c r="AZ48" i="95" s="1"/>
  <c r="F48" i="95" s="1"/>
  <c r="BC48" i="95" s="1"/>
  <c r="G48" i="95" s="1"/>
  <c r="BF24" i="95"/>
  <c r="BH24" i="95" s="1"/>
  <c r="G21" i="95"/>
  <c r="BG51" i="95"/>
  <c r="H33" i="95"/>
  <c r="I27" i="95"/>
  <c r="AV27" i="95"/>
  <c r="AW27" i="95" s="1"/>
  <c r="AZ27" i="95" s="1"/>
  <c r="F27" i="95" s="1"/>
  <c r="BG48" i="95"/>
  <c r="BG39" i="95"/>
  <c r="AV30" i="95"/>
  <c r="AW30" i="95" s="1"/>
  <c r="AZ30" i="95" s="1"/>
  <c r="F30" i="95" s="1"/>
  <c r="I30" i="95"/>
  <c r="I51" i="95"/>
  <c r="AV51" i="95"/>
  <c r="AW51" i="95" s="1"/>
  <c r="AZ51" i="95" s="1"/>
  <c r="F51" i="95" s="1"/>
  <c r="BG45" i="95"/>
  <c r="H39" i="95"/>
  <c r="BC45" i="71"/>
  <c r="BC24" i="71"/>
  <c r="AP51" i="71"/>
  <c r="J51" i="71" s="1"/>
  <c r="AQ51" i="71" s="1"/>
  <c r="AP48" i="71"/>
  <c r="J48" i="71" s="1"/>
  <c r="AQ48" i="71" s="1"/>
  <c r="AR48" i="71" s="1"/>
  <c r="AS48" i="71" s="1"/>
  <c r="AV48" i="71" s="1"/>
  <c r="F48" i="71" s="1"/>
  <c r="AY48" i="71" s="1"/>
  <c r="G48" i="71" s="1"/>
  <c r="AP45" i="71"/>
  <c r="J45" i="71" s="1"/>
  <c r="AQ45" i="71" s="1"/>
  <c r="AR45" i="71" s="1"/>
  <c r="AS45" i="71" s="1"/>
  <c r="AV45" i="71" s="1"/>
  <c r="F45" i="71" s="1"/>
  <c r="AY45" i="71" s="1"/>
  <c r="G45" i="71" s="1"/>
  <c r="AL39" i="71"/>
  <c r="H39" i="71" s="1"/>
  <c r="AL36" i="71"/>
  <c r="H36" i="71" s="1"/>
  <c r="AL33" i="71"/>
  <c r="H33" i="71" s="1"/>
  <c r="BC30" i="71"/>
  <c r="AP27" i="71"/>
  <c r="J27" i="71" s="1"/>
  <c r="AQ27" i="71" s="1"/>
  <c r="AR27" i="71" s="1"/>
  <c r="AS27" i="71" s="1"/>
  <c r="AV27" i="71" s="1"/>
  <c r="F27" i="71" s="1"/>
  <c r="AY27" i="71" s="1"/>
  <c r="G27" i="71" s="1"/>
  <c r="AP24" i="71"/>
  <c r="J24" i="71" s="1"/>
  <c r="AQ24" i="71" s="1"/>
  <c r="AR24" i="71" s="1"/>
  <c r="AS24" i="71" s="1"/>
  <c r="AV24" i="71" s="1"/>
  <c r="F24" i="71" s="1"/>
  <c r="AY24" i="71" s="1"/>
  <c r="G24" i="71" s="1"/>
  <c r="AP21" i="71"/>
  <c r="J21" i="71" s="1"/>
  <c r="AQ21" i="71" s="1"/>
  <c r="AR21" i="71" s="1"/>
  <c r="AS21" i="71" s="1"/>
  <c r="AV21" i="71" s="1"/>
  <c r="F21" i="71" s="1"/>
  <c r="AY21" i="71" s="1"/>
  <c r="G21" i="71" s="1"/>
  <c r="AP33" i="71"/>
  <c r="J33" i="71" s="1"/>
  <c r="AQ33" i="71" s="1"/>
  <c r="AR33" i="71" s="1"/>
  <c r="AS33" i="71" s="1"/>
  <c r="AV33" i="71" s="1"/>
  <c r="F33" i="71" s="1"/>
  <c r="AY33" i="71" s="1"/>
  <c r="G33" i="71" s="1"/>
  <c r="BA33" i="71" s="1"/>
  <c r="BC48" i="71"/>
  <c r="BC21" i="71"/>
  <c r="AL42" i="71"/>
  <c r="H42" i="71" s="1"/>
  <c r="BC36" i="71"/>
  <c r="BC33" i="71"/>
  <c r="AL18" i="71"/>
  <c r="H18" i="71" s="1"/>
  <c r="BC18" i="71"/>
  <c r="AP18" i="71"/>
  <c r="J18" i="71" s="1"/>
  <c r="AQ18" i="71" s="1"/>
  <c r="I18" i="71" s="1"/>
  <c r="BG48" i="70"/>
  <c r="AT33" i="70"/>
  <c r="J33" i="70" s="1"/>
  <c r="AU33" i="70" s="1"/>
  <c r="AV33" i="70" s="1"/>
  <c r="AW33" i="70" s="1"/>
  <c r="AZ33" i="70" s="1"/>
  <c r="F33" i="70" s="1"/>
  <c r="BC33" i="70" s="1"/>
  <c r="G33" i="70" s="1"/>
  <c r="BD33" i="70" s="1"/>
  <c r="AT51" i="70"/>
  <c r="J51" i="70" s="1"/>
  <c r="AU51" i="70" s="1"/>
  <c r="I51" i="70" s="1"/>
  <c r="BG51" i="70"/>
  <c r="BG36" i="70"/>
  <c r="BG24" i="70"/>
  <c r="BG21" i="70"/>
  <c r="AP48" i="70"/>
  <c r="H48" i="70" s="1"/>
  <c r="AP45" i="70"/>
  <c r="H45" i="70" s="1"/>
  <c r="BG42" i="70"/>
  <c r="AT39" i="70"/>
  <c r="J39" i="70" s="1"/>
  <c r="AU39" i="70" s="1"/>
  <c r="AV39" i="70" s="1"/>
  <c r="AW39" i="70" s="1"/>
  <c r="AZ39" i="70" s="1"/>
  <c r="F39" i="70" s="1"/>
  <c r="BC39" i="70" s="1"/>
  <c r="G39" i="70" s="1"/>
  <c r="AP33" i="70"/>
  <c r="H33" i="70" s="1"/>
  <c r="BG30" i="70"/>
  <c r="AT27" i="70"/>
  <c r="J27" i="70" s="1"/>
  <c r="AU27" i="70" s="1"/>
  <c r="AT24" i="70"/>
  <c r="J24" i="70" s="1"/>
  <c r="AU24" i="70" s="1"/>
  <c r="AV24" i="70" s="1"/>
  <c r="AW24" i="70" s="1"/>
  <c r="AZ24" i="70" s="1"/>
  <c r="F24" i="70" s="1"/>
  <c r="BC24" i="70" s="1"/>
  <c r="G24" i="70" s="1"/>
  <c r="BE24" i="70" s="1"/>
  <c r="AT21" i="70"/>
  <c r="J21" i="70" s="1"/>
  <c r="AU21" i="70" s="1"/>
  <c r="AV21" i="70" s="1"/>
  <c r="AW21" i="70" s="1"/>
  <c r="AZ21" i="70" s="1"/>
  <c r="F21" i="70" s="1"/>
  <c r="BC21" i="70" s="1"/>
  <c r="G21" i="70" s="1"/>
  <c r="AL42" i="89"/>
  <c r="H42" i="89" s="1"/>
  <c r="BC36" i="89"/>
  <c r="AL30" i="89"/>
  <c r="H30" i="89" s="1"/>
  <c r="BC24" i="89"/>
  <c r="BD24" i="89" s="1"/>
  <c r="BC21" i="89"/>
  <c r="BC30" i="89"/>
  <c r="AL51" i="89"/>
  <c r="H51" i="89" s="1"/>
  <c r="BC33" i="89"/>
  <c r="AP45" i="89"/>
  <c r="J45" i="89" s="1"/>
  <c r="AQ45" i="89" s="1"/>
  <c r="I45" i="89" s="1"/>
  <c r="AP33" i="89"/>
  <c r="J33" i="89" s="1"/>
  <c r="AQ33" i="89" s="1"/>
  <c r="AR33" i="89" s="1"/>
  <c r="AS33" i="89" s="1"/>
  <c r="AV33" i="89" s="1"/>
  <c r="F33" i="89" s="1"/>
  <c r="AY33" i="89" s="1"/>
  <c r="G33" i="89" s="1"/>
  <c r="BC18" i="89"/>
  <c r="AL18" i="89"/>
  <c r="H18" i="89" s="1"/>
  <c r="AP48" i="83"/>
  <c r="J48" i="83" s="1"/>
  <c r="AQ48" i="83" s="1"/>
  <c r="I48" i="83" s="1"/>
  <c r="AP36" i="83"/>
  <c r="J36" i="83" s="1"/>
  <c r="AQ36" i="83" s="1"/>
  <c r="AP51" i="83"/>
  <c r="J51" i="83" s="1"/>
  <c r="AQ51" i="83" s="1"/>
  <c r="I51" i="83" s="1"/>
  <c r="AL45" i="83"/>
  <c r="H45" i="83" s="1"/>
  <c r="AP39" i="83"/>
  <c r="J39" i="83" s="1"/>
  <c r="AQ39" i="83" s="1"/>
  <c r="AL33" i="83"/>
  <c r="H33" i="83" s="1"/>
  <c r="AP27" i="83"/>
  <c r="J27" i="83" s="1"/>
  <c r="AQ27" i="83" s="1"/>
  <c r="AR27" i="83" s="1"/>
  <c r="AS27" i="83" s="1"/>
  <c r="AV27" i="83" s="1"/>
  <c r="F27" i="83" s="1"/>
  <c r="AY27" i="83" s="1"/>
  <c r="G27" i="83" s="1"/>
  <c r="AL21" i="83"/>
  <c r="H21" i="83" s="1"/>
  <c r="BC51" i="93"/>
  <c r="BC39" i="93"/>
  <c r="BC27" i="93"/>
  <c r="BC48" i="93"/>
  <c r="BC36" i="93"/>
  <c r="BC24" i="93"/>
  <c r="BC45" i="93"/>
  <c r="BC33" i="93"/>
  <c r="AP48" i="92"/>
  <c r="J48" i="92" s="1"/>
  <c r="AQ48" i="92" s="1"/>
  <c r="AP42" i="92"/>
  <c r="J42" i="92" s="1"/>
  <c r="AQ42" i="92" s="1"/>
  <c r="AP36" i="92"/>
  <c r="J36" i="92" s="1"/>
  <c r="AQ36" i="92" s="1"/>
  <c r="I36" i="92" s="1"/>
  <c r="AP30" i="92"/>
  <c r="J30" i="92" s="1"/>
  <c r="AQ30" i="92" s="1"/>
  <c r="AR30" i="92" s="1"/>
  <c r="AS30" i="92" s="1"/>
  <c r="AV30" i="92" s="1"/>
  <c r="F30" i="92" s="1"/>
  <c r="AY30" i="92" s="1"/>
  <c r="G30" i="92" s="1"/>
  <c r="AP24" i="92"/>
  <c r="J24" i="92" s="1"/>
  <c r="AQ24" i="92" s="1"/>
  <c r="AL18" i="92"/>
  <c r="H18" i="92" s="1"/>
  <c r="AP51" i="91"/>
  <c r="J51" i="91" s="1"/>
  <c r="AQ51" i="91" s="1"/>
  <c r="I51" i="91" s="1"/>
  <c r="AP39" i="91"/>
  <c r="J39" i="91" s="1"/>
  <c r="AQ39" i="91" s="1"/>
  <c r="I39" i="91" s="1"/>
  <c r="AP33" i="91"/>
  <c r="J33" i="91" s="1"/>
  <c r="AQ33" i="91" s="1"/>
  <c r="AP27" i="91"/>
  <c r="J27" i="91" s="1"/>
  <c r="AQ27" i="91" s="1"/>
  <c r="I27" i="91" s="1"/>
  <c r="AP21" i="91"/>
  <c r="J21" i="91" s="1"/>
  <c r="AQ21" i="91" s="1"/>
  <c r="BC30" i="90"/>
  <c r="BC39" i="90"/>
  <c r="AL24" i="90"/>
  <c r="H24" i="90" s="1"/>
  <c r="AP51" i="90"/>
  <c r="J51" i="90" s="1"/>
  <c r="AQ51" i="90" s="1"/>
  <c r="BC42" i="90"/>
  <c r="AP39" i="90"/>
  <c r="J39" i="90" s="1"/>
  <c r="AQ39" i="90" s="1"/>
  <c r="I39" i="90" s="1"/>
  <c r="AL27" i="90"/>
  <c r="H27" i="90" s="1"/>
  <c r="BC21" i="90"/>
  <c r="AL48" i="90"/>
  <c r="H48" i="90" s="1"/>
  <c r="AP42" i="90"/>
  <c r="J42" i="90" s="1"/>
  <c r="AQ42" i="90" s="1"/>
  <c r="AR42" i="90" s="1"/>
  <c r="AS42" i="90" s="1"/>
  <c r="AV42" i="90" s="1"/>
  <c r="F42" i="90" s="1"/>
  <c r="AY42" i="90" s="1"/>
  <c r="G42" i="90" s="1"/>
  <c r="BA42" i="90" s="1"/>
  <c r="AL36" i="90"/>
  <c r="H36" i="90" s="1"/>
  <c r="AL33" i="90"/>
  <c r="H33" i="90" s="1"/>
  <c r="AL30" i="90"/>
  <c r="H30" i="90" s="1"/>
  <c r="BC27" i="90"/>
  <c r="AP24" i="90"/>
  <c r="J24" i="90" s="1"/>
  <c r="AQ24" i="90" s="1"/>
  <c r="AR24" i="90" s="1"/>
  <c r="AS24" i="90" s="1"/>
  <c r="AV24" i="90" s="1"/>
  <c r="F24" i="90" s="1"/>
  <c r="AY24" i="90" s="1"/>
  <c r="G24" i="90" s="1"/>
  <c r="AP21" i="90"/>
  <c r="J21" i="90" s="1"/>
  <c r="AQ21" i="90" s="1"/>
  <c r="AR21" i="90" s="1"/>
  <c r="AS21" i="90" s="1"/>
  <c r="AV21" i="90" s="1"/>
  <c r="F21" i="90" s="1"/>
  <c r="AY21" i="90" s="1"/>
  <c r="G21" i="90" s="1"/>
  <c r="AP45" i="84"/>
  <c r="J45" i="84" s="1"/>
  <c r="AQ45" i="84" s="1"/>
  <c r="I45" i="84" s="1"/>
  <c r="BC42" i="84"/>
  <c r="BC51" i="84"/>
  <c r="BC39" i="84"/>
  <c r="BC27" i="84"/>
  <c r="AP24" i="84"/>
  <c r="J24" i="84" s="1"/>
  <c r="AQ24" i="84" s="1"/>
  <c r="I24" i="84" s="1"/>
  <c r="AP51" i="84"/>
  <c r="J51" i="84" s="1"/>
  <c r="AQ51" i="84" s="1"/>
  <c r="AL42" i="84"/>
  <c r="AP42" i="84" s="1"/>
  <c r="J42" i="84" s="1"/>
  <c r="AQ42" i="84" s="1"/>
  <c r="AP39" i="84"/>
  <c r="J39" i="84" s="1"/>
  <c r="AQ39" i="84" s="1"/>
  <c r="AR39" i="84" s="1"/>
  <c r="AS39" i="84" s="1"/>
  <c r="AV39" i="84" s="1"/>
  <c r="F39" i="84" s="1"/>
  <c r="AY39" i="84" s="1"/>
  <c r="G39" i="84" s="1"/>
  <c r="AL36" i="84"/>
  <c r="H36" i="84" s="1"/>
  <c r="BC33" i="84"/>
  <c r="AL21" i="84"/>
  <c r="H21" i="84" s="1"/>
  <c r="AP18" i="84"/>
  <c r="J18" i="84" s="1"/>
  <c r="AQ18" i="84" s="1"/>
  <c r="I18" i="84" s="1"/>
  <c r="BC30" i="87"/>
  <c r="BC45" i="87"/>
  <c r="BC33" i="87"/>
  <c r="BC21" i="87"/>
  <c r="BC36" i="86"/>
  <c r="BC27" i="86"/>
  <c r="BC51" i="86"/>
  <c r="BC39" i="86"/>
  <c r="BC21" i="86"/>
  <c r="BC18" i="86"/>
  <c r="BC39" i="94"/>
  <c r="BC27" i="94"/>
  <c r="BC45" i="94"/>
  <c r="BC33" i="94"/>
  <c r="BC18" i="94"/>
  <c r="AP51" i="85"/>
  <c r="J51" i="85" s="1"/>
  <c r="AQ51" i="85" s="1"/>
  <c r="AL45" i="85"/>
  <c r="H45" i="85" s="1"/>
  <c r="AP39" i="85"/>
  <c r="J39" i="85" s="1"/>
  <c r="AQ39" i="85" s="1"/>
  <c r="I39" i="85" s="1"/>
  <c r="AL33" i="85"/>
  <c r="H33" i="85" s="1"/>
  <c r="AP27" i="85"/>
  <c r="J27" i="85" s="1"/>
  <c r="AQ27" i="85" s="1"/>
  <c r="AL21" i="85"/>
  <c r="H21" i="85" s="1"/>
  <c r="AL48" i="85"/>
  <c r="H48" i="85" s="1"/>
  <c r="AP42" i="85"/>
  <c r="J42" i="85" s="1"/>
  <c r="AQ42" i="85" s="1"/>
  <c r="AL36" i="85"/>
  <c r="H36" i="85" s="1"/>
  <c r="AP30" i="85"/>
  <c r="J30" i="85" s="1"/>
  <c r="AQ30" i="85" s="1"/>
  <c r="AR30" i="85" s="1"/>
  <c r="AS30" i="85" s="1"/>
  <c r="AV30" i="85" s="1"/>
  <c r="F30" i="85" s="1"/>
  <c r="AY30" i="85" s="1"/>
  <c r="G30" i="85" s="1"/>
  <c r="AL24" i="85"/>
  <c r="H24" i="85" s="1"/>
  <c r="AL18" i="85"/>
  <c r="H18" i="85" s="1"/>
  <c r="BC36" i="88"/>
  <c r="BC33" i="88"/>
  <c r="AL45" i="88"/>
  <c r="H45" i="88" s="1"/>
  <c r="BC42" i="88"/>
  <c r="AP39" i="88"/>
  <c r="J39" i="88" s="1"/>
  <c r="AQ39" i="88" s="1"/>
  <c r="AP33" i="88"/>
  <c r="J33" i="88" s="1"/>
  <c r="AQ33" i="88" s="1"/>
  <c r="AR33" i="88" s="1"/>
  <c r="AS33" i="88" s="1"/>
  <c r="AV33" i="88" s="1"/>
  <c r="F33" i="88" s="1"/>
  <c r="AY33" i="88" s="1"/>
  <c r="G33" i="88" s="1"/>
  <c r="AZ33" i="88" s="1"/>
  <c r="AL27" i="88"/>
  <c r="H27" i="88" s="1"/>
  <c r="AL24" i="88"/>
  <c r="H24" i="88" s="1"/>
  <c r="AL21" i="88"/>
  <c r="H21" i="88" s="1"/>
  <c r="AP45" i="88"/>
  <c r="J45" i="88" s="1"/>
  <c r="AQ45" i="88" s="1"/>
  <c r="I45" i="88" s="1"/>
  <c r="AL51" i="88"/>
  <c r="H51" i="88" s="1"/>
  <c r="AP42" i="88"/>
  <c r="J42" i="88" s="1"/>
  <c r="AQ42" i="88" s="1"/>
  <c r="AL30" i="88"/>
  <c r="H30" i="88" s="1"/>
  <c r="BC24" i="88"/>
  <c r="BC21" i="88"/>
  <c r="AP18" i="88"/>
  <c r="J18" i="88" s="1"/>
  <c r="AQ18" i="88" s="1"/>
  <c r="AP21" i="78"/>
  <c r="H21" i="78" s="1"/>
  <c r="BG51" i="78"/>
  <c r="BG42" i="78"/>
  <c r="BG39" i="78"/>
  <c r="BG33" i="78"/>
  <c r="AP24" i="78"/>
  <c r="H24" i="78" s="1"/>
  <c r="AT21" i="78"/>
  <c r="J21" i="78" s="1"/>
  <c r="AU21" i="78" s="1"/>
  <c r="I21" i="78" s="1"/>
  <c r="BG51" i="76"/>
  <c r="BG48" i="76"/>
  <c r="AT18" i="76"/>
  <c r="J18" i="76" s="1"/>
  <c r="AU18" i="76" s="1"/>
  <c r="I18" i="76" s="1"/>
  <c r="BG51" i="75"/>
  <c r="BG39" i="75"/>
  <c r="BG42" i="75"/>
  <c r="BG48" i="75"/>
  <c r="BG36" i="75"/>
  <c r="AT48" i="74"/>
  <c r="J48" i="74" s="1"/>
  <c r="AU48" i="74" s="1"/>
  <c r="BG36" i="74"/>
  <c r="AT33" i="74"/>
  <c r="J33" i="74" s="1"/>
  <c r="AU33" i="74" s="1"/>
  <c r="I33" i="74" s="1"/>
  <c r="BG45" i="74"/>
  <c r="AT51" i="74"/>
  <c r="J51" i="74" s="1"/>
  <c r="AU51" i="74" s="1"/>
  <c r="I51" i="74" s="1"/>
  <c r="AP45" i="74"/>
  <c r="H45" i="74" s="1"/>
  <c r="AT36" i="74"/>
  <c r="J36" i="74" s="1"/>
  <c r="AU36" i="74" s="1"/>
  <c r="AP30" i="74"/>
  <c r="H30" i="74" s="1"/>
  <c r="AP27" i="74"/>
  <c r="H27" i="74" s="1"/>
  <c r="AP24" i="74"/>
  <c r="H24" i="74" s="1"/>
  <c r="BG21" i="74"/>
  <c r="AP18" i="74"/>
  <c r="H18" i="74" s="1"/>
  <c r="BG36" i="73"/>
  <c r="AP39" i="73"/>
  <c r="H39" i="73" s="1"/>
  <c r="AP33" i="73"/>
  <c r="H33" i="73" s="1"/>
  <c r="AP27" i="73"/>
  <c r="H27" i="73" s="1"/>
  <c r="AP21" i="73"/>
  <c r="H21" i="73" s="1"/>
  <c r="AT45" i="73"/>
  <c r="J45" i="73" s="1"/>
  <c r="AU45" i="73" s="1"/>
  <c r="AV45" i="73" s="1"/>
  <c r="AW45" i="73" s="1"/>
  <c r="AZ45" i="73" s="1"/>
  <c r="F45" i="73" s="1"/>
  <c r="BC45" i="73" s="1"/>
  <c r="G45" i="73" s="1"/>
  <c r="BE45" i="73" s="1"/>
  <c r="AP51" i="73"/>
  <c r="H51" i="73" s="1"/>
  <c r="AP42" i="73"/>
  <c r="H42" i="73" s="1"/>
  <c r="AP36" i="73"/>
  <c r="H36" i="73" s="1"/>
  <c r="AT33" i="73"/>
  <c r="J33" i="73" s="1"/>
  <c r="AU33" i="73" s="1"/>
  <c r="I33" i="73" s="1"/>
  <c r="AP30" i="73"/>
  <c r="H30" i="73" s="1"/>
  <c r="AP24" i="73"/>
  <c r="H24" i="73" s="1"/>
  <c r="AT21" i="73"/>
  <c r="J21" i="73" s="1"/>
  <c r="AU21" i="73" s="1"/>
  <c r="AV21" i="73" s="1"/>
  <c r="AW21" i="73" s="1"/>
  <c r="AZ21" i="73" s="1"/>
  <c r="F21" i="73" s="1"/>
  <c r="BG27" i="72"/>
  <c r="AT48" i="72"/>
  <c r="J48" i="72" s="1"/>
  <c r="AU48" i="72" s="1"/>
  <c r="I48" i="72" s="1"/>
  <c r="BG48" i="72"/>
  <c r="AT42" i="72"/>
  <c r="J42" i="72" s="1"/>
  <c r="AU42" i="72" s="1"/>
  <c r="I42" i="72" s="1"/>
  <c r="BG42" i="72"/>
  <c r="BG33" i="72"/>
  <c r="AT30" i="72"/>
  <c r="J30" i="72" s="1"/>
  <c r="AU30" i="72" s="1"/>
  <c r="BG39" i="72"/>
  <c r="AT33" i="72"/>
  <c r="J33" i="72" s="1"/>
  <c r="AU33" i="72" s="1"/>
  <c r="AV33" i="72" s="1"/>
  <c r="AW33" i="72" s="1"/>
  <c r="AZ33" i="72" s="1"/>
  <c r="F33" i="72" s="1"/>
  <c r="AP27" i="72"/>
  <c r="H27" i="72" s="1"/>
  <c r="AP24" i="72"/>
  <c r="H24" i="72" s="1"/>
  <c r="BG21" i="72"/>
  <c r="AT18" i="72"/>
  <c r="J18" i="72" s="1"/>
  <c r="AU18" i="72" s="1"/>
  <c r="AV18" i="72" s="1"/>
  <c r="AW18" i="72" s="1"/>
  <c r="AZ18" i="72" s="1"/>
  <c r="F18" i="72" s="1"/>
  <c r="BC18" i="72" s="1"/>
  <c r="G18" i="72" s="1"/>
  <c r="BG18" i="72"/>
  <c r="AT30" i="79"/>
  <c r="J30" i="79" s="1"/>
  <c r="AU30" i="79" s="1"/>
  <c r="AV30" i="79" s="1"/>
  <c r="AW30" i="79" s="1"/>
  <c r="AZ30" i="79" s="1"/>
  <c r="F30" i="79" s="1"/>
  <c r="BC30" i="79" s="1"/>
  <c r="G30" i="79" s="1"/>
  <c r="BG48" i="79"/>
  <c r="AP33" i="79"/>
  <c r="H33" i="79" s="1"/>
  <c r="BC45" i="67"/>
  <c r="BC42" i="67"/>
  <c r="AP39" i="67"/>
  <c r="J39" i="67" s="1"/>
  <c r="AQ39" i="67" s="1"/>
  <c r="AP21" i="67"/>
  <c r="J21" i="67" s="1"/>
  <c r="AQ21" i="67" s="1"/>
  <c r="AR21" i="67" s="1"/>
  <c r="AS21" i="67" s="1"/>
  <c r="AV21" i="67" s="1"/>
  <c r="F21" i="67" s="1"/>
  <c r="AY21" i="67" s="1"/>
  <c r="G21" i="67" s="1"/>
  <c r="BC39" i="67"/>
  <c r="BC51" i="67"/>
  <c r="AP48" i="67"/>
  <c r="J48" i="67" s="1"/>
  <c r="AQ48" i="67" s="1"/>
  <c r="AP45" i="67"/>
  <c r="J45" i="67" s="1"/>
  <c r="AQ45" i="67" s="1"/>
  <c r="AR45" i="67" s="1"/>
  <c r="AS45" i="67" s="1"/>
  <c r="AV45" i="67" s="1"/>
  <c r="F45" i="67" s="1"/>
  <c r="AY45" i="67" s="1"/>
  <c r="G45" i="67" s="1"/>
  <c r="BA45" i="67" s="1"/>
  <c r="AP42" i="67"/>
  <c r="J42" i="67" s="1"/>
  <c r="AQ42" i="67" s="1"/>
  <c r="AR42" i="67" s="1"/>
  <c r="AS42" i="67" s="1"/>
  <c r="AV42" i="67" s="1"/>
  <c r="F42" i="67" s="1"/>
  <c r="AY42" i="67" s="1"/>
  <c r="G42" i="67" s="1"/>
  <c r="AZ42" i="67" s="1"/>
  <c r="AL36" i="67"/>
  <c r="H36" i="67" s="1"/>
  <c r="AL33" i="67"/>
  <c r="H33" i="67" s="1"/>
  <c r="AL30" i="67"/>
  <c r="H30" i="67" s="1"/>
  <c r="BC27" i="67"/>
  <c r="AP24" i="67"/>
  <c r="J24" i="67" s="1"/>
  <c r="AQ24" i="67" s="1"/>
  <c r="I24" i="67" s="1"/>
  <c r="AP18" i="67"/>
  <c r="J18" i="67" s="1"/>
  <c r="AQ18" i="67" s="1"/>
  <c r="H30" i="59"/>
  <c r="AP30" i="59"/>
  <c r="J30" i="59" s="1"/>
  <c r="AQ30" i="59" s="1"/>
  <c r="H42" i="59"/>
  <c r="AP42" i="59"/>
  <c r="J42" i="59" s="1"/>
  <c r="AQ42" i="59" s="1"/>
  <c r="AR42" i="59" s="1"/>
  <c r="AS42" i="59" s="1"/>
  <c r="AV42" i="59" s="1"/>
  <c r="F42" i="59" s="1"/>
  <c r="AY42" i="59" s="1"/>
  <c r="G42" i="59" s="1"/>
  <c r="BC33" i="59"/>
  <c r="E42" i="59"/>
  <c r="BC42" i="59" s="1"/>
  <c r="AL27" i="59"/>
  <c r="E30" i="59"/>
  <c r="BC30" i="59" s="1"/>
  <c r="AP48" i="59"/>
  <c r="J48" i="59" s="1"/>
  <c r="AQ48" i="59" s="1"/>
  <c r="AP36" i="59"/>
  <c r="J36" i="59" s="1"/>
  <c r="AQ36" i="59" s="1"/>
  <c r="AP24" i="59"/>
  <c r="J24" i="59" s="1"/>
  <c r="AQ24" i="59" s="1"/>
  <c r="AR24" i="59" s="1"/>
  <c r="AS24" i="59" s="1"/>
  <c r="AV24" i="59" s="1"/>
  <c r="F24" i="59" s="1"/>
  <c r="AY24" i="59" s="1"/>
  <c r="G24" i="59" s="1"/>
  <c r="AL18" i="59"/>
  <c r="BC42" i="55"/>
  <c r="BC51" i="55"/>
  <c r="BC39" i="55"/>
  <c r="BC27" i="55"/>
  <c r="AP24" i="55"/>
  <c r="J24" i="55" s="1"/>
  <c r="AQ24" i="55" s="1"/>
  <c r="I24" i="55" s="1"/>
  <c r="AP45" i="55"/>
  <c r="J45" i="55" s="1"/>
  <c r="AQ45" i="55" s="1"/>
  <c r="I45" i="55" s="1"/>
  <c r="AP51" i="55"/>
  <c r="J51" i="55" s="1"/>
  <c r="AQ51" i="55" s="1"/>
  <c r="I51" i="55" s="1"/>
  <c r="AL42" i="55"/>
  <c r="AP42" i="55" s="1"/>
  <c r="J42" i="55" s="1"/>
  <c r="AQ42" i="55" s="1"/>
  <c r="AL36" i="55"/>
  <c r="H36" i="55" s="1"/>
  <c r="BC33" i="55"/>
  <c r="AP30" i="55"/>
  <c r="J30" i="55" s="1"/>
  <c r="AQ30" i="55" s="1"/>
  <c r="I30" i="55" s="1"/>
  <c r="AL21" i="55"/>
  <c r="H21" i="55" s="1"/>
  <c r="AP18" i="55"/>
  <c r="J18" i="55" s="1"/>
  <c r="AQ18" i="55" s="1"/>
  <c r="I18" i="55" s="1"/>
  <c r="BC30" i="57"/>
  <c r="BC39" i="57"/>
  <c r="AP36" i="57"/>
  <c r="J36" i="57" s="1"/>
  <c r="AQ36" i="57" s="1"/>
  <c r="AR36" i="57" s="1"/>
  <c r="AS36" i="57" s="1"/>
  <c r="AV36" i="57" s="1"/>
  <c r="F36" i="57" s="1"/>
  <c r="AY36" i="57" s="1"/>
  <c r="G36" i="57" s="1"/>
  <c r="AZ36" i="57" s="1"/>
  <c r="AP30" i="57"/>
  <c r="J30" i="57" s="1"/>
  <c r="AQ30" i="57" s="1"/>
  <c r="AR30" i="57" s="1"/>
  <c r="AS30" i="57" s="1"/>
  <c r="AV30" i="57" s="1"/>
  <c r="F30" i="57" s="1"/>
  <c r="AY30" i="57" s="1"/>
  <c r="G30" i="57" s="1"/>
  <c r="BA30" i="57" s="1"/>
  <c r="AL24" i="57"/>
  <c r="H24" i="57" s="1"/>
  <c r="BC21" i="57"/>
  <c r="BC33" i="57"/>
  <c r="AL51" i="57"/>
  <c r="H51" i="57" s="1"/>
  <c r="BC45" i="57"/>
  <c r="BC42" i="57"/>
  <c r="AP39" i="57"/>
  <c r="J39" i="57" s="1"/>
  <c r="AQ39" i="57" s="1"/>
  <c r="AL27" i="57"/>
  <c r="H27" i="57" s="1"/>
  <c r="AL18" i="57"/>
  <c r="H18" i="57" s="1"/>
  <c r="AP45" i="69"/>
  <c r="J45" i="69" s="1"/>
  <c r="AQ45" i="69" s="1"/>
  <c r="I45" i="69" s="1"/>
  <c r="AL51" i="69"/>
  <c r="H51" i="69" s="1"/>
  <c r="BC48" i="69"/>
  <c r="AL42" i="69"/>
  <c r="H42" i="69" s="1"/>
  <c r="AP39" i="69"/>
  <c r="J39" i="69" s="1"/>
  <c r="AQ39" i="69" s="1"/>
  <c r="AL36" i="69"/>
  <c r="H36" i="69" s="1"/>
  <c r="AP33" i="69"/>
  <c r="J33" i="69" s="1"/>
  <c r="AQ33" i="69" s="1"/>
  <c r="AR33" i="69" s="1"/>
  <c r="AS33" i="69" s="1"/>
  <c r="AV33" i="69" s="1"/>
  <c r="F33" i="69" s="1"/>
  <c r="AY33" i="69" s="1"/>
  <c r="G33" i="69" s="1"/>
  <c r="AL30" i="69"/>
  <c r="H30" i="69" s="1"/>
  <c r="AP27" i="69"/>
  <c r="J27" i="69" s="1"/>
  <c r="AQ27" i="69" s="1"/>
  <c r="I27" i="69" s="1"/>
  <c r="AL24" i="69"/>
  <c r="H24" i="69" s="1"/>
  <c r="AP21" i="69"/>
  <c r="J21" i="69" s="1"/>
  <c r="AQ21" i="69" s="1"/>
  <c r="AR21" i="69" s="1"/>
  <c r="AS21" i="69" s="1"/>
  <c r="AV21" i="69" s="1"/>
  <c r="F21" i="69" s="1"/>
  <c r="AY21" i="69" s="1"/>
  <c r="G21" i="69" s="1"/>
  <c r="BC51" i="58"/>
  <c r="BC48" i="58"/>
  <c r="BC42" i="58"/>
  <c r="BC39" i="58"/>
  <c r="BC45" i="66"/>
  <c r="BC33" i="66"/>
  <c r="BC24" i="66"/>
  <c r="BC51" i="66"/>
  <c r="BC39" i="66"/>
  <c r="BC27" i="66"/>
  <c r="BC21" i="66"/>
  <c r="BC42" i="65"/>
  <c r="AL45" i="65"/>
  <c r="AP45" i="65" s="1"/>
  <c r="J45" i="65" s="1"/>
  <c r="AQ45" i="65" s="1"/>
  <c r="BC39" i="65"/>
  <c r="AL33" i="65"/>
  <c r="H33" i="65" s="1"/>
  <c r="BC27" i="65"/>
  <c r="AP24" i="65"/>
  <c r="J24" i="65" s="1"/>
  <c r="AQ24" i="65" s="1"/>
  <c r="AL42" i="65"/>
  <c r="AP42" i="65" s="1"/>
  <c r="J42" i="65" s="1"/>
  <c r="AQ42" i="65" s="1"/>
  <c r="AP39" i="65"/>
  <c r="J39" i="65" s="1"/>
  <c r="AQ39" i="65" s="1"/>
  <c r="I39" i="65" s="1"/>
  <c r="AL36" i="65"/>
  <c r="H36" i="65" s="1"/>
  <c r="BC33" i="65"/>
  <c r="AP30" i="65"/>
  <c r="J30" i="65" s="1"/>
  <c r="AQ30" i="65" s="1"/>
  <c r="I30" i="65" s="1"/>
  <c r="AL21" i="65"/>
  <c r="H21" i="65" s="1"/>
  <c r="AL18" i="65"/>
  <c r="H18" i="65" s="1"/>
  <c r="BC30" i="64"/>
  <c r="BC24" i="64"/>
  <c r="BC45" i="64"/>
  <c r="BC33" i="64"/>
  <c r="BC18" i="64"/>
  <c r="AL51" i="94"/>
  <c r="AL48" i="94"/>
  <c r="AL45" i="94"/>
  <c r="AP45" i="94" s="1"/>
  <c r="J45" i="94" s="1"/>
  <c r="AQ45" i="94" s="1"/>
  <c r="AL42" i="94"/>
  <c r="AL39" i="94"/>
  <c r="AL36" i="94"/>
  <c r="AP36" i="94" s="1"/>
  <c r="J36" i="94" s="1"/>
  <c r="AQ36" i="94" s="1"/>
  <c r="AL33" i="94"/>
  <c r="AP33" i="94" s="1"/>
  <c r="J33" i="94" s="1"/>
  <c r="AQ33" i="94" s="1"/>
  <c r="AL30" i="94"/>
  <c r="AP30" i="94" s="1"/>
  <c r="J30" i="94" s="1"/>
  <c r="AQ30" i="94" s="1"/>
  <c r="AL27" i="94"/>
  <c r="AL24" i="94"/>
  <c r="AL21" i="94"/>
  <c r="AP21" i="94" s="1"/>
  <c r="J21" i="94" s="1"/>
  <c r="AQ21" i="94" s="1"/>
  <c r="AL18" i="94"/>
  <c r="BC21" i="93"/>
  <c r="BC18" i="93"/>
  <c r="AL51" i="93"/>
  <c r="AP51" i="93" s="1"/>
  <c r="J51" i="93" s="1"/>
  <c r="AQ51" i="93" s="1"/>
  <c r="AL48" i="93"/>
  <c r="AL45" i="93"/>
  <c r="AL42" i="93"/>
  <c r="AP42" i="93" s="1"/>
  <c r="J42" i="93" s="1"/>
  <c r="AQ42" i="93" s="1"/>
  <c r="AL39" i="93"/>
  <c r="AL36" i="93"/>
  <c r="AP36" i="93" s="1"/>
  <c r="J36" i="93" s="1"/>
  <c r="AQ36" i="93" s="1"/>
  <c r="AL33" i="93"/>
  <c r="AL30" i="93"/>
  <c r="AL27" i="93"/>
  <c r="AP27" i="93" s="1"/>
  <c r="J27" i="93" s="1"/>
  <c r="AQ27" i="93" s="1"/>
  <c r="AL24" i="93"/>
  <c r="AL21" i="93"/>
  <c r="AL18" i="93"/>
  <c r="BC42" i="92"/>
  <c r="BC30" i="92"/>
  <c r="I48" i="92"/>
  <c r="AR48" i="92"/>
  <c r="AS48" i="92" s="1"/>
  <c r="AV48" i="92" s="1"/>
  <c r="F48" i="92" s="1"/>
  <c r="AY48" i="92" s="1"/>
  <c r="G48" i="92" s="1"/>
  <c r="I42" i="92"/>
  <c r="AR42" i="92"/>
  <c r="AS42" i="92" s="1"/>
  <c r="AV42" i="92" s="1"/>
  <c r="F42" i="92" s="1"/>
  <c r="AY42" i="92" s="1"/>
  <c r="G42" i="92" s="1"/>
  <c r="AR36" i="92"/>
  <c r="AS36" i="92" s="1"/>
  <c r="AV36" i="92" s="1"/>
  <c r="F36" i="92" s="1"/>
  <c r="AY36" i="92" s="1"/>
  <c r="G36" i="92" s="1"/>
  <c r="I30" i="92"/>
  <c r="I24" i="92"/>
  <c r="AR24" i="92"/>
  <c r="AS24" i="92" s="1"/>
  <c r="AV24" i="92" s="1"/>
  <c r="F24" i="92" s="1"/>
  <c r="AY24" i="92" s="1"/>
  <c r="G24" i="92" s="1"/>
  <c r="BB24" i="92"/>
  <c r="BD24" i="92" s="1"/>
  <c r="BC18" i="92"/>
  <c r="BC51" i="92"/>
  <c r="BC45" i="92"/>
  <c r="BC39" i="92"/>
  <c r="BC33" i="92"/>
  <c r="BC27" i="92"/>
  <c r="BC21" i="92"/>
  <c r="BC48" i="92"/>
  <c r="BC36" i="92"/>
  <c r="BC24" i="92"/>
  <c r="I45" i="92"/>
  <c r="AR45" i="92"/>
  <c r="AS45" i="92" s="1"/>
  <c r="AV45" i="92" s="1"/>
  <c r="F45" i="92" s="1"/>
  <c r="AY45" i="92" s="1"/>
  <c r="G45" i="92" s="1"/>
  <c r="I33" i="92"/>
  <c r="AR33" i="92"/>
  <c r="AS33" i="92" s="1"/>
  <c r="AV33" i="92" s="1"/>
  <c r="F33" i="92" s="1"/>
  <c r="AY33" i="92" s="1"/>
  <c r="G33" i="92" s="1"/>
  <c r="I21" i="92"/>
  <c r="AR21" i="92"/>
  <c r="AS21" i="92" s="1"/>
  <c r="AV21" i="92" s="1"/>
  <c r="F21" i="92" s="1"/>
  <c r="AY21" i="92" s="1"/>
  <c r="G21" i="92" s="1"/>
  <c r="BC48" i="91"/>
  <c r="BC36" i="91"/>
  <c r="BC18" i="91"/>
  <c r="I42" i="91"/>
  <c r="I30" i="91"/>
  <c r="I24" i="91"/>
  <c r="AR24" i="91"/>
  <c r="AS24" i="91" s="1"/>
  <c r="AV24" i="91" s="1"/>
  <c r="F24" i="91" s="1"/>
  <c r="AY24" i="91" s="1"/>
  <c r="G24" i="91" s="1"/>
  <c r="BC42" i="91"/>
  <c r="BC30" i="91"/>
  <c r="BC24" i="91"/>
  <c r="BC51" i="91"/>
  <c r="BC45" i="91"/>
  <c r="BC39" i="91"/>
  <c r="BC33" i="91"/>
  <c r="BC27" i="91"/>
  <c r="BC21" i="91"/>
  <c r="AR51" i="91"/>
  <c r="AS51" i="91" s="1"/>
  <c r="AV51" i="91" s="1"/>
  <c r="F51" i="91" s="1"/>
  <c r="AY51" i="91" s="1"/>
  <c r="G51" i="91" s="1"/>
  <c r="I33" i="91"/>
  <c r="AR33" i="91"/>
  <c r="AS33" i="91" s="1"/>
  <c r="AV33" i="91" s="1"/>
  <c r="F33" i="91" s="1"/>
  <c r="AY33" i="91" s="1"/>
  <c r="G33" i="91" s="1"/>
  <c r="AR27" i="91"/>
  <c r="AS27" i="91" s="1"/>
  <c r="AV27" i="91" s="1"/>
  <c r="F27" i="91" s="1"/>
  <c r="AY27" i="91" s="1"/>
  <c r="G27" i="91" s="1"/>
  <c r="I21" i="91"/>
  <c r="AR21" i="91"/>
  <c r="AS21" i="91" s="1"/>
  <c r="AV21" i="91" s="1"/>
  <c r="F21" i="91" s="1"/>
  <c r="AY21" i="91" s="1"/>
  <c r="G21" i="91" s="1"/>
  <c r="AZ42" i="90"/>
  <c r="BA21" i="90"/>
  <c r="AZ21" i="90"/>
  <c r="I51" i="90"/>
  <c r="AR51" i="90"/>
  <c r="AS51" i="90" s="1"/>
  <c r="AV51" i="90" s="1"/>
  <c r="F51" i="90" s="1"/>
  <c r="AY51" i="90" s="1"/>
  <c r="G51" i="90" s="1"/>
  <c r="I24" i="90"/>
  <c r="BC33" i="90"/>
  <c r="AP45" i="90"/>
  <c r="J45" i="90" s="1"/>
  <c r="AQ45" i="90" s="1"/>
  <c r="BC36" i="90"/>
  <c r="BC24" i="90"/>
  <c r="I21" i="90"/>
  <c r="BB21" i="90"/>
  <c r="BD21" i="90" s="1"/>
  <c r="AL18" i="90"/>
  <c r="AP18" i="90" s="1"/>
  <c r="J18" i="90" s="1"/>
  <c r="AQ18" i="90" s="1"/>
  <c r="BA24" i="89"/>
  <c r="AZ24" i="89"/>
  <c r="I39" i="89"/>
  <c r="AR39" i="89"/>
  <c r="AS39" i="89" s="1"/>
  <c r="AV39" i="89" s="1"/>
  <c r="F39" i="89" s="1"/>
  <c r="AY39" i="89" s="1"/>
  <c r="G39" i="89" s="1"/>
  <c r="BA33" i="89"/>
  <c r="AZ33" i="89"/>
  <c r="I27" i="89"/>
  <c r="BD33" i="89"/>
  <c r="I33" i="89"/>
  <c r="BB33" i="89"/>
  <c r="AR27" i="89"/>
  <c r="AS27" i="89" s="1"/>
  <c r="AV27" i="89" s="1"/>
  <c r="F27" i="89" s="1"/>
  <c r="AY27" i="89" s="1"/>
  <c r="G27" i="89" s="1"/>
  <c r="AP48" i="89"/>
  <c r="J48" i="89" s="1"/>
  <c r="AQ48" i="89" s="1"/>
  <c r="AR45" i="89"/>
  <c r="AS45" i="89" s="1"/>
  <c r="AV45" i="89" s="1"/>
  <c r="F45" i="89" s="1"/>
  <c r="AY45" i="89" s="1"/>
  <c r="G45" i="89" s="1"/>
  <c r="AP36" i="89"/>
  <c r="J36" i="89" s="1"/>
  <c r="AQ36" i="89" s="1"/>
  <c r="BC27" i="89"/>
  <c r="I24" i="89"/>
  <c r="BB24" i="89"/>
  <c r="BA33" i="88"/>
  <c r="I39" i="88"/>
  <c r="I42" i="88"/>
  <c r="AR39" i="88"/>
  <c r="AS39" i="88" s="1"/>
  <c r="AV39" i="88" s="1"/>
  <c r="F39" i="88" s="1"/>
  <c r="AY39" i="88" s="1"/>
  <c r="G39" i="88" s="1"/>
  <c r="I33" i="88"/>
  <c r="I18" i="88"/>
  <c r="AP48" i="88"/>
  <c r="J48" i="88" s="1"/>
  <c r="AQ48" i="88" s="1"/>
  <c r="AR45" i="88"/>
  <c r="AS45" i="88" s="1"/>
  <c r="AV45" i="88" s="1"/>
  <c r="F45" i="88" s="1"/>
  <c r="AY45" i="88" s="1"/>
  <c r="G45" i="88" s="1"/>
  <c r="AR42" i="88"/>
  <c r="AS42" i="88" s="1"/>
  <c r="AV42" i="88" s="1"/>
  <c r="F42" i="88" s="1"/>
  <c r="AY42" i="88" s="1"/>
  <c r="G42" i="88" s="1"/>
  <c r="BC39" i="88"/>
  <c r="BC27" i="88"/>
  <c r="AR18" i="88"/>
  <c r="AS18" i="88" s="1"/>
  <c r="AV18" i="88" s="1"/>
  <c r="F18" i="88" s="1"/>
  <c r="AY18" i="88" s="1"/>
  <c r="G18" i="88" s="1"/>
  <c r="BC24" i="87"/>
  <c r="BC18" i="87"/>
  <c r="AL51" i="87"/>
  <c r="AP51" i="87" s="1"/>
  <c r="J51" i="87" s="1"/>
  <c r="AQ51" i="87" s="1"/>
  <c r="AL48" i="87"/>
  <c r="AL45" i="87"/>
  <c r="AP45" i="87" s="1"/>
  <c r="J45" i="87" s="1"/>
  <c r="AQ45" i="87" s="1"/>
  <c r="AL42" i="87"/>
  <c r="AL39" i="87"/>
  <c r="AL36" i="87"/>
  <c r="AP36" i="87" s="1"/>
  <c r="J36" i="87" s="1"/>
  <c r="AQ36" i="87" s="1"/>
  <c r="AL33" i="87"/>
  <c r="AL30" i="87"/>
  <c r="AL27" i="87"/>
  <c r="AP27" i="87" s="1"/>
  <c r="J27" i="87" s="1"/>
  <c r="AQ27" i="87" s="1"/>
  <c r="AL24" i="87"/>
  <c r="AL21" i="87"/>
  <c r="AP21" i="87" s="1"/>
  <c r="J21" i="87" s="1"/>
  <c r="AQ21" i="87" s="1"/>
  <c r="AL18" i="87"/>
  <c r="BC48" i="86"/>
  <c r="AP21" i="86"/>
  <c r="J21" i="86" s="1"/>
  <c r="AQ21" i="86" s="1"/>
  <c r="AL51" i="86"/>
  <c r="AL48" i="86"/>
  <c r="AP48" i="86" s="1"/>
  <c r="J48" i="86" s="1"/>
  <c r="AQ48" i="86" s="1"/>
  <c r="AL45" i="86"/>
  <c r="AP45" i="86" s="1"/>
  <c r="J45" i="86" s="1"/>
  <c r="AQ45" i="86" s="1"/>
  <c r="AL42" i="86"/>
  <c r="AP42" i="86" s="1"/>
  <c r="J42" i="86" s="1"/>
  <c r="AQ42" i="86" s="1"/>
  <c r="AL39" i="86"/>
  <c r="AL36" i="86"/>
  <c r="AP36" i="86" s="1"/>
  <c r="J36" i="86" s="1"/>
  <c r="AQ36" i="86" s="1"/>
  <c r="AL33" i="86"/>
  <c r="AL30" i="86"/>
  <c r="AL27" i="86"/>
  <c r="AL24" i="86"/>
  <c r="AP24" i="86" s="1"/>
  <c r="J24" i="86" s="1"/>
  <c r="AQ24" i="86" s="1"/>
  <c r="AL21" i="86"/>
  <c r="AL18" i="86"/>
  <c r="BC30" i="85"/>
  <c r="BC45" i="85"/>
  <c r="I42" i="85"/>
  <c r="AR42" i="85"/>
  <c r="AS42" i="85" s="1"/>
  <c r="AV42" i="85" s="1"/>
  <c r="F42" i="85" s="1"/>
  <c r="AY42" i="85" s="1"/>
  <c r="G42" i="85" s="1"/>
  <c r="BC33" i="85"/>
  <c r="I30" i="85"/>
  <c r="BC21" i="85"/>
  <c r="I27" i="85"/>
  <c r="AR27" i="85"/>
  <c r="AS27" i="85" s="1"/>
  <c r="AV27" i="85" s="1"/>
  <c r="F27" i="85" s="1"/>
  <c r="AY27" i="85" s="1"/>
  <c r="G27" i="85" s="1"/>
  <c r="BC48" i="85"/>
  <c r="BC36" i="85"/>
  <c r="BC24" i="85"/>
  <c r="I51" i="85"/>
  <c r="AR51" i="85"/>
  <c r="AS51" i="85" s="1"/>
  <c r="AV51" i="85" s="1"/>
  <c r="F51" i="85" s="1"/>
  <c r="AY51" i="85" s="1"/>
  <c r="G51" i="85" s="1"/>
  <c r="BC42" i="85"/>
  <c r="BC18" i="85"/>
  <c r="BC51" i="85"/>
  <c r="BC39" i="85"/>
  <c r="BC27" i="85"/>
  <c r="I51" i="84"/>
  <c r="AR51" i="84"/>
  <c r="AS51" i="84" s="1"/>
  <c r="AV51" i="84" s="1"/>
  <c r="F51" i="84" s="1"/>
  <c r="AY51" i="84" s="1"/>
  <c r="G51" i="84" s="1"/>
  <c r="I39" i="84"/>
  <c r="I48" i="84"/>
  <c r="AR48" i="84"/>
  <c r="AS48" i="84" s="1"/>
  <c r="AV48" i="84" s="1"/>
  <c r="F48" i="84" s="1"/>
  <c r="AY48" i="84" s="1"/>
  <c r="G48" i="84" s="1"/>
  <c r="I33" i="84"/>
  <c r="AR33" i="84"/>
  <c r="AS33" i="84" s="1"/>
  <c r="AV33" i="84" s="1"/>
  <c r="F33" i="84" s="1"/>
  <c r="AY33" i="84" s="1"/>
  <c r="G33" i="84" s="1"/>
  <c r="AR45" i="84"/>
  <c r="AS45" i="84" s="1"/>
  <c r="AV45" i="84" s="1"/>
  <c r="F45" i="84" s="1"/>
  <c r="AY45" i="84" s="1"/>
  <c r="G45" i="84" s="1"/>
  <c r="BB45" i="84"/>
  <c r="BD45" i="84" s="1"/>
  <c r="H39" i="84"/>
  <c r="H51" i="84"/>
  <c r="H48" i="84"/>
  <c r="H45" i="84"/>
  <c r="H42" i="84"/>
  <c r="AR24" i="84"/>
  <c r="AS24" i="84" s="1"/>
  <c r="AV24" i="84" s="1"/>
  <c r="F24" i="84" s="1"/>
  <c r="AY24" i="84" s="1"/>
  <c r="G24" i="84" s="1"/>
  <c r="BC42" i="83"/>
  <c r="I39" i="83"/>
  <c r="AR39" i="83"/>
  <c r="AS39" i="83" s="1"/>
  <c r="AV39" i="83" s="1"/>
  <c r="F39" i="83" s="1"/>
  <c r="AY39" i="83" s="1"/>
  <c r="G39" i="83" s="1"/>
  <c r="BC30" i="83"/>
  <c r="BC48" i="83"/>
  <c r="BC36" i="83"/>
  <c r="BC24" i="83"/>
  <c r="BC51" i="83"/>
  <c r="BC39" i="83"/>
  <c r="I36" i="83"/>
  <c r="AR36" i="83"/>
  <c r="AS36" i="83" s="1"/>
  <c r="AV36" i="83" s="1"/>
  <c r="F36" i="83" s="1"/>
  <c r="AY36" i="83" s="1"/>
  <c r="G36" i="83" s="1"/>
  <c r="BC27" i="83"/>
  <c r="BC18" i="83"/>
  <c r="BC45" i="83"/>
  <c r="BC33" i="83"/>
  <c r="BC21" i="83"/>
  <c r="AL18" i="83"/>
  <c r="AP51" i="82"/>
  <c r="AP48" i="82"/>
  <c r="AP45" i="82"/>
  <c r="AT45" i="82" s="1"/>
  <c r="J45" i="82" s="1"/>
  <c r="AU45" i="82" s="1"/>
  <c r="AP42" i="82"/>
  <c r="AP39" i="82"/>
  <c r="AP36" i="82"/>
  <c r="AP33" i="82"/>
  <c r="AT33" i="82" s="1"/>
  <c r="J33" i="82" s="1"/>
  <c r="AU33" i="82" s="1"/>
  <c r="AP30" i="82"/>
  <c r="AT30" i="82" s="1"/>
  <c r="J30" i="82" s="1"/>
  <c r="AU30" i="82" s="1"/>
  <c r="AP27" i="82"/>
  <c r="AP24" i="82"/>
  <c r="AP21" i="82"/>
  <c r="AT21" i="82" s="1"/>
  <c r="J21" i="82" s="1"/>
  <c r="AU21" i="82" s="1"/>
  <c r="AP18" i="82"/>
  <c r="BG36" i="81"/>
  <c r="BG24" i="81"/>
  <c r="BG18" i="81"/>
  <c r="BG39" i="81"/>
  <c r="BG27" i="81"/>
  <c r="BG45" i="81"/>
  <c r="BG33" i="81"/>
  <c r="AT18" i="81"/>
  <c r="J18" i="81" s="1"/>
  <c r="AU18" i="81" s="1"/>
  <c r="BG42" i="81"/>
  <c r="AT33" i="81"/>
  <c r="J33" i="81" s="1"/>
  <c r="AU33" i="81" s="1"/>
  <c r="BG30" i="81"/>
  <c r="I21" i="81"/>
  <c r="BG21" i="81"/>
  <c r="AP51" i="81"/>
  <c r="AP48" i="81"/>
  <c r="AP45" i="81"/>
  <c r="AT45" i="81" s="1"/>
  <c r="J45" i="81" s="1"/>
  <c r="AU45" i="81" s="1"/>
  <c r="AP42" i="81"/>
  <c r="AT42" i="81" s="1"/>
  <c r="J42" i="81" s="1"/>
  <c r="AU42" i="81" s="1"/>
  <c r="AP39" i="81"/>
  <c r="AP36" i="81"/>
  <c r="AP33" i="81"/>
  <c r="AP30" i="81"/>
  <c r="AP27" i="81"/>
  <c r="AP24" i="81"/>
  <c r="AP18" i="81"/>
  <c r="I51" i="80"/>
  <c r="AV51" i="80"/>
  <c r="AW51" i="80" s="1"/>
  <c r="AZ51" i="80" s="1"/>
  <c r="F51" i="80" s="1"/>
  <c r="BC51" i="80" s="1"/>
  <c r="G51" i="80" s="1"/>
  <c r="BE36" i="80"/>
  <c r="BD36" i="80"/>
  <c r="I48" i="80"/>
  <c r="AV48" i="80"/>
  <c r="AW48" i="80" s="1"/>
  <c r="AZ48" i="80" s="1"/>
  <c r="F48" i="80" s="1"/>
  <c r="BC48" i="80" s="1"/>
  <c r="G48" i="80" s="1"/>
  <c r="I30" i="80"/>
  <c r="BF30" i="80"/>
  <c r="BH30" i="80" s="1"/>
  <c r="BG39" i="80"/>
  <c r="BH36" i="80"/>
  <c r="I36" i="80"/>
  <c r="BF36" i="80"/>
  <c r="AV30" i="80"/>
  <c r="AW30" i="80" s="1"/>
  <c r="AZ30" i="80" s="1"/>
  <c r="F30" i="80" s="1"/>
  <c r="BC30" i="80" s="1"/>
  <c r="G30" i="80" s="1"/>
  <c r="BG27" i="80"/>
  <c r="BG30" i="79"/>
  <c r="BG21" i="79"/>
  <c r="BG42" i="79"/>
  <c r="BG33" i="79"/>
  <c r="I30" i="79"/>
  <c r="BG18" i="79"/>
  <c r="BG39" i="79"/>
  <c r="BG27" i="79"/>
  <c r="BG51" i="79"/>
  <c r="BG45" i="79"/>
  <c r="BG36" i="79"/>
  <c r="BG24" i="79"/>
  <c r="AP51" i="79"/>
  <c r="AP48" i="79"/>
  <c r="AP45" i="79"/>
  <c r="AP42" i="79"/>
  <c r="AT42" i="79" s="1"/>
  <c r="J42" i="79" s="1"/>
  <c r="AU42" i="79" s="1"/>
  <c r="AP39" i="79"/>
  <c r="AT39" i="79" s="1"/>
  <c r="J39" i="79" s="1"/>
  <c r="AU39" i="79" s="1"/>
  <c r="AP36" i="79"/>
  <c r="AP27" i="79"/>
  <c r="AP24" i="79"/>
  <c r="AT24" i="79" s="1"/>
  <c r="J24" i="79" s="1"/>
  <c r="AU24" i="79" s="1"/>
  <c r="AP21" i="79"/>
  <c r="AP18" i="79"/>
  <c r="BG18" i="78"/>
  <c r="BG48" i="78"/>
  <c r="BG36" i="78"/>
  <c r="BG21" i="78"/>
  <c r="BG24" i="78"/>
  <c r="I18" i="78"/>
  <c r="AV18" i="78"/>
  <c r="AW18" i="78" s="1"/>
  <c r="AZ18" i="78" s="1"/>
  <c r="F18" i="78" s="1"/>
  <c r="BC18" i="78" s="1"/>
  <c r="G18" i="78" s="1"/>
  <c r="BG45" i="78"/>
  <c r="BG30" i="78"/>
  <c r="BG27" i="78"/>
  <c r="AP51" i="78"/>
  <c r="AT51" i="78" s="1"/>
  <c r="J51" i="78" s="1"/>
  <c r="AU51" i="78" s="1"/>
  <c r="AP48" i="78"/>
  <c r="AP45" i="78"/>
  <c r="AT45" i="78" s="1"/>
  <c r="J45" i="78" s="1"/>
  <c r="AU45" i="78" s="1"/>
  <c r="AP42" i="78"/>
  <c r="AT42" i="78" s="1"/>
  <c r="J42" i="78" s="1"/>
  <c r="AU42" i="78" s="1"/>
  <c r="AP39" i="78"/>
  <c r="AP36" i="78"/>
  <c r="AT36" i="78" s="1"/>
  <c r="J36" i="78" s="1"/>
  <c r="AU36" i="78" s="1"/>
  <c r="AP33" i="78"/>
  <c r="AT33" i="78" s="1"/>
  <c r="J33" i="78" s="1"/>
  <c r="AU33" i="78" s="1"/>
  <c r="AP30" i="78"/>
  <c r="AP27" i="78"/>
  <c r="BE39" i="76"/>
  <c r="BE36" i="76"/>
  <c r="BD36" i="76"/>
  <c r="BE30" i="76"/>
  <c r="BE51" i="76"/>
  <c r="BD51" i="76"/>
  <c r="BE48" i="76"/>
  <c r="BD48" i="76"/>
  <c r="BE27" i="76"/>
  <c r="I48" i="76"/>
  <c r="BF48" i="76"/>
  <c r="BH48" i="76" s="1"/>
  <c r="I36" i="76"/>
  <c r="BF36" i="76"/>
  <c r="BH36" i="76" s="1"/>
  <c r="I21" i="76"/>
  <c r="AV21" i="76"/>
  <c r="AW21" i="76" s="1"/>
  <c r="AZ21" i="76" s="1"/>
  <c r="F21" i="76" s="1"/>
  <c r="BC21" i="76" s="1"/>
  <c r="G21" i="76" s="1"/>
  <c r="BF30" i="76"/>
  <c r="BG18" i="76"/>
  <c r="I33" i="76"/>
  <c r="BG21" i="76"/>
  <c r="I51" i="76"/>
  <c r="BF51" i="76"/>
  <c r="BH51" i="76" s="1"/>
  <c r="BG42" i="76"/>
  <c r="BF39" i="76"/>
  <c r="BH39" i="76" s="1"/>
  <c r="AV33" i="76"/>
  <c r="AW33" i="76" s="1"/>
  <c r="AZ33" i="76" s="1"/>
  <c r="F33" i="76" s="1"/>
  <c r="BC33" i="76" s="1"/>
  <c r="G33" i="76" s="1"/>
  <c r="BG30" i="76"/>
  <c r="BF27" i="76"/>
  <c r="BH27" i="76" s="1"/>
  <c r="BG21" i="75"/>
  <c r="AT45" i="75"/>
  <c r="J45" i="75" s="1"/>
  <c r="AU45" i="75" s="1"/>
  <c r="BG30" i="75"/>
  <c r="BG18" i="75"/>
  <c r="BG27" i="75"/>
  <c r="BG24" i="75"/>
  <c r="AP51" i="75"/>
  <c r="AP48" i="75"/>
  <c r="AP45" i="75"/>
  <c r="AP42" i="75"/>
  <c r="AP39" i="75"/>
  <c r="AP36" i="75"/>
  <c r="AP33" i="75"/>
  <c r="AT33" i="75" s="1"/>
  <c r="J33" i="75" s="1"/>
  <c r="AU33" i="75" s="1"/>
  <c r="AP30" i="75"/>
  <c r="AP27" i="75"/>
  <c r="AT27" i="75" s="1"/>
  <c r="J27" i="75" s="1"/>
  <c r="AU27" i="75" s="1"/>
  <c r="AP24" i="75"/>
  <c r="AT24" i="75" s="1"/>
  <c r="J24" i="75" s="1"/>
  <c r="AU24" i="75" s="1"/>
  <c r="AP21" i="75"/>
  <c r="AP18" i="75"/>
  <c r="AT18" i="75" s="1"/>
  <c r="J18" i="75" s="1"/>
  <c r="AU18" i="75" s="1"/>
  <c r="I48" i="74"/>
  <c r="AV48" i="74"/>
  <c r="AW48" i="74" s="1"/>
  <c r="AZ48" i="74" s="1"/>
  <c r="F48" i="74" s="1"/>
  <c r="BC48" i="74" s="1"/>
  <c r="G48" i="74" s="1"/>
  <c r="I36" i="74"/>
  <c r="AV36" i="74"/>
  <c r="AW36" i="74" s="1"/>
  <c r="AZ36" i="74" s="1"/>
  <c r="F36" i="74" s="1"/>
  <c r="BC36" i="74" s="1"/>
  <c r="G36" i="74" s="1"/>
  <c r="I39" i="74"/>
  <c r="I21" i="74"/>
  <c r="BF21" i="74"/>
  <c r="BH21" i="74" s="1"/>
  <c r="AT42" i="74"/>
  <c r="J42" i="74" s="1"/>
  <c r="AU42" i="74" s="1"/>
  <c r="AV39" i="74"/>
  <c r="AW39" i="74" s="1"/>
  <c r="AZ39" i="74" s="1"/>
  <c r="F39" i="74" s="1"/>
  <c r="BC39" i="74" s="1"/>
  <c r="G39" i="74" s="1"/>
  <c r="BG30" i="74"/>
  <c r="AV21" i="74"/>
  <c r="AW21" i="74" s="1"/>
  <c r="AZ21" i="74" s="1"/>
  <c r="F21" i="74" s="1"/>
  <c r="BC21" i="74" s="1"/>
  <c r="G21" i="74" s="1"/>
  <c r="BE48" i="73"/>
  <c r="BD48" i="73"/>
  <c r="BG48" i="73"/>
  <c r="BG42" i="73"/>
  <c r="BG33" i="73"/>
  <c r="BG27" i="73"/>
  <c r="I18" i="73"/>
  <c r="AV18" i="73"/>
  <c r="AW18" i="73" s="1"/>
  <c r="AZ18" i="73" s="1"/>
  <c r="F18" i="73" s="1"/>
  <c r="BC18" i="73" s="1"/>
  <c r="G18" i="73" s="1"/>
  <c r="I48" i="73"/>
  <c r="BF48" i="73"/>
  <c r="BG21" i="73"/>
  <c r="I45" i="73"/>
  <c r="BG18" i="73"/>
  <c r="BG51" i="73"/>
  <c r="BG45" i="73"/>
  <c r="BG39" i="73"/>
  <c r="BG30" i="73"/>
  <c r="BG24" i="73"/>
  <c r="I30" i="72"/>
  <c r="I33" i="72"/>
  <c r="AV51" i="72"/>
  <c r="AW51" i="72" s="1"/>
  <c r="AZ51" i="72" s="1"/>
  <c r="F51" i="72" s="1"/>
  <c r="BC51" i="72" s="1"/>
  <c r="G51" i="72" s="1"/>
  <c r="I45" i="72"/>
  <c r="AT39" i="72"/>
  <c r="J39" i="72" s="1"/>
  <c r="AU39" i="72" s="1"/>
  <c r="AV36" i="72"/>
  <c r="AW36" i="72" s="1"/>
  <c r="AZ36" i="72" s="1"/>
  <c r="F36" i="72" s="1"/>
  <c r="BC36" i="72" s="1"/>
  <c r="G36" i="72" s="1"/>
  <c r="BA48" i="71"/>
  <c r="AZ48" i="71"/>
  <c r="BA24" i="71"/>
  <c r="AZ24" i="71"/>
  <c r="BA45" i="71"/>
  <c r="AZ45" i="71"/>
  <c r="BA21" i="71"/>
  <c r="AZ21" i="71"/>
  <c r="I51" i="71"/>
  <c r="AR51" i="71"/>
  <c r="AS51" i="71" s="1"/>
  <c r="AV51" i="71" s="1"/>
  <c r="F51" i="71" s="1"/>
  <c r="AY51" i="71" s="1"/>
  <c r="G51" i="71" s="1"/>
  <c r="BD21" i="71"/>
  <c r="I21" i="71"/>
  <c r="BB21" i="71"/>
  <c r="BC51" i="71"/>
  <c r="I48" i="71"/>
  <c r="BB48" i="71"/>
  <c r="BC39" i="71"/>
  <c r="BC27" i="71"/>
  <c r="I24" i="71"/>
  <c r="BB24" i="71"/>
  <c r="BE21" i="70"/>
  <c r="BD21" i="70"/>
  <c r="I39" i="70"/>
  <c r="BE33" i="70"/>
  <c r="I42" i="70"/>
  <c r="AV42" i="70"/>
  <c r="AW42" i="70" s="1"/>
  <c r="AZ42" i="70" s="1"/>
  <c r="F42" i="70" s="1"/>
  <c r="BC42" i="70" s="1"/>
  <c r="G42" i="70" s="1"/>
  <c r="I27" i="70"/>
  <c r="BH21" i="70"/>
  <c r="I21" i="70"/>
  <c r="BF21" i="70"/>
  <c r="AT48" i="70"/>
  <c r="J48" i="70" s="1"/>
  <c r="AU48" i="70" s="1"/>
  <c r="AT36" i="70"/>
  <c r="J36" i="70" s="1"/>
  <c r="AU36" i="70" s="1"/>
  <c r="BG27" i="70"/>
  <c r="I39" i="69"/>
  <c r="BC33" i="69"/>
  <c r="BC18" i="69"/>
  <c r="AR27" i="69"/>
  <c r="AS27" i="69" s="1"/>
  <c r="AV27" i="69" s="1"/>
  <c r="F27" i="69" s="1"/>
  <c r="AY27" i="69" s="1"/>
  <c r="G27" i="69" s="1"/>
  <c r="I18" i="69"/>
  <c r="AR18" i="69"/>
  <c r="AS18" i="69" s="1"/>
  <c r="AV18" i="69" s="1"/>
  <c r="F18" i="69" s="1"/>
  <c r="AY18" i="69" s="1"/>
  <c r="G18" i="69" s="1"/>
  <c r="BC27" i="69"/>
  <c r="BC24" i="69"/>
  <c r="AR39" i="69"/>
  <c r="AS39" i="69" s="1"/>
  <c r="AV39" i="69" s="1"/>
  <c r="F39" i="69" s="1"/>
  <c r="AY39" i="69" s="1"/>
  <c r="G39" i="69" s="1"/>
  <c r="BC30" i="69"/>
  <c r="BC21" i="69"/>
  <c r="BC51" i="69"/>
  <c r="BC45" i="69"/>
  <c r="BC39" i="69"/>
  <c r="BA36" i="68"/>
  <c r="BA27" i="68"/>
  <c r="AZ27" i="68"/>
  <c r="AZ24" i="68"/>
  <c r="BC18" i="68"/>
  <c r="BB27" i="68"/>
  <c r="I42" i="68"/>
  <c r="I30" i="68"/>
  <c r="I18" i="68"/>
  <c r="AR18" i="68"/>
  <c r="AS18" i="68" s="1"/>
  <c r="AV18" i="68" s="1"/>
  <c r="F18" i="68" s="1"/>
  <c r="AY18" i="68" s="1"/>
  <c r="G18" i="68" s="1"/>
  <c r="BC51" i="68"/>
  <c r="AR42" i="68"/>
  <c r="AS42" i="68" s="1"/>
  <c r="AV42" i="68" s="1"/>
  <c r="F42" i="68" s="1"/>
  <c r="AY42" i="68" s="1"/>
  <c r="G42" i="68" s="1"/>
  <c r="BC39" i="68"/>
  <c r="BB36" i="68"/>
  <c r="AR30" i="68"/>
  <c r="AS30" i="68" s="1"/>
  <c r="AV30" i="68" s="1"/>
  <c r="F30" i="68" s="1"/>
  <c r="AY30" i="68" s="1"/>
  <c r="G30" i="68" s="1"/>
  <c r="BC27" i="68"/>
  <c r="BB24" i="68"/>
  <c r="BD24" i="68" s="1"/>
  <c r="AZ45" i="67"/>
  <c r="BA42" i="67"/>
  <c r="I48" i="67"/>
  <c r="AR27" i="67"/>
  <c r="AS27" i="67" s="1"/>
  <c r="AV27" i="67" s="1"/>
  <c r="F27" i="67" s="1"/>
  <c r="AY27" i="67" s="1"/>
  <c r="G27" i="67" s="1"/>
  <c r="BC18" i="67"/>
  <c r="I51" i="67"/>
  <c r="I18" i="67"/>
  <c r="AR18" i="67"/>
  <c r="AS18" i="67" s="1"/>
  <c r="AV18" i="67" s="1"/>
  <c r="F18" i="67" s="1"/>
  <c r="AY18" i="67" s="1"/>
  <c r="G18" i="67" s="1"/>
  <c r="AR48" i="67"/>
  <c r="AS48" i="67" s="1"/>
  <c r="AV48" i="67" s="1"/>
  <c r="F48" i="67" s="1"/>
  <c r="AY48" i="67" s="1"/>
  <c r="G48" i="67" s="1"/>
  <c r="BC24" i="67"/>
  <c r="I21" i="67"/>
  <c r="I39" i="67"/>
  <c r="BC21" i="67"/>
  <c r="AR51" i="67"/>
  <c r="AS51" i="67" s="1"/>
  <c r="AV51" i="67" s="1"/>
  <c r="F51" i="67" s="1"/>
  <c r="AY51" i="67" s="1"/>
  <c r="G51" i="67" s="1"/>
  <c r="BC48" i="67"/>
  <c r="I45" i="67"/>
  <c r="AR39" i="67"/>
  <c r="AS39" i="67" s="1"/>
  <c r="AV39" i="67" s="1"/>
  <c r="F39" i="67" s="1"/>
  <c r="AY39" i="67" s="1"/>
  <c r="G39" i="67" s="1"/>
  <c r="BC36" i="67"/>
  <c r="AR24" i="67"/>
  <c r="AS24" i="67" s="1"/>
  <c r="AV24" i="67" s="1"/>
  <c r="F24" i="67" s="1"/>
  <c r="AY24" i="67" s="1"/>
  <c r="G24" i="67" s="1"/>
  <c r="AP18" i="66"/>
  <c r="J18" i="66" s="1"/>
  <c r="AQ18" i="66" s="1"/>
  <c r="AL51" i="66"/>
  <c r="AL48" i="66"/>
  <c r="AL45" i="66"/>
  <c r="AP45" i="66" s="1"/>
  <c r="J45" i="66" s="1"/>
  <c r="AQ45" i="66" s="1"/>
  <c r="AL42" i="66"/>
  <c r="AL39" i="66"/>
  <c r="AP39" i="66" s="1"/>
  <c r="J39" i="66" s="1"/>
  <c r="AQ39" i="66" s="1"/>
  <c r="AL36" i="66"/>
  <c r="AL33" i="66"/>
  <c r="AP33" i="66" s="1"/>
  <c r="J33" i="66" s="1"/>
  <c r="AQ33" i="66" s="1"/>
  <c r="AL30" i="66"/>
  <c r="AL27" i="66"/>
  <c r="AL24" i="66"/>
  <c r="AL21" i="66"/>
  <c r="AP21" i="66" s="1"/>
  <c r="J21" i="66" s="1"/>
  <c r="AQ21" i="66" s="1"/>
  <c r="AL18" i="66"/>
  <c r="AR39" i="65"/>
  <c r="AS39" i="65" s="1"/>
  <c r="AV39" i="65" s="1"/>
  <c r="F39" i="65" s="1"/>
  <c r="AY39" i="65" s="1"/>
  <c r="G39" i="65" s="1"/>
  <c r="I48" i="65"/>
  <c r="AR48" i="65"/>
  <c r="AS48" i="65" s="1"/>
  <c r="AV48" i="65" s="1"/>
  <c r="F48" i="65" s="1"/>
  <c r="AY48" i="65" s="1"/>
  <c r="G48" i="65" s="1"/>
  <c r="I24" i="65"/>
  <c r="H48" i="65"/>
  <c r="H45" i="65"/>
  <c r="H39" i="65"/>
  <c r="AP27" i="65"/>
  <c r="J27" i="65" s="1"/>
  <c r="AQ27" i="65" s="1"/>
  <c r="AR24" i="65"/>
  <c r="AS24" i="65" s="1"/>
  <c r="AV24" i="65" s="1"/>
  <c r="F24" i="65" s="1"/>
  <c r="AY24" i="65" s="1"/>
  <c r="G24" i="65" s="1"/>
  <c r="BC21" i="64"/>
  <c r="AL51" i="64"/>
  <c r="AL48" i="64"/>
  <c r="AL45" i="64"/>
  <c r="AP45" i="64" s="1"/>
  <c r="J45" i="64" s="1"/>
  <c r="AQ45" i="64" s="1"/>
  <c r="AL42" i="64"/>
  <c r="AL39" i="64"/>
  <c r="AL36" i="64"/>
  <c r="AP36" i="64" s="1"/>
  <c r="J36" i="64" s="1"/>
  <c r="AQ36" i="64" s="1"/>
  <c r="AL33" i="64"/>
  <c r="AL30" i="64"/>
  <c r="AP30" i="64" s="1"/>
  <c r="J30" i="64" s="1"/>
  <c r="AQ30" i="64" s="1"/>
  <c r="AL27" i="64"/>
  <c r="AL24" i="64"/>
  <c r="AP24" i="64" s="1"/>
  <c r="J24" i="64" s="1"/>
  <c r="AQ24" i="64" s="1"/>
  <c r="AL21" i="64"/>
  <c r="AP21" i="64" s="1"/>
  <c r="J21" i="64" s="1"/>
  <c r="AQ21" i="64" s="1"/>
  <c r="AL18" i="64"/>
  <c r="BA48" i="62"/>
  <c r="AZ48" i="62"/>
  <c r="BA42" i="62"/>
  <c r="AZ42" i="62"/>
  <c r="BC30" i="62"/>
  <c r="BC18" i="62"/>
  <c r="I36" i="62"/>
  <c r="I24" i="62"/>
  <c r="AR24" i="62"/>
  <c r="AS24" i="62" s="1"/>
  <c r="AV24" i="62" s="1"/>
  <c r="F24" i="62" s="1"/>
  <c r="AY24" i="62" s="1"/>
  <c r="G24" i="62" s="1"/>
  <c r="AR51" i="62"/>
  <c r="AS51" i="62" s="1"/>
  <c r="AV51" i="62" s="1"/>
  <c r="F51" i="62" s="1"/>
  <c r="AY51" i="62" s="1"/>
  <c r="G51" i="62" s="1"/>
  <c r="I48" i="62"/>
  <c r="BB48" i="62"/>
  <c r="BD48" i="62" s="1"/>
  <c r="I42" i="62"/>
  <c r="BB42" i="62"/>
  <c r="BC33" i="62"/>
  <c r="BC27" i="62"/>
  <c r="BC21" i="62"/>
  <c r="BC24" i="62"/>
  <c r="I30" i="62"/>
  <c r="AR30" i="62"/>
  <c r="AS30" i="62" s="1"/>
  <c r="AV30" i="62" s="1"/>
  <c r="F30" i="62" s="1"/>
  <c r="AY30" i="62" s="1"/>
  <c r="G30" i="62" s="1"/>
  <c r="BC51" i="62"/>
  <c r="BC45" i="62"/>
  <c r="BC39" i="62"/>
  <c r="BC36" i="61"/>
  <c r="BC51" i="61"/>
  <c r="BC48" i="61"/>
  <c r="I42" i="61"/>
  <c r="I30" i="61"/>
  <c r="AR30" i="61"/>
  <c r="AS30" i="61" s="1"/>
  <c r="AV30" i="61" s="1"/>
  <c r="F30" i="61" s="1"/>
  <c r="AY30" i="61" s="1"/>
  <c r="G30" i="61" s="1"/>
  <c r="I24" i="61"/>
  <c r="AR24" i="61"/>
  <c r="AS24" i="61" s="1"/>
  <c r="AV24" i="61" s="1"/>
  <c r="F24" i="61" s="1"/>
  <c r="AY24" i="61" s="1"/>
  <c r="G24" i="61" s="1"/>
  <c r="BC42" i="61"/>
  <c r="BC45" i="61"/>
  <c r="BC39" i="61"/>
  <c r="BC33" i="61"/>
  <c r="BC27" i="61"/>
  <c r="BC21" i="61"/>
  <c r="BC30" i="61"/>
  <c r="BC24" i="61"/>
  <c r="BC18" i="61"/>
  <c r="I33" i="61"/>
  <c r="AR33" i="61"/>
  <c r="AS33" i="61" s="1"/>
  <c r="AV33" i="61" s="1"/>
  <c r="F33" i="61" s="1"/>
  <c r="AY33" i="61" s="1"/>
  <c r="G33" i="61" s="1"/>
  <c r="I27" i="61"/>
  <c r="AR27" i="61"/>
  <c r="AS27" i="61" s="1"/>
  <c r="AV27" i="61" s="1"/>
  <c r="F27" i="61" s="1"/>
  <c r="AY27" i="61" s="1"/>
  <c r="G27" i="61" s="1"/>
  <c r="I21" i="61"/>
  <c r="AR21" i="61"/>
  <c r="AS21" i="61" s="1"/>
  <c r="AV21" i="61" s="1"/>
  <c r="F21" i="61" s="1"/>
  <c r="AY21" i="61" s="1"/>
  <c r="G21" i="61" s="1"/>
  <c r="AL51" i="61"/>
  <c r="AP51" i="61" s="1"/>
  <c r="J51" i="61" s="1"/>
  <c r="AQ51" i="61" s="1"/>
  <c r="AL48" i="61"/>
  <c r="AZ21" i="60"/>
  <c r="I48" i="60"/>
  <c r="AR48" i="60"/>
  <c r="AS48" i="60" s="1"/>
  <c r="AV48" i="60" s="1"/>
  <c r="F48" i="60" s="1"/>
  <c r="AY48" i="60" s="1"/>
  <c r="G48" i="60" s="1"/>
  <c r="I51" i="60"/>
  <c r="AR51" i="60"/>
  <c r="AS51" i="60" s="1"/>
  <c r="AV51" i="60" s="1"/>
  <c r="F51" i="60" s="1"/>
  <c r="AY51" i="60" s="1"/>
  <c r="G51" i="60" s="1"/>
  <c r="I27" i="60"/>
  <c r="I30" i="60"/>
  <c r="AR27" i="60"/>
  <c r="AS27" i="60" s="1"/>
  <c r="AV27" i="60" s="1"/>
  <c r="F27" i="60" s="1"/>
  <c r="AY27" i="60" s="1"/>
  <c r="G27" i="60" s="1"/>
  <c r="I21" i="60"/>
  <c r="BB21" i="60"/>
  <c r="BD21" i="60" s="1"/>
  <c r="AP45" i="60"/>
  <c r="J45" i="60" s="1"/>
  <c r="AQ45" i="60" s="1"/>
  <c r="AR42" i="60"/>
  <c r="AS42" i="60" s="1"/>
  <c r="AV42" i="60" s="1"/>
  <c r="F42" i="60" s="1"/>
  <c r="AY42" i="60" s="1"/>
  <c r="G42" i="60" s="1"/>
  <c r="AR30" i="60"/>
  <c r="AS30" i="60" s="1"/>
  <c r="AV30" i="60" s="1"/>
  <c r="F30" i="60" s="1"/>
  <c r="AY30" i="60" s="1"/>
  <c r="G30" i="60" s="1"/>
  <c r="BC27" i="60"/>
  <c r="I48" i="59"/>
  <c r="AR48" i="59"/>
  <c r="AS48" i="59" s="1"/>
  <c r="AV48" i="59" s="1"/>
  <c r="F48" i="59" s="1"/>
  <c r="AY48" i="59" s="1"/>
  <c r="G48" i="59" s="1"/>
  <c r="I36" i="59"/>
  <c r="AR36" i="59"/>
  <c r="AS36" i="59" s="1"/>
  <c r="AV36" i="59" s="1"/>
  <c r="F36" i="59" s="1"/>
  <c r="AY36" i="59" s="1"/>
  <c r="G36" i="59" s="1"/>
  <c r="I24" i="59"/>
  <c r="I51" i="59"/>
  <c r="AR51" i="59"/>
  <c r="AS51" i="59" s="1"/>
  <c r="AV51" i="59" s="1"/>
  <c r="F51" i="59" s="1"/>
  <c r="AY51" i="59" s="1"/>
  <c r="G51" i="59" s="1"/>
  <c r="I30" i="59"/>
  <c r="AR30" i="59"/>
  <c r="AS30" i="59" s="1"/>
  <c r="AV30" i="59" s="1"/>
  <c r="F30" i="59" s="1"/>
  <c r="AY30" i="59" s="1"/>
  <c r="I39" i="59"/>
  <c r="AR39" i="59"/>
  <c r="AS39" i="59" s="1"/>
  <c r="AV39" i="59" s="1"/>
  <c r="F39" i="59" s="1"/>
  <c r="AY39" i="59" s="1"/>
  <c r="G39" i="59" s="1"/>
  <c r="I45" i="59"/>
  <c r="AR45" i="59"/>
  <c r="AS45" i="59" s="1"/>
  <c r="AV45" i="59" s="1"/>
  <c r="F45" i="59" s="1"/>
  <c r="AY45" i="59" s="1"/>
  <c r="G45" i="59" s="1"/>
  <c r="I21" i="59"/>
  <c r="AR21" i="59"/>
  <c r="AS21" i="59" s="1"/>
  <c r="AV21" i="59" s="1"/>
  <c r="F21" i="59" s="1"/>
  <c r="AY21" i="59" s="1"/>
  <c r="G21" i="59" s="1"/>
  <c r="BB21" i="59"/>
  <c r="BC36" i="58"/>
  <c r="AP45" i="58"/>
  <c r="J45" i="58" s="1"/>
  <c r="AQ45" i="58" s="1"/>
  <c r="BC33" i="58"/>
  <c r="BC30" i="58"/>
  <c r="BC27" i="58"/>
  <c r="BC24" i="58"/>
  <c r="BC21" i="58"/>
  <c r="BC18" i="58"/>
  <c r="BC45" i="58"/>
  <c r="AL51" i="58"/>
  <c r="AP51" i="58" s="1"/>
  <c r="J51" i="58" s="1"/>
  <c r="AQ51" i="58" s="1"/>
  <c r="AL48" i="58"/>
  <c r="AL45" i="58"/>
  <c r="AL42" i="58"/>
  <c r="AL39" i="58"/>
  <c r="AP39" i="58" s="1"/>
  <c r="J39" i="58" s="1"/>
  <c r="AQ39" i="58" s="1"/>
  <c r="AL36" i="58"/>
  <c r="AL33" i="58"/>
  <c r="AP33" i="58" s="1"/>
  <c r="J33" i="58" s="1"/>
  <c r="AQ33" i="58" s="1"/>
  <c r="AL30" i="58"/>
  <c r="AL27" i="58"/>
  <c r="AP27" i="58" s="1"/>
  <c r="J27" i="58" s="1"/>
  <c r="AQ27" i="58" s="1"/>
  <c r="AL24" i="58"/>
  <c r="AL21" i="58"/>
  <c r="AL18" i="58"/>
  <c r="BA45" i="57"/>
  <c r="AZ45" i="57"/>
  <c r="I39" i="57"/>
  <c r="BB30" i="57"/>
  <c r="BD30" i="57" s="1"/>
  <c r="I36" i="57"/>
  <c r="BC18" i="57"/>
  <c r="BC48" i="57"/>
  <c r="I45" i="57"/>
  <c r="BB45" i="57"/>
  <c r="AR39" i="57"/>
  <c r="AS39" i="57" s="1"/>
  <c r="AV39" i="57" s="1"/>
  <c r="F39" i="57" s="1"/>
  <c r="AY39" i="57" s="1"/>
  <c r="G39" i="57" s="1"/>
  <c r="BC36" i="57"/>
  <c r="BC24" i="57"/>
  <c r="AR30" i="55"/>
  <c r="AS30" i="55" s="1"/>
  <c r="AV30" i="55" s="1"/>
  <c r="F30" i="55" s="1"/>
  <c r="AY30" i="55" s="1"/>
  <c r="G30" i="55" s="1"/>
  <c r="I48" i="55"/>
  <c r="AR48" i="55"/>
  <c r="AS48" i="55" s="1"/>
  <c r="AV48" i="55" s="1"/>
  <c r="F48" i="55" s="1"/>
  <c r="AY48" i="55" s="1"/>
  <c r="G48" i="55" s="1"/>
  <c r="I33" i="55"/>
  <c r="AR33" i="55"/>
  <c r="AS33" i="55" s="1"/>
  <c r="AV33" i="55" s="1"/>
  <c r="F33" i="55" s="1"/>
  <c r="AY33" i="55" s="1"/>
  <c r="G33" i="55" s="1"/>
  <c r="AR18" i="55"/>
  <c r="AS18" i="55" s="1"/>
  <c r="AV18" i="55" s="1"/>
  <c r="F18" i="55" s="1"/>
  <c r="AY18" i="55" s="1"/>
  <c r="G18" i="55" s="1"/>
  <c r="BB48" i="55"/>
  <c r="BD48" i="55" s="1"/>
  <c r="H51" i="55"/>
  <c r="H48" i="55"/>
  <c r="H45" i="55"/>
  <c r="AP27" i="55"/>
  <c r="J27" i="55" s="1"/>
  <c r="AQ27" i="55" s="1"/>
  <c r="I51" i="54"/>
  <c r="AR51" i="54"/>
  <c r="AS51" i="54" s="1"/>
  <c r="AV51" i="54" s="1"/>
  <c r="F51" i="54" s="1"/>
  <c r="AY51" i="54" s="1"/>
  <c r="G51" i="54" s="1"/>
  <c r="I18" i="54"/>
  <c r="AR18" i="54"/>
  <c r="AS18" i="54" s="1"/>
  <c r="AV18" i="54" s="1"/>
  <c r="F18" i="54" s="1"/>
  <c r="AY18" i="54" s="1"/>
  <c r="G18" i="54" s="1"/>
  <c r="I45" i="54"/>
  <c r="AR45" i="54"/>
  <c r="AS45" i="54" s="1"/>
  <c r="AV45" i="54" s="1"/>
  <c r="F45" i="54" s="1"/>
  <c r="AY45" i="54" s="1"/>
  <c r="G45" i="54" s="1"/>
  <c r="AR33" i="54"/>
  <c r="AS33" i="54" s="1"/>
  <c r="AV33" i="54" s="1"/>
  <c r="F33" i="54" s="1"/>
  <c r="AY33" i="54" s="1"/>
  <c r="G33" i="54" s="1"/>
  <c r="I36" i="54"/>
  <c r="AR36" i="54"/>
  <c r="AS36" i="54" s="1"/>
  <c r="AV36" i="54" s="1"/>
  <c r="F36" i="54" s="1"/>
  <c r="AY36" i="54" s="1"/>
  <c r="G36" i="54" s="1"/>
  <c r="I24" i="54"/>
  <c r="AR24" i="54"/>
  <c r="AS24" i="54" s="1"/>
  <c r="AV24" i="54" s="1"/>
  <c r="F24" i="54" s="1"/>
  <c r="AY24" i="54" s="1"/>
  <c r="G24" i="54" s="1"/>
  <c r="BC27" i="54"/>
  <c r="BC21" i="54"/>
  <c r="BC42" i="54"/>
  <c r="BC30" i="54"/>
  <c r="BC24" i="54"/>
  <c r="BC18" i="54"/>
  <c r="L18" i="52"/>
  <c r="N18" i="52"/>
  <c r="AK18" i="52"/>
  <c r="E18" i="52" s="1"/>
  <c r="AM18" i="52"/>
  <c r="AN18" i="52"/>
  <c r="AO18" i="52"/>
  <c r="AT18" i="52"/>
  <c r="AU18" i="52" s="1"/>
  <c r="AX18" i="52" s="1"/>
  <c r="AW18" i="52"/>
  <c r="L21" i="52"/>
  <c r="N21" i="52"/>
  <c r="AK21" i="52"/>
  <c r="E21" i="52" s="1"/>
  <c r="AM21" i="52"/>
  <c r="AN21" i="52"/>
  <c r="AO21" i="52"/>
  <c r="AT21" i="52"/>
  <c r="AU21" i="52" s="1"/>
  <c r="AX21" i="52" s="1"/>
  <c r="AW21" i="52"/>
  <c r="L24" i="52"/>
  <c r="N24" i="52"/>
  <c r="AK24" i="52"/>
  <c r="E24" i="52" s="1"/>
  <c r="AM24" i="52"/>
  <c r="AN24" i="52"/>
  <c r="AO24" i="52"/>
  <c r="AT24" i="52"/>
  <c r="AU24" i="52" s="1"/>
  <c r="AX24" i="52" s="1"/>
  <c r="AW24" i="52"/>
  <c r="L27" i="52"/>
  <c r="N27" i="52" s="1"/>
  <c r="AK27" i="52"/>
  <c r="E27" i="52" s="1"/>
  <c r="AM27" i="52"/>
  <c r="AN27" i="52"/>
  <c r="AO27" i="52"/>
  <c r="AT27" i="52"/>
  <c r="AU27" i="52"/>
  <c r="AX27" i="52" s="1"/>
  <c r="AW27" i="52"/>
  <c r="L30" i="52"/>
  <c r="N30" i="52" s="1"/>
  <c r="AK30" i="52"/>
  <c r="E30" i="52" s="1"/>
  <c r="BC30" i="52" s="1"/>
  <c r="AM30" i="52"/>
  <c r="AN30" i="52"/>
  <c r="AO30" i="52"/>
  <c r="AT30" i="52"/>
  <c r="AU30" i="52" s="1"/>
  <c r="AX30" i="52" s="1"/>
  <c r="AW30" i="52"/>
  <c r="L33" i="52"/>
  <c r="N33" i="52" s="1"/>
  <c r="AK33" i="52"/>
  <c r="AM33" i="52"/>
  <c r="AN33" i="52"/>
  <c r="AO33" i="52"/>
  <c r="AT33" i="52"/>
  <c r="AU33" i="52" s="1"/>
  <c r="AX33" i="52" s="1"/>
  <c r="AW33" i="52"/>
  <c r="L36" i="52"/>
  <c r="N36" i="52" s="1"/>
  <c r="AK36" i="52"/>
  <c r="E36" i="52" s="1"/>
  <c r="AM36" i="52"/>
  <c r="AN36" i="52"/>
  <c r="AO36" i="52"/>
  <c r="AT36" i="52"/>
  <c r="AU36" i="52" s="1"/>
  <c r="AX36" i="52" s="1"/>
  <c r="AW36" i="52"/>
  <c r="L39" i="52"/>
  <c r="N39" i="52" s="1"/>
  <c r="AK39" i="52"/>
  <c r="E39" i="52" s="1"/>
  <c r="AM39" i="52"/>
  <c r="AN39" i="52"/>
  <c r="AO39" i="52"/>
  <c r="AT39" i="52"/>
  <c r="AU39" i="52"/>
  <c r="AX39" i="52" s="1"/>
  <c r="AW39" i="52"/>
  <c r="L42" i="52"/>
  <c r="N42" i="52" s="1"/>
  <c r="BC42" i="52" s="1"/>
  <c r="AK42" i="52"/>
  <c r="E42" i="52" s="1"/>
  <c r="AM42" i="52"/>
  <c r="AN42" i="52"/>
  <c r="AO42" i="52"/>
  <c r="AT42" i="52"/>
  <c r="AU42" i="52" s="1"/>
  <c r="AX42" i="52" s="1"/>
  <c r="AW42" i="52"/>
  <c r="L45" i="52"/>
  <c r="N45" i="52" s="1"/>
  <c r="AK45" i="52"/>
  <c r="E45" i="52" s="1"/>
  <c r="AM45" i="52"/>
  <c r="AN45" i="52"/>
  <c r="AO45" i="52"/>
  <c r="AT45" i="52"/>
  <c r="AU45" i="52" s="1"/>
  <c r="AX45" i="52" s="1"/>
  <c r="AW45" i="52"/>
  <c r="L48" i="52"/>
  <c r="N48" i="52" s="1"/>
  <c r="AK48" i="52"/>
  <c r="E48" i="52" s="1"/>
  <c r="AM48" i="52"/>
  <c r="AN48" i="52"/>
  <c r="AO48" i="52"/>
  <c r="AT48" i="52"/>
  <c r="AU48" i="52" s="1"/>
  <c r="AW48" i="52"/>
  <c r="L51" i="52"/>
  <c r="N51" i="52" s="1"/>
  <c r="AK51" i="52"/>
  <c r="E51" i="52" s="1"/>
  <c r="AM51" i="52"/>
  <c r="AN51" i="52"/>
  <c r="AO51" i="52"/>
  <c r="AT51" i="52"/>
  <c r="AU51" i="52" s="1"/>
  <c r="AX51" i="52" s="1"/>
  <c r="AW51" i="52"/>
  <c r="L18" i="51"/>
  <c r="N18" i="51" s="1"/>
  <c r="AK18" i="51"/>
  <c r="AM18" i="51"/>
  <c r="AN18" i="51"/>
  <c r="AO18" i="51"/>
  <c r="AT18" i="51"/>
  <c r="AU18" i="51" s="1"/>
  <c r="AX18" i="51" s="1"/>
  <c r="AW18" i="51"/>
  <c r="L21" i="51"/>
  <c r="N21" i="51" s="1"/>
  <c r="AK21" i="51"/>
  <c r="E21" i="51" s="1"/>
  <c r="AM21" i="51"/>
  <c r="AN21" i="51"/>
  <c r="AO21" i="51"/>
  <c r="AT21" i="51"/>
  <c r="AU21" i="51" s="1"/>
  <c r="AX21" i="51" s="1"/>
  <c r="AW21" i="51"/>
  <c r="L24" i="51"/>
  <c r="N24" i="51" s="1"/>
  <c r="AK24" i="51"/>
  <c r="E24" i="51" s="1"/>
  <c r="AM24" i="51"/>
  <c r="AN24" i="51"/>
  <c r="AO24" i="51"/>
  <c r="AT24" i="51"/>
  <c r="AU24" i="51"/>
  <c r="AW24" i="51"/>
  <c r="L27" i="51"/>
  <c r="N27" i="51" s="1"/>
  <c r="AK27" i="51"/>
  <c r="E27" i="51" s="1"/>
  <c r="AL27" i="51"/>
  <c r="H27" i="51" s="1"/>
  <c r="AM27" i="51"/>
  <c r="AN27" i="51"/>
  <c r="AO27" i="51"/>
  <c r="AT27" i="51"/>
  <c r="AU27" i="51"/>
  <c r="AX27" i="51" s="1"/>
  <c r="AW27" i="51"/>
  <c r="L30" i="51"/>
  <c r="N30" i="51"/>
  <c r="AK30" i="51"/>
  <c r="AM30" i="51"/>
  <c r="AN30" i="51"/>
  <c r="AO30" i="51"/>
  <c r="AT30" i="51"/>
  <c r="AU30" i="51" s="1"/>
  <c r="AX30" i="51" s="1"/>
  <c r="AW30" i="51"/>
  <c r="L33" i="51"/>
  <c r="N33" i="51" s="1"/>
  <c r="AK33" i="51"/>
  <c r="E33" i="51" s="1"/>
  <c r="AM33" i="51"/>
  <c r="AN33" i="51"/>
  <c r="AO33" i="51"/>
  <c r="AT33" i="51"/>
  <c r="AU33" i="51"/>
  <c r="AW33" i="51"/>
  <c r="L36" i="51"/>
  <c r="N36" i="51" s="1"/>
  <c r="AK36" i="51"/>
  <c r="E36" i="51" s="1"/>
  <c r="AM36" i="51"/>
  <c r="AN36" i="51"/>
  <c r="AO36" i="51"/>
  <c r="AT36" i="51"/>
  <c r="AU36" i="51"/>
  <c r="AX36" i="51" s="1"/>
  <c r="AW36" i="51"/>
  <c r="L39" i="51"/>
  <c r="N39" i="51" s="1"/>
  <c r="AK39" i="51"/>
  <c r="E39" i="51" s="1"/>
  <c r="AL39" i="51"/>
  <c r="H39" i="51" s="1"/>
  <c r="AM39" i="51"/>
  <c r="AN39" i="51"/>
  <c r="AO39" i="51"/>
  <c r="AT39" i="51"/>
  <c r="AU39" i="51" s="1"/>
  <c r="AX39" i="51" s="1"/>
  <c r="AW39" i="51"/>
  <c r="L42" i="51"/>
  <c r="N42" i="51" s="1"/>
  <c r="AK42" i="51"/>
  <c r="E42" i="51" s="1"/>
  <c r="AM42" i="51"/>
  <c r="AN42" i="51"/>
  <c r="AO42" i="51"/>
  <c r="AT42" i="51"/>
  <c r="AU42" i="51"/>
  <c r="AW42" i="51"/>
  <c r="L45" i="51"/>
  <c r="N45" i="51" s="1"/>
  <c r="AK45" i="51"/>
  <c r="E45" i="51" s="1"/>
  <c r="AM45" i="51"/>
  <c r="AN45" i="51"/>
  <c r="AO45" i="51"/>
  <c r="AT45" i="51"/>
  <c r="AU45" i="51"/>
  <c r="AX45" i="51" s="1"/>
  <c r="AW45" i="51"/>
  <c r="L48" i="51"/>
  <c r="N48" i="51" s="1"/>
  <c r="AK48" i="51"/>
  <c r="E48" i="51" s="1"/>
  <c r="AM48" i="51"/>
  <c r="AN48" i="51"/>
  <c r="AO48" i="51"/>
  <c r="AT48" i="51"/>
  <c r="AU48" i="51" s="1"/>
  <c r="AX48" i="51" s="1"/>
  <c r="AW48" i="51"/>
  <c r="L51" i="51"/>
  <c r="N51" i="51" s="1"/>
  <c r="AK51" i="51"/>
  <c r="AM51" i="51"/>
  <c r="AN51" i="51"/>
  <c r="AO51" i="51"/>
  <c r="AT51" i="51"/>
  <c r="AU51" i="51" s="1"/>
  <c r="AX51" i="51" s="1"/>
  <c r="AW51" i="51"/>
  <c r="L18" i="50"/>
  <c r="N18" i="50" s="1"/>
  <c r="AK18" i="50"/>
  <c r="E18" i="50" s="1"/>
  <c r="AM18" i="50"/>
  <c r="AN18" i="50"/>
  <c r="AO18" i="50"/>
  <c r="AT18" i="50"/>
  <c r="AU18" i="50" s="1"/>
  <c r="AW18" i="50"/>
  <c r="L21" i="50"/>
  <c r="N21" i="50" s="1"/>
  <c r="AK21" i="50"/>
  <c r="E21" i="50" s="1"/>
  <c r="AM21" i="50"/>
  <c r="AN21" i="50"/>
  <c r="AO21" i="50"/>
  <c r="AT21" i="50"/>
  <c r="AU21" i="50" s="1"/>
  <c r="AW21" i="50"/>
  <c r="L24" i="50"/>
  <c r="N24" i="50" s="1"/>
  <c r="AK24" i="50"/>
  <c r="AM24" i="50"/>
  <c r="AN24" i="50"/>
  <c r="AO24" i="50"/>
  <c r="AT24" i="50"/>
  <c r="AU24" i="50" s="1"/>
  <c r="AW24" i="50"/>
  <c r="L27" i="50"/>
  <c r="N27" i="50" s="1"/>
  <c r="AK27" i="50"/>
  <c r="E27" i="50" s="1"/>
  <c r="AM27" i="50"/>
  <c r="AN27" i="50"/>
  <c r="AO27" i="50"/>
  <c r="AT27" i="50"/>
  <c r="AU27" i="50" s="1"/>
  <c r="AX27" i="50" s="1"/>
  <c r="AW27" i="50"/>
  <c r="L30" i="50"/>
  <c r="N30" i="50" s="1"/>
  <c r="AK30" i="50"/>
  <c r="E30" i="50" s="1"/>
  <c r="AM30" i="50"/>
  <c r="AN30" i="50"/>
  <c r="AO30" i="50"/>
  <c r="AT30" i="50"/>
  <c r="AU30" i="50" s="1"/>
  <c r="AW30" i="50"/>
  <c r="L33" i="50"/>
  <c r="N33" i="50" s="1"/>
  <c r="AK33" i="50"/>
  <c r="E33" i="50" s="1"/>
  <c r="AM33" i="50"/>
  <c r="AN33" i="50"/>
  <c r="AO33" i="50"/>
  <c r="AT33" i="50"/>
  <c r="AU33" i="50" s="1"/>
  <c r="AW33" i="50"/>
  <c r="L36" i="50"/>
  <c r="N36" i="50" s="1"/>
  <c r="AK36" i="50"/>
  <c r="E36" i="50" s="1"/>
  <c r="AM36" i="50"/>
  <c r="AN36" i="50"/>
  <c r="AO36" i="50"/>
  <c r="AT36" i="50"/>
  <c r="AU36" i="50" s="1"/>
  <c r="AW36" i="50"/>
  <c r="L39" i="50"/>
  <c r="N39" i="50" s="1"/>
  <c r="AK39" i="50"/>
  <c r="E39" i="50" s="1"/>
  <c r="AM39" i="50"/>
  <c r="AN39" i="50"/>
  <c r="AO39" i="50"/>
  <c r="AT39" i="50"/>
  <c r="AU39" i="50" s="1"/>
  <c r="AX39" i="50" s="1"/>
  <c r="AW39" i="50"/>
  <c r="L42" i="50"/>
  <c r="N42" i="50" s="1"/>
  <c r="AK42" i="50"/>
  <c r="E42" i="50" s="1"/>
  <c r="AM42" i="50"/>
  <c r="AN42" i="50"/>
  <c r="AO42" i="50"/>
  <c r="AT42" i="50"/>
  <c r="AU42" i="50" s="1"/>
  <c r="AW42" i="50"/>
  <c r="L45" i="50"/>
  <c r="N45" i="50" s="1"/>
  <c r="AK45" i="50"/>
  <c r="E45" i="50" s="1"/>
  <c r="AL45" i="50"/>
  <c r="H45" i="50" s="1"/>
  <c r="AM45" i="50"/>
  <c r="AN45" i="50"/>
  <c r="AO45" i="50"/>
  <c r="AT45" i="50"/>
  <c r="AU45" i="50" s="1"/>
  <c r="AX45" i="50" s="1"/>
  <c r="AW45" i="50"/>
  <c r="L48" i="50"/>
  <c r="N48" i="50"/>
  <c r="AK48" i="50"/>
  <c r="E48" i="50" s="1"/>
  <c r="AM48" i="50"/>
  <c r="AN48" i="50"/>
  <c r="AO48" i="50"/>
  <c r="AT48" i="50"/>
  <c r="AU48" i="50" s="1"/>
  <c r="AX48" i="50" s="1"/>
  <c r="AW48" i="50"/>
  <c r="L51" i="50"/>
  <c r="N51" i="50" s="1"/>
  <c r="AK51" i="50"/>
  <c r="E51" i="50" s="1"/>
  <c r="AM51" i="50"/>
  <c r="AN51" i="50"/>
  <c r="AO51" i="50"/>
  <c r="AT51" i="50"/>
  <c r="AU51" i="50" s="1"/>
  <c r="AW51" i="50"/>
  <c r="L18" i="49"/>
  <c r="N18" i="49" s="1"/>
  <c r="AK18" i="49"/>
  <c r="E18" i="49" s="1"/>
  <c r="AL18" i="49"/>
  <c r="H18" i="49" s="1"/>
  <c r="AM18" i="49"/>
  <c r="AN18" i="49"/>
  <c r="AO18" i="49"/>
  <c r="AT18" i="49"/>
  <c r="AU18" i="49" s="1"/>
  <c r="AW18" i="49"/>
  <c r="L21" i="49"/>
  <c r="N21" i="49" s="1"/>
  <c r="AK21" i="49"/>
  <c r="E21" i="49" s="1"/>
  <c r="AL21" i="49"/>
  <c r="H21" i="49" s="1"/>
  <c r="AM21" i="49"/>
  <c r="AN21" i="49"/>
  <c r="AO21" i="49"/>
  <c r="AT21" i="49"/>
  <c r="AU21" i="49" s="1"/>
  <c r="AW21" i="49"/>
  <c r="L24" i="49"/>
  <c r="N24" i="49"/>
  <c r="AK24" i="49"/>
  <c r="E24" i="49" s="1"/>
  <c r="AM24" i="49"/>
  <c r="AN24" i="49"/>
  <c r="AO24" i="49"/>
  <c r="AT24" i="49"/>
  <c r="AU24" i="49" s="1"/>
  <c r="AX24" i="49" s="1"/>
  <c r="AW24" i="49"/>
  <c r="L27" i="49"/>
  <c r="N27" i="49"/>
  <c r="AK27" i="49"/>
  <c r="AM27" i="49"/>
  <c r="AN27" i="49"/>
  <c r="AO27" i="49"/>
  <c r="AT27" i="49"/>
  <c r="AU27" i="49" s="1"/>
  <c r="AW27" i="49"/>
  <c r="L30" i="49"/>
  <c r="N30" i="49"/>
  <c r="AK30" i="49"/>
  <c r="E30" i="49" s="1"/>
  <c r="AL30" i="49"/>
  <c r="H30" i="49" s="1"/>
  <c r="AM30" i="49"/>
  <c r="AN30" i="49"/>
  <c r="AP30" i="49" s="1"/>
  <c r="J30" i="49" s="1"/>
  <c r="AQ30" i="49" s="1"/>
  <c r="AO30" i="49"/>
  <c r="AT30" i="49"/>
  <c r="AU30" i="49" s="1"/>
  <c r="AW30" i="49"/>
  <c r="L33" i="49"/>
  <c r="N33" i="49" s="1"/>
  <c r="AK33" i="49"/>
  <c r="E33" i="49" s="1"/>
  <c r="AL33" i="49"/>
  <c r="H33" i="49" s="1"/>
  <c r="AM33" i="49"/>
  <c r="AN33" i="49"/>
  <c r="AO33" i="49"/>
  <c r="AT33" i="49"/>
  <c r="AU33" i="49" s="1"/>
  <c r="AW33" i="49"/>
  <c r="L36" i="49"/>
  <c r="N36" i="49" s="1"/>
  <c r="AK36" i="49"/>
  <c r="E36" i="49" s="1"/>
  <c r="AL36" i="49"/>
  <c r="H36" i="49" s="1"/>
  <c r="AM36" i="49"/>
  <c r="AN36" i="49"/>
  <c r="AO36" i="49"/>
  <c r="AT36" i="49"/>
  <c r="AU36" i="49" s="1"/>
  <c r="AX36" i="49" s="1"/>
  <c r="AW36" i="49"/>
  <c r="L39" i="49"/>
  <c r="N39" i="49"/>
  <c r="AK39" i="49"/>
  <c r="AM39" i="49"/>
  <c r="AN39" i="49"/>
  <c r="AO39" i="49"/>
  <c r="AT39" i="49"/>
  <c r="AU39" i="49" s="1"/>
  <c r="AW39" i="49"/>
  <c r="L42" i="49"/>
  <c r="N42" i="49"/>
  <c r="AK42" i="49"/>
  <c r="E42" i="49" s="1"/>
  <c r="AL42" i="49"/>
  <c r="H42" i="49" s="1"/>
  <c r="AM42" i="49"/>
  <c r="AN42" i="49"/>
  <c r="AO42" i="49"/>
  <c r="AT42" i="49"/>
  <c r="AU42" i="49" s="1"/>
  <c r="AW42" i="49"/>
  <c r="L45" i="49"/>
  <c r="N45" i="49" s="1"/>
  <c r="AK45" i="49"/>
  <c r="E45" i="49" s="1"/>
  <c r="AL45" i="49"/>
  <c r="H45" i="49" s="1"/>
  <c r="AM45" i="49"/>
  <c r="AN45" i="49"/>
  <c r="AO45" i="49"/>
  <c r="AT45" i="49"/>
  <c r="AU45" i="49" s="1"/>
  <c r="AW45" i="49"/>
  <c r="L48" i="49"/>
  <c r="N48" i="49"/>
  <c r="AK48" i="49"/>
  <c r="E48" i="49" s="1"/>
  <c r="AM48" i="49"/>
  <c r="AN48" i="49"/>
  <c r="AO48" i="49"/>
  <c r="AT48" i="49"/>
  <c r="AU48" i="49" s="1"/>
  <c r="AX48" i="49" s="1"/>
  <c r="AW48" i="49"/>
  <c r="L51" i="49"/>
  <c r="N51" i="49"/>
  <c r="AK51" i="49"/>
  <c r="AM51" i="49"/>
  <c r="AN51" i="49"/>
  <c r="AO51" i="49"/>
  <c r="AT51" i="49"/>
  <c r="AU51" i="49" s="1"/>
  <c r="AW51" i="49"/>
  <c r="L18" i="48"/>
  <c r="N18" i="48" s="1"/>
  <c r="AK18" i="48"/>
  <c r="AM18" i="48"/>
  <c r="AN18" i="48"/>
  <c r="AO18" i="48"/>
  <c r="AT18" i="48"/>
  <c r="AU18" i="48" s="1"/>
  <c r="AW18" i="48"/>
  <c r="L21" i="48"/>
  <c r="N21" i="48" s="1"/>
  <c r="AK21" i="48"/>
  <c r="AL21" i="48" s="1"/>
  <c r="AM21" i="48"/>
  <c r="AN21" i="48"/>
  <c r="AO21" i="48"/>
  <c r="AT21" i="48"/>
  <c r="AU21" i="48" s="1"/>
  <c r="AW21" i="48"/>
  <c r="L24" i="48"/>
  <c r="N24" i="48"/>
  <c r="AK24" i="48"/>
  <c r="AL24" i="48" s="1"/>
  <c r="AM24" i="48"/>
  <c r="AN24" i="48"/>
  <c r="AO24" i="48"/>
  <c r="AT24" i="48"/>
  <c r="AU24" i="48"/>
  <c r="AW24" i="48"/>
  <c r="L27" i="48"/>
  <c r="N27" i="48" s="1"/>
  <c r="AK27" i="48"/>
  <c r="AL27" i="48" s="1"/>
  <c r="AM27" i="48"/>
  <c r="AN27" i="48"/>
  <c r="AO27" i="48"/>
  <c r="AT27" i="48"/>
  <c r="AU27" i="48"/>
  <c r="AW27" i="48"/>
  <c r="L30" i="48"/>
  <c r="N30" i="48" s="1"/>
  <c r="AK30" i="48"/>
  <c r="AL30" i="48" s="1"/>
  <c r="AM30" i="48"/>
  <c r="AN30" i="48"/>
  <c r="AO30" i="48"/>
  <c r="AT30" i="48"/>
  <c r="AU30" i="48"/>
  <c r="AW30" i="48"/>
  <c r="L33" i="48"/>
  <c r="N33" i="48" s="1"/>
  <c r="AK33" i="48"/>
  <c r="AM33" i="48"/>
  <c r="AN33" i="48"/>
  <c r="AO33" i="48"/>
  <c r="AT33" i="48"/>
  <c r="AU33" i="48" s="1"/>
  <c r="AW33" i="48"/>
  <c r="L36" i="48"/>
  <c r="N36" i="48" s="1"/>
  <c r="AK36" i="48"/>
  <c r="AL36" i="48" s="1"/>
  <c r="AM36" i="48"/>
  <c r="AN36" i="48"/>
  <c r="AO36" i="48"/>
  <c r="AT36" i="48"/>
  <c r="AU36" i="48" s="1"/>
  <c r="AX36" i="48" s="1"/>
  <c r="AW36" i="48"/>
  <c r="L39" i="48"/>
  <c r="N39" i="48"/>
  <c r="AK39" i="48"/>
  <c r="AL39" i="48" s="1"/>
  <c r="AM39" i="48"/>
  <c r="AN39" i="48"/>
  <c r="AO39" i="48"/>
  <c r="AT39" i="48"/>
  <c r="AU39" i="48"/>
  <c r="AW39" i="48"/>
  <c r="L42" i="48"/>
  <c r="N42" i="48" s="1"/>
  <c r="AK42" i="48"/>
  <c r="AL42" i="48" s="1"/>
  <c r="H42" i="48" s="1"/>
  <c r="AM42" i="48"/>
  <c r="AN42" i="48"/>
  <c r="AO42" i="48"/>
  <c r="AT42" i="48"/>
  <c r="AU42" i="48"/>
  <c r="AW42" i="48"/>
  <c r="L45" i="48"/>
  <c r="N45" i="48" s="1"/>
  <c r="AK45" i="48"/>
  <c r="AL45" i="48" s="1"/>
  <c r="AM45" i="48"/>
  <c r="AN45" i="48"/>
  <c r="AO45" i="48"/>
  <c r="AT45" i="48"/>
  <c r="AU45" i="48"/>
  <c r="AW45" i="48"/>
  <c r="L48" i="48"/>
  <c r="N48" i="48"/>
  <c r="AK48" i="48"/>
  <c r="AL48" i="48" s="1"/>
  <c r="H48" i="48" s="1"/>
  <c r="AM48" i="48"/>
  <c r="AN48" i="48"/>
  <c r="AO48" i="48"/>
  <c r="AT48" i="48"/>
  <c r="AU48" i="48" s="1"/>
  <c r="AX48" i="48" s="1"/>
  <c r="AW48" i="48"/>
  <c r="E51" i="48"/>
  <c r="L51" i="48"/>
  <c r="N51" i="48" s="1"/>
  <c r="AK51" i="48"/>
  <c r="AL51" i="48" s="1"/>
  <c r="AM51" i="48"/>
  <c r="AN51" i="48"/>
  <c r="AO51" i="48"/>
  <c r="AT51" i="48"/>
  <c r="AU51" i="48"/>
  <c r="AW51" i="48"/>
  <c r="L18" i="47"/>
  <c r="N18" i="47" s="1"/>
  <c r="AK18" i="47"/>
  <c r="E18" i="47" s="1"/>
  <c r="AM18" i="47"/>
  <c r="AN18" i="47"/>
  <c r="AO18" i="47"/>
  <c r="AT18" i="47"/>
  <c r="AU18" i="47" s="1"/>
  <c r="AW18" i="47"/>
  <c r="L21" i="47"/>
  <c r="N21" i="47" s="1"/>
  <c r="AK21" i="47"/>
  <c r="E21" i="47" s="1"/>
  <c r="AL21" i="47"/>
  <c r="H21" i="47" s="1"/>
  <c r="AM21" i="47"/>
  <c r="AN21" i="47"/>
  <c r="AO21" i="47"/>
  <c r="AT21" i="47"/>
  <c r="AU21" i="47" s="1"/>
  <c r="AX21" i="47" s="1"/>
  <c r="AW21" i="47"/>
  <c r="L24" i="47"/>
  <c r="N24" i="47" s="1"/>
  <c r="AK24" i="47"/>
  <c r="AM24" i="47"/>
  <c r="AN24" i="47"/>
  <c r="AO24" i="47"/>
  <c r="AT24" i="47"/>
  <c r="AU24" i="47"/>
  <c r="AX24" i="47" s="1"/>
  <c r="AW24" i="47"/>
  <c r="L27" i="47"/>
  <c r="N27" i="47" s="1"/>
  <c r="AK27" i="47"/>
  <c r="E27" i="47" s="1"/>
  <c r="AM27" i="47"/>
  <c r="AN27" i="47"/>
  <c r="AO27" i="47"/>
  <c r="AT27" i="47"/>
  <c r="AU27" i="47"/>
  <c r="AX27" i="47" s="1"/>
  <c r="AW27" i="47"/>
  <c r="L30" i="47"/>
  <c r="N30" i="47" s="1"/>
  <c r="AK30" i="47"/>
  <c r="E30" i="47" s="1"/>
  <c r="AM30" i="47"/>
  <c r="AN30" i="47"/>
  <c r="AO30" i="47"/>
  <c r="AT30" i="47"/>
  <c r="AU30" i="47" s="1"/>
  <c r="AX30" i="47" s="1"/>
  <c r="AW30" i="47"/>
  <c r="L33" i="47"/>
  <c r="N33" i="47" s="1"/>
  <c r="AK33" i="47"/>
  <c r="E33" i="47" s="1"/>
  <c r="AL33" i="47"/>
  <c r="H33" i="47" s="1"/>
  <c r="AM33" i="47"/>
  <c r="AN33" i="47"/>
  <c r="AO33" i="47"/>
  <c r="AT33" i="47"/>
  <c r="AU33" i="47" s="1"/>
  <c r="AX33" i="47" s="1"/>
  <c r="AW33" i="47"/>
  <c r="L36" i="47"/>
  <c r="N36" i="47" s="1"/>
  <c r="AK36" i="47"/>
  <c r="E36" i="47" s="1"/>
  <c r="AM36" i="47"/>
  <c r="AN36" i="47"/>
  <c r="AO36" i="47"/>
  <c r="AT36" i="47"/>
  <c r="AU36" i="47"/>
  <c r="AX36" i="47" s="1"/>
  <c r="AW36" i="47"/>
  <c r="L39" i="47"/>
  <c r="N39" i="47" s="1"/>
  <c r="AK39" i="47"/>
  <c r="AM39" i="47"/>
  <c r="AN39" i="47"/>
  <c r="AO39" i="47"/>
  <c r="AT39" i="47"/>
  <c r="AU39" i="47"/>
  <c r="AX39" i="47" s="1"/>
  <c r="AW39" i="47"/>
  <c r="L42" i="47"/>
  <c r="N42" i="47" s="1"/>
  <c r="AK42" i="47"/>
  <c r="E42" i="47" s="1"/>
  <c r="AM42" i="47"/>
  <c r="AN42" i="47"/>
  <c r="AO42" i="47"/>
  <c r="AT42" i="47"/>
  <c r="AU42" i="47" s="1"/>
  <c r="AW42" i="47"/>
  <c r="L45" i="47"/>
  <c r="N45" i="47" s="1"/>
  <c r="AK45" i="47"/>
  <c r="E45" i="47" s="1"/>
  <c r="AL45" i="47"/>
  <c r="H45" i="47" s="1"/>
  <c r="AM45" i="47"/>
  <c r="AN45" i="47"/>
  <c r="AO45" i="47"/>
  <c r="AT45" i="47"/>
  <c r="AU45" i="47" s="1"/>
  <c r="AX45" i="47" s="1"/>
  <c r="AW45" i="47"/>
  <c r="L48" i="47"/>
  <c r="N48" i="47" s="1"/>
  <c r="AK48" i="47"/>
  <c r="AM48" i="47"/>
  <c r="AN48" i="47"/>
  <c r="AO48" i="47"/>
  <c r="AT48" i="47"/>
  <c r="AU48" i="47"/>
  <c r="AX48" i="47" s="1"/>
  <c r="AW48" i="47"/>
  <c r="L51" i="47"/>
  <c r="N51" i="47" s="1"/>
  <c r="AK51" i="47"/>
  <c r="E51" i="47" s="1"/>
  <c r="AM51" i="47"/>
  <c r="AN51" i="47"/>
  <c r="AO51" i="47"/>
  <c r="AT51" i="47"/>
  <c r="AU51" i="47"/>
  <c r="AX51" i="47" s="1"/>
  <c r="AW51" i="47"/>
  <c r="L18" i="46"/>
  <c r="N18" i="46" s="1"/>
  <c r="AK18" i="46"/>
  <c r="AM18" i="46"/>
  <c r="AN18" i="46"/>
  <c r="AO18" i="46"/>
  <c r="AT18" i="46"/>
  <c r="AU18" i="46"/>
  <c r="AX18" i="46" s="1"/>
  <c r="AW18" i="46"/>
  <c r="L21" i="46"/>
  <c r="N21" i="46" s="1"/>
  <c r="AK21" i="46"/>
  <c r="E21" i="46" s="1"/>
  <c r="AM21" i="46"/>
  <c r="AN21" i="46"/>
  <c r="AO21" i="46"/>
  <c r="AT21" i="46"/>
  <c r="AU21" i="46"/>
  <c r="AX21" i="46" s="1"/>
  <c r="AW21" i="46"/>
  <c r="L24" i="46"/>
  <c r="N24" i="46" s="1"/>
  <c r="AK24" i="46"/>
  <c r="E24" i="46" s="1"/>
  <c r="AL24" i="46"/>
  <c r="H24" i="46" s="1"/>
  <c r="AM24" i="46"/>
  <c r="AN24" i="46"/>
  <c r="AO24" i="46"/>
  <c r="AT24" i="46"/>
  <c r="AU24" i="46" s="1"/>
  <c r="AX24" i="46" s="1"/>
  <c r="AW24" i="46"/>
  <c r="L27" i="46"/>
  <c r="N27" i="46" s="1"/>
  <c r="BC27" i="46" s="1"/>
  <c r="AK27" i="46"/>
  <c r="E27" i="46" s="1"/>
  <c r="AL27" i="46"/>
  <c r="H27" i="46" s="1"/>
  <c r="AM27" i="46"/>
  <c r="AN27" i="46"/>
  <c r="AO27" i="46"/>
  <c r="AT27" i="46"/>
  <c r="AU27" i="46" s="1"/>
  <c r="AX27" i="46" s="1"/>
  <c r="AW27" i="46"/>
  <c r="L30" i="46"/>
  <c r="N30" i="46" s="1"/>
  <c r="AK30" i="46"/>
  <c r="E30" i="46" s="1"/>
  <c r="AM30" i="46"/>
  <c r="AN30" i="46"/>
  <c r="AO30" i="46"/>
  <c r="AT30" i="46"/>
  <c r="AU30" i="46"/>
  <c r="AX30" i="46" s="1"/>
  <c r="AW30" i="46"/>
  <c r="L33" i="46"/>
  <c r="N33" i="46" s="1"/>
  <c r="AK33" i="46"/>
  <c r="E33" i="46" s="1"/>
  <c r="AL33" i="46"/>
  <c r="H33" i="46" s="1"/>
  <c r="AM33" i="46"/>
  <c r="AN33" i="46"/>
  <c r="AO33" i="46"/>
  <c r="AT33" i="46"/>
  <c r="AU33" i="46" s="1"/>
  <c r="AX33" i="46" s="1"/>
  <c r="AW33" i="46"/>
  <c r="L36" i="46"/>
  <c r="N36" i="46" s="1"/>
  <c r="AK36" i="46"/>
  <c r="E36" i="46" s="1"/>
  <c r="AL36" i="46"/>
  <c r="H36" i="46" s="1"/>
  <c r="AM36" i="46"/>
  <c r="AN36" i="46"/>
  <c r="AO36" i="46"/>
  <c r="AT36" i="46"/>
  <c r="AU36" i="46" s="1"/>
  <c r="AW36" i="46"/>
  <c r="L39" i="46"/>
  <c r="N39" i="46" s="1"/>
  <c r="AK39" i="46"/>
  <c r="E39" i="46" s="1"/>
  <c r="AM39" i="46"/>
  <c r="AN39" i="46"/>
  <c r="AO39" i="46"/>
  <c r="AT39" i="46"/>
  <c r="AU39" i="46"/>
  <c r="AX39" i="46" s="1"/>
  <c r="AW39" i="46"/>
  <c r="L42" i="46"/>
  <c r="N42" i="46" s="1"/>
  <c r="AK42" i="46"/>
  <c r="E42" i="46" s="1"/>
  <c r="AL42" i="46"/>
  <c r="AM42" i="46"/>
  <c r="AN42" i="46"/>
  <c r="AO42" i="46"/>
  <c r="AT42" i="46"/>
  <c r="AU42" i="46" s="1"/>
  <c r="AX42" i="46" s="1"/>
  <c r="AW42" i="46"/>
  <c r="L45" i="46"/>
  <c r="N45" i="46" s="1"/>
  <c r="AK45" i="46"/>
  <c r="E45" i="46" s="1"/>
  <c r="AM45" i="46"/>
  <c r="AN45" i="46"/>
  <c r="AO45" i="46"/>
  <c r="AT45" i="46"/>
  <c r="AU45" i="46" s="1"/>
  <c r="AX45" i="46" s="1"/>
  <c r="AW45" i="46"/>
  <c r="L48" i="46"/>
  <c r="N48" i="46" s="1"/>
  <c r="AK48" i="46"/>
  <c r="E48" i="46" s="1"/>
  <c r="AM48" i="46"/>
  <c r="AN48" i="46"/>
  <c r="AO48" i="46"/>
  <c r="AT48" i="46"/>
  <c r="AU48" i="46" s="1"/>
  <c r="AX48" i="46" s="1"/>
  <c r="AW48" i="46"/>
  <c r="L51" i="46"/>
  <c r="N51" i="46" s="1"/>
  <c r="AK51" i="46"/>
  <c r="AM51" i="46"/>
  <c r="AN51" i="46"/>
  <c r="AO51" i="46"/>
  <c r="AT51" i="46"/>
  <c r="AU51" i="46"/>
  <c r="AX51" i="46" s="1"/>
  <c r="AW51" i="46"/>
  <c r="L18" i="45"/>
  <c r="N18" i="45" s="1"/>
  <c r="AK18" i="45"/>
  <c r="E18" i="45" s="1"/>
  <c r="AM18" i="45"/>
  <c r="AN18" i="45"/>
  <c r="AO18" i="45"/>
  <c r="AT18" i="45"/>
  <c r="AU18" i="45" s="1"/>
  <c r="AX18" i="45" s="1"/>
  <c r="AW18" i="45"/>
  <c r="L21" i="45"/>
  <c r="N21" i="45" s="1"/>
  <c r="AK21" i="45"/>
  <c r="E21" i="45" s="1"/>
  <c r="AM21" i="45"/>
  <c r="AN21" i="45"/>
  <c r="AO21" i="45"/>
  <c r="AT21" i="45"/>
  <c r="AU21" i="45" s="1"/>
  <c r="AX21" i="45" s="1"/>
  <c r="AW21" i="45"/>
  <c r="L24" i="45"/>
  <c r="N24" i="45" s="1"/>
  <c r="AK24" i="45"/>
  <c r="E24" i="45" s="1"/>
  <c r="AM24" i="45"/>
  <c r="AN24" i="45"/>
  <c r="AO24" i="45"/>
  <c r="AT24" i="45"/>
  <c r="AU24" i="45" s="1"/>
  <c r="AX24" i="45" s="1"/>
  <c r="AW24" i="45"/>
  <c r="L27" i="45"/>
  <c r="N27" i="45" s="1"/>
  <c r="AK27" i="45"/>
  <c r="E27" i="45" s="1"/>
  <c r="AL27" i="45"/>
  <c r="H27" i="45" s="1"/>
  <c r="AM27" i="45"/>
  <c r="AN27" i="45"/>
  <c r="AO27" i="45"/>
  <c r="AT27" i="45"/>
  <c r="AU27" i="45" s="1"/>
  <c r="AX27" i="45" s="1"/>
  <c r="AW27" i="45"/>
  <c r="L30" i="45"/>
  <c r="N30" i="45" s="1"/>
  <c r="AK30" i="45"/>
  <c r="E30" i="45" s="1"/>
  <c r="AM30" i="45"/>
  <c r="AN30" i="45"/>
  <c r="AO30" i="45"/>
  <c r="AT30" i="45"/>
  <c r="AU30" i="45" s="1"/>
  <c r="AX30" i="45" s="1"/>
  <c r="AW30" i="45"/>
  <c r="L33" i="45"/>
  <c r="N33" i="45" s="1"/>
  <c r="AK33" i="45"/>
  <c r="E33" i="45" s="1"/>
  <c r="AM33" i="45"/>
  <c r="AN33" i="45"/>
  <c r="AO33" i="45"/>
  <c r="AT33" i="45"/>
  <c r="AU33" i="45" s="1"/>
  <c r="AX33" i="45" s="1"/>
  <c r="AW33" i="45"/>
  <c r="L36" i="45"/>
  <c r="N36" i="45" s="1"/>
  <c r="AK36" i="45"/>
  <c r="E36" i="45" s="1"/>
  <c r="AM36" i="45"/>
  <c r="AN36" i="45"/>
  <c r="AO36" i="45"/>
  <c r="AT36" i="45"/>
  <c r="AU36" i="45" s="1"/>
  <c r="AX36" i="45" s="1"/>
  <c r="AW36" i="45"/>
  <c r="L39" i="45"/>
  <c r="N39" i="45" s="1"/>
  <c r="AK39" i="45"/>
  <c r="E39" i="45" s="1"/>
  <c r="AM39" i="45"/>
  <c r="AN39" i="45"/>
  <c r="AO39" i="45"/>
  <c r="AT39" i="45"/>
  <c r="AU39" i="45" s="1"/>
  <c r="AX39" i="45" s="1"/>
  <c r="AW39" i="45"/>
  <c r="L42" i="45"/>
  <c r="N42" i="45" s="1"/>
  <c r="AK42" i="45"/>
  <c r="E42" i="45" s="1"/>
  <c r="AM42" i="45"/>
  <c r="AN42" i="45"/>
  <c r="AO42" i="45"/>
  <c r="AT42" i="45"/>
  <c r="AU42" i="45" s="1"/>
  <c r="AX42" i="45" s="1"/>
  <c r="AW42" i="45"/>
  <c r="L45" i="45"/>
  <c r="N45" i="45" s="1"/>
  <c r="AK45" i="45"/>
  <c r="E45" i="45" s="1"/>
  <c r="AM45" i="45"/>
  <c r="AN45" i="45"/>
  <c r="AO45" i="45"/>
  <c r="AT45" i="45"/>
  <c r="AU45" i="45" s="1"/>
  <c r="AX45" i="45" s="1"/>
  <c r="AW45" i="45"/>
  <c r="L48" i="45"/>
  <c r="N48" i="45" s="1"/>
  <c r="AK48" i="45"/>
  <c r="E48" i="45" s="1"/>
  <c r="AM48" i="45"/>
  <c r="AN48" i="45"/>
  <c r="AO48" i="45"/>
  <c r="AT48" i="45"/>
  <c r="AU48" i="45" s="1"/>
  <c r="AX48" i="45" s="1"/>
  <c r="AW48" i="45"/>
  <c r="L51" i="45"/>
  <c r="N51" i="45" s="1"/>
  <c r="AK51" i="45"/>
  <c r="E51" i="45" s="1"/>
  <c r="AM51" i="45"/>
  <c r="AN51" i="45"/>
  <c r="AO51" i="45"/>
  <c r="AT51" i="45"/>
  <c r="AU51" i="45" s="1"/>
  <c r="AX51" i="45" s="1"/>
  <c r="AW51" i="45"/>
  <c r="L18" i="44"/>
  <c r="N18" i="44" s="1"/>
  <c r="AK18" i="44"/>
  <c r="AM18" i="44"/>
  <c r="AN18" i="44"/>
  <c r="AO18" i="44"/>
  <c r="AT18" i="44"/>
  <c r="AU18" i="44" s="1"/>
  <c r="AW18" i="44"/>
  <c r="L21" i="44"/>
  <c r="N21" i="44"/>
  <c r="AK21" i="44"/>
  <c r="E21" i="44" s="1"/>
  <c r="AL21" i="44"/>
  <c r="H21" i="44" s="1"/>
  <c r="AM21" i="44"/>
  <c r="AN21" i="44"/>
  <c r="AO21" i="44"/>
  <c r="AT21" i="44"/>
  <c r="AU21" i="44" s="1"/>
  <c r="AX21" i="44" s="1"/>
  <c r="AW21" i="44"/>
  <c r="L24" i="44"/>
  <c r="N24" i="44" s="1"/>
  <c r="AK24" i="44"/>
  <c r="AM24" i="44"/>
  <c r="AN24" i="44"/>
  <c r="AO24" i="44"/>
  <c r="AT24" i="44"/>
  <c r="AU24" i="44" s="1"/>
  <c r="AW24" i="44"/>
  <c r="L27" i="44"/>
  <c r="N27" i="44"/>
  <c r="AK27" i="44"/>
  <c r="E27" i="44" s="1"/>
  <c r="AL27" i="44"/>
  <c r="H27" i="44" s="1"/>
  <c r="AM27" i="44"/>
  <c r="AN27" i="44"/>
  <c r="AO27" i="44"/>
  <c r="AT27" i="44"/>
  <c r="AU27" i="44" s="1"/>
  <c r="AX27" i="44" s="1"/>
  <c r="AW27" i="44"/>
  <c r="L30" i="44"/>
  <c r="N30" i="44" s="1"/>
  <c r="AK30" i="44"/>
  <c r="AM30" i="44"/>
  <c r="AN30" i="44"/>
  <c r="AO30" i="44"/>
  <c r="AT30" i="44"/>
  <c r="AU30" i="44" s="1"/>
  <c r="AW30" i="44"/>
  <c r="L33" i="44"/>
  <c r="N33" i="44"/>
  <c r="AK33" i="44"/>
  <c r="E33" i="44" s="1"/>
  <c r="AL33" i="44"/>
  <c r="H33" i="44" s="1"/>
  <c r="AM33" i="44"/>
  <c r="AN33" i="44"/>
  <c r="AO33" i="44"/>
  <c r="AT33" i="44"/>
  <c r="AU33" i="44" s="1"/>
  <c r="AX33" i="44" s="1"/>
  <c r="AW33" i="44"/>
  <c r="L36" i="44"/>
  <c r="N36" i="44" s="1"/>
  <c r="AK36" i="44"/>
  <c r="AM36" i="44"/>
  <c r="AN36" i="44"/>
  <c r="AO36" i="44"/>
  <c r="AT36" i="44"/>
  <c r="AU36" i="44" s="1"/>
  <c r="AW36" i="44"/>
  <c r="L39" i="44"/>
  <c r="N39" i="44"/>
  <c r="AK39" i="44"/>
  <c r="E39" i="44" s="1"/>
  <c r="AL39" i="44"/>
  <c r="H39" i="44" s="1"/>
  <c r="AM39" i="44"/>
  <c r="AN39" i="44"/>
  <c r="AO39" i="44"/>
  <c r="AT39" i="44"/>
  <c r="AU39" i="44" s="1"/>
  <c r="AX39" i="44" s="1"/>
  <c r="AW39" i="44"/>
  <c r="L42" i="44"/>
  <c r="N42" i="44" s="1"/>
  <c r="AK42" i="44"/>
  <c r="AM42" i="44"/>
  <c r="AN42" i="44"/>
  <c r="AO42" i="44"/>
  <c r="AT42" i="44"/>
  <c r="AU42" i="44" s="1"/>
  <c r="AW42" i="44"/>
  <c r="L45" i="44"/>
  <c r="N45" i="44"/>
  <c r="AK45" i="44"/>
  <c r="E45" i="44" s="1"/>
  <c r="AL45" i="44"/>
  <c r="H45" i="44" s="1"/>
  <c r="AM45" i="44"/>
  <c r="AN45" i="44"/>
  <c r="AO45" i="44"/>
  <c r="AT45" i="44"/>
  <c r="AU45" i="44" s="1"/>
  <c r="AX45" i="44" s="1"/>
  <c r="AW45" i="44"/>
  <c r="L48" i="44"/>
  <c r="N48" i="44" s="1"/>
  <c r="AK48" i="44"/>
  <c r="E48" i="44" s="1"/>
  <c r="BC48" i="44" s="1"/>
  <c r="AM48" i="44"/>
  <c r="AN48" i="44"/>
  <c r="AO48" i="44"/>
  <c r="AT48" i="44"/>
  <c r="AU48" i="44" s="1"/>
  <c r="AX48" i="44" s="1"/>
  <c r="AW48" i="44"/>
  <c r="L51" i="44"/>
  <c r="N51" i="44" s="1"/>
  <c r="AK51" i="44"/>
  <c r="E51" i="44" s="1"/>
  <c r="AL51" i="44"/>
  <c r="H51" i="44" s="1"/>
  <c r="AM51" i="44"/>
  <c r="AN51" i="44"/>
  <c r="AO51" i="44"/>
  <c r="AT51" i="44"/>
  <c r="AU51" i="44" s="1"/>
  <c r="AX51" i="44" s="1"/>
  <c r="AW51" i="44"/>
  <c r="L18" i="43"/>
  <c r="N18" i="43" s="1"/>
  <c r="AK18" i="43"/>
  <c r="E18" i="43" s="1"/>
  <c r="AM18" i="43"/>
  <c r="AN18" i="43"/>
  <c r="AO18" i="43"/>
  <c r="AT18" i="43"/>
  <c r="AU18" i="43" s="1"/>
  <c r="AX18" i="43" s="1"/>
  <c r="AW18" i="43"/>
  <c r="L21" i="43"/>
  <c r="N21" i="43" s="1"/>
  <c r="AK21" i="43"/>
  <c r="E21" i="43" s="1"/>
  <c r="AM21" i="43"/>
  <c r="AN21" i="43"/>
  <c r="AO21" i="43"/>
  <c r="AT21" i="43"/>
  <c r="AU21" i="43" s="1"/>
  <c r="AX21" i="43" s="1"/>
  <c r="AW21" i="43"/>
  <c r="L24" i="43"/>
  <c r="N24" i="43" s="1"/>
  <c r="AK24" i="43"/>
  <c r="E24" i="43" s="1"/>
  <c r="AM24" i="43"/>
  <c r="AN24" i="43"/>
  <c r="AO24" i="43"/>
  <c r="AT24" i="43"/>
  <c r="AU24" i="43" s="1"/>
  <c r="AX24" i="43" s="1"/>
  <c r="AW24" i="43"/>
  <c r="L27" i="43"/>
  <c r="N27" i="43" s="1"/>
  <c r="AK27" i="43"/>
  <c r="E27" i="43" s="1"/>
  <c r="AM27" i="43"/>
  <c r="AN27" i="43"/>
  <c r="AO27" i="43"/>
  <c r="AT27" i="43"/>
  <c r="AU27" i="43" s="1"/>
  <c r="AX27" i="43" s="1"/>
  <c r="AW27" i="43"/>
  <c r="L30" i="43"/>
  <c r="N30" i="43" s="1"/>
  <c r="AK30" i="43"/>
  <c r="E30" i="43" s="1"/>
  <c r="AM30" i="43"/>
  <c r="AN30" i="43"/>
  <c r="AO30" i="43"/>
  <c r="AT30" i="43"/>
  <c r="AU30" i="43" s="1"/>
  <c r="AX30" i="43" s="1"/>
  <c r="AW30" i="43"/>
  <c r="L33" i="43"/>
  <c r="N33" i="43" s="1"/>
  <c r="AK33" i="43"/>
  <c r="E33" i="43" s="1"/>
  <c r="AM33" i="43"/>
  <c r="AN33" i="43"/>
  <c r="AO33" i="43"/>
  <c r="AT33" i="43"/>
  <c r="AU33" i="43" s="1"/>
  <c r="AX33" i="43" s="1"/>
  <c r="AW33" i="43"/>
  <c r="L36" i="43"/>
  <c r="N36" i="43" s="1"/>
  <c r="AK36" i="43"/>
  <c r="E36" i="43" s="1"/>
  <c r="AM36" i="43"/>
  <c r="AN36" i="43"/>
  <c r="AO36" i="43"/>
  <c r="AT36" i="43"/>
  <c r="AU36" i="43" s="1"/>
  <c r="AX36" i="43" s="1"/>
  <c r="AW36" i="43"/>
  <c r="L39" i="43"/>
  <c r="N39" i="43" s="1"/>
  <c r="AK39" i="43"/>
  <c r="E39" i="43" s="1"/>
  <c r="BC39" i="43" s="1"/>
  <c r="AM39" i="43"/>
  <c r="AN39" i="43"/>
  <c r="AO39" i="43"/>
  <c r="AT39" i="43"/>
  <c r="AU39" i="43" s="1"/>
  <c r="AX39" i="43" s="1"/>
  <c r="AW39" i="43"/>
  <c r="L42" i="43"/>
  <c r="N42" i="43" s="1"/>
  <c r="AK42" i="43"/>
  <c r="E42" i="43" s="1"/>
  <c r="AM42" i="43"/>
  <c r="AN42" i="43"/>
  <c r="AO42" i="43"/>
  <c r="AT42" i="43"/>
  <c r="AU42" i="43" s="1"/>
  <c r="AX42" i="43" s="1"/>
  <c r="AW42" i="43"/>
  <c r="L45" i="43"/>
  <c r="N45" i="43" s="1"/>
  <c r="AK45" i="43"/>
  <c r="E45" i="43" s="1"/>
  <c r="AM45" i="43"/>
  <c r="AN45" i="43"/>
  <c r="AO45" i="43"/>
  <c r="AT45" i="43"/>
  <c r="AU45" i="43" s="1"/>
  <c r="AX45" i="43" s="1"/>
  <c r="AW45" i="43"/>
  <c r="L48" i="43"/>
  <c r="N48" i="43" s="1"/>
  <c r="AK48" i="43"/>
  <c r="E48" i="43" s="1"/>
  <c r="AM48" i="43"/>
  <c r="AN48" i="43"/>
  <c r="AO48" i="43"/>
  <c r="AT48" i="43"/>
  <c r="AU48" i="43" s="1"/>
  <c r="AX48" i="43" s="1"/>
  <c r="AW48" i="43"/>
  <c r="L51" i="43"/>
  <c r="N51" i="43" s="1"/>
  <c r="AK51" i="43"/>
  <c r="E51" i="43" s="1"/>
  <c r="BC51" i="43" s="1"/>
  <c r="AM51" i="43"/>
  <c r="AN51" i="43"/>
  <c r="AO51" i="43"/>
  <c r="AT51" i="43"/>
  <c r="AU51" i="43" s="1"/>
  <c r="AX51" i="43" s="1"/>
  <c r="AW51" i="43"/>
  <c r="L18" i="42"/>
  <c r="N18" i="42" s="1"/>
  <c r="AK18" i="42"/>
  <c r="E18" i="42" s="1"/>
  <c r="AL18" i="42"/>
  <c r="H18" i="42" s="1"/>
  <c r="AM18" i="42"/>
  <c r="AN18" i="42"/>
  <c r="AO18" i="42"/>
  <c r="AT18" i="42"/>
  <c r="AU18" i="42" s="1"/>
  <c r="AX18" i="42" s="1"/>
  <c r="AW18" i="42"/>
  <c r="L21" i="42"/>
  <c r="N21" i="42" s="1"/>
  <c r="AK21" i="42"/>
  <c r="E21" i="42" s="1"/>
  <c r="AM21" i="42"/>
  <c r="AN21" i="42"/>
  <c r="AO21" i="42"/>
  <c r="AT21" i="42"/>
  <c r="AU21" i="42" s="1"/>
  <c r="AX21" i="42" s="1"/>
  <c r="AW21" i="42"/>
  <c r="L24" i="42"/>
  <c r="N24" i="42" s="1"/>
  <c r="AK24" i="42"/>
  <c r="E24" i="42" s="1"/>
  <c r="AM24" i="42"/>
  <c r="AN24" i="42"/>
  <c r="AO24" i="42"/>
  <c r="AT24" i="42"/>
  <c r="AU24" i="42" s="1"/>
  <c r="AX24" i="42" s="1"/>
  <c r="AW24" i="42"/>
  <c r="L27" i="42"/>
  <c r="N27" i="42" s="1"/>
  <c r="AK27" i="42"/>
  <c r="E27" i="42" s="1"/>
  <c r="AM27" i="42"/>
  <c r="AN27" i="42"/>
  <c r="AO27" i="42"/>
  <c r="AT27" i="42"/>
  <c r="AU27" i="42" s="1"/>
  <c r="AX27" i="42" s="1"/>
  <c r="AW27" i="42"/>
  <c r="L30" i="42"/>
  <c r="N30" i="42" s="1"/>
  <c r="AK30" i="42"/>
  <c r="E30" i="42" s="1"/>
  <c r="AL30" i="42"/>
  <c r="H30" i="42" s="1"/>
  <c r="AM30" i="42"/>
  <c r="AN30" i="42"/>
  <c r="AO30" i="42"/>
  <c r="AT30" i="42"/>
  <c r="AU30" i="42" s="1"/>
  <c r="AX30" i="42" s="1"/>
  <c r="AW30" i="42"/>
  <c r="L33" i="42"/>
  <c r="N33" i="42" s="1"/>
  <c r="AK33" i="42"/>
  <c r="E33" i="42" s="1"/>
  <c r="AM33" i="42"/>
  <c r="AN33" i="42"/>
  <c r="AO33" i="42"/>
  <c r="AT33" i="42"/>
  <c r="AU33" i="42" s="1"/>
  <c r="AX33" i="42" s="1"/>
  <c r="AW33" i="42"/>
  <c r="L36" i="42"/>
  <c r="N36" i="42" s="1"/>
  <c r="AK36" i="42"/>
  <c r="E36" i="42" s="1"/>
  <c r="AL36" i="42"/>
  <c r="H36" i="42" s="1"/>
  <c r="AM36" i="42"/>
  <c r="AN36" i="42"/>
  <c r="AO36" i="42"/>
  <c r="AT36" i="42"/>
  <c r="AU36" i="42" s="1"/>
  <c r="AX36" i="42" s="1"/>
  <c r="AW36" i="42"/>
  <c r="L39" i="42"/>
  <c r="N39" i="42"/>
  <c r="AK39" i="42"/>
  <c r="E39" i="42" s="1"/>
  <c r="BC39" i="42" s="1"/>
  <c r="AM39" i="42"/>
  <c r="AN39" i="42"/>
  <c r="AO39" i="42"/>
  <c r="AT39" i="42"/>
  <c r="AU39" i="42" s="1"/>
  <c r="AX39" i="42" s="1"/>
  <c r="AW39" i="42"/>
  <c r="L42" i="42"/>
  <c r="N42" i="42" s="1"/>
  <c r="AK42" i="42"/>
  <c r="E42" i="42" s="1"/>
  <c r="AL42" i="42"/>
  <c r="H42" i="42" s="1"/>
  <c r="AM42" i="42"/>
  <c r="AN42" i="42"/>
  <c r="AO42" i="42"/>
  <c r="AT42" i="42"/>
  <c r="AU42" i="42" s="1"/>
  <c r="AX42" i="42" s="1"/>
  <c r="AW42" i="42"/>
  <c r="L45" i="42"/>
  <c r="N45" i="42"/>
  <c r="AK45" i="42"/>
  <c r="AM45" i="42"/>
  <c r="AN45" i="42"/>
  <c r="AO45" i="42"/>
  <c r="AT45" i="42"/>
  <c r="AU45" i="42" s="1"/>
  <c r="AW45" i="42"/>
  <c r="L48" i="42"/>
  <c r="N48" i="42" s="1"/>
  <c r="AK48" i="42"/>
  <c r="AM48" i="42"/>
  <c r="AN48" i="42"/>
  <c r="AO48" i="42"/>
  <c r="AT48" i="42"/>
  <c r="AU48" i="42" s="1"/>
  <c r="AW48" i="42"/>
  <c r="L51" i="42"/>
  <c r="N51" i="42" s="1"/>
  <c r="AK51" i="42"/>
  <c r="AM51" i="42"/>
  <c r="AN51" i="42"/>
  <c r="AO51" i="42"/>
  <c r="AT51" i="42"/>
  <c r="AU51" i="42" s="1"/>
  <c r="AW51" i="42"/>
  <c r="L18" i="41"/>
  <c r="N18" i="41" s="1"/>
  <c r="AO18" i="41"/>
  <c r="E18" i="41" s="1"/>
  <c r="AQ18" i="41"/>
  <c r="AR18" i="41"/>
  <c r="AS18" i="41"/>
  <c r="AX18" i="41"/>
  <c r="AY18" i="41"/>
  <c r="BA18" i="41"/>
  <c r="L21" i="41"/>
  <c r="N21" i="41" s="1"/>
  <c r="AO21" i="41"/>
  <c r="E21" i="41" s="1"/>
  <c r="AQ21" i="41"/>
  <c r="AR21" i="41"/>
  <c r="AS21" i="41"/>
  <c r="AX21" i="41"/>
  <c r="AY21" i="41"/>
  <c r="BB21" i="41" s="1"/>
  <c r="BA21" i="41"/>
  <c r="L24" i="41"/>
  <c r="N24" i="41" s="1"/>
  <c r="AO24" i="41"/>
  <c r="AQ24" i="41"/>
  <c r="AR24" i="41"/>
  <c r="AS24" i="41"/>
  <c r="AX24" i="41"/>
  <c r="AY24" i="41"/>
  <c r="BB24" i="41" s="1"/>
  <c r="BA24" i="41"/>
  <c r="L27" i="41"/>
  <c r="N27" i="41" s="1"/>
  <c r="AO27" i="41"/>
  <c r="E27" i="41" s="1"/>
  <c r="AQ27" i="41"/>
  <c r="AR27" i="41"/>
  <c r="AS27" i="41"/>
  <c r="AX27" i="41"/>
  <c r="AY27" i="41" s="1"/>
  <c r="BB27" i="41" s="1"/>
  <c r="BA27" i="41"/>
  <c r="L30" i="41"/>
  <c r="N30" i="41" s="1"/>
  <c r="AO30" i="41"/>
  <c r="E30" i="41" s="1"/>
  <c r="AQ30" i="41"/>
  <c r="AR30" i="41"/>
  <c r="AS30" i="41"/>
  <c r="AX30" i="41"/>
  <c r="AY30" i="41" s="1"/>
  <c r="BA30" i="41"/>
  <c r="L33" i="41"/>
  <c r="N33" i="41" s="1"/>
  <c r="AO33" i="41"/>
  <c r="E33" i="41" s="1"/>
  <c r="AQ33" i="41"/>
  <c r="AR33" i="41"/>
  <c r="AS33" i="41"/>
  <c r="AX33" i="41"/>
  <c r="AY33" i="41"/>
  <c r="BA33" i="41"/>
  <c r="L36" i="41"/>
  <c r="N36" i="41" s="1"/>
  <c r="AO36" i="41"/>
  <c r="E36" i="41" s="1"/>
  <c r="AQ36" i="41"/>
  <c r="AR36" i="41"/>
  <c r="AS36" i="41"/>
  <c r="AX36" i="41"/>
  <c r="AY36" i="41" s="1"/>
  <c r="BB36" i="41" s="1"/>
  <c r="BA36" i="41"/>
  <c r="L39" i="41"/>
  <c r="N39" i="41"/>
  <c r="AO39" i="41"/>
  <c r="E39" i="41" s="1"/>
  <c r="AQ39" i="41"/>
  <c r="AR39" i="41"/>
  <c r="AS39" i="41"/>
  <c r="AX39" i="41"/>
  <c r="AY39" i="41" s="1"/>
  <c r="BB39" i="41" s="1"/>
  <c r="BA39" i="41"/>
  <c r="L42" i="41"/>
  <c r="N42" i="41" s="1"/>
  <c r="AO42" i="41"/>
  <c r="E42" i="41" s="1"/>
  <c r="AQ42" i="41"/>
  <c r="AR42" i="41"/>
  <c r="AS42" i="41"/>
  <c r="AX42" i="41"/>
  <c r="AY42" i="41"/>
  <c r="BB42" i="41" s="1"/>
  <c r="BA42" i="41"/>
  <c r="L45" i="41"/>
  <c r="N45" i="41" s="1"/>
  <c r="AO45" i="41"/>
  <c r="AQ45" i="41"/>
  <c r="AR45" i="41"/>
  <c r="AS45" i="41"/>
  <c r="AX45" i="41"/>
  <c r="AY45" i="41"/>
  <c r="BB45" i="41" s="1"/>
  <c r="BA45" i="41"/>
  <c r="L48" i="41"/>
  <c r="N48" i="41" s="1"/>
  <c r="AO48" i="41"/>
  <c r="E48" i="41" s="1"/>
  <c r="AQ48" i="41"/>
  <c r="AR48" i="41"/>
  <c r="AS48" i="41"/>
  <c r="AX48" i="41"/>
  <c r="AY48" i="41" s="1"/>
  <c r="BB48" i="41" s="1"/>
  <c r="BA48" i="41"/>
  <c r="L51" i="41"/>
  <c r="N51" i="41" s="1"/>
  <c r="AO51" i="41"/>
  <c r="AQ51" i="41"/>
  <c r="AR51" i="41"/>
  <c r="AS51" i="41"/>
  <c r="AX51" i="41"/>
  <c r="AY51" i="41"/>
  <c r="BA51" i="41"/>
  <c r="L18" i="40"/>
  <c r="N18" i="40" s="1"/>
  <c r="AO18" i="40"/>
  <c r="E18" i="40" s="1"/>
  <c r="AQ18" i="40"/>
  <c r="AR18" i="40"/>
  <c r="AS18" i="40"/>
  <c r="AX18" i="40"/>
  <c r="AY18" i="40"/>
  <c r="BA18" i="40"/>
  <c r="L21" i="40"/>
  <c r="N21" i="40" s="1"/>
  <c r="AO21" i="40"/>
  <c r="E21" i="40" s="1"/>
  <c r="AP21" i="40"/>
  <c r="H21" i="40" s="1"/>
  <c r="AQ21" i="40"/>
  <c r="AR21" i="40"/>
  <c r="AS21" i="40"/>
  <c r="AX21" i="40"/>
  <c r="AY21" i="40"/>
  <c r="BB21" i="40" s="1"/>
  <c r="BA21" i="40"/>
  <c r="L24" i="40"/>
  <c r="N24" i="40" s="1"/>
  <c r="AO24" i="40"/>
  <c r="E24" i="40" s="1"/>
  <c r="AQ24" i="40"/>
  <c r="AR24" i="40"/>
  <c r="AS24" i="40"/>
  <c r="AX24" i="40"/>
  <c r="AY24" i="40" s="1"/>
  <c r="BB24" i="40" s="1"/>
  <c r="BA24" i="40"/>
  <c r="L27" i="40"/>
  <c r="N27" i="40" s="1"/>
  <c r="AO27" i="40"/>
  <c r="E27" i="40" s="1"/>
  <c r="AQ27" i="40"/>
  <c r="AR27" i="40"/>
  <c r="AS27" i="40"/>
  <c r="AX27" i="40"/>
  <c r="AY27" i="40" s="1"/>
  <c r="BB27" i="40" s="1"/>
  <c r="BA27" i="40"/>
  <c r="L30" i="40"/>
  <c r="N30" i="40"/>
  <c r="BG30" i="40" s="1"/>
  <c r="AO30" i="40"/>
  <c r="E30" i="40" s="1"/>
  <c r="AP30" i="40"/>
  <c r="H30" i="40" s="1"/>
  <c r="AQ30" i="40"/>
  <c r="AR30" i="40"/>
  <c r="AS30" i="40"/>
  <c r="AX30" i="40"/>
  <c r="AY30" i="40" s="1"/>
  <c r="BA30" i="40"/>
  <c r="L33" i="40"/>
  <c r="N33" i="40" s="1"/>
  <c r="AO33" i="40"/>
  <c r="E33" i="40" s="1"/>
  <c r="AQ33" i="40"/>
  <c r="AR33" i="40"/>
  <c r="AS33" i="40"/>
  <c r="AX33" i="40"/>
  <c r="AY33" i="40"/>
  <c r="BB33" i="40" s="1"/>
  <c r="BA33" i="40"/>
  <c r="L36" i="40"/>
  <c r="N36" i="40" s="1"/>
  <c r="AO36" i="40"/>
  <c r="E36" i="40" s="1"/>
  <c r="AP36" i="40"/>
  <c r="H36" i="40" s="1"/>
  <c r="AQ36" i="40"/>
  <c r="AR36" i="40"/>
  <c r="AS36" i="40"/>
  <c r="AX36" i="40"/>
  <c r="AY36" i="40" s="1"/>
  <c r="BB36" i="40" s="1"/>
  <c r="BA36" i="40"/>
  <c r="BG36" i="40"/>
  <c r="L39" i="40"/>
  <c r="N39" i="40" s="1"/>
  <c r="AO39" i="40"/>
  <c r="AQ39" i="40"/>
  <c r="AR39" i="40"/>
  <c r="AS39" i="40"/>
  <c r="AX39" i="40"/>
  <c r="AY39" i="40"/>
  <c r="BA39" i="40"/>
  <c r="L42" i="40"/>
  <c r="N42" i="40" s="1"/>
  <c r="AO42" i="40"/>
  <c r="E42" i="40" s="1"/>
  <c r="AQ42" i="40"/>
  <c r="AR42" i="40"/>
  <c r="AS42" i="40"/>
  <c r="AX42" i="40"/>
  <c r="AY42" i="40"/>
  <c r="BA42" i="40"/>
  <c r="L45" i="40"/>
  <c r="N45" i="40" s="1"/>
  <c r="AO45" i="40"/>
  <c r="E45" i="40" s="1"/>
  <c r="AQ45" i="40"/>
  <c r="AR45" i="40"/>
  <c r="AS45" i="40"/>
  <c r="AX45" i="40"/>
  <c r="AY45" i="40"/>
  <c r="BA45" i="40"/>
  <c r="L48" i="40"/>
  <c r="N48" i="40" s="1"/>
  <c r="AO48" i="40"/>
  <c r="E48" i="40" s="1"/>
  <c r="AP48" i="40"/>
  <c r="AQ48" i="40"/>
  <c r="AR48" i="40"/>
  <c r="AS48" i="40"/>
  <c r="AX48" i="40"/>
  <c r="AY48" i="40"/>
  <c r="BB48" i="40" s="1"/>
  <c r="BA48" i="40"/>
  <c r="L51" i="40"/>
  <c r="N51" i="40" s="1"/>
  <c r="AO51" i="40"/>
  <c r="E51" i="40" s="1"/>
  <c r="AQ51" i="40"/>
  <c r="AR51" i="40"/>
  <c r="AS51" i="40"/>
  <c r="AX51" i="40"/>
  <c r="AY51" i="40" s="1"/>
  <c r="BB51" i="40" s="1"/>
  <c r="BA51" i="40"/>
  <c r="L18" i="38"/>
  <c r="N18" i="38"/>
  <c r="AK18" i="38"/>
  <c r="AM18" i="38"/>
  <c r="AN18" i="38"/>
  <c r="AO18" i="38"/>
  <c r="AT18" i="38"/>
  <c r="AU18" i="38"/>
  <c r="AW18" i="38"/>
  <c r="L21" i="38"/>
  <c r="N21" i="38" s="1"/>
  <c r="AK21" i="38"/>
  <c r="E21" i="38" s="1"/>
  <c r="AM21" i="38"/>
  <c r="AN21" i="38"/>
  <c r="AO21" i="38"/>
  <c r="AT21" i="38"/>
  <c r="AU21" i="38" s="1"/>
  <c r="AX21" i="38" s="1"/>
  <c r="AW21" i="38"/>
  <c r="L24" i="38"/>
  <c r="N24" i="38"/>
  <c r="AK24" i="38"/>
  <c r="E24" i="38" s="1"/>
  <c r="AM24" i="38"/>
  <c r="AN24" i="38"/>
  <c r="AO24" i="38"/>
  <c r="AT24" i="38"/>
  <c r="AU24" i="38"/>
  <c r="AX24" i="38" s="1"/>
  <c r="AW24" i="38"/>
  <c r="L27" i="38"/>
  <c r="N27" i="38" s="1"/>
  <c r="AK27" i="38"/>
  <c r="E27" i="38" s="1"/>
  <c r="AM27" i="38"/>
  <c r="AN27" i="38"/>
  <c r="AO27" i="38"/>
  <c r="AT27" i="38"/>
  <c r="AU27" i="38"/>
  <c r="AX27" i="38" s="1"/>
  <c r="AW27" i="38"/>
  <c r="L30" i="38"/>
  <c r="N30" i="38" s="1"/>
  <c r="BC30" i="38" s="1"/>
  <c r="AK30" i="38"/>
  <c r="E30" i="38" s="1"/>
  <c r="AL30" i="38"/>
  <c r="H30" i="38" s="1"/>
  <c r="AM30" i="38"/>
  <c r="AN30" i="38"/>
  <c r="AO30" i="38"/>
  <c r="AT30" i="38"/>
  <c r="AU30" i="38" s="1"/>
  <c r="AW30" i="38"/>
  <c r="L33" i="38"/>
  <c r="N33" i="38" s="1"/>
  <c r="AK33" i="38"/>
  <c r="AM33" i="38"/>
  <c r="AN33" i="38"/>
  <c r="AO33" i="38"/>
  <c r="AT33" i="38"/>
  <c r="AU33" i="38"/>
  <c r="AW33" i="38"/>
  <c r="L36" i="38"/>
  <c r="N36" i="38" s="1"/>
  <c r="AK36" i="38"/>
  <c r="E36" i="38" s="1"/>
  <c r="AM36" i="38"/>
  <c r="AN36" i="38"/>
  <c r="AO36" i="38"/>
  <c r="AT36" i="38"/>
  <c r="AU36" i="38"/>
  <c r="AW36" i="38"/>
  <c r="L39" i="38"/>
  <c r="N39" i="38" s="1"/>
  <c r="AK39" i="38"/>
  <c r="E39" i="38" s="1"/>
  <c r="AM39" i="38"/>
  <c r="AN39" i="38"/>
  <c r="AO39" i="38"/>
  <c r="AT39" i="38"/>
  <c r="AU39" i="38"/>
  <c r="AW39" i="38"/>
  <c r="L42" i="38"/>
  <c r="N42" i="38" s="1"/>
  <c r="AK42" i="38"/>
  <c r="E42" i="38" s="1"/>
  <c r="AM42" i="38"/>
  <c r="AN42" i="38"/>
  <c r="AO42" i="38"/>
  <c r="AT42" i="38"/>
  <c r="AU42" i="38"/>
  <c r="AW42" i="38"/>
  <c r="L45" i="38"/>
  <c r="N45" i="38" s="1"/>
  <c r="AK45" i="38"/>
  <c r="E45" i="38" s="1"/>
  <c r="AL45" i="38"/>
  <c r="AM45" i="38"/>
  <c r="AN45" i="38"/>
  <c r="AO45" i="38"/>
  <c r="AT45" i="38"/>
  <c r="AU45" i="38"/>
  <c r="AX45" i="38" s="1"/>
  <c r="AW45" i="38"/>
  <c r="L48" i="38"/>
  <c r="N48" i="38" s="1"/>
  <c r="AK48" i="38"/>
  <c r="E48" i="38" s="1"/>
  <c r="AL48" i="38"/>
  <c r="AM48" i="38"/>
  <c r="AN48" i="38"/>
  <c r="AO48" i="38"/>
  <c r="AT48" i="38"/>
  <c r="AU48" i="38" s="1"/>
  <c r="AX48" i="38" s="1"/>
  <c r="AW48" i="38"/>
  <c r="L51" i="38"/>
  <c r="N51" i="38" s="1"/>
  <c r="AK51" i="38"/>
  <c r="E51" i="38" s="1"/>
  <c r="AM51" i="38"/>
  <c r="AN51" i="38"/>
  <c r="AO51" i="38"/>
  <c r="AT51" i="38"/>
  <c r="AU51" i="38" s="1"/>
  <c r="AW51" i="38"/>
  <c r="L18" i="37"/>
  <c r="N18" i="37" s="1"/>
  <c r="AK18" i="37"/>
  <c r="AM18" i="37"/>
  <c r="AN18" i="37"/>
  <c r="AO18" i="37"/>
  <c r="AT18" i="37"/>
  <c r="AU18" i="37"/>
  <c r="AW18" i="37"/>
  <c r="L21" i="37"/>
  <c r="N21" i="37" s="1"/>
  <c r="AK21" i="37"/>
  <c r="E21" i="37" s="1"/>
  <c r="AM21" i="37"/>
  <c r="AN21" i="37"/>
  <c r="AO21" i="37"/>
  <c r="AT21" i="37"/>
  <c r="AU21" i="37"/>
  <c r="AX21" i="37" s="1"/>
  <c r="AW21" i="37"/>
  <c r="L24" i="37"/>
  <c r="N24" i="37" s="1"/>
  <c r="AK24" i="37"/>
  <c r="E24" i="37" s="1"/>
  <c r="AL24" i="37"/>
  <c r="H24" i="37" s="1"/>
  <c r="AM24" i="37"/>
  <c r="AN24" i="37"/>
  <c r="AO24" i="37"/>
  <c r="AT24" i="37"/>
  <c r="AU24" i="37" s="1"/>
  <c r="AX24" i="37" s="1"/>
  <c r="AW24" i="37"/>
  <c r="L27" i="37"/>
  <c r="N27" i="37" s="1"/>
  <c r="BC27" i="37" s="1"/>
  <c r="AK27" i="37"/>
  <c r="E27" i="37" s="1"/>
  <c r="AL27" i="37"/>
  <c r="H27" i="37" s="1"/>
  <c r="AM27" i="37"/>
  <c r="AN27" i="37"/>
  <c r="AO27" i="37"/>
  <c r="AT27" i="37"/>
  <c r="AU27" i="37" s="1"/>
  <c r="AX27" i="37" s="1"/>
  <c r="AW27" i="37"/>
  <c r="L30" i="37"/>
  <c r="N30" i="37" s="1"/>
  <c r="AK30" i="37"/>
  <c r="E30" i="37" s="1"/>
  <c r="AM30" i="37"/>
  <c r="AN30" i="37"/>
  <c r="AO30" i="37"/>
  <c r="AT30" i="37"/>
  <c r="AU30" i="37"/>
  <c r="AX30" i="37" s="1"/>
  <c r="AW30" i="37"/>
  <c r="L33" i="37"/>
  <c r="N33" i="37" s="1"/>
  <c r="AK33" i="37"/>
  <c r="AM33" i="37"/>
  <c r="AN33" i="37"/>
  <c r="AO33" i="37"/>
  <c r="AT33" i="37"/>
  <c r="AU33" i="37"/>
  <c r="AX33" i="37" s="1"/>
  <c r="AW33" i="37"/>
  <c r="L36" i="37"/>
  <c r="N36" i="37" s="1"/>
  <c r="AK36" i="37"/>
  <c r="E36" i="37" s="1"/>
  <c r="AM36" i="37"/>
  <c r="AN36" i="37"/>
  <c r="AO36" i="37"/>
  <c r="AT36" i="37"/>
  <c r="AU36" i="37" s="1"/>
  <c r="AX36" i="37" s="1"/>
  <c r="AW36" i="37"/>
  <c r="L39" i="37"/>
  <c r="N39" i="37" s="1"/>
  <c r="AK39" i="37"/>
  <c r="E39" i="37" s="1"/>
  <c r="AM39" i="37"/>
  <c r="AN39" i="37"/>
  <c r="AO39" i="37"/>
  <c r="AT39" i="37"/>
  <c r="AU39" i="37" s="1"/>
  <c r="AW39" i="37"/>
  <c r="L42" i="37"/>
  <c r="N42" i="37" s="1"/>
  <c r="AK42" i="37"/>
  <c r="AM42" i="37"/>
  <c r="AN42" i="37"/>
  <c r="AO42" i="37"/>
  <c r="AT42" i="37"/>
  <c r="AU42" i="37"/>
  <c r="AW42" i="37"/>
  <c r="L45" i="37"/>
  <c r="N45" i="37" s="1"/>
  <c r="AK45" i="37"/>
  <c r="E45" i="37" s="1"/>
  <c r="AM45" i="37"/>
  <c r="AN45" i="37"/>
  <c r="AO45" i="37"/>
  <c r="AT45" i="37"/>
  <c r="AU45" i="37"/>
  <c r="AW45" i="37"/>
  <c r="L48" i="37"/>
  <c r="N48" i="37" s="1"/>
  <c r="BC48" i="37" s="1"/>
  <c r="AK48" i="37"/>
  <c r="E48" i="37" s="1"/>
  <c r="AM48" i="37"/>
  <c r="AN48" i="37"/>
  <c r="AO48" i="37"/>
  <c r="AT48" i="37"/>
  <c r="AU48" i="37"/>
  <c r="AW48" i="37"/>
  <c r="L51" i="37"/>
  <c r="N51" i="37" s="1"/>
  <c r="AK51" i="37"/>
  <c r="E51" i="37" s="1"/>
  <c r="AL51" i="37"/>
  <c r="AM51" i="37"/>
  <c r="AP51" i="37" s="1"/>
  <c r="J51" i="37" s="1"/>
  <c r="AQ51" i="37" s="1"/>
  <c r="AN51" i="37"/>
  <c r="AO51" i="37"/>
  <c r="AT51" i="37"/>
  <c r="AU51" i="37"/>
  <c r="AX51" i="37" s="1"/>
  <c r="AW51" i="37"/>
  <c r="L18" i="36"/>
  <c r="N18" i="36"/>
  <c r="AK18" i="36"/>
  <c r="E18" i="36" s="1"/>
  <c r="AM18" i="36"/>
  <c r="AN18" i="36"/>
  <c r="AO18" i="36"/>
  <c r="AT18" i="36"/>
  <c r="AU18" i="36" s="1"/>
  <c r="AX18" i="36" s="1"/>
  <c r="AW18" i="36"/>
  <c r="L21" i="36"/>
  <c r="N21" i="36" s="1"/>
  <c r="AK21" i="36"/>
  <c r="E21" i="36" s="1"/>
  <c r="AM21" i="36"/>
  <c r="AN21" i="36"/>
  <c r="AO21" i="36"/>
  <c r="AT21" i="36"/>
  <c r="AU21" i="36" s="1"/>
  <c r="AW21" i="36"/>
  <c r="L24" i="36"/>
  <c r="N24" i="36" s="1"/>
  <c r="AK24" i="36"/>
  <c r="E24" i="36" s="1"/>
  <c r="AM24" i="36"/>
  <c r="AN24" i="36"/>
  <c r="AO24" i="36"/>
  <c r="AT24" i="36"/>
  <c r="AU24" i="36"/>
  <c r="AX24" i="36" s="1"/>
  <c r="AW24" i="36"/>
  <c r="L27" i="36"/>
  <c r="N27" i="36" s="1"/>
  <c r="AK27" i="36"/>
  <c r="E27" i="36" s="1"/>
  <c r="AM27" i="36"/>
  <c r="AN27" i="36"/>
  <c r="AO27" i="36"/>
  <c r="AT27" i="36"/>
  <c r="AU27" i="36"/>
  <c r="AX27" i="36" s="1"/>
  <c r="AW27" i="36"/>
  <c r="L30" i="36"/>
  <c r="N30" i="36"/>
  <c r="AK30" i="36"/>
  <c r="E30" i="36" s="1"/>
  <c r="AM30" i="36"/>
  <c r="AN30" i="36"/>
  <c r="AO30" i="36"/>
  <c r="AT30" i="36"/>
  <c r="AU30" i="36" s="1"/>
  <c r="AX30" i="36" s="1"/>
  <c r="AW30" i="36"/>
  <c r="L33" i="36"/>
  <c r="N33" i="36" s="1"/>
  <c r="AK33" i="36"/>
  <c r="E33" i="36" s="1"/>
  <c r="AM33" i="36"/>
  <c r="AN33" i="36"/>
  <c r="AO33" i="36"/>
  <c r="AT33" i="36"/>
  <c r="AU33" i="36" s="1"/>
  <c r="AX33" i="36" s="1"/>
  <c r="AW33" i="36"/>
  <c r="L36" i="36"/>
  <c r="N36" i="36" s="1"/>
  <c r="AK36" i="36"/>
  <c r="E36" i="36" s="1"/>
  <c r="AM36" i="36"/>
  <c r="AN36" i="36"/>
  <c r="AO36" i="36"/>
  <c r="AT36" i="36"/>
  <c r="AU36" i="36" s="1"/>
  <c r="AX36" i="36" s="1"/>
  <c r="AW36" i="36"/>
  <c r="L39" i="36"/>
  <c r="N39" i="36" s="1"/>
  <c r="AK39" i="36"/>
  <c r="E39" i="36" s="1"/>
  <c r="AM39" i="36"/>
  <c r="AN39" i="36"/>
  <c r="AO39" i="36"/>
  <c r="AT39" i="36"/>
  <c r="AU39" i="36"/>
  <c r="AW39" i="36"/>
  <c r="L42" i="36"/>
  <c r="N42" i="36" s="1"/>
  <c r="AK42" i="36"/>
  <c r="E42" i="36" s="1"/>
  <c r="AM42" i="36"/>
  <c r="AN42" i="36"/>
  <c r="AO42" i="36"/>
  <c r="AT42" i="36"/>
  <c r="AU42" i="36" s="1"/>
  <c r="AX42" i="36" s="1"/>
  <c r="AW42" i="36"/>
  <c r="L45" i="36"/>
  <c r="N45" i="36" s="1"/>
  <c r="AK45" i="36"/>
  <c r="E45" i="36" s="1"/>
  <c r="AM45" i="36"/>
  <c r="AN45" i="36"/>
  <c r="AO45" i="36"/>
  <c r="AT45" i="36"/>
  <c r="AU45" i="36" s="1"/>
  <c r="AX45" i="36" s="1"/>
  <c r="AW45" i="36"/>
  <c r="L48" i="36"/>
  <c r="N48" i="36"/>
  <c r="AK48" i="36"/>
  <c r="E48" i="36" s="1"/>
  <c r="AM48" i="36"/>
  <c r="AN48" i="36"/>
  <c r="AO48" i="36"/>
  <c r="AT48" i="36"/>
  <c r="AU48" i="36"/>
  <c r="AX48" i="36" s="1"/>
  <c r="AW48" i="36"/>
  <c r="L51" i="36"/>
  <c r="N51" i="36" s="1"/>
  <c r="AK51" i="36"/>
  <c r="E51" i="36" s="1"/>
  <c r="AM51" i="36"/>
  <c r="AN51" i="36"/>
  <c r="AO51" i="36"/>
  <c r="AT51" i="36"/>
  <c r="AU51" i="36" s="1"/>
  <c r="AW51" i="36"/>
  <c r="L18" i="35"/>
  <c r="N18" i="35" s="1"/>
  <c r="AK18" i="35"/>
  <c r="E18" i="35" s="1"/>
  <c r="AM18" i="35"/>
  <c r="AN18" i="35"/>
  <c r="AO18" i="35"/>
  <c r="AT18" i="35"/>
  <c r="AU18" i="35" s="1"/>
  <c r="AW18" i="35"/>
  <c r="L21" i="35"/>
  <c r="N21" i="35" s="1"/>
  <c r="AK21" i="35"/>
  <c r="AM21" i="35"/>
  <c r="AN21" i="35"/>
  <c r="AO21" i="35"/>
  <c r="AT21" i="35"/>
  <c r="AU21" i="35" s="1"/>
  <c r="AW21" i="35"/>
  <c r="L24" i="35"/>
  <c r="N24" i="35" s="1"/>
  <c r="AK24" i="35"/>
  <c r="E24" i="35" s="1"/>
  <c r="AM24" i="35"/>
  <c r="AN24" i="35"/>
  <c r="AO24" i="35"/>
  <c r="AT24" i="35"/>
  <c r="AU24" i="35" s="1"/>
  <c r="AW24" i="35"/>
  <c r="L27" i="35"/>
  <c r="N27" i="35" s="1"/>
  <c r="AK27" i="35"/>
  <c r="AM27" i="35"/>
  <c r="AN27" i="35"/>
  <c r="AO27" i="35"/>
  <c r="AT27" i="35"/>
  <c r="AU27" i="35" s="1"/>
  <c r="AW27" i="35"/>
  <c r="L30" i="35"/>
  <c r="N30" i="35"/>
  <c r="AK30" i="35"/>
  <c r="E30" i="35" s="1"/>
  <c r="AM30" i="35"/>
  <c r="AN30" i="35"/>
  <c r="AO30" i="35"/>
  <c r="AT30" i="35"/>
  <c r="AU30" i="35" s="1"/>
  <c r="AW30" i="35"/>
  <c r="L33" i="35"/>
  <c r="N33" i="35" s="1"/>
  <c r="AK33" i="35"/>
  <c r="AM33" i="35"/>
  <c r="AN33" i="35"/>
  <c r="AO33" i="35"/>
  <c r="AT33" i="35"/>
  <c r="AU33" i="35" s="1"/>
  <c r="AW33" i="35"/>
  <c r="L36" i="35"/>
  <c r="N36" i="35"/>
  <c r="AK36" i="35"/>
  <c r="E36" i="35" s="1"/>
  <c r="AM36" i="35"/>
  <c r="AN36" i="35"/>
  <c r="AO36" i="35"/>
  <c r="AT36" i="35"/>
  <c r="AU36" i="35" s="1"/>
  <c r="AW36" i="35"/>
  <c r="L39" i="35"/>
  <c r="N39" i="35" s="1"/>
  <c r="AK39" i="35"/>
  <c r="AM39" i="35"/>
  <c r="AN39" i="35"/>
  <c r="AO39" i="35"/>
  <c r="AT39" i="35"/>
  <c r="AU39" i="35" s="1"/>
  <c r="AW39" i="35"/>
  <c r="L42" i="35"/>
  <c r="N42" i="35" s="1"/>
  <c r="AK42" i="35"/>
  <c r="E42" i="35" s="1"/>
  <c r="AM42" i="35"/>
  <c r="AN42" i="35"/>
  <c r="AO42" i="35"/>
  <c r="AT42" i="35"/>
  <c r="AU42" i="35" s="1"/>
  <c r="AW42" i="35"/>
  <c r="L45" i="35"/>
  <c r="N45" i="35" s="1"/>
  <c r="AK45" i="35"/>
  <c r="AM45" i="35"/>
  <c r="AN45" i="35"/>
  <c r="AO45" i="35"/>
  <c r="AT45" i="35"/>
  <c r="AU45" i="35" s="1"/>
  <c r="AW45" i="35"/>
  <c r="L48" i="35"/>
  <c r="N48" i="35" s="1"/>
  <c r="AK48" i="35"/>
  <c r="E48" i="35" s="1"/>
  <c r="AM48" i="35"/>
  <c r="AN48" i="35"/>
  <c r="AO48" i="35"/>
  <c r="AT48" i="35"/>
  <c r="AU48" i="35" s="1"/>
  <c r="AW48" i="35"/>
  <c r="L51" i="35"/>
  <c r="N51" i="35" s="1"/>
  <c r="AK51" i="35"/>
  <c r="AM51" i="35"/>
  <c r="AN51" i="35"/>
  <c r="AO51" i="35"/>
  <c r="AT51" i="35"/>
  <c r="AU51" i="35" s="1"/>
  <c r="AW51" i="35"/>
  <c r="L18" i="34"/>
  <c r="N18" i="34" s="1"/>
  <c r="AK18" i="34"/>
  <c r="AM18" i="34"/>
  <c r="AN18" i="34"/>
  <c r="AO18" i="34"/>
  <c r="AT18" i="34"/>
  <c r="AU18" i="34"/>
  <c r="AX18" i="34" s="1"/>
  <c r="AW18" i="34"/>
  <c r="L21" i="34"/>
  <c r="N21" i="34" s="1"/>
  <c r="AK21" i="34"/>
  <c r="E21" i="34" s="1"/>
  <c r="AM21" i="34"/>
  <c r="AN21" i="34"/>
  <c r="AO21" i="34"/>
  <c r="AT21" i="34"/>
  <c r="AU21" i="34" s="1"/>
  <c r="AX21" i="34" s="1"/>
  <c r="AW21" i="34"/>
  <c r="L24" i="34"/>
  <c r="N24" i="34" s="1"/>
  <c r="AK24" i="34"/>
  <c r="E24" i="34" s="1"/>
  <c r="AM24" i="34"/>
  <c r="AN24" i="34"/>
  <c r="AO24" i="34"/>
  <c r="AT24" i="34"/>
  <c r="AU24" i="34"/>
  <c r="AX24" i="34" s="1"/>
  <c r="AW24" i="34"/>
  <c r="L27" i="34"/>
  <c r="N27" i="34" s="1"/>
  <c r="AK27" i="34"/>
  <c r="AM27" i="34"/>
  <c r="AN27" i="34"/>
  <c r="AO27" i="34"/>
  <c r="AT27" i="34"/>
  <c r="AU27" i="34"/>
  <c r="AX27" i="34" s="1"/>
  <c r="AW27" i="34"/>
  <c r="L30" i="34"/>
  <c r="N30" i="34" s="1"/>
  <c r="AK30" i="34"/>
  <c r="E30" i="34" s="1"/>
  <c r="AM30" i="34"/>
  <c r="AN30" i="34"/>
  <c r="AO30" i="34"/>
  <c r="AT30" i="34"/>
  <c r="AU30" i="34"/>
  <c r="AX30" i="34" s="1"/>
  <c r="AW30" i="34"/>
  <c r="L33" i="34"/>
  <c r="N33" i="34" s="1"/>
  <c r="AK33" i="34"/>
  <c r="E33" i="34" s="1"/>
  <c r="AM33" i="34"/>
  <c r="AN33" i="34"/>
  <c r="AO33" i="34"/>
  <c r="AT33" i="34"/>
  <c r="AU33" i="34" s="1"/>
  <c r="AX33" i="34" s="1"/>
  <c r="AW33" i="34"/>
  <c r="L36" i="34"/>
  <c r="N36" i="34" s="1"/>
  <c r="AK36" i="34"/>
  <c r="E36" i="34" s="1"/>
  <c r="AM36" i="34"/>
  <c r="AN36" i="34"/>
  <c r="AO36" i="34"/>
  <c r="AT36" i="34"/>
  <c r="AU36" i="34" s="1"/>
  <c r="AX36" i="34" s="1"/>
  <c r="AW36" i="34"/>
  <c r="L39" i="34"/>
  <c r="N39" i="34" s="1"/>
  <c r="AK39" i="34"/>
  <c r="AM39" i="34"/>
  <c r="AN39" i="34"/>
  <c r="AO39" i="34"/>
  <c r="AT39" i="34"/>
  <c r="AU39" i="34" s="1"/>
  <c r="AX39" i="34" s="1"/>
  <c r="AW39" i="34"/>
  <c r="L42" i="34"/>
  <c r="N42" i="34" s="1"/>
  <c r="AK42" i="34"/>
  <c r="E42" i="34" s="1"/>
  <c r="AM42" i="34"/>
  <c r="AN42" i="34"/>
  <c r="AO42" i="34"/>
  <c r="AT42" i="34"/>
  <c r="AU42" i="34" s="1"/>
  <c r="AX42" i="34" s="1"/>
  <c r="AW42" i="34"/>
  <c r="L45" i="34"/>
  <c r="N45" i="34" s="1"/>
  <c r="AK45" i="34"/>
  <c r="E45" i="34" s="1"/>
  <c r="AM45" i="34"/>
  <c r="AN45" i="34"/>
  <c r="AO45" i="34"/>
  <c r="AT45" i="34"/>
  <c r="AU45" i="34" s="1"/>
  <c r="AX45" i="34" s="1"/>
  <c r="AW45" i="34"/>
  <c r="L48" i="34"/>
  <c r="N48" i="34" s="1"/>
  <c r="AK48" i="34"/>
  <c r="E48" i="34" s="1"/>
  <c r="AM48" i="34"/>
  <c r="AN48" i="34"/>
  <c r="AO48" i="34"/>
  <c r="AT48" i="34"/>
  <c r="AU48" i="34" s="1"/>
  <c r="AX48" i="34" s="1"/>
  <c r="AW48" i="34"/>
  <c r="L51" i="34"/>
  <c r="N51" i="34" s="1"/>
  <c r="AK51" i="34"/>
  <c r="E51" i="34" s="1"/>
  <c r="AM51" i="34"/>
  <c r="AN51" i="34"/>
  <c r="AO51" i="34"/>
  <c r="AT51" i="34"/>
  <c r="AU51" i="34"/>
  <c r="AW51" i="34"/>
  <c r="L18" i="32"/>
  <c r="N18" i="32" s="1"/>
  <c r="AK18" i="32"/>
  <c r="AL18" i="32" s="1"/>
  <c r="AM18" i="32"/>
  <c r="AN18" i="32"/>
  <c r="AO18" i="32"/>
  <c r="AT18" i="32"/>
  <c r="AU18" i="32" s="1"/>
  <c r="AW18" i="32"/>
  <c r="L21" i="32"/>
  <c r="N21" i="32" s="1"/>
  <c r="AK21" i="32"/>
  <c r="AL21" i="32" s="1"/>
  <c r="AM21" i="32"/>
  <c r="AN21" i="32"/>
  <c r="AO21" i="32"/>
  <c r="AT21" i="32"/>
  <c r="AU21" i="32" s="1"/>
  <c r="AW21" i="32"/>
  <c r="L24" i="32"/>
  <c r="N24" i="32" s="1"/>
  <c r="AK24" i="32"/>
  <c r="AL24" i="32" s="1"/>
  <c r="AM24" i="32"/>
  <c r="AN24" i="32"/>
  <c r="AO24" i="32"/>
  <c r="AT24" i="32"/>
  <c r="AU24" i="32" s="1"/>
  <c r="AW24" i="32"/>
  <c r="L27" i="32"/>
  <c r="N27" i="32" s="1"/>
  <c r="AK27" i="32"/>
  <c r="AL27" i="32" s="1"/>
  <c r="AM27" i="32"/>
  <c r="AN27" i="32"/>
  <c r="AO27" i="32"/>
  <c r="AT27" i="32"/>
  <c r="AU27" i="32" s="1"/>
  <c r="AW27" i="32"/>
  <c r="L30" i="32"/>
  <c r="N30" i="32" s="1"/>
  <c r="AK30" i="32"/>
  <c r="AL30" i="32" s="1"/>
  <c r="AM30" i="32"/>
  <c r="AN30" i="32"/>
  <c r="AO30" i="32"/>
  <c r="AT30" i="32"/>
  <c r="AU30" i="32" s="1"/>
  <c r="AW30" i="32"/>
  <c r="L33" i="32"/>
  <c r="N33" i="32" s="1"/>
  <c r="AK33" i="32"/>
  <c r="AL33" i="32" s="1"/>
  <c r="AM33" i="32"/>
  <c r="AN33" i="32"/>
  <c r="AO33" i="32"/>
  <c r="AT33" i="32"/>
  <c r="AU33" i="32" s="1"/>
  <c r="AX33" i="32" s="1"/>
  <c r="AW33" i="32"/>
  <c r="L36" i="32"/>
  <c r="N36" i="32" s="1"/>
  <c r="AK36" i="32"/>
  <c r="AL36" i="32" s="1"/>
  <c r="AM36" i="32"/>
  <c r="AN36" i="32"/>
  <c r="AO36" i="32"/>
  <c r="AT36" i="32"/>
  <c r="AU36" i="32" s="1"/>
  <c r="AX36" i="32" s="1"/>
  <c r="AW36" i="32"/>
  <c r="L39" i="32"/>
  <c r="N39" i="32" s="1"/>
  <c r="AK39" i="32"/>
  <c r="AL39" i="32" s="1"/>
  <c r="AM39" i="32"/>
  <c r="AN39" i="32"/>
  <c r="AO39" i="32"/>
  <c r="AT39" i="32"/>
  <c r="AU39" i="32" s="1"/>
  <c r="AW39" i="32"/>
  <c r="L42" i="32"/>
  <c r="N42" i="32" s="1"/>
  <c r="AK42" i="32"/>
  <c r="AL42" i="32" s="1"/>
  <c r="AM42" i="32"/>
  <c r="AN42" i="32"/>
  <c r="AO42" i="32"/>
  <c r="AT42" i="32"/>
  <c r="AU42" i="32" s="1"/>
  <c r="AW42" i="32"/>
  <c r="L45" i="32"/>
  <c r="N45" i="32" s="1"/>
  <c r="AK45" i="32"/>
  <c r="AL45" i="32" s="1"/>
  <c r="AM45" i="32"/>
  <c r="AN45" i="32"/>
  <c r="AO45" i="32"/>
  <c r="AT45" i="32"/>
  <c r="AU45" i="32" s="1"/>
  <c r="AX45" i="32" s="1"/>
  <c r="AW45" i="32"/>
  <c r="L48" i="32"/>
  <c r="N48" i="32" s="1"/>
  <c r="AK48" i="32"/>
  <c r="AL48" i="32" s="1"/>
  <c r="AM48" i="32"/>
  <c r="AN48" i="32"/>
  <c r="AO48" i="32"/>
  <c r="AT48" i="32"/>
  <c r="AU48" i="32" s="1"/>
  <c r="AX48" i="32" s="1"/>
  <c r="AW48" i="32"/>
  <c r="L51" i="32"/>
  <c r="N51" i="32" s="1"/>
  <c r="AK51" i="32"/>
  <c r="AL51" i="32" s="1"/>
  <c r="AM51" i="32"/>
  <c r="AN51" i="32"/>
  <c r="AO51" i="32"/>
  <c r="AT51" i="32"/>
  <c r="AU51" i="32" s="1"/>
  <c r="AW51" i="32"/>
  <c r="L18" i="31"/>
  <c r="N18" i="31"/>
  <c r="AK18" i="31"/>
  <c r="E18" i="31" s="1"/>
  <c r="AM18" i="31"/>
  <c r="AN18" i="31"/>
  <c r="AO18" i="31"/>
  <c r="AT18" i="31"/>
  <c r="AU18" i="31" s="1"/>
  <c r="AX18" i="31" s="1"/>
  <c r="AW18" i="31"/>
  <c r="L21" i="31"/>
  <c r="N21" i="31" s="1"/>
  <c r="AK21" i="31"/>
  <c r="E21" i="31" s="1"/>
  <c r="AM21" i="31"/>
  <c r="AN21" i="31"/>
  <c r="AO21" i="31"/>
  <c r="AT21" i="31"/>
  <c r="AU21" i="31"/>
  <c r="AW21" i="31"/>
  <c r="L24" i="31"/>
  <c r="N24" i="31" s="1"/>
  <c r="AK24" i="31"/>
  <c r="E24" i="31" s="1"/>
  <c r="AM24" i="31"/>
  <c r="AN24" i="31"/>
  <c r="AO24" i="31"/>
  <c r="AT24" i="31"/>
  <c r="AU24" i="31"/>
  <c r="AW24" i="31"/>
  <c r="L27" i="31"/>
  <c r="N27" i="31" s="1"/>
  <c r="AK27" i="31"/>
  <c r="E27" i="31" s="1"/>
  <c r="AL27" i="31"/>
  <c r="H27" i="31" s="1"/>
  <c r="AM27" i="31"/>
  <c r="AN27" i="31"/>
  <c r="AO27" i="31"/>
  <c r="AT27" i="31"/>
  <c r="AU27" i="31" s="1"/>
  <c r="AX27" i="31" s="1"/>
  <c r="AW27" i="31"/>
  <c r="L30" i="31"/>
  <c r="N30" i="31" s="1"/>
  <c r="AK30" i="31"/>
  <c r="E30" i="31" s="1"/>
  <c r="AL30" i="31"/>
  <c r="H30" i="31" s="1"/>
  <c r="AM30" i="31"/>
  <c r="AN30" i="31"/>
  <c r="AO30" i="31"/>
  <c r="AT30" i="31"/>
  <c r="AU30" i="31" s="1"/>
  <c r="AX30" i="31" s="1"/>
  <c r="AW30" i="31"/>
  <c r="L33" i="31"/>
  <c r="N33" i="31"/>
  <c r="AK33" i="31"/>
  <c r="E33" i="31" s="1"/>
  <c r="AM33" i="31"/>
  <c r="AN33" i="31"/>
  <c r="AO33" i="31"/>
  <c r="AT33" i="31"/>
  <c r="AU33" i="31" s="1"/>
  <c r="AX33" i="31" s="1"/>
  <c r="AW33" i="31"/>
  <c r="L36" i="31"/>
  <c r="N36" i="31" s="1"/>
  <c r="AK36" i="31"/>
  <c r="E36" i="31" s="1"/>
  <c r="AM36" i="31"/>
  <c r="AN36" i="31"/>
  <c r="AO36" i="31"/>
  <c r="AT36" i="31"/>
  <c r="AU36" i="31" s="1"/>
  <c r="AX36" i="31" s="1"/>
  <c r="AW36" i="31"/>
  <c r="L39" i="31"/>
  <c r="N39" i="31"/>
  <c r="AK39" i="31"/>
  <c r="E39" i="31" s="1"/>
  <c r="AM39" i="31"/>
  <c r="AN39" i="31"/>
  <c r="AO39" i="31"/>
  <c r="AT39" i="31"/>
  <c r="AU39" i="31" s="1"/>
  <c r="AW39" i="31"/>
  <c r="L42" i="31"/>
  <c r="N42" i="31" s="1"/>
  <c r="AK42" i="31"/>
  <c r="E42" i="31" s="1"/>
  <c r="AM42" i="31"/>
  <c r="AN42" i="31"/>
  <c r="AO42" i="31"/>
  <c r="AT42" i="31"/>
  <c r="AU42" i="31" s="1"/>
  <c r="AW42" i="31"/>
  <c r="L45" i="31"/>
  <c r="N45" i="31" s="1"/>
  <c r="AK45" i="31"/>
  <c r="E45" i="31" s="1"/>
  <c r="AM45" i="31"/>
  <c r="AN45" i="31"/>
  <c r="AO45" i="31"/>
  <c r="AT45" i="31"/>
  <c r="AU45" i="31" s="1"/>
  <c r="AX45" i="31" s="1"/>
  <c r="AW45" i="31"/>
  <c r="L48" i="31"/>
  <c r="N48" i="31" s="1"/>
  <c r="AK48" i="31"/>
  <c r="E48" i="31" s="1"/>
  <c r="AM48" i="31"/>
  <c r="AN48" i="31"/>
  <c r="AO48" i="31"/>
  <c r="AT48" i="31"/>
  <c r="AU48" i="31" s="1"/>
  <c r="AX48" i="31" s="1"/>
  <c r="AW48" i="31"/>
  <c r="L51" i="31"/>
  <c r="N51" i="31" s="1"/>
  <c r="AK51" i="31"/>
  <c r="E51" i="31" s="1"/>
  <c r="AL51" i="31"/>
  <c r="H51" i="31" s="1"/>
  <c r="AM51" i="31"/>
  <c r="AN51" i="31"/>
  <c r="AO51" i="31"/>
  <c r="AT51" i="31"/>
  <c r="AU51" i="31" s="1"/>
  <c r="AX51" i="31" s="1"/>
  <c r="AW51" i="31"/>
  <c r="L18" i="30"/>
  <c r="N18" i="30"/>
  <c r="AK18" i="30"/>
  <c r="E18" i="30" s="1"/>
  <c r="AM18" i="30"/>
  <c r="AN18" i="30"/>
  <c r="AO18" i="30"/>
  <c r="AT18" i="30"/>
  <c r="AU18" i="30" s="1"/>
  <c r="AX18" i="30" s="1"/>
  <c r="AW18" i="30"/>
  <c r="L21" i="30"/>
  <c r="N21" i="30"/>
  <c r="AK21" i="30"/>
  <c r="E21" i="30" s="1"/>
  <c r="AM21" i="30"/>
  <c r="AN21" i="30"/>
  <c r="AO21" i="30"/>
  <c r="AT21" i="30"/>
  <c r="AU21" i="30" s="1"/>
  <c r="AX21" i="30" s="1"/>
  <c r="AW21" i="30"/>
  <c r="L24" i="30"/>
  <c r="N24" i="30" s="1"/>
  <c r="AK24" i="30"/>
  <c r="E24" i="30" s="1"/>
  <c r="AM24" i="30"/>
  <c r="AN24" i="30"/>
  <c r="AO24" i="30"/>
  <c r="AT24" i="30"/>
  <c r="AU24" i="30" s="1"/>
  <c r="AX24" i="30" s="1"/>
  <c r="AW24" i="30"/>
  <c r="L27" i="30"/>
  <c r="N27" i="30" s="1"/>
  <c r="AK27" i="30"/>
  <c r="E27" i="30" s="1"/>
  <c r="AM27" i="30"/>
  <c r="AN27" i="30"/>
  <c r="AO27" i="30"/>
  <c r="AT27" i="30"/>
  <c r="AU27" i="30" s="1"/>
  <c r="AX27" i="30" s="1"/>
  <c r="AW27" i="30"/>
  <c r="L30" i="30"/>
  <c r="N30" i="30" s="1"/>
  <c r="AK30" i="30"/>
  <c r="E30" i="30" s="1"/>
  <c r="AM30" i="30"/>
  <c r="AN30" i="30"/>
  <c r="AO30" i="30"/>
  <c r="AT30" i="30"/>
  <c r="AU30" i="30" s="1"/>
  <c r="AX30" i="30" s="1"/>
  <c r="AW30" i="30"/>
  <c r="L33" i="30"/>
  <c r="N33" i="30" s="1"/>
  <c r="AK33" i="30"/>
  <c r="E33" i="30" s="1"/>
  <c r="AM33" i="30"/>
  <c r="AN33" i="30"/>
  <c r="AO33" i="30"/>
  <c r="AT33" i="30"/>
  <c r="AU33" i="30"/>
  <c r="AW33" i="30"/>
  <c r="L36" i="30"/>
  <c r="N36" i="30" s="1"/>
  <c r="BC36" i="30" s="1"/>
  <c r="AK36" i="30"/>
  <c r="E36" i="30" s="1"/>
  <c r="AM36" i="30"/>
  <c r="AN36" i="30"/>
  <c r="AO36" i="30"/>
  <c r="AT36" i="30"/>
  <c r="AU36" i="30"/>
  <c r="AW36" i="30"/>
  <c r="L39" i="30"/>
  <c r="N39" i="30" s="1"/>
  <c r="AK39" i="30"/>
  <c r="E39" i="30" s="1"/>
  <c r="AM39" i="30"/>
  <c r="AN39" i="30"/>
  <c r="AO39" i="30"/>
  <c r="AT39" i="30"/>
  <c r="AU39" i="30"/>
  <c r="AW39" i="30"/>
  <c r="L42" i="30"/>
  <c r="N42" i="30" s="1"/>
  <c r="AK42" i="30"/>
  <c r="E42" i="30" s="1"/>
  <c r="BC42" i="30" s="1"/>
  <c r="AM42" i="30"/>
  <c r="AN42" i="30"/>
  <c r="AO42" i="30"/>
  <c r="AT42" i="30"/>
  <c r="AU42" i="30"/>
  <c r="AX42" i="30" s="1"/>
  <c r="AW42" i="30"/>
  <c r="L45" i="30"/>
  <c r="N45" i="30" s="1"/>
  <c r="AK45" i="30"/>
  <c r="E45" i="30" s="1"/>
  <c r="AM45" i="30"/>
  <c r="AN45" i="30"/>
  <c r="AO45" i="30"/>
  <c r="AT45" i="30"/>
  <c r="AU45" i="30" s="1"/>
  <c r="AX45" i="30" s="1"/>
  <c r="AW45" i="30"/>
  <c r="L48" i="30"/>
  <c r="N48" i="30"/>
  <c r="AK48" i="30"/>
  <c r="E48" i="30" s="1"/>
  <c r="AM48" i="30"/>
  <c r="AN48" i="30"/>
  <c r="AO48" i="30"/>
  <c r="AT48" i="30"/>
  <c r="AU48" i="30" s="1"/>
  <c r="AX48" i="30" s="1"/>
  <c r="AW48" i="30"/>
  <c r="L51" i="30"/>
  <c r="N51" i="30" s="1"/>
  <c r="AK51" i="30"/>
  <c r="E51" i="30" s="1"/>
  <c r="AM51" i="30"/>
  <c r="AN51" i="30"/>
  <c r="AO51" i="30"/>
  <c r="AT51" i="30"/>
  <c r="AU51" i="30" s="1"/>
  <c r="AX51" i="30" s="1"/>
  <c r="AW51" i="30"/>
  <c r="I27" i="83" l="1"/>
  <c r="AP24" i="83"/>
  <c r="J24" i="83" s="1"/>
  <c r="AQ24" i="83" s="1"/>
  <c r="AR51" i="83"/>
  <c r="AS51" i="83" s="1"/>
  <c r="AV51" i="83" s="1"/>
  <c r="F51" i="83" s="1"/>
  <c r="AY51" i="83" s="1"/>
  <c r="G51" i="83" s="1"/>
  <c r="AZ51" i="83" s="1"/>
  <c r="AP30" i="83"/>
  <c r="J30" i="83" s="1"/>
  <c r="AQ30" i="83" s="1"/>
  <c r="AP42" i="83"/>
  <c r="J42" i="83" s="1"/>
  <c r="AQ42" i="83" s="1"/>
  <c r="AV36" i="101"/>
  <c r="AW36" i="101" s="1"/>
  <c r="AZ36" i="101" s="1"/>
  <c r="F36" i="101" s="1"/>
  <c r="BC36" i="101" s="1"/>
  <c r="G36" i="101" s="1"/>
  <c r="I36" i="101"/>
  <c r="AV18" i="101"/>
  <c r="AW18" i="101" s="1"/>
  <c r="AZ18" i="101" s="1"/>
  <c r="F18" i="101" s="1"/>
  <c r="I18" i="101"/>
  <c r="AV21" i="97"/>
  <c r="AW21" i="97" s="1"/>
  <c r="AZ21" i="97" s="1"/>
  <c r="F21" i="97" s="1"/>
  <c r="I21" i="97"/>
  <c r="BF42" i="96"/>
  <c r="BH42" i="96" s="1"/>
  <c r="BD42" i="96"/>
  <c r="I21" i="96"/>
  <c r="AV21" i="96"/>
  <c r="AW21" i="96" s="1"/>
  <c r="AZ21" i="96" s="1"/>
  <c r="F21" i="96" s="1"/>
  <c r="BF36" i="96"/>
  <c r="BH36" i="96" s="1"/>
  <c r="BF39" i="99"/>
  <c r="BH39" i="99" s="1"/>
  <c r="BF51" i="99"/>
  <c r="BH51" i="99" s="1"/>
  <c r="AR30" i="111"/>
  <c r="AS30" i="111" s="1"/>
  <c r="AV30" i="111" s="1"/>
  <c r="F30" i="111" s="1"/>
  <c r="I30" i="111"/>
  <c r="BF24" i="103"/>
  <c r="BH24" i="103" s="1"/>
  <c r="AR30" i="117"/>
  <c r="AS30" i="117" s="1"/>
  <c r="AV30" i="117" s="1"/>
  <c r="F30" i="117" s="1"/>
  <c r="AP27" i="84"/>
  <c r="J27" i="84" s="1"/>
  <c r="AQ27" i="84" s="1"/>
  <c r="BB39" i="84"/>
  <c r="BD39" i="84" s="1"/>
  <c r="AP30" i="84"/>
  <c r="J30" i="84" s="1"/>
  <c r="AQ30" i="84" s="1"/>
  <c r="AR18" i="84"/>
  <c r="AS18" i="84" s="1"/>
  <c r="AV18" i="84" s="1"/>
  <c r="F18" i="84" s="1"/>
  <c r="AY18" i="84" s="1"/>
  <c r="G18" i="84" s="1"/>
  <c r="BA18" i="84" s="1"/>
  <c r="AR39" i="85"/>
  <c r="AS39" i="85" s="1"/>
  <c r="AV39" i="85" s="1"/>
  <c r="F39" i="85" s="1"/>
  <c r="AY39" i="85" s="1"/>
  <c r="G39" i="85" s="1"/>
  <c r="AP36" i="85"/>
  <c r="J36" i="85" s="1"/>
  <c r="AQ36" i="85" s="1"/>
  <c r="I36" i="85" s="1"/>
  <c r="BB45" i="88"/>
  <c r="BD45" i="88" s="1"/>
  <c r="AP36" i="88"/>
  <c r="J36" i="88" s="1"/>
  <c r="AQ36" i="88" s="1"/>
  <c r="BB33" i="88"/>
  <c r="BD33" i="88" s="1"/>
  <c r="AT33" i="80"/>
  <c r="J33" i="80" s="1"/>
  <c r="AU33" i="80" s="1"/>
  <c r="AT42" i="80"/>
  <c r="J42" i="80" s="1"/>
  <c r="AU42" i="80" s="1"/>
  <c r="AV18" i="80"/>
  <c r="AW18" i="80" s="1"/>
  <c r="AZ18" i="80" s="1"/>
  <c r="F18" i="80" s="1"/>
  <c r="BC18" i="80" s="1"/>
  <c r="G18" i="80" s="1"/>
  <c r="BF21" i="80"/>
  <c r="BH21" i="80" s="1"/>
  <c r="AT39" i="80"/>
  <c r="J39" i="80" s="1"/>
  <c r="AU39" i="80" s="1"/>
  <c r="AR45" i="112"/>
  <c r="AS45" i="112" s="1"/>
  <c r="AV45" i="112" s="1"/>
  <c r="F45" i="112" s="1"/>
  <c r="I45" i="112"/>
  <c r="AR21" i="112"/>
  <c r="AS21" i="112" s="1"/>
  <c r="AV21" i="112" s="1"/>
  <c r="F21" i="112" s="1"/>
  <c r="I21" i="112"/>
  <c r="AR48" i="112"/>
  <c r="AS48" i="112" s="1"/>
  <c r="AV48" i="112" s="1"/>
  <c r="F48" i="112" s="1"/>
  <c r="I48" i="112"/>
  <c r="I27" i="114"/>
  <c r="AR27" i="114"/>
  <c r="AS27" i="114" s="1"/>
  <c r="AV27" i="114" s="1"/>
  <c r="F27" i="114" s="1"/>
  <c r="I39" i="114"/>
  <c r="AR39" i="114"/>
  <c r="AS39" i="114" s="1"/>
  <c r="AV39" i="114" s="1"/>
  <c r="F39" i="114" s="1"/>
  <c r="I18" i="114"/>
  <c r="AR18" i="114"/>
  <c r="AS18" i="114" s="1"/>
  <c r="AV18" i="114" s="1"/>
  <c r="F18" i="114" s="1"/>
  <c r="AY18" i="114" s="1"/>
  <c r="G18" i="114" s="1"/>
  <c r="I51" i="114"/>
  <c r="AR51" i="114"/>
  <c r="AS51" i="114" s="1"/>
  <c r="AV51" i="114" s="1"/>
  <c r="F51" i="114" s="1"/>
  <c r="I51" i="116"/>
  <c r="AR51" i="116"/>
  <c r="AS51" i="116" s="1"/>
  <c r="AV51" i="116" s="1"/>
  <c r="F51" i="116" s="1"/>
  <c r="I24" i="116"/>
  <c r="AR24" i="116"/>
  <c r="AS24" i="116" s="1"/>
  <c r="AV24" i="116" s="1"/>
  <c r="F24" i="116" s="1"/>
  <c r="AR30" i="116"/>
  <c r="AS30" i="116" s="1"/>
  <c r="AV30" i="116" s="1"/>
  <c r="F30" i="116" s="1"/>
  <c r="AY30" i="116" s="1"/>
  <c r="G30" i="116" s="1"/>
  <c r="I30" i="116"/>
  <c r="AR42" i="116"/>
  <c r="AS42" i="116" s="1"/>
  <c r="AV42" i="116" s="1"/>
  <c r="F42" i="116" s="1"/>
  <c r="I42" i="116"/>
  <c r="AR27" i="109"/>
  <c r="AS27" i="109" s="1"/>
  <c r="AV27" i="109" s="1"/>
  <c r="F27" i="109" s="1"/>
  <c r="AY27" i="109" s="1"/>
  <c r="G27" i="109" s="1"/>
  <c r="I27" i="109"/>
  <c r="AR36" i="109"/>
  <c r="AS36" i="109" s="1"/>
  <c r="AV36" i="109" s="1"/>
  <c r="F36" i="109" s="1"/>
  <c r="AY36" i="109" s="1"/>
  <c r="G36" i="109" s="1"/>
  <c r="I36" i="109"/>
  <c r="AR36" i="123"/>
  <c r="AS36" i="123" s="1"/>
  <c r="AV36" i="123" s="1"/>
  <c r="F36" i="123" s="1"/>
  <c r="I36" i="123"/>
  <c r="I51" i="122"/>
  <c r="AR51" i="122"/>
  <c r="AS51" i="122" s="1"/>
  <c r="AV51" i="122" s="1"/>
  <c r="F51" i="122" s="1"/>
  <c r="BB45" i="122"/>
  <c r="BD45" i="122" s="1"/>
  <c r="AR45" i="108"/>
  <c r="AS45" i="108" s="1"/>
  <c r="AV45" i="108" s="1"/>
  <c r="F45" i="108" s="1"/>
  <c r="AY45" i="108" s="1"/>
  <c r="G45" i="108" s="1"/>
  <c r="I45" i="108"/>
  <c r="BB45" i="108"/>
  <c r="BD45" i="108" s="1"/>
  <c r="AR33" i="108"/>
  <c r="AS33" i="108" s="1"/>
  <c r="AV33" i="108" s="1"/>
  <c r="F33" i="108" s="1"/>
  <c r="I33" i="108"/>
  <c r="AR30" i="108"/>
  <c r="AS30" i="108" s="1"/>
  <c r="AV30" i="108" s="1"/>
  <c r="F30" i="108" s="1"/>
  <c r="AY30" i="108" s="1"/>
  <c r="G30" i="108" s="1"/>
  <c r="AV42" i="104"/>
  <c r="AW42" i="104" s="1"/>
  <c r="AZ42" i="104" s="1"/>
  <c r="F42" i="104" s="1"/>
  <c r="BC42" i="104" s="1"/>
  <c r="G42" i="104" s="1"/>
  <c r="I42" i="104"/>
  <c r="BF42" i="104"/>
  <c r="BH42" i="104" s="1"/>
  <c r="I45" i="106"/>
  <c r="AR45" i="106"/>
  <c r="AS45" i="106" s="1"/>
  <c r="AV45" i="106" s="1"/>
  <c r="F45" i="106" s="1"/>
  <c r="I36" i="107"/>
  <c r="AR36" i="107"/>
  <c r="AS36" i="107" s="1"/>
  <c r="AV36" i="107" s="1"/>
  <c r="F36" i="107" s="1"/>
  <c r="I18" i="107"/>
  <c r="AR18" i="107"/>
  <c r="AS18" i="107" s="1"/>
  <c r="AV18" i="107" s="1"/>
  <c r="F18" i="107" s="1"/>
  <c r="AR24" i="107"/>
  <c r="AS24" i="107" s="1"/>
  <c r="AV24" i="107" s="1"/>
  <c r="F24" i="107" s="1"/>
  <c r="I24" i="107"/>
  <c r="AZ33" i="105"/>
  <c r="AR51" i="105"/>
  <c r="AS51" i="105" s="1"/>
  <c r="AV51" i="105" s="1"/>
  <c r="F51" i="105" s="1"/>
  <c r="I51" i="105"/>
  <c r="AR42" i="105"/>
  <c r="AS42" i="105" s="1"/>
  <c r="AV42" i="105" s="1"/>
  <c r="F42" i="105" s="1"/>
  <c r="I42" i="105"/>
  <c r="BB33" i="105"/>
  <c r="BD33" i="105" s="1"/>
  <c r="AV21" i="78"/>
  <c r="AW21" i="78" s="1"/>
  <c r="AZ21" i="78" s="1"/>
  <c r="F21" i="78" s="1"/>
  <c r="BC21" i="78" s="1"/>
  <c r="G21" i="78" s="1"/>
  <c r="AP51" i="65"/>
  <c r="J51" i="65" s="1"/>
  <c r="AQ51" i="65" s="1"/>
  <c r="H42" i="65"/>
  <c r="BB39" i="65"/>
  <c r="BB48" i="65"/>
  <c r="BD48" i="65" s="1"/>
  <c r="AR30" i="65"/>
  <c r="AS30" i="65" s="1"/>
  <c r="AV30" i="65" s="1"/>
  <c r="F30" i="65" s="1"/>
  <c r="AY30" i="65" s="1"/>
  <c r="G30" i="65" s="1"/>
  <c r="AP36" i="65"/>
  <c r="J36" i="65" s="1"/>
  <c r="AQ36" i="65" s="1"/>
  <c r="I36" i="65" s="1"/>
  <c r="I18" i="126"/>
  <c r="AV18" i="126"/>
  <c r="AW18" i="126" s="1"/>
  <c r="AZ18" i="126" s="1"/>
  <c r="F18" i="126" s="1"/>
  <c r="BF42" i="126"/>
  <c r="BH42" i="126" s="1"/>
  <c r="AR30" i="127"/>
  <c r="AS30" i="127" s="1"/>
  <c r="AV30" i="127" s="1"/>
  <c r="F30" i="127" s="1"/>
  <c r="AY30" i="127" s="1"/>
  <c r="G30" i="127" s="1"/>
  <c r="I30" i="127"/>
  <c r="BB30" i="127"/>
  <c r="BD30" i="127" s="1"/>
  <c r="AP27" i="62"/>
  <c r="J27" i="62" s="1"/>
  <c r="AQ27" i="62" s="1"/>
  <c r="AP45" i="62"/>
  <c r="J45" i="62" s="1"/>
  <c r="AQ45" i="62" s="1"/>
  <c r="BB24" i="61"/>
  <c r="BD24" i="61" s="1"/>
  <c r="AP36" i="61"/>
  <c r="J36" i="61" s="1"/>
  <c r="AQ36" i="61" s="1"/>
  <c r="BB33" i="60"/>
  <c r="BD33" i="60" s="1"/>
  <c r="BB51" i="60"/>
  <c r="BD51" i="60" s="1"/>
  <c r="BA33" i="60"/>
  <c r="BA48" i="142"/>
  <c r="AZ48" i="142"/>
  <c r="BA30" i="142"/>
  <c r="AZ30" i="142"/>
  <c r="AY45" i="130"/>
  <c r="G45" i="130" s="1"/>
  <c r="BB45" i="130"/>
  <c r="BD45" i="130" s="1"/>
  <c r="AR42" i="125"/>
  <c r="AS42" i="125" s="1"/>
  <c r="AV42" i="125" s="1"/>
  <c r="F42" i="125" s="1"/>
  <c r="AY42" i="125" s="1"/>
  <c r="G42" i="125" s="1"/>
  <c r="I42" i="125"/>
  <c r="BB42" i="125"/>
  <c r="BD42" i="125" s="1"/>
  <c r="BA48" i="125"/>
  <c r="BB48" i="125"/>
  <c r="BD48" i="125" s="1"/>
  <c r="AP27" i="92"/>
  <c r="J27" i="92" s="1"/>
  <c r="AQ27" i="92" s="1"/>
  <c r="AP39" i="92"/>
  <c r="J39" i="92" s="1"/>
  <c r="AQ39" i="92" s="1"/>
  <c r="AP51" i="92"/>
  <c r="J51" i="92" s="1"/>
  <c r="AQ51" i="92" s="1"/>
  <c r="AP21" i="89"/>
  <c r="J21" i="89" s="1"/>
  <c r="AQ21" i="89" s="1"/>
  <c r="I51" i="110"/>
  <c r="AR51" i="110"/>
  <c r="AS51" i="110" s="1"/>
  <c r="AV51" i="110" s="1"/>
  <c r="F51" i="110" s="1"/>
  <c r="BA27" i="110"/>
  <c r="I21" i="110"/>
  <c r="AR21" i="110"/>
  <c r="AS21" i="110" s="1"/>
  <c r="AV21" i="110" s="1"/>
  <c r="F21" i="110" s="1"/>
  <c r="BB24" i="91"/>
  <c r="BD24" i="91" s="1"/>
  <c r="AP45" i="91"/>
  <c r="J45" i="91" s="1"/>
  <c r="AQ45" i="91" s="1"/>
  <c r="AR39" i="91"/>
  <c r="AS39" i="91" s="1"/>
  <c r="AV39" i="91" s="1"/>
  <c r="F39" i="91" s="1"/>
  <c r="AY39" i="91" s="1"/>
  <c r="G39" i="91" s="1"/>
  <c r="BA39" i="91" s="1"/>
  <c r="AP36" i="91"/>
  <c r="J36" i="91" s="1"/>
  <c r="AQ36" i="91" s="1"/>
  <c r="AR18" i="91"/>
  <c r="AS18" i="91" s="1"/>
  <c r="AV18" i="91" s="1"/>
  <c r="F18" i="91" s="1"/>
  <c r="AY18" i="91" s="1"/>
  <c r="G18" i="91" s="1"/>
  <c r="AP48" i="91"/>
  <c r="J48" i="91" s="1"/>
  <c r="AQ48" i="91" s="1"/>
  <c r="I42" i="90"/>
  <c r="AR39" i="90"/>
  <c r="AS39" i="90" s="1"/>
  <c r="AV39" i="90" s="1"/>
  <c r="F39" i="90" s="1"/>
  <c r="AY39" i="90" s="1"/>
  <c r="G39" i="90" s="1"/>
  <c r="I21" i="69"/>
  <c r="AR45" i="69"/>
  <c r="AS45" i="69" s="1"/>
  <c r="AV45" i="69" s="1"/>
  <c r="F45" i="69" s="1"/>
  <c r="AY45" i="69" s="1"/>
  <c r="G45" i="69" s="1"/>
  <c r="AP30" i="69"/>
  <c r="J30" i="69" s="1"/>
  <c r="AQ30" i="69" s="1"/>
  <c r="AR30" i="69" s="1"/>
  <c r="AS30" i="69" s="1"/>
  <c r="AV30" i="69" s="1"/>
  <c r="F30" i="69" s="1"/>
  <c r="AY30" i="69" s="1"/>
  <c r="G30" i="69" s="1"/>
  <c r="AP48" i="69"/>
  <c r="J48" i="69" s="1"/>
  <c r="AQ48" i="69" s="1"/>
  <c r="BD21" i="59"/>
  <c r="H33" i="59"/>
  <c r="AP33" i="59"/>
  <c r="J33" i="59" s="1"/>
  <c r="AQ33" i="59" s="1"/>
  <c r="BB48" i="59"/>
  <c r="BD48" i="59" s="1"/>
  <c r="AR39" i="55"/>
  <c r="AS39" i="55" s="1"/>
  <c r="AV39" i="55" s="1"/>
  <c r="F39" i="55" s="1"/>
  <c r="AY39" i="55" s="1"/>
  <c r="G39" i="55" s="1"/>
  <c r="I39" i="55"/>
  <c r="AR51" i="55"/>
  <c r="AS51" i="55" s="1"/>
  <c r="AV51" i="55" s="1"/>
  <c r="F51" i="55" s="1"/>
  <c r="AY51" i="55" s="1"/>
  <c r="G51" i="55" s="1"/>
  <c r="H39" i="55"/>
  <c r="AP36" i="55"/>
  <c r="J36" i="55" s="1"/>
  <c r="AQ36" i="55" s="1"/>
  <c r="AR45" i="55"/>
  <c r="AS45" i="55" s="1"/>
  <c r="AV45" i="55" s="1"/>
  <c r="F45" i="55" s="1"/>
  <c r="AP21" i="57"/>
  <c r="J21" i="57" s="1"/>
  <c r="AQ21" i="57" s="1"/>
  <c r="BA36" i="57"/>
  <c r="AP42" i="57"/>
  <c r="J42" i="57" s="1"/>
  <c r="AQ42" i="57" s="1"/>
  <c r="BD45" i="57"/>
  <c r="BB36" i="57"/>
  <c r="AP33" i="57"/>
  <c r="J33" i="57" s="1"/>
  <c r="AQ33" i="57" s="1"/>
  <c r="AR33" i="57" s="1"/>
  <c r="AS33" i="57" s="1"/>
  <c r="AV33" i="57" s="1"/>
  <c r="F33" i="57" s="1"/>
  <c r="AY33" i="57" s="1"/>
  <c r="G33" i="57" s="1"/>
  <c r="AP48" i="57"/>
  <c r="J48" i="57" s="1"/>
  <c r="AQ48" i="57" s="1"/>
  <c r="AY27" i="131"/>
  <c r="G27" i="131" s="1"/>
  <c r="BB27" i="131"/>
  <c r="BD27" i="131" s="1"/>
  <c r="BB51" i="131"/>
  <c r="BD51" i="131" s="1"/>
  <c r="AZ45" i="131"/>
  <c r="BA45" i="131"/>
  <c r="I27" i="76"/>
  <c r="I39" i="76"/>
  <c r="I30" i="76"/>
  <c r="AT24" i="76"/>
  <c r="J24" i="76" s="1"/>
  <c r="AU24" i="76" s="1"/>
  <c r="AV18" i="76"/>
  <c r="AW18" i="76" s="1"/>
  <c r="AZ18" i="76" s="1"/>
  <c r="F18" i="76" s="1"/>
  <c r="BC18" i="76" s="1"/>
  <c r="G18" i="76" s="1"/>
  <c r="I45" i="76"/>
  <c r="AT42" i="76"/>
  <c r="J42" i="76" s="1"/>
  <c r="AU42" i="76" s="1"/>
  <c r="AT24" i="74"/>
  <c r="J24" i="74" s="1"/>
  <c r="AU24" i="74" s="1"/>
  <c r="AV24" i="74" s="1"/>
  <c r="AW24" i="74" s="1"/>
  <c r="AZ24" i="74" s="1"/>
  <c r="F24" i="74" s="1"/>
  <c r="BC24" i="74" s="1"/>
  <c r="G24" i="74" s="1"/>
  <c r="AT27" i="74"/>
  <c r="J27" i="74" s="1"/>
  <c r="AU27" i="74" s="1"/>
  <c r="AV51" i="74"/>
  <c r="AW51" i="74" s="1"/>
  <c r="AZ51" i="74" s="1"/>
  <c r="F51" i="74" s="1"/>
  <c r="BC51" i="74" s="1"/>
  <c r="G51" i="74" s="1"/>
  <c r="BE51" i="74" s="1"/>
  <c r="AT30" i="73"/>
  <c r="J30" i="73" s="1"/>
  <c r="AU30" i="73" s="1"/>
  <c r="AT42" i="73"/>
  <c r="J42" i="73" s="1"/>
  <c r="AU42" i="73" s="1"/>
  <c r="BF36" i="72"/>
  <c r="BH36" i="72" s="1"/>
  <c r="BF45" i="72"/>
  <c r="BH45" i="72" s="1"/>
  <c r="AV48" i="72"/>
  <c r="AW48" i="72" s="1"/>
  <c r="AZ48" i="72" s="1"/>
  <c r="F48" i="72" s="1"/>
  <c r="BC48" i="72" s="1"/>
  <c r="G48" i="72" s="1"/>
  <c r="AT27" i="72"/>
  <c r="J27" i="72" s="1"/>
  <c r="AU27" i="72" s="1"/>
  <c r="I27" i="72" s="1"/>
  <c r="I18" i="72"/>
  <c r="AT21" i="72"/>
  <c r="J21" i="72" s="1"/>
  <c r="AU21" i="72" s="1"/>
  <c r="AL48" i="51"/>
  <c r="H48" i="51" s="1"/>
  <c r="AL36" i="51"/>
  <c r="H36" i="51" s="1"/>
  <c r="AL42" i="52"/>
  <c r="H42" i="52" s="1"/>
  <c r="BC51" i="52"/>
  <c r="AL51" i="52"/>
  <c r="H51" i="52" s="1"/>
  <c r="AL48" i="49"/>
  <c r="H48" i="49" s="1"/>
  <c r="AL24" i="49"/>
  <c r="H24" i="49" s="1"/>
  <c r="AP42" i="49"/>
  <c r="J42" i="49" s="1"/>
  <c r="AQ42" i="49" s="1"/>
  <c r="BB24" i="54"/>
  <c r="BD24" i="54" s="1"/>
  <c r="AR48" i="54"/>
  <c r="AS48" i="54" s="1"/>
  <c r="AV48" i="54" s="1"/>
  <c r="F48" i="54" s="1"/>
  <c r="AY48" i="54" s="1"/>
  <c r="G48" i="54" s="1"/>
  <c r="H21" i="54"/>
  <c r="AP21" i="54"/>
  <c r="J21" i="54" s="1"/>
  <c r="AQ21" i="54" s="1"/>
  <c r="AP39" i="54"/>
  <c r="J39" i="54" s="1"/>
  <c r="AQ39" i="54" s="1"/>
  <c r="H30" i="54"/>
  <c r="AP30" i="54"/>
  <c r="J30" i="54" s="1"/>
  <c r="AQ30" i="54" s="1"/>
  <c r="BD36" i="68"/>
  <c r="I33" i="68"/>
  <c r="AP39" i="68"/>
  <c r="J39" i="68" s="1"/>
  <c r="AQ39" i="68" s="1"/>
  <c r="BC36" i="46"/>
  <c r="AL24" i="42"/>
  <c r="H24" i="42" s="1"/>
  <c r="AL21" i="45"/>
  <c r="H21" i="45" s="1"/>
  <c r="AL18" i="47"/>
  <c r="H18" i="47" s="1"/>
  <c r="BC18" i="30"/>
  <c r="BC39" i="30"/>
  <c r="BC51" i="30"/>
  <c r="AY33" i="132"/>
  <c r="G33" i="132" s="1"/>
  <c r="BB33" i="132"/>
  <c r="BD33" i="132" s="1"/>
  <c r="AY21" i="132"/>
  <c r="G21" i="132" s="1"/>
  <c r="BB21" i="132"/>
  <c r="BD21" i="132" s="1"/>
  <c r="AP33" i="41"/>
  <c r="H33" i="41" s="1"/>
  <c r="AP48" i="41"/>
  <c r="H48" i="41" s="1"/>
  <c r="AP39" i="41"/>
  <c r="H39" i="41" s="1"/>
  <c r="BG36" i="41"/>
  <c r="AP36" i="41"/>
  <c r="H36" i="41" s="1"/>
  <c r="AP21" i="41"/>
  <c r="H21" i="41" s="1"/>
  <c r="BC48" i="135"/>
  <c r="G48" i="135" s="1"/>
  <c r="BF48" i="135"/>
  <c r="BH48" i="135" s="1"/>
  <c r="AV18" i="70"/>
  <c r="AW18" i="70" s="1"/>
  <c r="AZ18" i="70" s="1"/>
  <c r="F18" i="70" s="1"/>
  <c r="BC18" i="70" s="1"/>
  <c r="G18" i="70" s="1"/>
  <c r="AV27" i="70"/>
  <c r="AW27" i="70" s="1"/>
  <c r="AZ27" i="70" s="1"/>
  <c r="F27" i="70" s="1"/>
  <c r="BC27" i="70" s="1"/>
  <c r="G27" i="70" s="1"/>
  <c r="BF33" i="70"/>
  <c r="BH33" i="70" s="1"/>
  <c r="I33" i="70"/>
  <c r="AT30" i="70"/>
  <c r="J30" i="70" s="1"/>
  <c r="AU30" i="70" s="1"/>
  <c r="AP42" i="40"/>
  <c r="AP18" i="40"/>
  <c r="H18" i="40" s="1"/>
  <c r="AP51" i="40"/>
  <c r="AP27" i="40"/>
  <c r="H27" i="40" s="1"/>
  <c r="AP24" i="40"/>
  <c r="H24" i="40" s="1"/>
  <c r="BG18" i="40"/>
  <c r="AP45" i="38"/>
  <c r="J45" i="38" s="1"/>
  <c r="AQ45" i="38" s="1"/>
  <c r="AL48" i="37"/>
  <c r="AL21" i="37"/>
  <c r="H21" i="37" s="1"/>
  <c r="BC51" i="34"/>
  <c r="BC33" i="34"/>
  <c r="AL21" i="34"/>
  <c r="H21" i="34" s="1"/>
  <c r="BC48" i="34"/>
  <c r="AP24" i="48"/>
  <c r="J24" i="48" s="1"/>
  <c r="AQ24" i="48" s="1"/>
  <c r="AR24" i="48" s="1"/>
  <c r="AS24" i="48" s="1"/>
  <c r="AV24" i="48" s="1"/>
  <c r="F24" i="48" s="1"/>
  <c r="AY24" i="48" s="1"/>
  <c r="BD48" i="71"/>
  <c r="AR18" i="71"/>
  <c r="AS18" i="71" s="1"/>
  <c r="AV18" i="71" s="1"/>
  <c r="F18" i="71" s="1"/>
  <c r="AY18" i="71" s="1"/>
  <c r="G18" i="71" s="1"/>
  <c r="AP30" i="71"/>
  <c r="J30" i="71" s="1"/>
  <c r="AQ30" i="71" s="1"/>
  <c r="BA33" i="143"/>
  <c r="AZ33" i="143"/>
  <c r="BB40" i="139"/>
  <c r="BD40" i="139" s="1"/>
  <c r="AZ40" i="139"/>
  <c r="BA40" i="139"/>
  <c r="BB49" i="139"/>
  <c r="BD49" i="139" s="1"/>
  <c r="BC21" i="138"/>
  <c r="G21" i="138" s="1"/>
  <c r="BF21" i="138"/>
  <c r="BH21" i="138" s="1"/>
  <c r="AZ36" i="137"/>
  <c r="BA36" i="137"/>
  <c r="BB27" i="137"/>
  <c r="BD27" i="137" s="1"/>
  <c r="AY24" i="137"/>
  <c r="G24" i="137" s="1"/>
  <c r="BB24" i="137"/>
  <c r="BD24" i="137" s="1"/>
  <c r="AY30" i="137"/>
  <c r="G30" i="137" s="1"/>
  <c r="BB30" i="137"/>
  <c r="BD30" i="137" s="1"/>
  <c r="BB36" i="137"/>
  <c r="BD36" i="137" s="1"/>
  <c r="AY48" i="137"/>
  <c r="G48" i="137" s="1"/>
  <c r="BB48" i="137"/>
  <c r="BD48" i="137" s="1"/>
  <c r="AZ45" i="137"/>
  <c r="BA45" i="137"/>
  <c r="AV30" i="104"/>
  <c r="AW30" i="104" s="1"/>
  <c r="AZ30" i="104" s="1"/>
  <c r="F30" i="104" s="1"/>
  <c r="BC30" i="104" s="1"/>
  <c r="G30" i="104" s="1"/>
  <c r="I30" i="104"/>
  <c r="BF30" i="104"/>
  <c r="BH30" i="104" s="1"/>
  <c r="AV24" i="104"/>
  <c r="AW24" i="104" s="1"/>
  <c r="AZ24" i="104" s="1"/>
  <c r="F24" i="104" s="1"/>
  <c r="BC24" i="104" s="1"/>
  <c r="G24" i="104" s="1"/>
  <c r="I24" i="104"/>
  <c r="AV48" i="104"/>
  <c r="AW48" i="104" s="1"/>
  <c r="AZ48" i="104" s="1"/>
  <c r="F48" i="104" s="1"/>
  <c r="I48" i="104"/>
  <c r="BE33" i="141"/>
  <c r="BD33" i="141"/>
  <c r="BE45" i="141"/>
  <c r="BD45" i="141"/>
  <c r="BD18" i="141"/>
  <c r="BE18" i="141"/>
  <c r="AZ36" i="142"/>
  <c r="BA36" i="142"/>
  <c r="BA27" i="143"/>
  <c r="AZ27" i="143"/>
  <c r="BA39" i="143"/>
  <c r="AZ39" i="143"/>
  <c r="BC18" i="135"/>
  <c r="G18" i="135" s="1"/>
  <c r="BF18" i="135"/>
  <c r="BH18" i="135" s="1"/>
  <c r="AZ33" i="68"/>
  <c r="I36" i="68"/>
  <c r="AP45" i="68"/>
  <c r="J45" i="68" s="1"/>
  <c r="AQ45" i="68" s="1"/>
  <c r="BB33" i="68"/>
  <c r="BD33" i="68" s="1"/>
  <c r="AP51" i="68"/>
  <c r="J51" i="68" s="1"/>
  <c r="AQ51" i="68" s="1"/>
  <c r="AP48" i="68"/>
  <c r="J48" i="68" s="1"/>
  <c r="AQ48" i="68" s="1"/>
  <c r="AZ21" i="68"/>
  <c r="I24" i="68"/>
  <c r="BD27" i="68"/>
  <c r="BB21" i="68"/>
  <c r="BD21" i="68" s="1"/>
  <c r="BB30" i="68"/>
  <c r="BD30" i="68" s="1"/>
  <c r="I27" i="68"/>
  <c r="I21" i="68"/>
  <c r="BB18" i="68"/>
  <c r="BD18" i="68" s="1"/>
  <c r="AY33" i="130"/>
  <c r="G33" i="130" s="1"/>
  <c r="BB33" i="130"/>
  <c r="BD33" i="130" s="1"/>
  <c r="AZ51" i="130"/>
  <c r="BA51" i="130"/>
  <c r="BB51" i="130"/>
  <c r="BD51" i="130" s="1"/>
  <c r="BA30" i="130"/>
  <c r="AZ30" i="130"/>
  <c r="AZ48" i="132"/>
  <c r="BA48" i="132"/>
  <c r="BB48" i="132"/>
  <c r="BD48" i="132" s="1"/>
  <c r="BF42" i="136"/>
  <c r="BH42" i="136" s="1"/>
  <c r="BF48" i="136"/>
  <c r="BH48" i="136" s="1"/>
  <c r="BF36" i="136"/>
  <c r="BH36" i="136" s="1"/>
  <c r="BE36" i="138"/>
  <c r="BD36" i="138"/>
  <c r="BF36" i="138"/>
  <c r="BH36" i="138" s="1"/>
  <c r="BE18" i="138"/>
  <c r="BD18" i="138"/>
  <c r="BF18" i="138"/>
  <c r="BH18" i="138" s="1"/>
  <c r="AZ30" i="131"/>
  <c r="BA30" i="131"/>
  <c r="AY24" i="131"/>
  <c r="G24" i="131" s="1"/>
  <c r="BB24" i="131"/>
  <c r="BD24" i="131" s="1"/>
  <c r="BB30" i="131"/>
  <c r="BD30" i="131" s="1"/>
  <c r="AY42" i="131"/>
  <c r="G42" i="131" s="1"/>
  <c r="BB42" i="131"/>
  <c r="BD42" i="131" s="1"/>
  <c r="BA51" i="131"/>
  <c r="AZ51" i="131"/>
  <c r="BB34" i="139"/>
  <c r="BD34" i="139" s="1"/>
  <c r="BA34" i="139"/>
  <c r="AZ34" i="139"/>
  <c r="BA25" i="139"/>
  <c r="AZ25" i="139"/>
  <c r="AY22" i="139"/>
  <c r="G22" i="139" s="1"/>
  <c r="BB22" i="139"/>
  <c r="BD22" i="139" s="1"/>
  <c r="BA49" i="139"/>
  <c r="AZ49" i="139"/>
  <c r="AY46" i="139"/>
  <c r="G46" i="139" s="1"/>
  <c r="BB46" i="139"/>
  <c r="BD46" i="139" s="1"/>
  <c r="AZ37" i="139"/>
  <c r="BA37" i="139"/>
  <c r="AY19" i="139"/>
  <c r="G19" i="139" s="1"/>
  <c r="BB19" i="139"/>
  <c r="BD19" i="139" s="1"/>
  <c r="BA39" i="137"/>
  <c r="AZ39" i="137"/>
  <c r="AZ33" i="137"/>
  <c r="BA33" i="137"/>
  <c r="AZ27" i="137"/>
  <c r="BA27" i="137"/>
  <c r="BA51" i="137"/>
  <c r="AZ51" i="137"/>
  <c r="BB39" i="137"/>
  <c r="BD39" i="137" s="1"/>
  <c r="BB18" i="137"/>
  <c r="BD18" i="137" s="1"/>
  <c r="BA18" i="137"/>
  <c r="AZ18" i="137"/>
  <c r="BE45" i="136"/>
  <c r="BD45" i="136"/>
  <c r="BE42" i="136"/>
  <c r="BD42" i="136"/>
  <c r="BE48" i="136"/>
  <c r="BD48" i="136"/>
  <c r="BF33" i="136"/>
  <c r="BH33" i="136" s="1"/>
  <c r="BE27" i="136"/>
  <c r="BD27" i="136"/>
  <c r="BE30" i="136"/>
  <c r="BD30" i="136"/>
  <c r="BE33" i="136"/>
  <c r="BD33" i="136"/>
  <c r="BC21" i="136"/>
  <c r="G21" i="136" s="1"/>
  <c r="BF21" i="136"/>
  <c r="BH21" i="136" s="1"/>
  <c r="BE36" i="136"/>
  <c r="BD36" i="136"/>
  <c r="BE18" i="136"/>
  <c r="BD18" i="136"/>
  <c r="BF18" i="136"/>
  <c r="BH18" i="136" s="1"/>
  <c r="BE51" i="136"/>
  <c r="BD51" i="136"/>
  <c r="BF30" i="136"/>
  <c r="BH30" i="136" s="1"/>
  <c r="BE24" i="136"/>
  <c r="BD24" i="136"/>
  <c r="BF45" i="136"/>
  <c r="BH45" i="136" s="1"/>
  <c r="BC51" i="133"/>
  <c r="G51" i="133" s="1"/>
  <c r="BF51" i="133"/>
  <c r="BH51" i="133" s="1"/>
  <c r="BE48" i="133"/>
  <c r="BD48" i="133"/>
  <c r="BE36" i="133"/>
  <c r="BD36" i="133"/>
  <c r="BC24" i="133"/>
  <c r="G24" i="133" s="1"/>
  <c r="BF24" i="133"/>
  <c r="BH24" i="133" s="1"/>
  <c r="BC33" i="133"/>
  <c r="G33" i="133" s="1"/>
  <c r="BF33" i="133"/>
  <c r="BH33" i="133" s="1"/>
  <c r="BE45" i="133"/>
  <c r="BD45" i="133"/>
  <c r="BC42" i="133"/>
  <c r="G42" i="133" s="1"/>
  <c r="BF42" i="133"/>
  <c r="BH42" i="133" s="1"/>
  <c r="BF45" i="133"/>
  <c r="BH45" i="133" s="1"/>
  <c r="BF48" i="133"/>
  <c r="BH48" i="133" s="1"/>
  <c r="AY18" i="131"/>
  <c r="G18" i="131" s="1"/>
  <c r="BB18" i="131"/>
  <c r="BD18" i="131" s="1"/>
  <c r="BB48" i="54"/>
  <c r="BD48" i="54" s="1"/>
  <c r="BB51" i="54"/>
  <c r="BD51" i="54" s="1"/>
  <c r="H27" i="54"/>
  <c r="AP27" i="54"/>
  <c r="J27" i="54" s="1"/>
  <c r="AQ27" i="54" s="1"/>
  <c r="BB18" i="54"/>
  <c r="BD18" i="54" s="1"/>
  <c r="AP42" i="54"/>
  <c r="J42" i="54" s="1"/>
  <c r="AQ42" i="54" s="1"/>
  <c r="I21" i="80"/>
  <c r="BD21" i="80"/>
  <c r="AT24" i="80"/>
  <c r="J24" i="80" s="1"/>
  <c r="AU24" i="80" s="1"/>
  <c r="AT27" i="80"/>
  <c r="J27" i="80" s="1"/>
  <c r="AU27" i="80" s="1"/>
  <c r="AT45" i="80"/>
  <c r="J45" i="80" s="1"/>
  <c r="AU45" i="80" s="1"/>
  <c r="BF51" i="80"/>
  <c r="BH51" i="80" s="1"/>
  <c r="BA48" i="127"/>
  <c r="AZ48" i="127"/>
  <c r="BB48" i="127"/>
  <c r="BD48" i="127" s="1"/>
  <c r="AY36" i="62"/>
  <c r="G36" i="62" s="1"/>
  <c r="BA36" i="62" s="1"/>
  <c r="BB36" i="62"/>
  <c r="BD36" i="62" s="1"/>
  <c r="AP21" i="62"/>
  <c r="J21" i="62" s="1"/>
  <c r="AQ21" i="62" s="1"/>
  <c r="BB51" i="62"/>
  <c r="BD51" i="62" s="1"/>
  <c r="AP33" i="62"/>
  <c r="J33" i="62" s="1"/>
  <c r="AQ33" i="62" s="1"/>
  <c r="AP39" i="62"/>
  <c r="J39" i="62" s="1"/>
  <c r="AQ39" i="62" s="1"/>
  <c r="AP18" i="62"/>
  <c r="J18" i="62" s="1"/>
  <c r="AQ18" i="62" s="1"/>
  <c r="AR42" i="61"/>
  <c r="AS42" i="61" s="1"/>
  <c r="AV42" i="61" s="1"/>
  <c r="F42" i="61" s="1"/>
  <c r="AY42" i="61" s="1"/>
  <c r="G42" i="61" s="1"/>
  <c r="AP45" i="61"/>
  <c r="J45" i="61" s="1"/>
  <c r="AQ45" i="61" s="1"/>
  <c r="AP39" i="61"/>
  <c r="J39" i="61" s="1"/>
  <c r="AQ39" i="61" s="1"/>
  <c r="BB27" i="61"/>
  <c r="BD27" i="61" s="1"/>
  <c r="AP18" i="61"/>
  <c r="J18" i="61" s="1"/>
  <c r="AQ18" i="61" s="1"/>
  <c r="BB24" i="60"/>
  <c r="BD24" i="60" s="1"/>
  <c r="I33" i="60"/>
  <c r="AZ24" i="60"/>
  <c r="I24" i="60"/>
  <c r="AP36" i="60"/>
  <c r="J36" i="60" s="1"/>
  <c r="AQ36" i="60" s="1"/>
  <c r="AP39" i="60"/>
  <c r="J39" i="60" s="1"/>
  <c r="AQ39" i="60" s="1"/>
  <c r="AP18" i="60"/>
  <c r="J18" i="60" s="1"/>
  <c r="AQ18" i="60" s="1"/>
  <c r="BE51" i="126"/>
  <c r="BD51" i="126"/>
  <c r="BE39" i="126"/>
  <c r="BD39" i="126"/>
  <c r="BF51" i="126"/>
  <c r="BH51" i="126" s="1"/>
  <c r="BF39" i="126"/>
  <c r="BH39" i="126" s="1"/>
  <c r="AR24" i="113"/>
  <c r="AS24" i="113" s="1"/>
  <c r="AV24" i="113" s="1"/>
  <c r="F24" i="113" s="1"/>
  <c r="AY24" i="113" s="1"/>
  <c r="G24" i="113" s="1"/>
  <c r="I24" i="113"/>
  <c r="AR30" i="113"/>
  <c r="AS30" i="113" s="1"/>
  <c r="AV30" i="113" s="1"/>
  <c r="F30" i="113" s="1"/>
  <c r="I30" i="113"/>
  <c r="I27" i="112"/>
  <c r="AR27" i="112"/>
  <c r="AS27" i="112" s="1"/>
  <c r="AV27" i="112" s="1"/>
  <c r="F27" i="112" s="1"/>
  <c r="AY27" i="112" s="1"/>
  <c r="G27" i="112" s="1"/>
  <c r="I51" i="112"/>
  <c r="AR51" i="112"/>
  <c r="AS51" i="112" s="1"/>
  <c r="AV51" i="112" s="1"/>
  <c r="F51" i="112" s="1"/>
  <c r="AY51" i="112" s="1"/>
  <c r="G51" i="112" s="1"/>
  <c r="AR42" i="112"/>
  <c r="AS42" i="112" s="1"/>
  <c r="AV42" i="112" s="1"/>
  <c r="F42" i="112" s="1"/>
  <c r="I42" i="112"/>
  <c r="I39" i="112"/>
  <c r="AR39" i="112"/>
  <c r="AS39" i="112" s="1"/>
  <c r="AV39" i="112" s="1"/>
  <c r="F39" i="112" s="1"/>
  <c r="I30" i="112"/>
  <c r="AR30" i="112"/>
  <c r="AS30" i="112" s="1"/>
  <c r="AV30" i="112" s="1"/>
  <c r="F30" i="112" s="1"/>
  <c r="I45" i="114"/>
  <c r="AR45" i="114"/>
  <c r="AS45" i="114" s="1"/>
  <c r="AV45" i="114" s="1"/>
  <c r="F45" i="114" s="1"/>
  <c r="AY45" i="114" s="1"/>
  <c r="G45" i="114" s="1"/>
  <c r="I33" i="114"/>
  <c r="AR33" i="114"/>
  <c r="AS33" i="114" s="1"/>
  <c r="AV33" i="114" s="1"/>
  <c r="F33" i="114" s="1"/>
  <c r="AY33" i="114" s="1"/>
  <c r="G33" i="114" s="1"/>
  <c r="BB27" i="110"/>
  <c r="BD27" i="110" s="1"/>
  <c r="I42" i="108"/>
  <c r="AR42" i="108"/>
  <c r="AS42" i="108" s="1"/>
  <c r="AV42" i="108" s="1"/>
  <c r="F42" i="108" s="1"/>
  <c r="AY42" i="108" s="1"/>
  <c r="G42" i="108" s="1"/>
  <c r="BB42" i="108"/>
  <c r="BD42" i="108" s="1"/>
  <c r="I48" i="108"/>
  <c r="AR48" i="108"/>
  <c r="AS48" i="108" s="1"/>
  <c r="AV48" i="108" s="1"/>
  <c r="F48" i="108" s="1"/>
  <c r="AY48" i="108" s="1"/>
  <c r="G48" i="108" s="1"/>
  <c r="I24" i="108"/>
  <c r="AR24" i="108"/>
  <c r="AS24" i="108" s="1"/>
  <c r="AV24" i="108" s="1"/>
  <c r="F24" i="108" s="1"/>
  <c r="AY24" i="108" s="1"/>
  <c r="G24" i="108" s="1"/>
  <c r="AR36" i="108"/>
  <c r="AS36" i="108" s="1"/>
  <c r="AV36" i="108" s="1"/>
  <c r="F36" i="108" s="1"/>
  <c r="I36" i="108"/>
  <c r="BB24" i="108"/>
  <c r="BD24" i="108" s="1"/>
  <c r="AR42" i="109"/>
  <c r="AS42" i="109" s="1"/>
  <c r="AV42" i="109" s="1"/>
  <c r="F42" i="109" s="1"/>
  <c r="AY42" i="109" s="1"/>
  <c r="G42" i="109" s="1"/>
  <c r="I42" i="109"/>
  <c r="BB30" i="109"/>
  <c r="BD30" i="109" s="1"/>
  <c r="BB51" i="106"/>
  <c r="BD51" i="106" s="1"/>
  <c r="AR42" i="106"/>
  <c r="AS42" i="106" s="1"/>
  <c r="AV42" i="106" s="1"/>
  <c r="F42" i="106" s="1"/>
  <c r="AY42" i="106" s="1"/>
  <c r="G42" i="106" s="1"/>
  <c r="I42" i="106"/>
  <c r="AZ51" i="106"/>
  <c r="I30" i="106"/>
  <c r="AR30" i="106"/>
  <c r="AS30" i="106" s="1"/>
  <c r="AV30" i="106" s="1"/>
  <c r="F30" i="106" s="1"/>
  <c r="I36" i="106"/>
  <c r="AR36" i="106"/>
  <c r="AS36" i="106" s="1"/>
  <c r="AV36" i="106" s="1"/>
  <c r="F36" i="106" s="1"/>
  <c r="I21" i="105"/>
  <c r="AR21" i="105"/>
  <c r="AS21" i="105" s="1"/>
  <c r="AV21" i="105" s="1"/>
  <c r="F21" i="105" s="1"/>
  <c r="AR36" i="105"/>
  <c r="AS36" i="105" s="1"/>
  <c r="AV36" i="105" s="1"/>
  <c r="F36" i="105" s="1"/>
  <c r="AY36" i="105" s="1"/>
  <c r="G36" i="105" s="1"/>
  <c r="I36" i="105"/>
  <c r="I30" i="105"/>
  <c r="AR30" i="105"/>
  <c r="AS30" i="105" s="1"/>
  <c r="AV30" i="105" s="1"/>
  <c r="F30" i="105" s="1"/>
  <c r="BB36" i="105"/>
  <c r="BD36" i="105" s="1"/>
  <c r="AV42" i="101"/>
  <c r="AW42" i="101" s="1"/>
  <c r="AZ42" i="101" s="1"/>
  <c r="F42" i="101" s="1"/>
  <c r="BC42" i="101" s="1"/>
  <c r="G42" i="101" s="1"/>
  <c r="I42" i="101"/>
  <c r="BF42" i="101"/>
  <c r="BH42" i="101" s="1"/>
  <c r="BF27" i="100"/>
  <c r="BH27" i="100" s="1"/>
  <c r="BF18" i="97"/>
  <c r="BH18" i="97" s="1"/>
  <c r="BD30" i="96"/>
  <c r="BF30" i="96"/>
  <c r="BH30" i="96" s="1"/>
  <c r="AV18" i="96"/>
  <c r="AW18" i="96" s="1"/>
  <c r="AZ18" i="96" s="1"/>
  <c r="F18" i="96" s="1"/>
  <c r="I18" i="96"/>
  <c r="BF36" i="95"/>
  <c r="BH36" i="95" s="1"/>
  <c r="BF33" i="95"/>
  <c r="BH33" i="95" s="1"/>
  <c r="AR45" i="107"/>
  <c r="AS45" i="107" s="1"/>
  <c r="AV45" i="107" s="1"/>
  <c r="F45" i="107" s="1"/>
  <c r="I45" i="107"/>
  <c r="BF36" i="102"/>
  <c r="BH36" i="102" s="1"/>
  <c r="BF24" i="102"/>
  <c r="BH24" i="102" s="1"/>
  <c r="BF42" i="103"/>
  <c r="BH42" i="103" s="1"/>
  <c r="BF18" i="103"/>
  <c r="BH18" i="103" s="1"/>
  <c r="I33" i="116"/>
  <c r="AR33" i="116"/>
  <c r="AS33" i="116" s="1"/>
  <c r="AV33" i="116" s="1"/>
  <c r="F33" i="116" s="1"/>
  <c r="AY33" i="116" s="1"/>
  <c r="G33" i="116" s="1"/>
  <c r="BB33" i="116"/>
  <c r="BD33" i="116" s="1"/>
  <c r="I21" i="116"/>
  <c r="AR21" i="116"/>
  <c r="AS21" i="116" s="1"/>
  <c r="AV21" i="116" s="1"/>
  <c r="F21" i="116" s="1"/>
  <c r="I45" i="116"/>
  <c r="AR45" i="116"/>
  <c r="AS45" i="116" s="1"/>
  <c r="AV45" i="116" s="1"/>
  <c r="F45" i="116" s="1"/>
  <c r="AY45" i="116" s="1"/>
  <c r="G45" i="116" s="1"/>
  <c r="AR30" i="123"/>
  <c r="AS30" i="123" s="1"/>
  <c r="AV30" i="123" s="1"/>
  <c r="F30" i="123" s="1"/>
  <c r="AY30" i="123" s="1"/>
  <c r="G30" i="123" s="1"/>
  <c r="I30" i="123"/>
  <c r="BB30" i="123"/>
  <c r="BD30" i="123" s="1"/>
  <c r="AR42" i="122"/>
  <c r="AS42" i="122" s="1"/>
  <c r="AV42" i="122" s="1"/>
  <c r="F42" i="122" s="1"/>
  <c r="I42" i="122"/>
  <c r="I48" i="122"/>
  <c r="AR48" i="122"/>
  <c r="AS48" i="122" s="1"/>
  <c r="AV48" i="122" s="1"/>
  <c r="F48" i="122" s="1"/>
  <c r="AR24" i="125"/>
  <c r="AS24" i="125" s="1"/>
  <c r="AV24" i="125" s="1"/>
  <c r="F24" i="125" s="1"/>
  <c r="AY24" i="125" s="1"/>
  <c r="G24" i="125" s="1"/>
  <c r="I24" i="125"/>
  <c r="I18" i="125"/>
  <c r="AR18" i="125"/>
  <c r="AS18" i="125" s="1"/>
  <c r="AV18" i="125" s="1"/>
  <c r="F18" i="125" s="1"/>
  <c r="AY18" i="125" s="1"/>
  <c r="G18" i="125" s="1"/>
  <c r="I21" i="117"/>
  <c r="AR21" i="117"/>
  <c r="AS21" i="117" s="1"/>
  <c r="AV21" i="117" s="1"/>
  <c r="F21" i="117" s="1"/>
  <c r="AY21" i="117" s="1"/>
  <c r="G21" i="117" s="1"/>
  <c r="AR42" i="117"/>
  <c r="AS42" i="117" s="1"/>
  <c r="AV42" i="117" s="1"/>
  <c r="F42" i="117" s="1"/>
  <c r="I42" i="117"/>
  <c r="I36" i="117"/>
  <c r="AR36" i="117"/>
  <c r="AS36" i="117" s="1"/>
  <c r="AV36" i="117" s="1"/>
  <c r="F36" i="117" s="1"/>
  <c r="AY36" i="117" s="1"/>
  <c r="G36" i="117" s="1"/>
  <c r="I51" i="118"/>
  <c r="AR51" i="118"/>
  <c r="AS51" i="118" s="1"/>
  <c r="AV51" i="118" s="1"/>
  <c r="F51" i="118" s="1"/>
  <c r="AY51" i="118" s="1"/>
  <c r="G51" i="118" s="1"/>
  <c r="BA18" i="118"/>
  <c r="AZ18" i="118"/>
  <c r="BA45" i="118"/>
  <c r="AZ45" i="118"/>
  <c r="I39" i="118"/>
  <c r="AR39" i="118"/>
  <c r="AS39" i="118" s="1"/>
  <c r="AV39" i="118" s="1"/>
  <c r="F39" i="118" s="1"/>
  <c r="AY39" i="118" s="1"/>
  <c r="G39" i="118" s="1"/>
  <c r="BA33" i="118"/>
  <c r="AZ33" i="118"/>
  <c r="I27" i="118"/>
  <c r="AR27" i="118"/>
  <c r="AS27" i="118" s="1"/>
  <c r="AV27" i="118" s="1"/>
  <c r="F27" i="118" s="1"/>
  <c r="AY27" i="118" s="1"/>
  <c r="G27" i="118" s="1"/>
  <c r="BB33" i="118"/>
  <c r="BD33" i="118" s="1"/>
  <c r="BB18" i="118"/>
  <c r="BD18" i="118" s="1"/>
  <c r="I42" i="118"/>
  <c r="AR42" i="118"/>
  <c r="AS42" i="118" s="1"/>
  <c r="AV42" i="118" s="1"/>
  <c r="F42" i="118" s="1"/>
  <c r="BA21" i="118"/>
  <c r="AZ21" i="118"/>
  <c r="BA30" i="118"/>
  <c r="AZ30" i="118"/>
  <c r="I48" i="118"/>
  <c r="AR48" i="118"/>
  <c r="AS48" i="118" s="1"/>
  <c r="AV48" i="118" s="1"/>
  <c r="F48" i="118" s="1"/>
  <c r="AY48" i="118" s="1"/>
  <c r="G48" i="118" s="1"/>
  <c r="BB45" i="118"/>
  <c r="BD45" i="118" s="1"/>
  <c r="BB21" i="118"/>
  <c r="BD21" i="118" s="1"/>
  <c r="I36" i="118"/>
  <c r="AR36" i="118"/>
  <c r="AS36" i="118" s="1"/>
  <c r="AV36" i="118" s="1"/>
  <c r="F36" i="118" s="1"/>
  <c r="BB30" i="118"/>
  <c r="BD30" i="118" s="1"/>
  <c r="I24" i="118"/>
  <c r="AR24" i="118"/>
  <c r="AS24" i="118" s="1"/>
  <c r="AV24" i="118" s="1"/>
  <c r="F24" i="118" s="1"/>
  <c r="AY24" i="118" s="1"/>
  <c r="G24" i="118" s="1"/>
  <c r="BB48" i="118"/>
  <c r="BD48" i="118" s="1"/>
  <c r="BA27" i="117"/>
  <c r="AZ27" i="117"/>
  <c r="BB27" i="117"/>
  <c r="BD27" i="117" s="1"/>
  <c r="I39" i="113"/>
  <c r="AR39" i="113"/>
  <c r="AS39" i="113" s="1"/>
  <c r="AV39" i="113" s="1"/>
  <c r="F39" i="113" s="1"/>
  <c r="AY39" i="113" s="1"/>
  <c r="G39" i="113" s="1"/>
  <c r="BA42" i="113"/>
  <c r="AZ42" i="113"/>
  <c r="BB42" i="113"/>
  <c r="BD42" i="113" s="1"/>
  <c r="I18" i="113"/>
  <c r="AR18" i="113"/>
  <c r="AS18" i="113" s="1"/>
  <c r="AV18" i="113" s="1"/>
  <c r="F18" i="113" s="1"/>
  <c r="I51" i="113"/>
  <c r="AR51" i="113"/>
  <c r="AS51" i="113" s="1"/>
  <c r="AV51" i="113" s="1"/>
  <c r="F51" i="113" s="1"/>
  <c r="AY51" i="113" s="1"/>
  <c r="G51" i="113" s="1"/>
  <c r="I48" i="113"/>
  <c r="AR48" i="113"/>
  <c r="AS48" i="113" s="1"/>
  <c r="AV48" i="113" s="1"/>
  <c r="F48" i="113" s="1"/>
  <c r="AY48" i="113" s="1"/>
  <c r="G48" i="113" s="1"/>
  <c r="I45" i="113"/>
  <c r="AR45" i="113"/>
  <c r="AS45" i="113" s="1"/>
  <c r="AV45" i="113" s="1"/>
  <c r="F45" i="113" s="1"/>
  <c r="AY45" i="113" s="1"/>
  <c r="G45" i="113" s="1"/>
  <c r="I36" i="113"/>
  <c r="AR36" i="113"/>
  <c r="AS36" i="113" s="1"/>
  <c r="AV36" i="113" s="1"/>
  <c r="F36" i="113" s="1"/>
  <c r="AY36" i="113" s="1"/>
  <c r="G36" i="113" s="1"/>
  <c r="I18" i="110"/>
  <c r="AR18" i="110"/>
  <c r="AS18" i="110" s="1"/>
  <c r="AV18" i="110" s="1"/>
  <c r="F18" i="110" s="1"/>
  <c r="AY18" i="110" s="1"/>
  <c r="G18" i="110" s="1"/>
  <c r="BB18" i="110"/>
  <c r="BD18" i="110" s="1"/>
  <c r="BA51" i="109"/>
  <c r="AZ51" i="109"/>
  <c r="BB51" i="109"/>
  <c r="BD51" i="109" s="1"/>
  <c r="I18" i="105"/>
  <c r="AR18" i="105"/>
  <c r="AS18" i="105" s="1"/>
  <c r="AV18" i="105" s="1"/>
  <c r="F18" i="105" s="1"/>
  <c r="BE33" i="104"/>
  <c r="BD33" i="104"/>
  <c r="BF33" i="104"/>
  <c r="BH33" i="104" s="1"/>
  <c r="BE45" i="104"/>
  <c r="BD45" i="104"/>
  <c r="BF45" i="104"/>
  <c r="BH45" i="104" s="1"/>
  <c r="BE39" i="103"/>
  <c r="BD39" i="103"/>
  <c r="BD21" i="103"/>
  <c r="BE21" i="103"/>
  <c r="BC36" i="103"/>
  <c r="G36" i="103" s="1"/>
  <c r="BF36" i="103"/>
  <c r="BH36" i="103" s="1"/>
  <c r="BC33" i="103"/>
  <c r="G33" i="103" s="1"/>
  <c r="BF33" i="103"/>
  <c r="BH33" i="103" s="1"/>
  <c r="BC27" i="103"/>
  <c r="G27" i="103" s="1"/>
  <c r="BF27" i="103"/>
  <c r="BH27" i="103" s="1"/>
  <c r="BD48" i="103"/>
  <c r="BE48" i="103"/>
  <c r="BE51" i="103"/>
  <c r="BD51" i="103"/>
  <c r="BC30" i="103"/>
  <c r="G30" i="103" s="1"/>
  <c r="BF30" i="103"/>
  <c r="BH30" i="103" s="1"/>
  <c r="BE45" i="103"/>
  <c r="BD45" i="103"/>
  <c r="BD18" i="103"/>
  <c r="BE18" i="103"/>
  <c r="BD24" i="103"/>
  <c r="BE24" i="103"/>
  <c r="BF39" i="103"/>
  <c r="BH39" i="103" s="1"/>
  <c r="BD42" i="103"/>
  <c r="BE42" i="103"/>
  <c r="BF45" i="103"/>
  <c r="BH45" i="103" s="1"/>
  <c r="BF48" i="103"/>
  <c r="BH48" i="103" s="1"/>
  <c r="I42" i="102"/>
  <c r="AV42" i="102"/>
  <c r="AW42" i="102" s="1"/>
  <c r="AZ42" i="102" s="1"/>
  <c r="F42" i="102" s="1"/>
  <c r="BC42" i="102" s="1"/>
  <c r="G42" i="102" s="1"/>
  <c r="I51" i="102"/>
  <c r="AV51" i="102"/>
  <c r="AW51" i="102" s="1"/>
  <c r="AZ51" i="102" s="1"/>
  <c r="F51" i="102" s="1"/>
  <c r="BC51" i="102" s="1"/>
  <c r="G51" i="102" s="1"/>
  <c r="I18" i="102"/>
  <c r="AV18" i="102"/>
  <c r="AW18" i="102" s="1"/>
  <c r="AZ18" i="102" s="1"/>
  <c r="F18" i="102" s="1"/>
  <c r="BC18" i="102" s="1"/>
  <c r="G18" i="102" s="1"/>
  <c r="I48" i="102"/>
  <c r="AV48" i="102"/>
  <c r="AW48" i="102" s="1"/>
  <c r="AZ48" i="102" s="1"/>
  <c r="F48" i="102" s="1"/>
  <c r="BC48" i="102" s="1"/>
  <c r="G48" i="102" s="1"/>
  <c r="BE27" i="102"/>
  <c r="BD27" i="102"/>
  <c r="I21" i="102"/>
  <c r="AV21" i="102"/>
  <c r="AW21" i="102" s="1"/>
  <c r="AZ21" i="102" s="1"/>
  <c r="F21" i="102" s="1"/>
  <c r="BC21" i="102" s="1"/>
  <c r="G21" i="102" s="1"/>
  <c r="BE36" i="102"/>
  <c r="BD36" i="102"/>
  <c r="BF27" i="102"/>
  <c r="BH27" i="102" s="1"/>
  <c r="I45" i="102"/>
  <c r="AV45" i="102"/>
  <c r="AW45" i="102" s="1"/>
  <c r="AZ45" i="102" s="1"/>
  <c r="F45" i="102" s="1"/>
  <c r="BC45" i="102" s="1"/>
  <c r="G45" i="102" s="1"/>
  <c r="BE39" i="102"/>
  <c r="BD39" i="102"/>
  <c r="BE30" i="102"/>
  <c r="BD30" i="102"/>
  <c r="BE24" i="102"/>
  <c r="BD24" i="102"/>
  <c r="I33" i="102"/>
  <c r="AV33" i="102"/>
  <c r="AW33" i="102" s="1"/>
  <c r="AZ33" i="102" s="1"/>
  <c r="F33" i="102" s="1"/>
  <c r="I51" i="100"/>
  <c r="AV51" i="100"/>
  <c r="AW51" i="100" s="1"/>
  <c r="AZ51" i="100" s="1"/>
  <c r="F51" i="100" s="1"/>
  <c r="BC51" i="100" s="1"/>
  <c r="G51" i="100" s="1"/>
  <c r="I48" i="100"/>
  <c r="AV48" i="100"/>
  <c r="AW48" i="100" s="1"/>
  <c r="AZ48" i="100" s="1"/>
  <c r="F48" i="100" s="1"/>
  <c r="BC48" i="100" s="1"/>
  <c r="G48" i="100" s="1"/>
  <c r="I42" i="100"/>
  <c r="AV42" i="100"/>
  <c r="AW42" i="100" s="1"/>
  <c r="AZ42" i="100" s="1"/>
  <c r="F42" i="100" s="1"/>
  <c r="BC42" i="100" s="1"/>
  <c r="G42" i="100" s="1"/>
  <c r="BF21" i="100"/>
  <c r="BH21" i="100" s="1"/>
  <c r="I33" i="100"/>
  <c r="AV33" i="100"/>
  <c r="AW33" i="100" s="1"/>
  <c r="AZ33" i="100" s="1"/>
  <c r="F33" i="100" s="1"/>
  <c r="BC33" i="100" s="1"/>
  <c r="G33" i="100" s="1"/>
  <c r="BF39" i="100"/>
  <c r="BH39" i="100" s="1"/>
  <c r="BE36" i="100"/>
  <c r="BD36" i="100"/>
  <c r="BE21" i="100"/>
  <c r="BD21" i="100"/>
  <c r="I24" i="100"/>
  <c r="AV24" i="100"/>
  <c r="AW24" i="100" s="1"/>
  <c r="AZ24" i="100" s="1"/>
  <c r="F24" i="100" s="1"/>
  <c r="BC24" i="100" s="1"/>
  <c r="G24" i="100" s="1"/>
  <c r="BE39" i="100"/>
  <c r="BD39" i="100"/>
  <c r="I18" i="100"/>
  <c r="AV18" i="100"/>
  <c r="AW18" i="100" s="1"/>
  <c r="AZ18" i="100" s="1"/>
  <c r="F18" i="100" s="1"/>
  <c r="BC18" i="100" s="1"/>
  <c r="G18" i="100" s="1"/>
  <c r="BE27" i="100"/>
  <c r="BD27" i="100"/>
  <c r="I30" i="100"/>
  <c r="AV30" i="100"/>
  <c r="AW30" i="100" s="1"/>
  <c r="AZ30" i="100" s="1"/>
  <c r="F30" i="100" s="1"/>
  <c r="I45" i="100"/>
  <c r="AV45" i="100"/>
  <c r="AW45" i="100" s="1"/>
  <c r="AZ45" i="100" s="1"/>
  <c r="F45" i="100" s="1"/>
  <c r="BF48" i="100"/>
  <c r="BH48" i="100" s="1"/>
  <c r="BF24" i="100"/>
  <c r="BH24" i="100" s="1"/>
  <c r="BF42" i="100"/>
  <c r="BH42" i="100" s="1"/>
  <c r="I33" i="99"/>
  <c r="AV33" i="99"/>
  <c r="AW33" i="99" s="1"/>
  <c r="AZ33" i="99" s="1"/>
  <c r="F33" i="99" s="1"/>
  <c r="BC33" i="99" s="1"/>
  <c r="G33" i="99" s="1"/>
  <c r="BF42" i="99"/>
  <c r="BH42" i="99" s="1"/>
  <c r="BE27" i="99"/>
  <c r="BD27" i="99"/>
  <c r="BE39" i="99"/>
  <c r="BD39" i="99"/>
  <c r="I18" i="99"/>
  <c r="AV18" i="99"/>
  <c r="AW18" i="99" s="1"/>
  <c r="AZ18" i="99" s="1"/>
  <c r="F18" i="99" s="1"/>
  <c r="BC18" i="99" s="1"/>
  <c r="G18" i="99" s="1"/>
  <c r="I36" i="99"/>
  <c r="AV36" i="99"/>
  <c r="AW36" i="99" s="1"/>
  <c r="AZ36" i="99" s="1"/>
  <c r="F36" i="99" s="1"/>
  <c r="BC36" i="99" s="1"/>
  <c r="G36" i="99" s="1"/>
  <c r="I21" i="99"/>
  <c r="AV21" i="99"/>
  <c r="AW21" i="99" s="1"/>
  <c r="AZ21" i="99" s="1"/>
  <c r="F21" i="99" s="1"/>
  <c r="BC21" i="99" s="1"/>
  <c r="G21" i="99" s="1"/>
  <c r="BE48" i="99"/>
  <c r="BD48" i="99"/>
  <c r="BE30" i="99"/>
  <c r="BD30" i="99"/>
  <c r="BE42" i="99"/>
  <c r="BD42" i="99"/>
  <c r="I24" i="99"/>
  <c r="AV24" i="99"/>
  <c r="AW24" i="99" s="1"/>
  <c r="AZ24" i="99" s="1"/>
  <c r="F24" i="99" s="1"/>
  <c r="BF27" i="99"/>
  <c r="BH27" i="99" s="1"/>
  <c r="BE51" i="99"/>
  <c r="BD51" i="99"/>
  <c r="I45" i="99"/>
  <c r="AV45" i="99"/>
  <c r="AW45" i="99" s="1"/>
  <c r="AZ45" i="99" s="1"/>
  <c r="F45" i="99" s="1"/>
  <c r="BE33" i="98"/>
  <c r="BD33" i="98"/>
  <c r="I51" i="98"/>
  <c r="AV51" i="98"/>
  <c r="AW51" i="98" s="1"/>
  <c r="AZ51" i="98" s="1"/>
  <c r="F51" i="98" s="1"/>
  <c r="BC51" i="98" s="1"/>
  <c r="G51" i="98" s="1"/>
  <c r="BF33" i="98"/>
  <c r="BH33" i="98" s="1"/>
  <c r="I24" i="98"/>
  <c r="AV24" i="98"/>
  <c r="AW24" i="98" s="1"/>
  <c r="AZ24" i="98" s="1"/>
  <c r="F24" i="98" s="1"/>
  <c r="BC24" i="98" s="1"/>
  <c r="G24" i="98" s="1"/>
  <c r="BF30" i="98"/>
  <c r="BH30" i="98" s="1"/>
  <c r="BF51" i="98"/>
  <c r="BH51" i="98" s="1"/>
  <c r="I27" i="98"/>
  <c r="AV27" i="98"/>
  <c r="AW27" i="98" s="1"/>
  <c r="AZ27" i="98" s="1"/>
  <c r="F27" i="98" s="1"/>
  <c r="BC27" i="98" s="1"/>
  <c r="G27" i="98" s="1"/>
  <c r="I36" i="98"/>
  <c r="AV36" i="98"/>
  <c r="AW36" i="98" s="1"/>
  <c r="AZ36" i="98" s="1"/>
  <c r="F36" i="98" s="1"/>
  <c r="BC36" i="98" s="1"/>
  <c r="G36" i="98" s="1"/>
  <c r="I48" i="98"/>
  <c r="AV48" i="98"/>
  <c r="AW48" i="98" s="1"/>
  <c r="AZ48" i="98" s="1"/>
  <c r="F48" i="98" s="1"/>
  <c r="BC48" i="98" s="1"/>
  <c r="G48" i="98" s="1"/>
  <c r="BE42" i="98"/>
  <c r="BD42" i="98"/>
  <c r="BE21" i="98"/>
  <c r="BD21" i="98"/>
  <c r="BE45" i="98"/>
  <c r="BD45" i="98"/>
  <c r="BE18" i="98"/>
  <c r="BD18" i="98"/>
  <c r="BE30" i="98"/>
  <c r="BD30" i="98"/>
  <c r="I39" i="98"/>
  <c r="AV39" i="98"/>
  <c r="AW39" i="98" s="1"/>
  <c r="AZ39" i="98" s="1"/>
  <c r="F39" i="98" s="1"/>
  <c r="BC39" i="98" s="1"/>
  <c r="G39" i="98" s="1"/>
  <c r="BF21" i="98"/>
  <c r="BH21" i="98" s="1"/>
  <c r="BF42" i="98"/>
  <c r="BH42" i="98" s="1"/>
  <c r="BF18" i="98"/>
  <c r="BH18" i="98" s="1"/>
  <c r="BF48" i="98"/>
  <c r="BH48" i="98" s="1"/>
  <c r="BE48" i="97"/>
  <c r="BD48" i="97"/>
  <c r="I36" i="97"/>
  <c r="AV36" i="97"/>
  <c r="AW36" i="97" s="1"/>
  <c r="AZ36" i="97" s="1"/>
  <c r="F36" i="97" s="1"/>
  <c r="BC36" i="97" s="1"/>
  <c r="G36" i="97" s="1"/>
  <c r="I33" i="97"/>
  <c r="AV33" i="97"/>
  <c r="AW33" i="97" s="1"/>
  <c r="AZ33" i="97" s="1"/>
  <c r="F33" i="97" s="1"/>
  <c r="BC33" i="97" s="1"/>
  <c r="G33" i="97" s="1"/>
  <c r="BF33" i="97"/>
  <c r="BH33" i="97" s="1"/>
  <c r="BF48" i="97"/>
  <c r="BH48" i="97" s="1"/>
  <c r="I42" i="97"/>
  <c r="AV42" i="97"/>
  <c r="AW42" i="97" s="1"/>
  <c r="AZ42" i="97" s="1"/>
  <c r="F42" i="97" s="1"/>
  <c r="I30" i="97"/>
  <c r="AV30" i="97"/>
  <c r="AW30" i="97" s="1"/>
  <c r="AZ30" i="97" s="1"/>
  <c r="F30" i="97" s="1"/>
  <c r="BC30" i="97" s="1"/>
  <c r="G30" i="97" s="1"/>
  <c r="BE39" i="97"/>
  <c r="BD39" i="97"/>
  <c r="BE51" i="97"/>
  <c r="BD51" i="97"/>
  <c r="I45" i="97"/>
  <c r="AV45" i="97"/>
  <c r="AW45" i="97" s="1"/>
  <c r="AZ45" i="97" s="1"/>
  <c r="F45" i="97" s="1"/>
  <c r="BC45" i="97" s="1"/>
  <c r="G45" i="97" s="1"/>
  <c r="BE18" i="97"/>
  <c r="BD18" i="97"/>
  <c r="BF27" i="96"/>
  <c r="BH27" i="96" s="1"/>
  <c r="BE27" i="96"/>
  <c r="BD27" i="96"/>
  <c r="BF39" i="95"/>
  <c r="BH39" i="95" s="1"/>
  <c r="BC51" i="95"/>
  <c r="G51" i="95" s="1"/>
  <c r="BF51" i="95"/>
  <c r="BH51" i="95" s="1"/>
  <c r="BC30" i="95"/>
  <c r="G30" i="95" s="1"/>
  <c r="BF30" i="95"/>
  <c r="BH30" i="95" s="1"/>
  <c r="BF42" i="95"/>
  <c r="BH42" i="95" s="1"/>
  <c r="BE33" i="95"/>
  <c r="BD33" i="95"/>
  <c r="BD48" i="95"/>
  <c r="BE48" i="95"/>
  <c r="BE39" i="95"/>
  <c r="BD39" i="95"/>
  <c r="BE45" i="95"/>
  <c r="BD45" i="95"/>
  <c r="BD36" i="95"/>
  <c r="BE36" i="95"/>
  <c r="BD21" i="95"/>
  <c r="BE21" i="95"/>
  <c r="BD42" i="95"/>
  <c r="BE42" i="95"/>
  <c r="BF48" i="95"/>
  <c r="BH48" i="95" s="1"/>
  <c r="BC27" i="95"/>
  <c r="G27" i="95" s="1"/>
  <c r="BF27" i="95"/>
  <c r="BH27" i="95" s="1"/>
  <c r="BC18" i="95"/>
  <c r="G18" i="95" s="1"/>
  <c r="BF18" i="95"/>
  <c r="BH18" i="95" s="1"/>
  <c r="BE24" i="95"/>
  <c r="BD24" i="95"/>
  <c r="BF45" i="95"/>
  <c r="BH45" i="95" s="1"/>
  <c r="BB33" i="71"/>
  <c r="BD33" i="71" s="1"/>
  <c r="BB45" i="71"/>
  <c r="BD45" i="71" s="1"/>
  <c r="I27" i="71"/>
  <c r="AZ33" i="71"/>
  <c r="AP36" i="71"/>
  <c r="J36" i="71" s="1"/>
  <c r="AQ36" i="71" s="1"/>
  <c r="BD24" i="71"/>
  <c r="I33" i="71"/>
  <c r="I45" i="71"/>
  <c r="AP42" i="71"/>
  <c r="J42" i="71" s="1"/>
  <c r="AQ42" i="71" s="1"/>
  <c r="AP39" i="71"/>
  <c r="J39" i="71" s="1"/>
  <c r="AQ39" i="71" s="1"/>
  <c r="AV51" i="70"/>
  <c r="AW51" i="70" s="1"/>
  <c r="AZ51" i="70" s="1"/>
  <c r="F51" i="70" s="1"/>
  <c r="BC51" i="70" s="1"/>
  <c r="G51" i="70" s="1"/>
  <c r="BD24" i="70"/>
  <c r="BF24" i="70"/>
  <c r="BH24" i="70" s="1"/>
  <c r="AT45" i="70"/>
  <c r="J45" i="70" s="1"/>
  <c r="AU45" i="70" s="1"/>
  <c r="I24" i="70"/>
  <c r="AP30" i="89"/>
  <c r="J30" i="89" s="1"/>
  <c r="AQ30" i="89" s="1"/>
  <c r="BB27" i="89"/>
  <c r="BD27" i="89" s="1"/>
  <c r="AP42" i="89"/>
  <c r="J42" i="89" s="1"/>
  <c r="AQ42" i="89" s="1"/>
  <c r="AP51" i="89"/>
  <c r="J51" i="89" s="1"/>
  <c r="AQ51" i="89" s="1"/>
  <c r="AP18" i="89"/>
  <c r="J18" i="89" s="1"/>
  <c r="AQ18" i="89" s="1"/>
  <c r="AR48" i="83"/>
  <c r="AS48" i="83" s="1"/>
  <c r="AV48" i="83" s="1"/>
  <c r="F48" i="83" s="1"/>
  <c r="AP21" i="83"/>
  <c r="J21" i="83" s="1"/>
  <c r="AQ21" i="83" s="1"/>
  <c r="AP33" i="83"/>
  <c r="J33" i="83" s="1"/>
  <c r="AQ33" i="83" s="1"/>
  <c r="AP45" i="83"/>
  <c r="J45" i="83" s="1"/>
  <c r="AQ45" i="83" s="1"/>
  <c r="BB21" i="92"/>
  <c r="BD21" i="92" s="1"/>
  <c r="BB36" i="92"/>
  <c r="BD36" i="92" s="1"/>
  <c r="AP18" i="92"/>
  <c r="J18" i="92" s="1"/>
  <c r="AQ18" i="92" s="1"/>
  <c r="BB51" i="91"/>
  <c r="BD51" i="91" s="1"/>
  <c r="BB33" i="91"/>
  <c r="BD33" i="91" s="1"/>
  <c r="BB21" i="91"/>
  <c r="BD21" i="91" s="1"/>
  <c r="BB27" i="91"/>
  <c r="BD27" i="91" s="1"/>
  <c r="AP27" i="90"/>
  <c r="J27" i="90" s="1"/>
  <c r="AQ27" i="90" s="1"/>
  <c r="AP36" i="90"/>
  <c r="J36" i="90" s="1"/>
  <c r="AQ36" i="90" s="1"/>
  <c r="BB39" i="90"/>
  <c r="BD39" i="90" s="1"/>
  <c r="AP30" i="90"/>
  <c r="J30" i="90" s="1"/>
  <c r="AQ30" i="90" s="1"/>
  <c r="AP48" i="90"/>
  <c r="J48" i="90" s="1"/>
  <c r="AQ48" i="90" s="1"/>
  <c r="BB42" i="90"/>
  <c r="BD42" i="90" s="1"/>
  <c r="AP33" i="90"/>
  <c r="J33" i="90" s="1"/>
  <c r="AQ33" i="90" s="1"/>
  <c r="I42" i="84"/>
  <c r="AR42" i="84"/>
  <c r="AS42" i="84" s="1"/>
  <c r="AV42" i="84" s="1"/>
  <c r="F42" i="84" s="1"/>
  <c r="AY42" i="84" s="1"/>
  <c r="G42" i="84" s="1"/>
  <c r="BB48" i="84"/>
  <c r="BD48" i="84" s="1"/>
  <c r="AP21" i="84"/>
  <c r="J21" i="84" s="1"/>
  <c r="AQ21" i="84" s="1"/>
  <c r="AP36" i="84"/>
  <c r="J36" i="84" s="1"/>
  <c r="AQ36" i="84" s="1"/>
  <c r="AP48" i="85"/>
  <c r="J48" i="85" s="1"/>
  <c r="AQ48" i="85" s="1"/>
  <c r="AR36" i="85"/>
  <c r="AS36" i="85" s="1"/>
  <c r="AV36" i="85" s="1"/>
  <c r="F36" i="85" s="1"/>
  <c r="AY36" i="85" s="1"/>
  <c r="G36" i="85" s="1"/>
  <c r="BA36" i="85" s="1"/>
  <c r="AP21" i="85"/>
  <c r="J21" i="85" s="1"/>
  <c r="AQ21" i="85" s="1"/>
  <c r="AP33" i="85"/>
  <c r="J33" i="85" s="1"/>
  <c r="AQ33" i="85" s="1"/>
  <c r="AP24" i="85"/>
  <c r="J24" i="85" s="1"/>
  <c r="AQ24" i="85" s="1"/>
  <c r="AP45" i="85"/>
  <c r="J45" i="85" s="1"/>
  <c r="AQ45" i="85" s="1"/>
  <c r="AP18" i="85"/>
  <c r="J18" i="85" s="1"/>
  <c r="AQ18" i="85" s="1"/>
  <c r="BB39" i="88"/>
  <c r="BD39" i="88" s="1"/>
  <c r="AP21" i="88"/>
  <c r="J21" i="88" s="1"/>
  <c r="AQ21" i="88" s="1"/>
  <c r="AP24" i="88"/>
  <c r="J24" i="88" s="1"/>
  <c r="AQ24" i="88" s="1"/>
  <c r="AP51" i="88"/>
  <c r="J51" i="88" s="1"/>
  <c r="AQ51" i="88" s="1"/>
  <c r="AP30" i="88"/>
  <c r="J30" i="88" s="1"/>
  <c r="AQ30" i="88" s="1"/>
  <c r="AP27" i="88"/>
  <c r="J27" i="88" s="1"/>
  <c r="AQ27" i="88" s="1"/>
  <c r="AT24" i="78"/>
  <c r="J24" i="78" s="1"/>
  <c r="AU24" i="78" s="1"/>
  <c r="BF33" i="76"/>
  <c r="BH33" i="76" s="1"/>
  <c r="BH30" i="76"/>
  <c r="AV33" i="74"/>
  <c r="AW33" i="74" s="1"/>
  <c r="AZ33" i="74" s="1"/>
  <c r="F33" i="74" s="1"/>
  <c r="BC33" i="74" s="1"/>
  <c r="G33" i="74" s="1"/>
  <c r="BF24" i="74"/>
  <c r="BH24" i="74" s="1"/>
  <c r="I24" i="74"/>
  <c r="AT30" i="74"/>
  <c r="J30" i="74" s="1"/>
  <c r="AU30" i="74" s="1"/>
  <c r="AT45" i="74"/>
  <c r="J45" i="74" s="1"/>
  <c r="AU45" i="74" s="1"/>
  <c r="AT18" i="74"/>
  <c r="J18" i="74" s="1"/>
  <c r="AU18" i="74" s="1"/>
  <c r="BC21" i="73"/>
  <c r="G21" i="73" s="1"/>
  <c r="BF21" i="73"/>
  <c r="BH21" i="73" s="1"/>
  <c r="I21" i="73"/>
  <c r="AV33" i="73"/>
  <c r="AW33" i="73" s="1"/>
  <c r="AZ33" i="73" s="1"/>
  <c r="F33" i="73" s="1"/>
  <c r="BC33" i="73" s="1"/>
  <c r="G33" i="73" s="1"/>
  <c r="BD33" i="73" s="1"/>
  <c r="I42" i="73"/>
  <c r="BD45" i="73"/>
  <c r="AT27" i="73"/>
  <c r="J27" i="73" s="1"/>
  <c r="AU27" i="73" s="1"/>
  <c r="AT39" i="73"/>
  <c r="J39" i="73" s="1"/>
  <c r="AU39" i="73" s="1"/>
  <c r="AT51" i="73"/>
  <c r="J51" i="73" s="1"/>
  <c r="AU51" i="73" s="1"/>
  <c r="BF45" i="73"/>
  <c r="BH45" i="73" s="1"/>
  <c r="BH48" i="73"/>
  <c r="AT24" i="73"/>
  <c r="J24" i="73" s="1"/>
  <c r="AU24" i="73" s="1"/>
  <c r="AT36" i="73"/>
  <c r="J36" i="73" s="1"/>
  <c r="AU36" i="73" s="1"/>
  <c r="BC33" i="72"/>
  <c r="G33" i="72" s="1"/>
  <c r="BF33" i="72"/>
  <c r="BH33" i="72" s="1"/>
  <c r="AT24" i="72"/>
  <c r="J24" i="72" s="1"/>
  <c r="AU24" i="72" s="1"/>
  <c r="AV30" i="72"/>
  <c r="AW30" i="72" s="1"/>
  <c r="AZ30" i="72" s="1"/>
  <c r="F30" i="72" s="1"/>
  <c r="BC30" i="72" s="1"/>
  <c r="G30" i="72" s="1"/>
  <c r="AV42" i="72"/>
  <c r="AW42" i="72" s="1"/>
  <c r="AZ42" i="72" s="1"/>
  <c r="F42" i="72" s="1"/>
  <c r="BC42" i="72" s="1"/>
  <c r="G42" i="72" s="1"/>
  <c r="AT33" i="79"/>
  <c r="J33" i="79" s="1"/>
  <c r="AU33" i="79" s="1"/>
  <c r="AP30" i="67"/>
  <c r="J30" i="67" s="1"/>
  <c r="AQ30" i="67" s="1"/>
  <c r="I42" i="67"/>
  <c r="AP33" i="67"/>
  <c r="J33" i="67" s="1"/>
  <c r="AQ33" i="67" s="1"/>
  <c r="BB42" i="67"/>
  <c r="BD42" i="67" s="1"/>
  <c r="BB45" i="67"/>
  <c r="BD45" i="67" s="1"/>
  <c r="BB48" i="67"/>
  <c r="AP36" i="67"/>
  <c r="J36" i="67" s="1"/>
  <c r="AQ36" i="67" s="1"/>
  <c r="I42" i="59"/>
  <c r="BB51" i="59"/>
  <c r="BD51" i="59" s="1"/>
  <c r="H27" i="59"/>
  <c r="AP27" i="59"/>
  <c r="J27" i="59" s="1"/>
  <c r="AQ27" i="59" s="1"/>
  <c r="G30" i="59"/>
  <c r="H18" i="59"/>
  <c r="AP18" i="59"/>
  <c r="J18" i="59" s="1"/>
  <c r="AQ18" i="59" s="1"/>
  <c r="I42" i="55"/>
  <c r="AR42" i="55"/>
  <c r="AS42" i="55" s="1"/>
  <c r="AV42" i="55" s="1"/>
  <c r="F42" i="55" s="1"/>
  <c r="AY42" i="55" s="1"/>
  <c r="G42" i="55" s="1"/>
  <c r="BB42" i="55"/>
  <c r="BD42" i="55" s="1"/>
  <c r="H42" i="55"/>
  <c r="BB39" i="55"/>
  <c r="BD39" i="55" s="1"/>
  <c r="AR24" i="55"/>
  <c r="AS24" i="55" s="1"/>
  <c r="AV24" i="55" s="1"/>
  <c r="F24" i="55" s="1"/>
  <c r="AY24" i="55" s="1"/>
  <c r="G24" i="55" s="1"/>
  <c r="AP21" i="55"/>
  <c r="J21" i="55" s="1"/>
  <c r="AQ21" i="55" s="1"/>
  <c r="AP51" i="57"/>
  <c r="J51" i="57" s="1"/>
  <c r="AQ51" i="57" s="1"/>
  <c r="AP27" i="57"/>
  <c r="J27" i="57" s="1"/>
  <c r="AQ27" i="57" s="1"/>
  <c r="BB33" i="57"/>
  <c r="BD33" i="57" s="1"/>
  <c r="AZ30" i="57"/>
  <c r="I30" i="57"/>
  <c r="I33" i="57"/>
  <c r="BD36" i="57"/>
  <c r="AP24" i="57"/>
  <c r="J24" i="57" s="1"/>
  <c r="AQ24" i="57" s="1"/>
  <c r="AP18" i="57"/>
  <c r="J18" i="57" s="1"/>
  <c r="AQ18" i="57" s="1"/>
  <c r="BB39" i="69"/>
  <c r="BD39" i="69" s="1"/>
  <c r="AP36" i="69"/>
  <c r="J36" i="69" s="1"/>
  <c r="AQ36" i="69" s="1"/>
  <c r="I30" i="69"/>
  <c r="I33" i="69"/>
  <c r="AP42" i="69"/>
  <c r="J42" i="69" s="1"/>
  <c r="AQ42" i="69" s="1"/>
  <c r="AP24" i="69"/>
  <c r="J24" i="69" s="1"/>
  <c r="AQ24" i="69" s="1"/>
  <c r="AP51" i="69"/>
  <c r="J51" i="69" s="1"/>
  <c r="AQ51" i="69" s="1"/>
  <c r="I45" i="65"/>
  <c r="AR45" i="65"/>
  <c r="AS45" i="65" s="1"/>
  <c r="AV45" i="65" s="1"/>
  <c r="F45" i="65" s="1"/>
  <c r="AY45" i="65" s="1"/>
  <c r="G45" i="65" s="1"/>
  <c r="BA45" i="65" s="1"/>
  <c r="AR42" i="65"/>
  <c r="AS42" i="65" s="1"/>
  <c r="AV42" i="65" s="1"/>
  <c r="F42" i="65" s="1"/>
  <c r="AY42" i="65" s="1"/>
  <c r="G42" i="65" s="1"/>
  <c r="BA42" i="65" s="1"/>
  <c r="I42" i="65"/>
  <c r="BD39" i="65"/>
  <c r="AR36" i="65"/>
  <c r="AS36" i="65" s="1"/>
  <c r="AV36" i="65" s="1"/>
  <c r="F36" i="65" s="1"/>
  <c r="AY36" i="65" s="1"/>
  <c r="G36" i="65" s="1"/>
  <c r="BA36" i="65" s="1"/>
  <c r="AP21" i="65"/>
  <c r="J21" i="65" s="1"/>
  <c r="AQ21" i="65" s="1"/>
  <c r="AP33" i="65"/>
  <c r="J33" i="65" s="1"/>
  <c r="AQ33" i="65" s="1"/>
  <c r="AP18" i="65"/>
  <c r="J18" i="65" s="1"/>
  <c r="AQ18" i="65" s="1"/>
  <c r="I36" i="94"/>
  <c r="AR36" i="94"/>
  <c r="AS36" i="94" s="1"/>
  <c r="AV36" i="94" s="1"/>
  <c r="F36" i="94" s="1"/>
  <c r="AY36" i="94" s="1"/>
  <c r="G36" i="94" s="1"/>
  <c r="I21" i="94"/>
  <c r="AR21" i="94"/>
  <c r="AS21" i="94" s="1"/>
  <c r="AV21" i="94" s="1"/>
  <c r="F21" i="94" s="1"/>
  <c r="AY21" i="94" s="1"/>
  <c r="G21" i="94" s="1"/>
  <c r="I45" i="94"/>
  <c r="AR45" i="94"/>
  <c r="AS45" i="94" s="1"/>
  <c r="AV45" i="94" s="1"/>
  <c r="F45" i="94" s="1"/>
  <c r="AY45" i="94" s="1"/>
  <c r="G45" i="94" s="1"/>
  <c r="H27" i="94"/>
  <c r="H39" i="94"/>
  <c r="H51" i="94"/>
  <c r="AP39" i="94"/>
  <c r="J39" i="94" s="1"/>
  <c r="AQ39" i="94" s="1"/>
  <c r="H24" i="94"/>
  <c r="H48" i="94"/>
  <c r="I33" i="94"/>
  <c r="AR33" i="94"/>
  <c r="AS33" i="94" s="1"/>
  <c r="AV33" i="94" s="1"/>
  <c r="F33" i="94" s="1"/>
  <c r="AY33" i="94" s="1"/>
  <c r="G33" i="94" s="1"/>
  <c r="H18" i="94"/>
  <c r="H30" i="94"/>
  <c r="H42" i="94"/>
  <c r="AP18" i="94"/>
  <c r="J18" i="94" s="1"/>
  <c r="AQ18" i="94" s="1"/>
  <c r="AP42" i="94"/>
  <c r="J42" i="94" s="1"/>
  <c r="AQ42" i="94" s="1"/>
  <c r="BB36" i="94"/>
  <c r="BD36" i="94" s="1"/>
  <c r="H36" i="94"/>
  <c r="I30" i="94"/>
  <c r="AR30" i="94"/>
  <c r="AS30" i="94" s="1"/>
  <c r="AV30" i="94" s="1"/>
  <c r="F30" i="94" s="1"/>
  <c r="AY30" i="94" s="1"/>
  <c r="G30" i="94" s="1"/>
  <c r="BB21" i="94"/>
  <c r="BD21" i="94" s="1"/>
  <c r="H21" i="94"/>
  <c r="BB33" i="94"/>
  <c r="BD33" i="94" s="1"/>
  <c r="H33" i="94"/>
  <c r="BB45" i="94"/>
  <c r="BD45" i="94" s="1"/>
  <c r="H45" i="94"/>
  <c r="AP27" i="94"/>
  <c r="J27" i="94" s="1"/>
  <c r="AQ27" i="94" s="1"/>
  <c r="AP51" i="94"/>
  <c r="J51" i="94" s="1"/>
  <c r="AQ51" i="94" s="1"/>
  <c r="AP24" i="94"/>
  <c r="J24" i="94" s="1"/>
  <c r="AQ24" i="94" s="1"/>
  <c r="AP48" i="94"/>
  <c r="J48" i="94" s="1"/>
  <c r="AQ48" i="94" s="1"/>
  <c r="H21" i="93"/>
  <c r="H33" i="93"/>
  <c r="H45" i="93"/>
  <c r="I51" i="93"/>
  <c r="AR51" i="93"/>
  <c r="AS51" i="93" s="1"/>
  <c r="AV51" i="93" s="1"/>
  <c r="F51" i="93" s="1"/>
  <c r="AY51" i="93" s="1"/>
  <c r="G51" i="93" s="1"/>
  <c r="H24" i="93"/>
  <c r="H36" i="93"/>
  <c r="H48" i="93"/>
  <c r="I42" i="93"/>
  <c r="AR42" i="93"/>
  <c r="AS42" i="93" s="1"/>
  <c r="AV42" i="93" s="1"/>
  <c r="F42" i="93" s="1"/>
  <c r="AY42" i="93" s="1"/>
  <c r="G42" i="93" s="1"/>
  <c r="AP33" i="93"/>
  <c r="J33" i="93" s="1"/>
  <c r="AQ33" i="93" s="1"/>
  <c r="I36" i="93"/>
  <c r="AR36" i="93"/>
  <c r="AS36" i="93" s="1"/>
  <c r="AV36" i="93" s="1"/>
  <c r="F36" i="93" s="1"/>
  <c r="AY36" i="93" s="1"/>
  <c r="G36" i="93" s="1"/>
  <c r="I27" i="93"/>
  <c r="AR27" i="93"/>
  <c r="AS27" i="93" s="1"/>
  <c r="AV27" i="93" s="1"/>
  <c r="F27" i="93" s="1"/>
  <c r="AY27" i="93" s="1"/>
  <c r="G27" i="93" s="1"/>
  <c r="H27" i="93"/>
  <c r="H39" i="93"/>
  <c r="H51" i="93"/>
  <c r="AP48" i="93"/>
  <c r="J48" i="93" s="1"/>
  <c r="AQ48" i="93" s="1"/>
  <c r="AP39" i="93"/>
  <c r="J39" i="93" s="1"/>
  <c r="AQ39" i="93" s="1"/>
  <c r="H18" i="93"/>
  <c r="H30" i="93"/>
  <c r="H42" i="93"/>
  <c r="AP30" i="93"/>
  <c r="J30" i="93" s="1"/>
  <c r="AQ30" i="93" s="1"/>
  <c r="AP18" i="93"/>
  <c r="J18" i="93" s="1"/>
  <c r="AQ18" i="93" s="1"/>
  <c r="AP21" i="93"/>
  <c r="J21" i="93" s="1"/>
  <c r="AQ21" i="93" s="1"/>
  <c r="AP45" i="93"/>
  <c r="J45" i="93" s="1"/>
  <c r="AQ45" i="93" s="1"/>
  <c r="AP24" i="93"/>
  <c r="J24" i="93" s="1"/>
  <c r="AQ24" i="93" s="1"/>
  <c r="BA21" i="92"/>
  <c r="AZ21" i="92"/>
  <c r="BB45" i="92"/>
  <c r="BD45" i="92" s="1"/>
  <c r="BB30" i="92"/>
  <c r="BD30" i="92" s="1"/>
  <c r="BA48" i="92"/>
  <c r="AZ48" i="92"/>
  <c r="BB33" i="92"/>
  <c r="BD33" i="92" s="1"/>
  <c r="BA24" i="92"/>
  <c r="AZ24" i="92"/>
  <c r="BA42" i="92"/>
  <c r="AZ42" i="92"/>
  <c r="BB48" i="92"/>
  <c r="BD48" i="92" s="1"/>
  <c r="BA45" i="92"/>
  <c r="AZ45" i="92"/>
  <c r="BA30" i="92"/>
  <c r="AZ30" i="92"/>
  <c r="BA33" i="92"/>
  <c r="AZ33" i="92"/>
  <c r="BA36" i="92"/>
  <c r="AZ36" i="92"/>
  <c r="BB42" i="92"/>
  <c r="BD42" i="92" s="1"/>
  <c r="BA42" i="91"/>
  <c r="AZ42" i="91"/>
  <c r="BA21" i="91"/>
  <c r="AZ21" i="91"/>
  <c r="BA18" i="91"/>
  <c r="AZ18" i="91"/>
  <c r="BB42" i="91"/>
  <c r="BD42" i="91" s="1"/>
  <c r="BA33" i="91"/>
  <c r="AZ33" i="91"/>
  <c r="BA30" i="91"/>
  <c r="AZ30" i="91"/>
  <c r="BA27" i="91"/>
  <c r="AZ27" i="91"/>
  <c r="BA51" i="91"/>
  <c r="AZ51" i="91"/>
  <c r="BA24" i="91"/>
  <c r="AZ24" i="91"/>
  <c r="BB30" i="91"/>
  <c r="BD30" i="91" s="1"/>
  <c r="I18" i="90"/>
  <c r="AR18" i="90"/>
  <c r="AS18" i="90" s="1"/>
  <c r="AV18" i="90" s="1"/>
  <c r="F18" i="90" s="1"/>
  <c r="AY18" i="90" s="1"/>
  <c r="G18" i="90" s="1"/>
  <c r="BA24" i="90"/>
  <c r="AZ24" i="90"/>
  <c r="H18" i="90"/>
  <c r="BA39" i="90"/>
  <c r="AZ39" i="90"/>
  <c r="BB24" i="90"/>
  <c r="BD24" i="90" s="1"/>
  <c r="BA51" i="90"/>
  <c r="AZ51" i="90"/>
  <c r="I45" i="90"/>
  <c r="AR45" i="90"/>
  <c r="AS45" i="90" s="1"/>
  <c r="AV45" i="90" s="1"/>
  <c r="F45" i="90" s="1"/>
  <c r="AY45" i="90" s="1"/>
  <c r="G45" i="90" s="1"/>
  <c r="BB51" i="90"/>
  <c r="BD51" i="90" s="1"/>
  <c r="BA45" i="89"/>
  <c r="AZ45" i="89"/>
  <c r="I48" i="89"/>
  <c r="AR48" i="89"/>
  <c r="AS48" i="89" s="1"/>
  <c r="AV48" i="89" s="1"/>
  <c r="F48" i="89" s="1"/>
  <c r="AY48" i="89" s="1"/>
  <c r="G48" i="89" s="1"/>
  <c r="BA27" i="89"/>
  <c r="AZ27" i="89"/>
  <c r="BB45" i="89"/>
  <c r="BD45" i="89" s="1"/>
  <c r="BA39" i="89"/>
  <c r="AZ39" i="89"/>
  <c r="I36" i="89"/>
  <c r="AR36" i="89"/>
  <c r="AS36" i="89" s="1"/>
  <c r="AV36" i="89" s="1"/>
  <c r="F36" i="89" s="1"/>
  <c r="AY36" i="89" s="1"/>
  <c r="G36" i="89" s="1"/>
  <c r="BB39" i="89"/>
  <c r="BD39" i="89" s="1"/>
  <c r="BA18" i="88"/>
  <c r="AZ18" i="88"/>
  <c r="I48" i="88"/>
  <c r="AR48" i="88"/>
  <c r="AS48" i="88" s="1"/>
  <c r="AV48" i="88" s="1"/>
  <c r="F48" i="88" s="1"/>
  <c r="AY48" i="88" s="1"/>
  <c r="G48" i="88" s="1"/>
  <c r="BB18" i="88"/>
  <c r="BD18" i="88" s="1"/>
  <c r="BA42" i="88"/>
  <c r="AZ42" i="88"/>
  <c r="BA39" i="88"/>
  <c r="AZ39" i="88"/>
  <c r="BA45" i="88"/>
  <c r="AZ45" i="88"/>
  <c r="BB42" i="88"/>
  <c r="BD42" i="88" s="1"/>
  <c r="H18" i="87"/>
  <c r="H30" i="87"/>
  <c r="H42" i="87"/>
  <c r="I21" i="87"/>
  <c r="AR21" i="87"/>
  <c r="AS21" i="87" s="1"/>
  <c r="AV21" i="87" s="1"/>
  <c r="F21" i="87" s="1"/>
  <c r="AY21" i="87" s="1"/>
  <c r="G21" i="87" s="1"/>
  <c r="I45" i="87"/>
  <c r="AR45" i="87"/>
  <c r="AS45" i="87" s="1"/>
  <c r="AV45" i="87" s="1"/>
  <c r="F45" i="87" s="1"/>
  <c r="AY45" i="87" s="1"/>
  <c r="G45" i="87" s="1"/>
  <c r="AP30" i="87"/>
  <c r="J30" i="87" s="1"/>
  <c r="AQ30" i="87" s="1"/>
  <c r="BB21" i="87"/>
  <c r="BD21" i="87" s="1"/>
  <c r="H21" i="87"/>
  <c r="H33" i="87"/>
  <c r="H45" i="87"/>
  <c r="I27" i="87"/>
  <c r="AR27" i="87"/>
  <c r="AS27" i="87" s="1"/>
  <c r="AV27" i="87" s="1"/>
  <c r="F27" i="87" s="1"/>
  <c r="AY27" i="87" s="1"/>
  <c r="G27" i="87" s="1"/>
  <c r="I51" i="87"/>
  <c r="AR51" i="87"/>
  <c r="AS51" i="87" s="1"/>
  <c r="AV51" i="87" s="1"/>
  <c r="F51" i="87" s="1"/>
  <c r="AY51" i="87" s="1"/>
  <c r="G51" i="87" s="1"/>
  <c r="I36" i="87"/>
  <c r="AR36" i="87"/>
  <c r="AS36" i="87" s="1"/>
  <c r="AV36" i="87" s="1"/>
  <c r="F36" i="87" s="1"/>
  <c r="AY36" i="87" s="1"/>
  <c r="G36" i="87" s="1"/>
  <c r="H24" i="87"/>
  <c r="H36" i="87"/>
  <c r="H48" i="87"/>
  <c r="AP33" i="87"/>
  <c r="J33" i="87" s="1"/>
  <c r="AQ33" i="87" s="1"/>
  <c r="AP18" i="87"/>
  <c r="J18" i="87" s="1"/>
  <c r="AQ18" i="87" s="1"/>
  <c r="AP42" i="87"/>
  <c r="J42" i="87" s="1"/>
  <c r="AQ42" i="87" s="1"/>
  <c r="H27" i="87"/>
  <c r="H39" i="87"/>
  <c r="H51" i="87"/>
  <c r="AP39" i="87"/>
  <c r="J39" i="87" s="1"/>
  <c r="AQ39" i="87" s="1"/>
  <c r="AP24" i="87"/>
  <c r="J24" i="87" s="1"/>
  <c r="AQ24" i="87" s="1"/>
  <c r="AP48" i="87"/>
  <c r="J48" i="87" s="1"/>
  <c r="AQ48" i="87" s="1"/>
  <c r="I24" i="86"/>
  <c r="AR24" i="86"/>
  <c r="AS24" i="86" s="1"/>
  <c r="AV24" i="86" s="1"/>
  <c r="F24" i="86" s="1"/>
  <c r="AY24" i="86" s="1"/>
  <c r="G24" i="86" s="1"/>
  <c r="I48" i="86"/>
  <c r="AR48" i="86"/>
  <c r="AS48" i="86" s="1"/>
  <c r="AV48" i="86" s="1"/>
  <c r="F48" i="86" s="1"/>
  <c r="AY48" i="86" s="1"/>
  <c r="G48" i="86" s="1"/>
  <c r="H27" i="86"/>
  <c r="H39" i="86"/>
  <c r="H51" i="86"/>
  <c r="AP39" i="86"/>
  <c r="J39" i="86" s="1"/>
  <c r="AQ39" i="86" s="1"/>
  <c r="H18" i="86"/>
  <c r="H30" i="86"/>
  <c r="H42" i="86"/>
  <c r="I21" i="86"/>
  <c r="AR21" i="86"/>
  <c r="AS21" i="86" s="1"/>
  <c r="AV21" i="86" s="1"/>
  <c r="F21" i="86" s="1"/>
  <c r="AY21" i="86" s="1"/>
  <c r="G21" i="86" s="1"/>
  <c r="I45" i="86"/>
  <c r="AR45" i="86"/>
  <c r="AS45" i="86" s="1"/>
  <c r="AV45" i="86" s="1"/>
  <c r="F45" i="86" s="1"/>
  <c r="AY45" i="86" s="1"/>
  <c r="G45" i="86" s="1"/>
  <c r="H21" i="86"/>
  <c r="H33" i="86"/>
  <c r="H45" i="86"/>
  <c r="AP27" i="86"/>
  <c r="J27" i="86" s="1"/>
  <c r="AQ27" i="86" s="1"/>
  <c r="AP51" i="86"/>
  <c r="J51" i="86" s="1"/>
  <c r="AQ51" i="86" s="1"/>
  <c r="I36" i="86"/>
  <c r="AR36" i="86"/>
  <c r="AS36" i="86" s="1"/>
  <c r="AV36" i="86" s="1"/>
  <c r="F36" i="86" s="1"/>
  <c r="AY36" i="86" s="1"/>
  <c r="G36" i="86" s="1"/>
  <c r="I42" i="86"/>
  <c r="AR42" i="86"/>
  <c r="AS42" i="86" s="1"/>
  <c r="AV42" i="86" s="1"/>
  <c r="F42" i="86" s="1"/>
  <c r="AY42" i="86" s="1"/>
  <c r="G42" i="86" s="1"/>
  <c r="H24" i="86"/>
  <c r="BB36" i="86"/>
  <c r="BD36" i="86" s="1"/>
  <c r="H36" i="86"/>
  <c r="H48" i="86"/>
  <c r="AP33" i="86"/>
  <c r="J33" i="86" s="1"/>
  <c r="AQ33" i="86" s="1"/>
  <c r="AP18" i="86"/>
  <c r="J18" i="86" s="1"/>
  <c r="AQ18" i="86" s="1"/>
  <c r="AP30" i="86"/>
  <c r="J30" i="86" s="1"/>
  <c r="AQ30" i="86" s="1"/>
  <c r="BA27" i="85"/>
  <c r="AZ27" i="85"/>
  <c r="BA30" i="85"/>
  <c r="AZ30" i="85"/>
  <c r="BA39" i="85"/>
  <c r="AZ39" i="85"/>
  <c r="BB27" i="85"/>
  <c r="BD27" i="85" s="1"/>
  <c r="BB30" i="85"/>
  <c r="BD30" i="85" s="1"/>
  <c r="BB42" i="85"/>
  <c r="BD42" i="85" s="1"/>
  <c r="BB39" i="85"/>
  <c r="BD39" i="85" s="1"/>
  <c r="BA51" i="85"/>
  <c r="AZ51" i="85"/>
  <c r="BB51" i="85"/>
  <c r="BD51" i="85" s="1"/>
  <c r="BA42" i="85"/>
  <c r="AZ42" i="85"/>
  <c r="BA33" i="84"/>
  <c r="AZ33" i="84"/>
  <c r="BA24" i="84"/>
  <c r="AZ24" i="84"/>
  <c r="BB33" i="84"/>
  <c r="BD33" i="84" s="1"/>
  <c r="BA48" i="84"/>
  <c r="AZ48" i="84"/>
  <c r="I27" i="84"/>
  <c r="AR27" i="84"/>
  <c r="AS27" i="84" s="1"/>
  <c r="AV27" i="84" s="1"/>
  <c r="F27" i="84" s="1"/>
  <c r="AY27" i="84" s="1"/>
  <c r="G27" i="84" s="1"/>
  <c r="BA45" i="84"/>
  <c r="AZ45" i="84"/>
  <c r="BA51" i="84"/>
  <c r="AZ51" i="84"/>
  <c r="BB24" i="84"/>
  <c r="BD24" i="84" s="1"/>
  <c r="BA42" i="84"/>
  <c r="AZ42" i="84"/>
  <c r="BB51" i="84"/>
  <c r="BD51" i="84" s="1"/>
  <c r="BA39" i="84"/>
  <c r="AZ39" i="84"/>
  <c r="BA27" i="83"/>
  <c r="AZ27" i="83"/>
  <c r="H18" i="83"/>
  <c r="BA36" i="83"/>
  <c r="AZ36" i="83"/>
  <c r="BA51" i="83"/>
  <c r="BB36" i="83"/>
  <c r="BD36" i="83" s="1"/>
  <c r="AP18" i="83"/>
  <c r="J18" i="83" s="1"/>
  <c r="AQ18" i="83" s="1"/>
  <c r="BA39" i="83"/>
  <c r="AZ39" i="83"/>
  <c r="BB39" i="83"/>
  <c r="BD39" i="83" s="1"/>
  <c r="BB27" i="83"/>
  <c r="BD27" i="83" s="1"/>
  <c r="I21" i="82"/>
  <c r="AV21" i="82"/>
  <c r="AW21" i="82" s="1"/>
  <c r="AZ21" i="82" s="1"/>
  <c r="F21" i="82" s="1"/>
  <c r="BC21" i="82" s="1"/>
  <c r="G21" i="82" s="1"/>
  <c r="I45" i="82"/>
  <c r="AV45" i="82"/>
  <c r="AW45" i="82" s="1"/>
  <c r="AZ45" i="82" s="1"/>
  <c r="F45" i="82" s="1"/>
  <c r="BC45" i="82" s="1"/>
  <c r="G45" i="82" s="1"/>
  <c r="H24" i="82"/>
  <c r="H36" i="82"/>
  <c r="H48" i="82"/>
  <c r="I33" i="82"/>
  <c r="AV33" i="82"/>
  <c r="AW33" i="82" s="1"/>
  <c r="AZ33" i="82" s="1"/>
  <c r="F33" i="82" s="1"/>
  <c r="BC33" i="82" s="1"/>
  <c r="G33" i="82" s="1"/>
  <c r="I30" i="82"/>
  <c r="AV30" i="82"/>
  <c r="AW30" i="82" s="1"/>
  <c r="AZ30" i="82" s="1"/>
  <c r="F30" i="82" s="1"/>
  <c r="BC30" i="82" s="1"/>
  <c r="G30" i="82" s="1"/>
  <c r="H27" i="82"/>
  <c r="H39" i="82"/>
  <c r="H51" i="82"/>
  <c r="AT39" i="82"/>
  <c r="J39" i="82" s="1"/>
  <c r="AU39" i="82" s="1"/>
  <c r="AT36" i="82"/>
  <c r="J36" i="82" s="1"/>
  <c r="AU36" i="82" s="1"/>
  <c r="H18" i="82"/>
  <c r="H30" i="82"/>
  <c r="H42" i="82"/>
  <c r="AT18" i="82"/>
  <c r="J18" i="82" s="1"/>
  <c r="AU18" i="82" s="1"/>
  <c r="AT42" i="82"/>
  <c r="J42" i="82" s="1"/>
  <c r="AU42" i="82" s="1"/>
  <c r="BF21" i="82"/>
  <c r="BH21" i="82" s="1"/>
  <c r="H21" i="82"/>
  <c r="H33" i="82"/>
  <c r="H45" i="82"/>
  <c r="AT27" i="82"/>
  <c r="J27" i="82" s="1"/>
  <c r="AU27" i="82" s="1"/>
  <c r="AT51" i="82"/>
  <c r="J51" i="82" s="1"/>
  <c r="AU51" i="82" s="1"/>
  <c r="AT24" i="82"/>
  <c r="J24" i="82" s="1"/>
  <c r="AU24" i="82" s="1"/>
  <c r="AT48" i="82"/>
  <c r="J48" i="82" s="1"/>
  <c r="AU48" i="82" s="1"/>
  <c r="BE21" i="81"/>
  <c r="BD21" i="81"/>
  <c r="H27" i="81"/>
  <c r="H39" i="81"/>
  <c r="H51" i="81"/>
  <c r="BF21" i="81"/>
  <c r="BH21" i="81" s="1"/>
  <c r="AT51" i="81"/>
  <c r="J51" i="81" s="1"/>
  <c r="AU51" i="81" s="1"/>
  <c r="H30" i="81"/>
  <c r="H42" i="81"/>
  <c r="AT30" i="81"/>
  <c r="J30" i="81" s="1"/>
  <c r="AU30" i="81" s="1"/>
  <c r="AT39" i="81"/>
  <c r="J39" i="81" s="1"/>
  <c r="AU39" i="81" s="1"/>
  <c r="H24" i="81"/>
  <c r="H36" i="81"/>
  <c r="H48" i="81"/>
  <c r="I45" i="81"/>
  <c r="AV45" i="81"/>
  <c r="AW45" i="81" s="1"/>
  <c r="AZ45" i="81" s="1"/>
  <c r="F45" i="81" s="1"/>
  <c r="BC45" i="81" s="1"/>
  <c r="G45" i="81" s="1"/>
  <c r="I18" i="81"/>
  <c r="AV18" i="81"/>
  <c r="AW18" i="81" s="1"/>
  <c r="AZ18" i="81" s="1"/>
  <c r="F18" i="81" s="1"/>
  <c r="BC18" i="81" s="1"/>
  <c r="G18" i="81" s="1"/>
  <c r="AT36" i="81"/>
  <c r="J36" i="81" s="1"/>
  <c r="AU36" i="81" s="1"/>
  <c r="I33" i="81"/>
  <c r="AV33" i="81"/>
  <c r="AW33" i="81" s="1"/>
  <c r="AZ33" i="81" s="1"/>
  <c r="F33" i="81" s="1"/>
  <c r="BC33" i="81" s="1"/>
  <c r="G33" i="81" s="1"/>
  <c r="AT24" i="81"/>
  <c r="J24" i="81" s="1"/>
  <c r="AU24" i="81" s="1"/>
  <c r="H18" i="81"/>
  <c r="H33" i="81"/>
  <c r="H45" i="81"/>
  <c r="I42" i="81"/>
  <c r="AV42" i="81"/>
  <c r="AW42" i="81" s="1"/>
  <c r="AZ42" i="81" s="1"/>
  <c r="F42" i="81" s="1"/>
  <c r="BC42" i="81" s="1"/>
  <c r="G42" i="81" s="1"/>
  <c r="AT27" i="81"/>
  <c r="J27" i="81" s="1"/>
  <c r="AU27" i="81" s="1"/>
  <c r="AT48" i="81"/>
  <c r="J48" i="81" s="1"/>
  <c r="AU48" i="81" s="1"/>
  <c r="BE30" i="80"/>
  <c r="BD30" i="80"/>
  <c r="BF18" i="80"/>
  <c r="BH18" i="80" s="1"/>
  <c r="BE48" i="80"/>
  <c r="BD48" i="80"/>
  <c r="BE18" i="80"/>
  <c r="BD18" i="80"/>
  <c r="BF48" i="80"/>
  <c r="BH48" i="80" s="1"/>
  <c r="I45" i="80"/>
  <c r="AV45" i="80"/>
  <c r="AW45" i="80" s="1"/>
  <c r="AZ45" i="80" s="1"/>
  <c r="F45" i="80" s="1"/>
  <c r="BC45" i="80" s="1"/>
  <c r="G45" i="80" s="1"/>
  <c r="BE51" i="80"/>
  <c r="BD51" i="80"/>
  <c r="H27" i="79"/>
  <c r="H45" i="79"/>
  <c r="I39" i="79"/>
  <c r="AV39" i="79"/>
  <c r="AW39" i="79" s="1"/>
  <c r="AZ39" i="79" s="1"/>
  <c r="F39" i="79" s="1"/>
  <c r="BC39" i="79" s="1"/>
  <c r="G39" i="79" s="1"/>
  <c r="BE30" i="79"/>
  <c r="BD30" i="79"/>
  <c r="H18" i="79"/>
  <c r="H36" i="79"/>
  <c r="H48" i="79"/>
  <c r="AT27" i="79"/>
  <c r="J27" i="79" s="1"/>
  <c r="AU27" i="79" s="1"/>
  <c r="AT45" i="79"/>
  <c r="J45" i="79" s="1"/>
  <c r="AU45" i="79" s="1"/>
  <c r="H21" i="79"/>
  <c r="H39" i="79"/>
  <c r="H51" i="79"/>
  <c r="AT18" i="79"/>
  <c r="J18" i="79" s="1"/>
  <c r="AU18" i="79" s="1"/>
  <c r="I42" i="79"/>
  <c r="AV42" i="79"/>
  <c r="AW42" i="79" s="1"/>
  <c r="AZ42" i="79" s="1"/>
  <c r="F42" i="79" s="1"/>
  <c r="BC42" i="79" s="1"/>
  <c r="G42" i="79" s="1"/>
  <c r="AT21" i="79"/>
  <c r="J21" i="79" s="1"/>
  <c r="AU21" i="79" s="1"/>
  <c r="AT36" i="79"/>
  <c r="J36" i="79" s="1"/>
  <c r="AU36" i="79" s="1"/>
  <c r="I24" i="79"/>
  <c r="AV24" i="79"/>
  <c r="AW24" i="79" s="1"/>
  <c r="AZ24" i="79" s="1"/>
  <c r="F24" i="79" s="1"/>
  <c r="BC24" i="79" s="1"/>
  <c r="G24" i="79" s="1"/>
  <c r="H24" i="79"/>
  <c r="H42" i="79"/>
  <c r="AT48" i="79"/>
  <c r="J48" i="79" s="1"/>
  <c r="AU48" i="79" s="1"/>
  <c r="BF30" i="79"/>
  <c r="BH30" i="79" s="1"/>
  <c r="AT51" i="79"/>
  <c r="J51" i="79" s="1"/>
  <c r="AU51" i="79" s="1"/>
  <c r="I36" i="78"/>
  <c r="AV36" i="78"/>
  <c r="AW36" i="78" s="1"/>
  <c r="AZ36" i="78" s="1"/>
  <c r="F36" i="78" s="1"/>
  <c r="BC36" i="78" s="1"/>
  <c r="G36" i="78" s="1"/>
  <c r="H48" i="78"/>
  <c r="I42" i="78"/>
  <c r="AV42" i="78"/>
  <c r="AW42" i="78" s="1"/>
  <c r="AZ42" i="78" s="1"/>
  <c r="F42" i="78" s="1"/>
  <c r="BC42" i="78" s="1"/>
  <c r="G42" i="78" s="1"/>
  <c r="I33" i="78"/>
  <c r="AV33" i="78"/>
  <c r="AW33" i="78" s="1"/>
  <c r="AZ33" i="78" s="1"/>
  <c r="F33" i="78" s="1"/>
  <c r="BC33" i="78" s="1"/>
  <c r="G33" i="78" s="1"/>
  <c r="H27" i="78"/>
  <c r="H39" i="78"/>
  <c r="I45" i="78"/>
  <c r="AV45" i="78"/>
  <c r="AW45" i="78" s="1"/>
  <c r="AZ45" i="78" s="1"/>
  <c r="F45" i="78" s="1"/>
  <c r="BC45" i="78" s="1"/>
  <c r="G45" i="78" s="1"/>
  <c r="H30" i="78"/>
  <c r="H42" i="78"/>
  <c r="BE21" i="78"/>
  <c r="BD21" i="78"/>
  <c r="BF18" i="78"/>
  <c r="BH18" i="78" s="1"/>
  <c r="AT39" i="78"/>
  <c r="J39" i="78" s="1"/>
  <c r="AU39" i="78" s="1"/>
  <c r="AT27" i="78"/>
  <c r="J27" i="78" s="1"/>
  <c r="AU27" i="78" s="1"/>
  <c r="BF36" i="78"/>
  <c r="BH36" i="78" s="1"/>
  <c r="H36" i="78"/>
  <c r="AT48" i="78"/>
  <c r="J48" i="78" s="1"/>
  <c r="AU48" i="78" s="1"/>
  <c r="I51" i="78"/>
  <c r="AV51" i="78"/>
  <c r="AW51" i="78" s="1"/>
  <c r="AZ51" i="78" s="1"/>
  <c r="F51" i="78" s="1"/>
  <c r="BC51" i="78" s="1"/>
  <c r="G51" i="78" s="1"/>
  <c r="BF51" i="78"/>
  <c r="BH51" i="78" s="1"/>
  <c r="H51" i="78"/>
  <c r="BE18" i="78"/>
  <c r="BD18" i="78"/>
  <c r="BF33" i="78"/>
  <c r="BH33" i="78" s="1"/>
  <c r="H33" i="78"/>
  <c r="H45" i="78"/>
  <c r="BF21" i="78"/>
  <c r="BH21" i="78" s="1"/>
  <c r="AT30" i="78"/>
  <c r="J30" i="78" s="1"/>
  <c r="AU30" i="78" s="1"/>
  <c r="BF21" i="76"/>
  <c r="BH21" i="76" s="1"/>
  <c r="BE45" i="76"/>
  <c r="BD45" i="76"/>
  <c r="BE18" i="76"/>
  <c r="BD18" i="76"/>
  <c r="BF45" i="76"/>
  <c r="BH45" i="76" s="1"/>
  <c r="BF18" i="76"/>
  <c r="BH18" i="76" s="1"/>
  <c r="BE21" i="76"/>
  <c r="BD21" i="76"/>
  <c r="BE33" i="76"/>
  <c r="BD33" i="76"/>
  <c r="I33" i="75"/>
  <c r="AV33" i="75"/>
  <c r="AW33" i="75" s="1"/>
  <c r="AZ33" i="75" s="1"/>
  <c r="F33" i="75" s="1"/>
  <c r="BC33" i="75" s="1"/>
  <c r="G33" i="75" s="1"/>
  <c r="H24" i="75"/>
  <c r="H36" i="75"/>
  <c r="H48" i="75"/>
  <c r="I45" i="75"/>
  <c r="AV45" i="75"/>
  <c r="AW45" i="75" s="1"/>
  <c r="AZ45" i="75" s="1"/>
  <c r="F45" i="75" s="1"/>
  <c r="BC45" i="75" s="1"/>
  <c r="G45" i="75" s="1"/>
  <c r="H27" i="75"/>
  <c r="H39" i="75"/>
  <c r="H51" i="75"/>
  <c r="AT36" i="75"/>
  <c r="J36" i="75" s="1"/>
  <c r="AU36" i="75" s="1"/>
  <c r="AT51" i="75"/>
  <c r="J51" i="75" s="1"/>
  <c r="AU51" i="75" s="1"/>
  <c r="I27" i="75"/>
  <c r="AV27" i="75"/>
  <c r="AW27" i="75" s="1"/>
  <c r="AZ27" i="75" s="1"/>
  <c r="F27" i="75" s="1"/>
  <c r="BC27" i="75" s="1"/>
  <c r="G27" i="75" s="1"/>
  <c r="I18" i="75"/>
  <c r="AV18" i="75"/>
  <c r="AW18" i="75" s="1"/>
  <c r="AZ18" i="75" s="1"/>
  <c r="F18" i="75" s="1"/>
  <c r="BC18" i="75" s="1"/>
  <c r="G18" i="75" s="1"/>
  <c r="BF18" i="75"/>
  <c r="BH18" i="75" s="1"/>
  <c r="H18" i="75"/>
  <c r="H30" i="75"/>
  <c r="H42" i="75"/>
  <c r="AT42" i="75"/>
  <c r="J42" i="75" s="1"/>
  <c r="AU42" i="75" s="1"/>
  <c r="I24" i="75"/>
  <c r="AV24" i="75"/>
  <c r="AW24" i="75" s="1"/>
  <c r="AZ24" i="75" s="1"/>
  <c r="F24" i="75" s="1"/>
  <c r="BC24" i="75" s="1"/>
  <c r="G24" i="75" s="1"/>
  <c r="H21" i="75"/>
  <c r="H33" i="75"/>
  <c r="BF45" i="75"/>
  <c r="BH45" i="75" s="1"/>
  <c r="H45" i="75"/>
  <c r="AT48" i="75"/>
  <c r="J48" i="75" s="1"/>
  <c r="AU48" i="75" s="1"/>
  <c r="AT30" i="75"/>
  <c r="J30" i="75" s="1"/>
  <c r="AU30" i="75" s="1"/>
  <c r="AT21" i="75"/>
  <c r="J21" i="75" s="1"/>
  <c r="AU21" i="75" s="1"/>
  <c r="AT39" i="75"/>
  <c r="J39" i="75" s="1"/>
  <c r="AU39" i="75" s="1"/>
  <c r="BE33" i="74"/>
  <c r="BD33" i="74"/>
  <c r="BF33" i="74"/>
  <c r="BH33" i="74" s="1"/>
  <c r="BE39" i="74"/>
  <c r="BD39" i="74"/>
  <c r="BF39" i="74"/>
  <c r="BH39" i="74" s="1"/>
  <c r="I42" i="74"/>
  <c r="BF42" i="74"/>
  <c r="BH42" i="74" s="1"/>
  <c r="AV42" i="74"/>
  <c r="AW42" i="74" s="1"/>
  <c r="AZ42" i="74" s="1"/>
  <c r="F42" i="74" s="1"/>
  <c r="BC42" i="74" s="1"/>
  <c r="G42" i="74" s="1"/>
  <c r="BE36" i="74"/>
  <c r="BD36" i="74"/>
  <c r="BE48" i="74"/>
  <c r="BD48" i="74"/>
  <c r="BE21" i="74"/>
  <c r="BD21" i="74"/>
  <c r="BF51" i="74"/>
  <c r="BH51" i="74" s="1"/>
  <c r="BF36" i="74"/>
  <c r="BH36" i="74" s="1"/>
  <c r="BF48" i="74"/>
  <c r="BH48" i="74" s="1"/>
  <c r="BF18" i="73"/>
  <c r="BH18" i="73" s="1"/>
  <c r="BE18" i="73"/>
  <c r="BD18" i="73"/>
  <c r="BE21" i="73"/>
  <c r="BD21" i="73"/>
  <c r="BE33" i="73"/>
  <c r="BE36" i="72"/>
  <c r="BD36" i="72"/>
  <c r="BF51" i="72"/>
  <c r="BH51" i="72" s="1"/>
  <c r="BF48" i="72"/>
  <c r="BH48" i="72" s="1"/>
  <c r="BE18" i="72"/>
  <c r="BD18" i="72"/>
  <c r="BE51" i="72"/>
  <c r="BD51" i="72"/>
  <c r="BF18" i="72"/>
  <c r="BH18" i="72" s="1"/>
  <c r="BE48" i="72"/>
  <c r="BD48" i="72"/>
  <c r="I39" i="72"/>
  <c r="AV39" i="72"/>
  <c r="AW39" i="72" s="1"/>
  <c r="AZ39" i="72" s="1"/>
  <c r="F39" i="72" s="1"/>
  <c r="BC39" i="72" s="1"/>
  <c r="G39" i="72" s="1"/>
  <c r="BF39" i="72"/>
  <c r="BH39" i="72" s="1"/>
  <c r="BE45" i="72"/>
  <c r="BD45" i="72"/>
  <c r="BE33" i="72"/>
  <c r="BD33" i="72"/>
  <c r="BE30" i="72"/>
  <c r="BD30" i="72"/>
  <c r="BE42" i="72"/>
  <c r="BD42" i="72"/>
  <c r="BA27" i="71"/>
  <c r="AZ27" i="71"/>
  <c r="BA51" i="71"/>
  <c r="AZ51" i="71"/>
  <c r="BB27" i="71"/>
  <c r="BD27" i="71" s="1"/>
  <c r="BB51" i="71"/>
  <c r="BD51" i="71" s="1"/>
  <c r="BA18" i="71"/>
  <c r="AZ18" i="71"/>
  <c r="BB18" i="71"/>
  <c r="BD18" i="71" s="1"/>
  <c r="BE42" i="70"/>
  <c r="BD42" i="70"/>
  <c r="BE18" i="70"/>
  <c r="BD18" i="70"/>
  <c r="I48" i="70"/>
  <c r="AV48" i="70"/>
  <c r="AW48" i="70" s="1"/>
  <c r="AZ48" i="70" s="1"/>
  <c r="F48" i="70" s="1"/>
  <c r="BC48" i="70" s="1"/>
  <c r="G48" i="70" s="1"/>
  <c r="BE27" i="70"/>
  <c r="BD27" i="70"/>
  <c r="BF42" i="70"/>
  <c r="BH42" i="70" s="1"/>
  <c r="BE51" i="70"/>
  <c r="BD51" i="70"/>
  <c r="BF18" i="70"/>
  <c r="BH18" i="70" s="1"/>
  <c r="BE39" i="70"/>
  <c r="BD39" i="70"/>
  <c r="BF51" i="70"/>
  <c r="BH51" i="70" s="1"/>
  <c r="I36" i="70"/>
  <c r="AV36" i="70"/>
  <c r="AW36" i="70" s="1"/>
  <c r="AZ36" i="70" s="1"/>
  <c r="F36" i="70" s="1"/>
  <c r="BC36" i="70" s="1"/>
  <c r="G36" i="70" s="1"/>
  <c r="BF39" i="70"/>
  <c r="BH39" i="70" s="1"/>
  <c r="BA30" i="69"/>
  <c r="AZ30" i="69"/>
  <c r="BA18" i="69"/>
  <c r="AZ18" i="69"/>
  <c r="BA21" i="69"/>
  <c r="AZ21" i="69"/>
  <c r="BB30" i="69"/>
  <c r="BD30" i="69" s="1"/>
  <c r="BB18" i="69"/>
  <c r="BD18" i="69" s="1"/>
  <c r="BA33" i="69"/>
  <c r="AZ33" i="69"/>
  <c r="BB21" i="69"/>
  <c r="BD21" i="69" s="1"/>
  <c r="BA45" i="69"/>
  <c r="AZ45" i="69"/>
  <c r="BA27" i="69"/>
  <c r="AZ27" i="69"/>
  <c r="BB33" i="69"/>
  <c r="BD33" i="69" s="1"/>
  <c r="BB45" i="69"/>
  <c r="BD45" i="69" s="1"/>
  <c r="BA39" i="69"/>
  <c r="AZ39" i="69"/>
  <c r="BB27" i="69"/>
  <c r="BD27" i="69" s="1"/>
  <c r="BA18" i="68"/>
  <c r="AZ18" i="68"/>
  <c r="BB42" i="68"/>
  <c r="BD42" i="68" s="1"/>
  <c r="BA42" i="68"/>
  <c r="AZ42" i="68"/>
  <c r="BA30" i="68"/>
  <c r="AZ30" i="68"/>
  <c r="BA39" i="67"/>
  <c r="AZ39" i="67"/>
  <c r="BB39" i="67"/>
  <c r="BD39" i="67" s="1"/>
  <c r="BD48" i="67"/>
  <c r="BA24" i="67"/>
  <c r="AZ24" i="67"/>
  <c r="BA51" i="67"/>
  <c r="AZ51" i="67"/>
  <c r="BA48" i="67"/>
  <c r="AZ48" i="67"/>
  <c r="BB51" i="67"/>
  <c r="BD51" i="67" s="1"/>
  <c r="BA27" i="67"/>
  <c r="AZ27" i="67"/>
  <c r="BB24" i="67"/>
  <c r="BD24" i="67" s="1"/>
  <c r="BA21" i="67"/>
  <c r="AZ21" i="67"/>
  <c r="BA18" i="67"/>
  <c r="AZ18" i="67"/>
  <c r="BB27" i="67"/>
  <c r="BD27" i="67" s="1"/>
  <c r="BB21" i="67"/>
  <c r="BD21" i="67" s="1"/>
  <c r="BB18" i="67"/>
  <c r="BD18" i="67" s="1"/>
  <c r="I39" i="66"/>
  <c r="AR39" i="66"/>
  <c r="AS39" i="66" s="1"/>
  <c r="AV39" i="66" s="1"/>
  <c r="F39" i="66" s="1"/>
  <c r="AY39" i="66" s="1"/>
  <c r="G39" i="66" s="1"/>
  <c r="H24" i="66"/>
  <c r="H36" i="66"/>
  <c r="H48" i="66"/>
  <c r="AP24" i="66"/>
  <c r="J24" i="66" s="1"/>
  <c r="AQ24" i="66" s="1"/>
  <c r="H27" i="66"/>
  <c r="H51" i="66"/>
  <c r="I18" i="66"/>
  <c r="AR18" i="66"/>
  <c r="AS18" i="66" s="1"/>
  <c r="AV18" i="66" s="1"/>
  <c r="F18" i="66" s="1"/>
  <c r="AY18" i="66" s="1"/>
  <c r="G18" i="66" s="1"/>
  <c r="H18" i="66"/>
  <c r="H30" i="66"/>
  <c r="H42" i="66"/>
  <c r="I21" i="66"/>
  <c r="AR21" i="66"/>
  <c r="AS21" i="66" s="1"/>
  <c r="AV21" i="66" s="1"/>
  <c r="F21" i="66" s="1"/>
  <c r="AY21" i="66" s="1"/>
  <c r="G21" i="66" s="1"/>
  <c r="I45" i="66"/>
  <c r="AR45" i="66"/>
  <c r="AS45" i="66" s="1"/>
  <c r="AV45" i="66" s="1"/>
  <c r="F45" i="66" s="1"/>
  <c r="AY45" i="66" s="1"/>
  <c r="G45" i="66" s="1"/>
  <c r="AP42" i="66"/>
  <c r="J42" i="66" s="1"/>
  <c r="AQ42" i="66" s="1"/>
  <c r="AP30" i="66"/>
  <c r="J30" i="66" s="1"/>
  <c r="AQ30" i="66" s="1"/>
  <c r="I33" i="66"/>
  <c r="AR33" i="66"/>
  <c r="AS33" i="66" s="1"/>
  <c r="AV33" i="66" s="1"/>
  <c r="F33" i="66" s="1"/>
  <c r="AY33" i="66" s="1"/>
  <c r="G33" i="66" s="1"/>
  <c r="BB39" i="66"/>
  <c r="BD39" i="66" s="1"/>
  <c r="H39" i="66"/>
  <c r="AP36" i="66"/>
  <c r="J36" i="66" s="1"/>
  <c r="AQ36" i="66" s="1"/>
  <c r="H21" i="66"/>
  <c r="BB33" i="66"/>
  <c r="BD33" i="66" s="1"/>
  <c r="H33" i="66"/>
  <c r="H45" i="66"/>
  <c r="AP27" i="66"/>
  <c r="J27" i="66" s="1"/>
  <c r="AQ27" i="66" s="1"/>
  <c r="AP51" i="66"/>
  <c r="J51" i="66" s="1"/>
  <c r="AQ51" i="66" s="1"/>
  <c r="AP48" i="66"/>
  <c r="J48" i="66" s="1"/>
  <c r="AQ48" i="66" s="1"/>
  <c r="BA24" i="65"/>
  <c r="AZ24" i="65"/>
  <c r="BA48" i="65"/>
  <c r="AZ48" i="65"/>
  <c r="I27" i="65"/>
  <c r="AR27" i="65"/>
  <c r="AS27" i="65" s="1"/>
  <c r="AV27" i="65" s="1"/>
  <c r="F27" i="65" s="1"/>
  <c r="AY27" i="65" s="1"/>
  <c r="G27" i="65" s="1"/>
  <c r="BA30" i="65"/>
  <c r="AZ30" i="65"/>
  <c r="BB30" i="65"/>
  <c r="BD30" i="65" s="1"/>
  <c r="BB24" i="65"/>
  <c r="BD24" i="65" s="1"/>
  <c r="AZ42" i="65"/>
  <c r="BA39" i="65"/>
  <c r="AZ39" i="65"/>
  <c r="H27" i="64"/>
  <c r="H39" i="64"/>
  <c r="H51" i="64"/>
  <c r="AP39" i="64"/>
  <c r="J39" i="64" s="1"/>
  <c r="AQ39" i="64" s="1"/>
  <c r="I24" i="64"/>
  <c r="AR24" i="64"/>
  <c r="AS24" i="64" s="1"/>
  <c r="AV24" i="64" s="1"/>
  <c r="F24" i="64" s="1"/>
  <c r="AY24" i="64" s="1"/>
  <c r="G24" i="64" s="1"/>
  <c r="H18" i="64"/>
  <c r="H30" i="64"/>
  <c r="H42" i="64"/>
  <c r="I21" i="64"/>
  <c r="AR21" i="64"/>
  <c r="AS21" i="64" s="1"/>
  <c r="AV21" i="64" s="1"/>
  <c r="F21" i="64" s="1"/>
  <c r="AY21" i="64" s="1"/>
  <c r="G21" i="64" s="1"/>
  <c r="I45" i="64"/>
  <c r="AR45" i="64"/>
  <c r="AS45" i="64" s="1"/>
  <c r="AV45" i="64" s="1"/>
  <c r="F45" i="64" s="1"/>
  <c r="AY45" i="64" s="1"/>
  <c r="G45" i="64" s="1"/>
  <c r="H21" i="64"/>
  <c r="H33" i="64"/>
  <c r="H45" i="64"/>
  <c r="AP27" i="64"/>
  <c r="J27" i="64" s="1"/>
  <c r="AQ27" i="64" s="1"/>
  <c r="AP51" i="64"/>
  <c r="J51" i="64" s="1"/>
  <c r="AQ51" i="64" s="1"/>
  <c r="I36" i="64"/>
  <c r="AR36" i="64"/>
  <c r="AS36" i="64" s="1"/>
  <c r="AV36" i="64" s="1"/>
  <c r="F36" i="64" s="1"/>
  <c r="AY36" i="64" s="1"/>
  <c r="G36" i="64" s="1"/>
  <c r="I30" i="64"/>
  <c r="AR30" i="64"/>
  <c r="AS30" i="64" s="1"/>
  <c r="AV30" i="64" s="1"/>
  <c r="F30" i="64" s="1"/>
  <c r="AY30" i="64" s="1"/>
  <c r="G30" i="64" s="1"/>
  <c r="H24" i="64"/>
  <c r="H36" i="64"/>
  <c r="H48" i="64"/>
  <c r="AP33" i="64"/>
  <c r="J33" i="64" s="1"/>
  <c r="AQ33" i="64" s="1"/>
  <c r="AP42" i="64"/>
  <c r="J42" i="64" s="1"/>
  <c r="AQ42" i="64" s="1"/>
  <c r="AP18" i="64"/>
  <c r="J18" i="64" s="1"/>
  <c r="AQ18" i="64" s="1"/>
  <c r="AP48" i="64"/>
  <c r="J48" i="64" s="1"/>
  <c r="AQ48" i="64" s="1"/>
  <c r="BA24" i="62"/>
  <c r="AZ24" i="62"/>
  <c r="BA30" i="62"/>
  <c r="AZ30" i="62"/>
  <c r="BB24" i="62"/>
  <c r="BD24" i="62" s="1"/>
  <c r="BB30" i="62"/>
  <c r="BD30" i="62" s="1"/>
  <c r="BA51" i="62"/>
  <c r="AZ51" i="62"/>
  <c r="BA21" i="61"/>
  <c r="AZ21" i="61"/>
  <c r="BB21" i="61"/>
  <c r="BD21" i="61" s="1"/>
  <c r="BA30" i="61"/>
  <c r="AZ30" i="61"/>
  <c r="H48" i="61"/>
  <c r="BA33" i="61"/>
  <c r="AZ33" i="61"/>
  <c r="BA24" i="61"/>
  <c r="AZ24" i="61"/>
  <c r="BB30" i="61"/>
  <c r="BD30" i="61" s="1"/>
  <c r="I51" i="61"/>
  <c r="AR51" i="61"/>
  <c r="AS51" i="61" s="1"/>
  <c r="AV51" i="61" s="1"/>
  <c r="F51" i="61" s="1"/>
  <c r="AY51" i="61" s="1"/>
  <c r="G51" i="61" s="1"/>
  <c r="H51" i="61"/>
  <c r="BA27" i="61"/>
  <c r="AZ27" i="61"/>
  <c r="BB33" i="61"/>
  <c r="BD33" i="61" s="1"/>
  <c r="AP48" i="61"/>
  <c r="J48" i="61" s="1"/>
  <c r="AQ48" i="61" s="1"/>
  <c r="BA42" i="61"/>
  <c r="AZ42" i="61"/>
  <c r="BA30" i="60"/>
  <c r="AZ30" i="60"/>
  <c r="BA42" i="60"/>
  <c r="AZ42" i="60"/>
  <c r="BA27" i="60"/>
  <c r="AZ27" i="60"/>
  <c r="BB30" i="60"/>
  <c r="BD30" i="60" s="1"/>
  <c r="BB42" i="60"/>
  <c r="BD42" i="60" s="1"/>
  <c r="I45" i="60"/>
  <c r="AR45" i="60"/>
  <c r="AS45" i="60" s="1"/>
  <c r="AV45" i="60" s="1"/>
  <c r="F45" i="60" s="1"/>
  <c r="AY45" i="60" s="1"/>
  <c r="G45" i="60" s="1"/>
  <c r="BB48" i="60"/>
  <c r="BD48" i="60" s="1"/>
  <c r="BA48" i="60"/>
  <c r="AZ48" i="60"/>
  <c r="BB27" i="60"/>
  <c r="BD27" i="60" s="1"/>
  <c r="BA51" i="60"/>
  <c r="AZ51" i="60"/>
  <c r="BA24" i="59"/>
  <c r="AZ24" i="59"/>
  <c r="BA21" i="59"/>
  <c r="AZ21" i="59"/>
  <c r="BA39" i="59"/>
  <c r="AZ39" i="59"/>
  <c r="BA51" i="59"/>
  <c r="AZ51" i="59"/>
  <c r="BA45" i="59"/>
  <c r="AZ45" i="59"/>
  <c r="BB39" i="59"/>
  <c r="BD39" i="59" s="1"/>
  <c r="BA42" i="59"/>
  <c r="AZ42" i="59"/>
  <c r="BA36" i="59"/>
  <c r="AZ36" i="59"/>
  <c r="BA48" i="59"/>
  <c r="AZ48" i="59"/>
  <c r="BA30" i="59"/>
  <c r="AZ30" i="59"/>
  <c r="BB45" i="59"/>
  <c r="BD45" i="59" s="1"/>
  <c r="BB30" i="59"/>
  <c r="BD30" i="59" s="1"/>
  <c r="BB42" i="59"/>
  <c r="BD42" i="59" s="1"/>
  <c r="BB24" i="59"/>
  <c r="BD24" i="59" s="1"/>
  <c r="BB36" i="59"/>
  <c r="BD36" i="59" s="1"/>
  <c r="I33" i="58"/>
  <c r="AR33" i="58"/>
  <c r="AS33" i="58" s="1"/>
  <c r="AV33" i="58" s="1"/>
  <c r="F33" i="58" s="1"/>
  <c r="AY33" i="58" s="1"/>
  <c r="G33" i="58" s="1"/>
  <c r="H30" i="58"/>
  <c r="I45" i="58"/>
  <c r="AR45" i="58"/>
  <c r="AS45" i="58" s="1"/>
  <c r="AV45" i="58" s="1"/>
  <c r="F45" i="58" s="1"/>
  <c r="AY45" i="58" s="1"/>
  <c r="G45" i="58" s="1"/>
  <c r="I39" i="58"/>
  <c r="AR39" i="58"/>
  <c r="AS39" i="58" s="1"/>
  <c r="AV39" i="58" s="1"/>
  <c r="F39" i="58" s="1"/>
  <c r="AY39" i="58" s="1"/>
  <c r="G39" i="58" s="1"/>
  <c r="H21" i="58"/>
  <c r="I51" i="58"/>
  <c r="AR51" i="58"/>
  <c r="AS51" i="58" s="1"/>
  <c r="AV51" i="58" s="1"/>
  <c r="F51" i="58" s="1"/>
  <c r="AY51" i="58" s="1"/>
  <c r="G51" i="58" s="1"/>
  <c r="H24" i="58"/>
  <c r="H36" i="58"/>
  <c r="H48" i="58"/>
  <c r="AP48" i="58"/>
  <c r="J48" i="58" s="1"/>
  <c r="AQ48" i="58" s="1"/>
  <c r="AP21" i="58"/>
  <c r="J21" i="58" s="1"/>
  <c r="AQ21" i="58" s="1"/>
  <c r="H18" i="58"/>
  <c r="H42" i="58"/>
  <c r="I27" i="58"/>
  <c r="AR27" i="58"/>
  <c r="AS27" i="58" s="1"/>
  <c r="AV27" i="58" s="1"/>
  <c r="F27" i="58" s="1"/>
  <c r="AY27" i="58" s="1"/>
  <c r="G27" i="58" s="1"/>
  <c r="BB33" i="58"/>
  <c r="BD33" i="58" s="1"/>
  <c r="H33" i="58"/>
  <c r="H45" i="58"/>
  <c r="AP18" i="58"/>
  <c r="J18" i="58" s="1"/>
  <c r="AQ18" i="58" s="1"/>
  <c r="AP30" i="58"/>
  <c r="J30" i="58" s="1"/>
  <c r="AQ30" i="58" s="1"/>
  <c r="H27" i="58"/>
  <c r="H39" i="58"/>
  <c r="H51" i="58"/>
  <c r="AP42" i="58"/>
  <c r="J42" i="58" s="1"/>
  <c r="AQ42" i="58" s="1"/>
  <c r="AP24" i="58"/>
  <c r="J24" i="58" s="1"/>
  <c r="AQ24" i="58" s="1"/>
  <c r="AP36" i="58"/>
  <c r="J36" i="58" s="1"/>
  <c r="AQ36" i="58" s="1"/>
  <c r="BB39" i="57"/>
  <c r="BD39" i="57" s="1"/>
  <c r="BA39" i="57"/>
  <c r="AZ39" i="57"/>
  <c r="BA33" i="55"/>
  <c r="AZ33" i="55"/>
  <c r="BA30" i="55"/>
  <c r="AZ30" i="55"/>
  <c r="BA24" i="55"/>
  <c r="AZ24" i="55"/>
  <c r="BA18" i="55"/>
  <c r="AZ18" i="55"/>
  <c r="BB33" i="55"/>
  <c r="BD33" i="55" s="1"/>
  <c r="BA48" i="55"/>
  <c r="AZ48" i="55"/>
  <c r="BB30" i="55"/>
  <c r="BD30" i="55" s="1"/>
  <c r="I27" i="55"/>
  <c r="AR27" i="55"/>
  <c r="AS27" i="55" s="1"/>
  <c r="AV27" i="55" s="1"/>
  <c r="F27" i="55" s="1"/>
  <c r="AY27" i="55" s="1"/>
  <c r="G27" i="55" s="1"/>
  <c r="BB18" i="55"/>
  <c r="BD18" i="55" s="1"/>
  <c r="BA51" i="55"/>
  <c r="AZ51" i="55"/>
  <c r="BB24" i="55"/>
  <c r="BD24" i="55" s="1"/>
  <c r="BA42" i="55"/>
  <c r="AZ42" i="55"/>
  <c r="BB51" i="55"/>
  <c r="BD51" i="55" s="1"/>
  <c r="BA39" i="55"/>
  <c r="AZ39" i="55"/>
  <c r="BA36" i="54"/>
  <c r="AZ36" i="54"/>
  <c r="BA33" i="54"/>
  <c r="AZ33" i="54"/>
  <c r="BA24" i="54"/>
  <c r="AZ24" i="54"/>
  <c r="BA48" i="54"/>
  <c r="AZ48" i="54"/>
  <c r="BB45" i="54"/>
  <c r="BD45" i="54" s="1"/>
  <c r="BA18" i="54"/>
  <c r="AZ18" i="54"/>
  <c r="BA51" i="54"/>
  <c r="AZ51" i="54"/>
  <c r="BB36" i="54"/>
  <c r="BD36" i="54" s="1"/>
  <c r="BB33" i="54"/>
  <c r="BD33" i="54" s="1"/>
  <c r="BA45" i="54"/>
  <c r="AZ45" i="54"/>
  <c r="E39" i="34"/>
  <c r="AL39" i="34"/>
  <c r="BC45" i="30"/>
  <c r="AX39" i="30"/>
  <c r="AX36" i="30"/>
  <c r="AP33" i="31"/>
  <c r="J33" i="31" s="1"/>
  <c r="AQ33" i="31" s="1"/>
  <c r="I33" i="31" s="1"/>
  <c r="AX21" i="31"/>
  <c r="AX30" i="32"/>
  <c r="AX51" i="34"/>
  <c r="BC36" i="34"/>
  <c r="AX51" i="36"/>
  <c r="AX21" i="36"/>
  <c r="AX36" i="38"/>
  <c r="E18" i="34"/>
  <c r="BC18" i="34" s="1"/>
  <c r="AL18" i="34"/>
  <c r="H18" i="34" s="1"/>
  <c r="E33" i="35"/>
  <c r="BC33" i="35" s="1"/>
  <c r="AL33" i="35"/>
  <c r="H33" i="35" s="1"/>
  <c r="E24" i="41"/>
  <c r="BG24" i="41" s="1"/>
  <c r="AP24" i="41"/>
  <c r="H24" i="41" s="1"/>
  <c r="E45" i="42"/>
  <c r="AL45" i="42"/>
  <c r="H45" i="42" s="1"/>
  <c r="AX33" i="30"/>
  <c r="AX24" i="31"/>
  <c r="AX27" i="32"/>
  <c r="AX24" i="32"/>
  <c r="AX21" i="32"/>
  <c r="AX18" i="32"/>
  <c r="BC39" i="34"/>
  <c r="E27" i="34"/>
  <c r="BC27" i="34" s="1"/>
  <c r="AL27" i="34"/>
  <c r="H27" i="34" s="1"/>
  <c r="E39" i="35"/>
  <c r="AL39" i="35"/>
  <c r="BC51" i="36"/>
  <c r="AX48" i="37"/>
  <c r="E33" i="37"/>
  <c r="BC33" i="37" s="1"/>
  <c r="AL33" i="37"/>
  <c r="H33" i="37" s="1"/>
  <c r="AX18" i="37"/>
  <c r="AX51" i="38"/>
  <c r="AX42" i="38"/>
  <c r="AX39" i="38"/>
  <c r="AX33" i="38"/>
  <c r="AX30" i="38"/>
  <c r="BB45" i="40"/>
  <c r="BB42" i="40"/>
  <c r="BB30" i="40"/>
  <c r="BB18" i="40"/>
  <c r="E45" i="41"/>
  <c r="AP45" i="41"/>
  <c r="BB33" i="41"/>
  <c r="BB18" i="41"/>
  <c r="E48" i="42"/>
  <c r="BC48" i="42" s="1"/>
  <c r="AL48" i="42"/>
  <c r="E42" i="44"/>
  <c r="BC42" i="44" s="1"/>
  <c r="AL42" i="44"/>
  <c r="H42" i="44" s="1"/>
  <c r="E36" i="44"/>
  <c r="BC36" i="44" s="1"/>
  <c r="AL36" i="44"/>
  <c r="E30" i="44"/>
  <c r="AL30" i="44"/>
  <c r="H30" i="44" s="1"/>
  <c r="E24" i="44"/>
  <c r="BC24" i="44" s="1"/>
  <c r="AL24" i="44"/>
  <c r="H24" i="44" s="1"/>
  <c r="E18" i="44"/>
  <c r="AL18" i="44"/>
  <c r="H18" i="44" s="1"/>
  <c r="AX42" i="31"/>
  <c r="AL42" i="31"/>
  <c r="AX39" i="31"/>
  <c r="AL39" i="31"/>
  <c r="H39" i="31" s="1"/>
  <c r="AP27" i="31"/>
  <c r="J27" i="31" s="1"/>
  <c r="AQ27" i="31" s="1"/>
  <c r="AR27" i="31" s="1"/>
  <c r="AS27" i="31" s="1"/>
  <c r="AV27" i="31" s="1"/>
  <c r="F27" i="31" s="1"/>
  <c r="AY27" i="31" s="1"/>
  <c r="G27" i="31" s="1"/>
  <c r="AL21" i="31"/>
  <c r="E48" i="32"/>
  <c r="E36" i="32"/>
  <c r="AL51" i="34"/>
  <c r="BC30" i="34"/>
  <c r="AL24" i="34"/>
  <c r="H24" i="34" s="1"/>
  <c r="E45" i="35"/>
  <c r="AL45" i="35"/>
  <c r="H45" i="35" s="1"/>
  <c r="E21" i="35"/>
  <c r="AL21" i="35"/>
  <c r="H21" i="35" s="1"/>
  <c r="BC48" i="36"/>
  <c r="AX39" i="36"/>
  <c r="AX45" i="37"/>
  <c r="AX42" i="37"/>
  <c r="AX39" i="37"/>
  <c r="AL39" i="37"/>
  <c r="BC30" i="37"/>
  <c r="E18" i="37"/>
  <c r="BC18" i="37" s="1"/>
  <c r="AL18" i="37"/>
  <c r="H18" i="37" s="1"/>
  <c r="BC36" i="38"/>
  <c r="E33" i="38"/>
  <c r="AL33" i="38"/>
  <c r="BC24" i="38"/>
  <c r="AX18" i="38"/>
  <c r="BG51" i="40"/>
  <c r="BB39" i="40"/>
  <c r="BG24" i="40"/>
  <c r="BB51" i="41"/>
  <c r="AP42" i="41"/>
  <c r="H42" i="41" s="1"/>
  <c r="BC48" i="30"/>
  <c r="AL36" i="31"/>
  <c r="H36" i="31" s="1"/>
  <c r="AL33" i="31"/>
  <c r="H33" i="31" s="1"/>
  <c r="E42" i="32"/>
  <c r="E33" i="32"/>
  <c r="BC33" i="32" s="1"/>
  <c r="AL42" i="34"/>
  <c r="AP39" i="34"/>
  <c r="J39" i="34" s="1"/>
  <c r="AQ39" i="34" s="1"/>
  <c r="AL36" i="34"/>
  <c r="E51" i="35"/>
  <c r="BC51" i="35" s="1"/>
  <c r="AL51" i="35"/>
  <c r="E27" i="35"/>
  <c r="AL27" i="35"/>
  <c r="E42" i="37"/>
  <c r="BC42" i="37" s="1"/>
  <c r="AL42" i="37"/>
  <c r="AL36" i="37"/>
  <c r="H36" i="37" s="1"/>
  <c r="E18" i="38"/>
  <c r="BC18" i="38" s="1"/>
  <c r="AL18" i="38"/>
  <c r="E39" i="40"/>
  <c r="BG39" i="40" s="1"/>
  <c r="AP39" i="40"/>
  <c r="AT39" i="40" s="1"/>
  <c r="J39" i="40" s="1"/>
  <c r="AU39" i="40" s="1"/>
  <c r="I39" i="40" s="1"/>
  <c r="AT30" i="40"/>
  <c r="J30" i="40" s="1"/>
  <c r="AU30" i="40" s="1"/>
  <c r="AV30" i="40" s="1"/>
  <c r="AW30" i="40" s="1"/>
  <c r="AZ30" i="40" s="1"/>
  <c r="F30" i="40" s="1"/>
  <c r="BC30" i="40" s="1"/>
  <c r="G30" i="40" s="1"/>
  <c r="E51" i="41"/>
  <c r="AP51" i="41"/>
  <c r="AP27" i="41"/>
  <c r="H27" i="41" s="1"/>
  <c r="BC45" i="43"/>
  <c r="E51" i="46"/>
  <c r="AL51" i="46"/>
  <c r="AL33" i="48"/>
  <c r="E33" i="48"/>
  <c r="BC33" i="48" s="1"/>
  <c r="AX36" i="46"/>
  <c r="E39" i="49"/>
  <c r="BC39" i="49" s="1"/>
  <c r="AL39" i="49"/>
  <c r="E24" i="50"/>
  <c r="AL24" i="50"/>
  <c r="H24" i="50" s="1"/>
  <c r="E51" i="51"/>
  <c r="BC51" i="51" s="1"/>
  <c r="AL51" i="51"/>
  <c r="H51" i="51" s="1"/>
  <c r="AX48" i="52"/>
  <c r="BC24" i="34"/>
  <c r="AX51" i="35"/>
  <c r="AX48" i="35"/>
  <c r="AX45" i="35"/>
  <c r="AX42" i="35"/>
  <c r="AX39" i="35"/>
  <c r="AX36" i="35"/>
  <c r="AX33" i="35"/>
  <c r="AX30" i="35"/>
  <c r="AX27" i="35"/>
  <c r="AX24" i="35"/>
  <c r="AX21" i="35"/>
  <c r="AX18" i="35"/>
  <c r="BC39" i="36"/>
  <c r="AP39" i="37"/>
  <c r="J39" i="37" s="1"/>
  <c r="AQ39" i="37" s="1"/>
  <c r="AR39" i="37" s="1"/>
  <c r="AS39" i="37" s="1"/>
  <c r="AV39" i="37" s="1"/>
  <c r="F39" i="37" s="1"/>
  <c r="AY39" i="37" s="1"/>
  <c r="G39" i="37" s="1"/>
  <c r="BC36" i="37"/>
  <c r="AP21" i="37"/>
  <c r="J21" i="37" s="1"/>
  <c r="AQ21" i="37" s="1"/>
  <c r="AR21" i="37" s="1"/>
  <c r="AS21" i="37" s="1"/>
  <c r="AV21" i="37" s="1"/>
  <c r="F21" i="37" s="1"/>
  <c r="AY21" i="37" s="1"/>
  <c r="G21" i="37" s="1"/>
  <c r="BC45" i="38"/>
  <c r="BC42" i="38"/>
  <c r="AT51" i="40"/>
  <c r="J51" i="40" s="1"/>
  <c r="AU51" i="40" s="1"/>
  <c r="BG48" i="40"/>
  <c r="BG33" i="40"/>
  <c r="AT48" i="41"/>
  <c r="J48" i="41" s="1"/>
  <c r="AU48" i="41" s="1"/>
  <c r="BG33" i="41"/>
  <c r="BB30" i="41"/>
  <c r="BG30" i="41"/>
  <c r="AT24" i="41"/>
  <c r="J24" i="41" s="1"/>
  <c r="AU24" i="41" s="1"/>
  <c r="E51" i="42"/>
  <c r="AL51" i="42"/>
  <c r="H51" i="42" s="1"/>
  <c r="AP45" i="42"/>
  <c r="J45" i="42" s="1"/>
  <c r="AQ45" i="42" s="1"/>
  <c r="I45" i="42" s="1"/>
  <c r="BC42" i="43"/>
  <c r="AP45" i="44"/>
  <c r="J45" i="44" s="1"/>
  <c r="AQ45" i="44" s="1"/>
  <c r="AR45" i="44" s="1"/>
  <c r="AS45" i="44" s="1"/>
  <c r="AV45" i="44" s="1"/>
  <c r="F45" i="44" s="1"/>
  <c r="AY45" i="44" s="1"/>
  <c r="G45" i="44" s="1"/>
  <c r="AP39" i="44"/>
  <c r="J39" i="44" s="1"/>
  <c r="AQ39" i="44" s="1"/>
  <c r="AP33" i="44"/>
  <c r="J33" i="44" s="1"/>
  <c r="AQ33" i="44" s="1"/>
  <c r="AP27" i="44"/>
  <c r="J27" i="44" s="1"/>
  <c r="AQ27" i="44" s="1"/>
  <c r="I27" i="44" s="1"/>
  <c r="AP21" i="44"/>
  <c r="J21" i="44" s="1"/>
  <c r="AQ21" i="44" s="1"/>
  <c r="E18" i="46"/>
  <c r="BC18" i="46" s="1"/>
  <c r="AL18" i="46"/>
  <c r="E48" i="47"/>
  <c r="BC48" i="47" s="1"/>
  <c r="AL48" i="47"/>
  <c r="AX42" i="47"/>
  <c r="E39" i="47"/>
  <c r="BC39" i="47" s="1"/>
  <c r="AL39" i="47"/>
  <c r="AP39" i="47" s="1"/>
  <c r="J39" i="47" s="1"/>
  <c r="AQ39" i="47" s="1"/>
  <c r="E24" i="47"/>
  <c r="AL24" i="47"/>
  <c r="H24" i="47" s="1"/>
  <c r="AX18" i="47"/>
  <c r="E51" i="49"/>
  <c r="BC51" i="49" s="1"/>
  <c r="AL51" i="49"/>
  <c r="H51" i="49" s="1"/>
  <c r="E27" i="49"/>
  <c r="AL27" i="49"/>
  <c r="H27" i="49" s="1"/>
  <c r="E30" i="51"/>
  <c r="BC30" i="51" s="1"/>
  <c r="AL30" i="51"/>
  <c r="H30" i="51" s="1"/>
  <c r="E18" i="51"/>
  <c r="AL18" i="51"/>
  <c r="AP42" i="51"/>
  <c r="J42" i="51" s="1"/>
  <c r="AQ42" i="51" s="1"/>
  <c r="I42" i="51" s="1"/>
  <c r="E33" i="52"/>
  <c r="AL33" i="52"/>
  <c r="H33" i="52" s="1"/>
  <c r="AT21" i="41"/>
  <c r="J21" i="41" s="1"/>
  <c r="AU21" i="41" s="1"/>
  <c r="AV21" i="41" s="1"/>
  <c r="AW21" i="41" s="1"/>
  <c r="AZ21" i="41" s="1"/>
  <c r="F21" i="41" s="1"/>
  <c r="BC21" i="41" s="1"/>
  <c r="G21" i="41" s="1"/>
  <c r="BD21" i="41" s="1"/>
  <c r="AX51" i="42"/>
  <c r="AX48" i="42"/>
  <c r="AX45" i="42"/>
  <c r="AX36" i="44"/>
  <c r="AX24" i="44"/>
  <c r="BC39" i="46"/>
  <c r="E45" i="48"/>
  <c r="AX51" i="49"/>
  <c r="AX39" i="49"/>
  <c r="AX27" i="49"/>
  <c r="AX36" i="50"/>
  <c r="AX24" i="50"/>
  <c r="AX21" i="50"/>
  <c r="BC18" i="52"/>
  <c r="AX42" i="44"/>
  <c r="AX30" i="44"/>
  <c r="AX18" i="44"/>
  <c r="BC51" i="46"/>
  <c r="BC48" i="46"/>
  <c r="AL39" i="46"/>
  <c r="BC30" i="46"/>
  <c r="AL21" i="46"/>
  <c r="H21" i="46" s="1"/>
  <c r="AL51" i="47"/>
  <c r="H51" i="47" s="1"/>
  <c r="AL36" i="47"/>
  <c r="H36" i="47" s="1"/>
  <c r="AL27" i="47"/>
  <c r="H27" i="47" s="1"/>
  <c r="AX42" i="48"/>
  <c r="AX45" i="49"/>
  <c r="AX33" i="49"/>
  <c r="AX21" i="49"/>
  <c r="AX18" i="49"/>
  <c r="AX51" i="50"/>
  <c r="AX42" i="50"/>
  <c r="AX30" i="50"/>
  <c r="BC45" i="51"/>
  <c r="AX42" i="51"/>
  <c r="AX33" i="51"/>
  <c r="AP30" i="51"/>
  <c r="J30" i="51" s="1"/>
  <c r="AQ30" i="51" s="1"/>
  <c r="I30" i="51" s="1"/>
  <c r="AX24" i="51"/>
  <c r="AL39" i="52"/>
  <c r="AP51" i="46"/>
  <c r="J51" i="46" s="1"/>
  <c r="AQ51" i="46" s="1"/>
  <c r="I51" i="46" s="1"/>
  <c r="AX27" i="48"/>
  <c r="AX24" i="48"/>
  <c r="AP48" i="49"/>
  <c r="J48" i="49" s="1"/>
  <c r="AQ48" i="49" s="1"/>
  <c r="AR48" i="49" s="1"/>
  <c r="AS48" i="49" s="1"/>
  <c r="AV48" i="49" s="1"/>
  <c r="F48" i="49" s="1"/>
  <c r="AY48" i="49" s="1"/>
  <c r="G48" i="49" s="1"/>
  <c r="AX42" i="49"/>
  <c r="AP36" i="49"/>
  <c r="J36" i="49" s="1"/>
  <c r="AQ36" i="49" s="1"/>
  <c r="AR36" i="49" s="1"/>
  <c r="AS36" i="49" s="1"/>
  <c r="AV36" i="49" s="1"/>
  <c r="F36" i="49" s="1"/>
  <c r="AY36" i="49" s="1"/>
  <c r="G36" i="49" s="1"/>
  <c r="AX30" i="49"/>
  <c r="AP24" i="49"/>
  <c r="J24" i="49" s="1"/>
  <c r="AQ24" i="49" s="1"/>
  <c r="AX33" i="50"/>
  <c r="AX18" i="50"/>
  <c r="AL42" i="51"/>
  <c r="H42" i="51" s="1"/>
  <c r="AL24" i="51"/>
  <c r="AL48" i="52"/>
  <c r="H48" i="52" s="1"/>
  <c r="AL36" i="52"/>
  <c r="AP36" i="52" s="1"/>
  <c r="J36" i="52" s="1"/>
  <c r="AQ36" i="52" s="1"/>
  <c r="BC36" i="52"/>
  <c r="BC48" i="52"/>
  <c r="AL45" i="52"/>
  <c r="H45" i="52" s="1"/>
  <c r="AP33" i="52"/>
  <c r="J33" i="52" s="1"/>
  <c r="AQ33" i="52" s="1"/>
  <c r="AR33" i="52" s="1"/>
  <c r="AS33" i="52" s="1"/>
  <c r="AV33" i="52" s="1"/>
  <c r="F33" i="52" s="1"/>
  <c r="AY33" i="52" s="1"/>
  <c r="G33" i="52" s="1"/>
  <c r="AL27" i="52"/>
  <c r="H27" i="52" s="1"/>
  <c r="AL24" i="52"/>
  <c r="H24" i="52" s="1"/>
  <c r="AL21" i="52"/>
  <c r="BC33" i="52"/>
  <c r="BC45" i="52"/>
  <c r="AP42" i="52"/>
  <c r="J42" i="52" s="1"/>
  <c r="AQ42" i="52" s="1"/>
  <c r="I42" i="52" s="1"/>
  <c r="AL30" i="52"/>
  <c r="H30" i="52" s="1"/>
  <c r="BC24" i="52"/>
  <c r="BC21" i="52"/>
  <c r="AL18" i="52"/>
  <c r="BC48" i="51"/>
  <c r="AP48" i="51"/>
  <c r="J48" i="51" s="1"/>
  <c r="AQ48" i="51" s="1"/>
  <c r="I48" i="51" s="1"/>
  <c r="AP36" i="51"/>
  <c r="J36" i="51" s="1"/>
  <c r="AQ36" i="51" s="1"/>
  <c r="AP51" i="51"/>
  <c r="J51" i="51" s="1"/>
  <c r="AQ51" i="51" s="1"/>
  <c r="AL45" i="51"/>
  <c r="H45" i="51" s="1"/>
  <c r="AP39" i="51"/>
  <c r="J39" i="51" s="1"/>
  <c r="AQ39" i="51" s="1"/>
  <c r="AR39" i="51" s="1"/>
  <c r="AS39" i="51" s="1"/>
  <c r="AV39" i="51" s="1"/>
  <c r="F39" i="51" s="1"/>
  <c r="AY39" i="51" s="1"/>
  <c r="G39" i="51" s="1"/>
  <c r="AL33" i="51"/>
  <c r="H33" i="51" s="1"/>
  <c r="AP27" i="51"/>
  <c r="J27" i="51" s="1"/>
  <c r="AQ27" i="51" s="1"/>
  <c r="AR27" i="51" s="1"/>
  <c r="AS27" i="51" s="1"/>
  <c r="AV27" i="51" s="1"/>
  <c r="F27" i="51" s="1"/>
  <c r="AY27" i="51" s="1"/>
  <c r="G27" i="51" s="1"/>
  <c r="AL21" i="51"/>
  <c r="AL48" i="50"/>
  <c r="H48" i="50" s="1"/>
  <c r="AP45" i="50"/>
  <c r="J45" i="50" s="1"/>
  <c r="AQ45" i="50" s="1"/>
  <c r="AL51" i="50"/>
  <c r="H51" i="50" s="1"/>
  <c r="BC48" i="50"/>
  <c r="AL42" i="50"/>
  <c r="H42" i="50" s="1"/>
  <c r="AP39" i="50"/>
  <c r="J39" i="50" s="1"/>
  <c r="AQ39" i="50" s="1"/>
  <c r="AR39" i="50" s="1"/>
  <c r="AS39" i="50" s="1"/>
  <c r="AV39" i="50" s="1"/>
  <c r="F39" i="50" s="1"/>
  <c r="AY39" i="50" s="1"/>
  <c r="G39" i="50" s="1"/>
  <c r="AL36" i="50"/>
  <c r="H36" i="50" s="1"/>
  <c r="AL30" i="50"/>
  <c r="H30" i="50" s="1"/>
  <c r="AP48" i="50"/>
  <c r="J48" i="50" s="1"/>
  <c r="AQ48" i="50" s="1"/>
  <c r="AR48" i="50" s="1"/>
  <c r="AS48" i="50" s="1"/>
  <c r="AV48" i="50" s="1"/>
  <c r="F48" i="50" s="1"/>
  <c r="AY48" i="50" s="1"/>
  <c r="G48" i="50" s="1"/>
  <c r="BA48" i="50" s="1"/>
  <c r="BC42" i="50"/>
  <c r="BC36" i="50"/>
  <c r="AP42" i="50"/>
  <c r="J42" i="50" s="1"/>
  <c r="AQ42" i="50" s="1"/>
  <c r="AR42" i="50" s="1"/>
  <c r="AS42" i="50" s="1"/>
  <c r="AV42" i="50" s="1"/>
  <c r="F42" i="50" s="1"/>
  <c r="AY42" i="50" s="1"/>
  <c r="G42" i="50" s="1"/>
  <c r="BA42" i="50" s="1"/>
  <c r="AL39" i="50"/>
  <c r="H39" i="50" s="1"/>
  <c r="AL33" i="50"/>
  <c r="H33" i="50" s="1"/>
  <c r="AP30" i="50"/>
  <c r="J30" i="50" s="1"/>
  <c r="AQ30" i="50" s="1"/>
  <c r="AL27" i="50"/>
  <c r="H27" i="50" s="1"/>
  <c r="AL21" i="50"/>
  <c r="H21" i="50" s="1"/>
  <c r="AL18" i="50"/>
  <c r="H18" i="50" s="1"/>
  <c r="AP51" i="49"/>
  <c r="J51" i="49" s="1"/>
  <c r="AQ51" i="49" s="1"/>
  <c r="AP45" i="49"/>
  <c r="J45" i="49" s="1"/>
  <c r="AQ45" i="49" s="1"/>
  <c r="AR45" i="49" s="1"/>
  <c r="AS45" i="49" s="1"/>
  <c r="AV45" i="49" s="1"/>
  <c r="F45" i="49" s="1"/>
  <c r="AY45" i="49" s="1"/>
  <c r="G45" i="49" s="1"/>
  <c r="AP33" i="49"/>
  <c r="J33" i="49" s="1"/>
  <c r="AQ33" i="49" s="1"/>
  <c r="AR33" i="49" s="1"/>
  <c r="AS33" i="49" s="1"/>
  <c r="AV33" i="49" s="1"/>
  <c r="F33" i="49" s="1"/>
  <c r="AY33" i="49" s="1"/>
  <c r="G33" i="49" s="1"/>
  <c r="AP27" i="49"/>
  <c r="J27" i="49" s="1"/>
  <c r="AQ27" i="49" s="1"/>
  <c r="AR27" i="49" s="1"/>
  <c r="AS27" i="49" s="1"/>
  <c r="AV27" i="49" s="1"/>
  <c r="F27" i="49" s="1"/>
  <c r="AY27" i="49" s="1"/>
  <c r="G27" i="49" s="1"/>
  <c r="AP21" i="49"/>
  <c r="J21" i="49" s="1"/>
  <c r="AQ21" i="49" s="1"/>
  <c r="AR21" i="49" s="1"/>
  <c r="AS21" i="49" s="1"/>
  <c r="AV21" i="49" s="1"/>
  <c r="F21" i="49" s="1"/>
  <c r="AY21" i="49" s="1"/>
  <c r="G21" i="49" s="1"/>
  <c r="AP18" i="49"/>
  <c r="J18" i="49" s="1"/>
  <c r="AQ18" i="49" s="1"/>
  <c r="I18" i="49" s="1"/>
  <c r="I33" i="52"/>
  <c r="AP51" i="52"/>
  <c r="J51" i="52" s="1"/>
  <c r="AQ51" i="52" s="1"/>
  <c r="BC39" i="52"/>
  <c r="BC27" i="52"/>
  <c r="BC42" i="51"/>
  <c r="AR30" i="51"/>
  <c r="AS30" i="51" s="1"/>
  <c r="AV30" i="51" s="1"/>
  <c r="F30" i="51" s="1"/>
  <c r="AY30" i="51" s="1"/>
  <c r="BC21" i="51"/>
  <c r="BC36" i="51"/>
  <c r="BC24" i="51"/>
  <c r="I39" i="51"/>
  <c r="BC18" i="51"/>
  <c r="BC33" i="51"/>
  <c r="BC39" i="51"/>
  <c r="BC27" i="51"/>
  <c r="BC24" i="50"/>
  <c r="BC30" i="50"/>
  <c r="BC33" i="50"/>
  <c r="BC27" i="50"/>
  <c r="BC21" i="50"/>
  <c r="BC18" i="50"/>
  <c r="BC51" i="50"/>
  <c r="BC45" i="50"/>
  <c r="BC39" i="50"/>
  <c r="BC48" i="49"/>
  <c r="BC24" i="49"/>
  <c r="I48" i="49"/>
  <c r="I42" i="49"/>
  <c r="AR42" i="49"/>
  <c r="AS42" i="49" s="1"/>
  <c r="AV42" i="49" s="1"/>
  <c r="F42" i="49" s="1"/>
  <c r="AY42" i="49" s="1"/>
  <c r="G42" i="49" s="1"/>
  <c r="I36" i="49"/>
  <c r="I30" i="49"/>
  <c r="AR30" i="49"/>
  <c r="AS30" i="49" s="1"/>
  <c r="AV30" i="49" s="1"/>
  <c r="F30" i="49" s="1"/>
  <c r="AY30" i="49" s="1"/>
  <c r="G30" i="49" s="1"/>
  <c r="BC42" i="49"/>
  <c r="BC18" i="49"/>
  <c r="BC45" i="49"/>
  <c r="BC33" i="49"/>
  <c r="BC27" i="49"/>
  <c r="BC21" i="49"/>
  <c r="BC36" i="49"/>
  <c r="BC30" i="49"/>
  <c r="I51" i="49"/>
  <c r="AR51" i="49"/>
  <c r="AS51" i="49" s="1"/>
  <c r="AV51" i="49" s="1"/>
  <c r="F51" i="49" s="1"/>
  <c r="AY51" i="49" s="1"/>
  <c r="G51" i="49" s="1"/>
  <c r="I45" i="49"/>
  <c r="I33" i="49"/>
  <c r="I21" i="49"/>
  <c r="AP30" i="32"/>
  <c r="J30" i="32" s="1"/>
  <c r="AQ30" i="32" s="1"/>
  <c r="AR30" i="32" s="1"/>
  <c r="AS30" i="32" s="1"/>
  <c r="AV30" i="32" s="1"/>
  <c r="F30" i="32" s="1"/>
  <c r="AY30" i="32" s="1"/>
  <c r="AP27" i="32"/>
  <c r="J27" i="32" s="1"/>
  <c r="AQ27" i="32" s="1"/>
  <c r="AR27" i="32" s="1"/>
  <c r="AS27" i="32" s="1"/>
  <c r="AV27" i="32" s="1"/>
  <c r="F27" i="32" s="1"/>
  <c r="AY27" i="32" s="1"/>
  <c r="AP24" i="32"/>
  <c r="J24" i="32" s="1"/>
  <c r="AQ24" i="32" s="1"/>
  <c r="AR24" i="32" s="1"/>
  <c r="AS24" i="32" s="1"/>
  <c r="AV24" i="32" s="1"/>
  <c r="F24" i="32" s="1"/>
  <c r="AY24" i="32" s="1"/>
  <c r="AP42" i="32"/>
  <c r="J42" i="32" s="1"/>
  <c r="AQ42" i="32" s="1"/>
  <c r="AR42" i="32" s="1"/>
  <c r="AS42" i="32" s="1"/>
  <c r="AV42" i="32" s="1"/>
  <c r="F42" i="32" s="1"/>
  <c r="AY42" i="32" s="1"/>
  <c r="G42" i="32" s="1"/>
  <c r="AZ42" i="32" s="1"/>
  <c r="AP21" i="32"/>
  <c r="J21" i="32" s="1"/>
  <c r="AQ21" i="32" s="1"/>
  <c r="AR21" i="32" s="1"/>
  <c r="AS21" i="32" s="1"/>
  <c r="AV21" i="32" s="1"/>
  <c r="F21" i="32" s="1"/>
  <c r="AY21" i="32" s="1"/>
  <c r="E45" i="32"/>
  <c r="AP18" i="32"/>
  <c r="J18" i="32" s="1"/>
  <c r="AQ18" i="32" s="1"/>
  <c r="AR18" i="32" s="1"/>
  <c r="AS18" i="32" s="1"/>
  <c r="AV18" i="32" s="1"/>
  <c r="F18" i="32" s="1"/>
  <c r="AY18" i="32" s="1"/>
  <c r="BC51" i="31"/>
  <c r="AL45" i="31"/>
  <c r="H45" i="31" s="1"/>
  <c r="BC42" i="31"/>
  <c r="BC36" i="31"/>
  <c r="AL24" i="31"/>
  <c r="BC48" i="31"/>
  <c r="AP51" i="31"/>
  <c r="J51" i="31" s="1"/>
  <c r="AQ51" i="31" s="1"/>
  <c r="AR51" i="31" s="1"/>
  <c r="AS51" i="31" s="1"/>
  <c r="AV51" i="31" s="1"/>
  <c r="F51" i="31" s="1"/>
  <c r="BC45" i="31"/>
  <c r="AP36" i="31"/>
  <c r="J36" i="31" s="1"/>
  <c r="AQ36" i="31" s="1"/>
  <c r="I36" i="31" s="1"/>
  <c r="AP30" i="31"/>
  <c r="J30" i="31" s="1"/>
  <c r="AQ30" i="31" s="1"/>
  <c r="I30" i="31" s="1"/>
  <c r="AL48" i="31"/>
  <c r="H48" i="31" s="1"/>
  <c r="BC39" i="31"/>
  <c r="BC30" i="30"/>
  <c r="BC27" i="30"/>
  <c r="BC24" i="30"/>
  <c r="BC33" i="30"/>
  <c r="BC21" i="30"/>
  <c r="AL48" i="46"/>
  <c r="AP48" i="46" s="1"/>
  <c r="J48" i="46" s="1"/>
  <c r="AQ48" i="46" s="1"/>
  <c r="BC42" i="46"/>
  <c r="AP33" i="46"/>
  <c r="J33" i="46" s="1"/>
  <c r="AQ33" i="46" s="1"/>
  <c r="I33" i="46" s="1"/>
  <c r="BC24" i="46"/>
  <c r="BC45" i="46"/>
  <c r="BC33" i="46"/>
  <c r="AL45" i="46"/>
  <c r="H45" i="46" s="1"/>
  <c r="AP42" i="46"/>
  <c r="J42" i="46" s="1"/>
  <c r="AQ42" i="46" s="1"/>
  <c r="I42" i="46" s="1"/>
  <c r="AL30" i="46"/>
  <c r="H30" i="46" s="1"/>
  <c r="BC21" i="46"/>
  <c r="AP39" i="42"/>
  <c r="J39" i="42" s="1"/>
  <c r="AQ39" i="42" s="1"/>
  <c r="BC51" i="42"/>
  <c r="BC42" i="42"/>
  <c r="BC36" i="42"/>
  <c r="AP51" i="42"/>
  <c r="J51" i="42" s="1"/>
  <c r="AQ51" i="42" s="1"/>
  <c r="I51" i="42" s="1"/>
  <c r="BC45" i="42"/>
  <c r="AP42" i="42"/>
  <c r="J42" i="42" s="1"/>
  <c r="AQ42" i="42" s="1"/>
  <c r="AR42" i="42" s="1"/>
  <c r="AS42" i="42" s="1"/>
  <c r="AV42" i="42" s="1"/>
  <c r="F42" i="42" s="1"/>
  <c r="AY42" i="42" s="1"/>
  <c r="G42" i="42" s="1"/>
  <c r="AZ42" i="42" s="1"/>
  <c r="AL39" i="42"/>
  <c r="H39" i="42" s="1"/>
  <c r="AP36" i="42"/>
  <c r="J36" i="42" s="1"/>
  <c r="AQ36" i="42" s="1"/>
  <c r="AL33" i="42"/>
  <c r="H33" i="42" s="1"/>
  <c r="AP30" i="42"/>
  <c r="J30" i="42" s="1"/>
  <c r="AQ30" i="42" s="1"/>
  <c r="AR30" i="42" s="1"/>
  <c r="AS30" i="42" s="1"/>
  <c r="AV30" i="42" s="1"/>
  <c r="F30" i="42" s="1"/>
  <c r="AY30" i="42" s="1"/>
  <c r="G30" i="42" s="1"/>
  <c r="AL27" i="42"/>
  <c r="H27" i="42" s="1"/>
  <c r="AP24" i="42"/>
  <c r="J24" i="42" s="1"/>
  <c r="AQ24" i="42" s="1"/>
  <c r="AL21" i="42"/>
  <c r="H21" i="42" s="1"/>
  <c r="AP18" i="42"/>
  <c r="J18" i="42" s="1"/>
  <c r="AQ18" i="42" s="1"/>
  <c r="AR18" i="42" s="1"/>
  <c r="AS18" i="42" s="1"/>
  <c r="AV18" i="42" s="1"/>
  <c r="F18" i="42" s="1"/>
  <c r="AY18" i="42" s="1"/>
  <c r="G18" i="42" s="1"/>
  <c r="BC51" i="45"/>
  <c r="AL30" i="45"/>
  <c r="H30" i="45" s="1"/>
  <c r="AP27" i="45"/>
  <c r="J27" i="45" s="1"/>
  <c r="AQ27" i="45" s="1"/>
  <c r="I27" i="45" s="1"/>
  <c r="AL24" i="45"/>
  <c r="H24" i="45" s="1"/>
  <c r="AP21" i="45"/>
  <c r="J21" i="45" s="1"/>
  <c r="AQ21" i="45" s="1"/>
  <c r="AP45" i="47"/>
  <c r="J45" i="47" s="1"/>
  <c r="AQ45" i="47" s="1"/>
  <c r="AP33" i="47"/>
  <c r="J33" i="47" s="1"/>
  <c r="AQ33" i="47" s="1"/>
  <c r="I33" i="47" s="1"/>
  <c r="AP21" i="47"/>
  <c r="J21" i="47" s="1"/>
  <c r="AQ21" i="47" s="1"/>
  <c r="I21" i="47" s="1"/>
  <c r="AL42" i="47"/>
  <c r="H42" i="47" s="1"/>
  <c r="AL30" i="47"/>
  <c r="H30" i="47" s="1"/>
  <c r="AP24" i="47"/>
  <c r="J24" i="47" s="1"/>
  <c r="AQ24" i="47" s="1"/>
  <c r="AP18" i="47"/>
  <c r="J18" i="47" s="1"/>
  <c r="AQ18" i="47" s="1"/>
  <c r="I18" i="47" s="1"/>
  <c r="AP24" i="44"/>
  <c r="J24" i="44" s="1"/>
  <c r="AQ24" i="44" s="1"/>
  <c r="I24" i="44" s="1"/>
  <c r="AP51" i="44"/>
  <c r="J51" i="44" s="1"/>
  <c r="AQ51" i="44" s="1"/>
  <c r="I51" i="44" s="1"/>
  <c r="AL48" i="44"/>
  <c r="H48" i="44" s="1"/>
  <c r="AP42" i="38"/>
  <c r="J42" i="38" s="1"/>
  <c r="AQ42" i="38" s="1"/>
  <c r="BC48" i="38"/>
  <c r="AL42" i="38"/>
  <c r="AP39" i="38"/>
  <c r="J39" i="38" s="1"/>
  <c r="AQ39" i="38" s="1"/>
  <c r="I39" i="38" s="1"/>
  <c r="AL36" i="38"/>
  <c r="H36" i="38" s="1"/>
  <c r="BC33" i="38"/>
  <c r="AP30" i="38"/>
  <c r="J30" i="38" s="1"/>
  <c r="AQ30" i="38" s="1"/>
  <c r="AL21" i="38"/>
  <c r="H21" i="38" s="1"/>
  <c r="BC51" i="38"/>
  <c r="BC39" i="38"/>
  <c r="BC27" i="38"/>
  <c r="AL51" i="38"/>
  <c r="AP51" i="38" s="1"/>
  <c r="J51" i="38" s="1"/>
  <c r="AQ51" i="38" s="1"/>
  <c r="AP48" i="38"/>
  <c r="J48" i="38" s="1"/>
  <c r="AQ48" i="38" s="1"/>
  <c r="AR48" i="38" s="1"/>
  <c r="AS48" i="38" s="1"/>
  <c r="AV48" i="38" s="1"/>
  <c r="F48" i="38" s="1"/>
  <c r="AY48" i="38" s="1"/>
  <c r="G48" i="38" s="1"/>
  <c r="AL39" i="38"/>
  <c r="H39" i="38" s="1"/>
  <c r="AL27" i="38"/>
  <c r="H27" i="38" s="1"/>
  <c r="AL24" i="38"/>
  <c r="H24" i="38" s="1"/>
  <c r="BC21" i="38"/>
  <c r="AP48" i="37"/>
  <c r="J48" i="37" s="1"/>
  <c r="AQ48" i="37" s="1"/>
  <c r="I48" i="37" s="1"/>
  <c r="BC45" i="37"/>
  <c r="BC24" i="37"/>
  <c r="BC51" i="37"/>
  <c r="AL45" i="37"/>
  <c r="AP45" i="37" s="1"/>
  <c r="J45" i="37" s="1"/>
  <c r="AQ45" i="37" s="1"/>
  <c r="I45" i="37" s="1"/>
  <c r="AP42" i="37"/>
  <c r="J42" i="37" s="1"/>
  <c r="AQ42" i="37" s="1"/>
  <c r="AR42" i="37" s="1"/>
  <c r="AS42" i="37" s="1"/>
  <c r="AV42" i="37" s="1"/>
  <c r="F42" i="37" s="1"/>
  <c r="AY42" i="37" s="1"/>
  <c r="BC39" i="37"/>
  <c r="AL30" i="37"/>
  <c r="H30" i="37" s="1"/>
  <c r="BC21" i="37"/>
  <c r="BC45" i="36"/>
  <c r="BC42" i="36"/>
  <c r="AL48" i="35"/>
  <c r="H48" i="35" s="1"/>
  <c r="AP45" i="35"/>
  <c r="J45" i="35" s="1"/>
  <c r="AQ45" i="35" s="1"/>
  <c r="AL42" i="35"/>
  <c r="H42" i="35" s="1"/>
  <c r="AL36" i="35"/>
  <c r="H36" i="35" s="1"/>
  <c r="AP33" i="35"/>
  <c r="J33" i="35" s="1"/>
  <c r="AQ33" i="35" s="1"/>
  <c r="AL30" i="35"/>
  <c r="H30" i="35" s="1"/>
  <c r="AL24" i="35"/>
  <c r="H24" i="35" s="1"/>
  <c r="AL18" i="35"/>
  <c r="H18" i="35" s="1"/>
  <c r="AL48" i="34"/>
  <c r="BC42" i="34"/>
  <c r="AL30" i="34"/>
  <c r="H30" i="34" s="1"/>
  <c r="AP21" i="34"/>
  <c r="J21" i="34" s="1"/>
  <c r="AQ21" i="34" s="1"/>
  <c r="AR21" i="34" s="1"/>
  <c r="AS21" i="34" s="1"/>
  <c r="AV21" i="34" s="1"/>
  <c r="F21" i="34" s="1"/>
  <c r="AY21" i="34" s="1"/>
  <c r="G21" i="34" s="1"/>
  <c r="BC45" i="34"/>
  <c r="BC21" i="34"/>
  <c r="AL45" i="34"/>
  <c r="AP45" i="34" s="1"/>
  <c r="J45" i="34" s="1"/>
  <c r="AQ45" i="34" s="1"/>
  <c r="AP42" i="34"/>
  <c r="J42" i="34" s="1"/>
  <c r="AQ42" i="34" s="1"/>
  <c r="I42" i="34" s="1"/>
  <c r="AL33" i="34"/>
  <c r="AP24" i="34"/>
  <c r="J24" i="34" s="1"/>
  <c r="AQ24" i="34" s="1"/>
  <c r="AP18" i="34"/>
  <c r="J18" i="34" s="1"/>
  <c r="AQ18" i="34" s="1"/>
  <c r="I24" i="48"/>
  <c r="AP21" i="48"/>
  <c r="J21" i="48" s="1"/>
  <c r="AQ21" i="48" s="1"/>
  <c r="AR21" i="48" s="1"/>
  <c r="AS21" i="48" s="1"/>
  <c r="AV21" i="48" s="1"/>
  <c r="F21" i="48" s="1"/>
  <c r="AY21" i="48" s="1"/>
  <c r="E39" i="48"/>
  <c r="BG42" i="41"/>
  <c r="AT39" i="41"/>
  <c r="J39" i="41" s="1"/>
  <c r="AU39" i="41" s="1"/>
  <c r="AT36" i="41"/>
  <c r="J36" i="41" s="1"/>
  <c r="AU36" i="41" s="1"/>
  <c r="AV36" i="41" s="1"/>
  <c r="AW36" i="41" s="1"/>
  <c r="AZ36" i="41" s="1"/>
  <c r="F36" i="41" s="1"/>
  <c r="BC36" i="41" s="1"/>
  <c r="G36" i="41" s="1"/>
  <c r="BE36" i="41" s="1"/>
  <c r="AT33" i="41"/>
  <c r="J33" i="41" s="1"/>
  <c r="AU33" i="41" s="1"/>
  <c r="AV33" i="41" s="1"/>
  <c r="AW33" i="41" s="1"/>
  <c r="AZ33" i="41" s="1"/>
  <c r="F33" i="41" s="1"/>
  <c r="BC33" i="41" s="1"/>
  <c r="G33" i="41" s="1"/>
  <c r="BE33" i="41" s="1"/>
  <c r="BG48" i="41"/>
  <c r="BG45" i="41"/>
  <c r="AP30" i="41"/>
  <c r="H30" i="41" s="1"/>
  <c r="BG21" i="41"/>
  <c r="AP18" i="41"/>
  <c r="H18" i="41" s="1"/>
  <c r="AT48" i="40"/>
  <c r="J48" i="40" s="1"/>
  <c r="AU48" i="40" s="1"/>
  <c r="BG21" i="40"/>
  <c r="BG42" i="40"/>
  <c r="AT36" i="40"/>
  <c r="J36" i="40" s="1"/>
  <c r="AU36" i="40" s="1"/>
  <c r="AT21" i="40"/>
  <c r="J21" i="40" s="1"/>
  <c r="AU21" i="40" s="1"/>
  <c r="BG45" i="40"/>
  <c r="AP45" i="40"/>
  <c r="H45" i="40" s="1"/>
  <c r="AT42" i="40"/>
  <c r="J42" i="40" s="1"/>
  <c r="AU42" i="40" s="1"/>
  <c r="I42" i="40" s="1"/>
  <c r="AP33" i="40"/>
  <c r="H33" i="40" s="1"/>
  <c r="BG27" i="40"/>
  <c r="AT24" i="40"/>
  <c r="J24" i="40" s="1"/>
  <c r="AU24" i="40" s="1"/>
  <c r="I24" i="40" s="1"/>
  <c r="AT18" i="40"/>
  <c r="J18" i="40" s="1"/>
  <c r="AU18" i="40" s="1"/>
  <c r="I18" i="40" s="1"/>
  <c r="E18" i="48"/>
  <c r="AL18" i="48"/>
  <c r="AP48" i="48"/>
  <c r="J48" i="48" s="1"/>
  <c r="AQ48" i="48" s="1"/>
  <c r="AP42" i="48"/>
  <c r="J42" i="48" s="1"/>
  <c r="AQ42" i="48" s="1"/>
  <c r="E42" i="48"/>
  <c r="AP30" i="48"/>
  <c r="J30" i="48" s="1"/>
  <c r="AQ30" i="48" s="1"/>
  <c r="E27" i="48"/>
  <c r="AX21" i="48"/>
  <c r="H51" i="48"/>
  <c r="H45" i="48"/>
  <c r="H39" i="48"/>
  <c r="AX30" i="48"/>
  <c r="AP27" i="48"/>
  <c r="J27" i="48" s="1"/>
  <c r="AQ27" i="48" s="1"/>
  <c r="BB24" i="48"/>
  <c r="H24" i="48"/>
  <c r="E24" i="48"/>
  <c r="I21" i="48"/>
  <c r="AX18" i="48"/>
  <c r="H36" i="48"/>
  <c r="H30" i="48"/>
  <c r="E30" i="48"/>
  <c r="E48" i="48"/>
  <c r="AP36" i="48"/>
  <c r="J36" i="48" s="1"/>
  <c r="AQ36" i="48" s="1"/>
  <c r="E36" i="48"/>
  <c r="H27" i="48"/>
  <c r="AX51" i="48"/>
  <c r="AP51" i="48"/>
  <c r="J51" i="48" s="1"/>
  <c r="AQ51" i="48" s="1"/>
  <c r="BC51" i="48"/>
  <c r="AX45" i="48"/>
  <c r="AP45" i="48"/>
  <c r="J45" i="48" s="1"/>
  <c r="AQ45" i="48" s="1"/>
  <c r="BC45" i="48"/>
  <c r="AX39" i="48"/>
  <c r="AP39" i="48"/>
  <c r="J39" i="48" s="1"/>
  <c r="AQ39" i="48" s="1"/>
  <c r="BC39" i="48"/>
  <c r="AX33" i="48"/>
  <c r="BB21" i="48"/>
  <c r="H21" i="48"/>
  <c r="E21" i="48"/>
  <c r="G21" i="48" s="1"/>
  <c r="BC30" i="47"/>
  <c r="BC18" i="47"/>
  <c r="BC45" i="47"/>
  <c r="BC33" i="47"/>
  <c r="BC21" i="47"/>
  <c r="BC36" i="47"/>
  <c r="AR33" i="47"/>
  <c r="AS33" i="47" s="1"/>
  <c r="AV33" i="47" s="1"/>
  <c r="F33" i="47" s="1"/>
  <c r="AY33" i="47" s="1"/>
  <c r="G33" i="47" s="1"/>
  <c r="BC24" i="47"/>
  <c r="BC42" i="47"/>
  <c r="AR18" i="47"/>
  <c r="AS18" i="47" s="1"/>
  <c r="AV18" i="47" s="1"/>
  <c r="F18" i="47" s="1"/>
  <c r="AY18" i="47" s="1"/>
  <c r="G18" i="47" s="1"/>
  <c r="BC51" i="47"/>
  <c r="BC27" i="47"/>
  <c r="I24" i="47"/>
  <c r="AR24" i="47"/>
  <c r="AS24" i="47" s="1"/>
  <c r="AV24" i="47" s="1"/>
  <c r="F24" i="47" s="1"/>
  <c r="AY24" i="47" s="1"/>
  <c r="G24" i="47" s="1"/>
  <c r="AR42" i="46"/>
  <c r="AS42" i="46" s="1"/>
  <c r="AV42" i="46" s="1"/>
  <c r="F42" i="46" s="1"/>
  <c r="AY42" i="46" s="1"/>
  <c r="G42" i="46" s="1"/>
  <c r="AR51" i="46"/>
  <c r="AS51" i="46" s="1"/>
  <c r="AV51" i="46" s="1"/>
  <c r="F51" i="46" s="1"/>
  <c r="AY51" i="46" s="1"/>
  <c r="G51" i="46" s="1"/>
  <c r="H51" i="46"/>
  <c r="H48" i="46"/>
  <c r="H42" i="46"/>
  <c r="AP36" i="46"/>
  <c r="J36" i="46" s="1"/>
  <c r="AQ36" i="46" s="1"/>
  <c r="AP24" i="46"/>
  <c r="J24" i="46" s="1"/>
  <c r="AQ24" i="46" s="1"/>
  <c r="AP27" i="46"/>
  <c r="J27" i="46" s="1"/>
  <c r="AQ27" i="46" s="1"/>
  <c r="BC27" i="45"/>
  <c r="BC48" i="45"/>
  <c r="BC45" i="45"/>
  <c r="BC42" i="45"/>
  <c r="BC39" i="45"/>
  <c r="BC36" i="45"/>
  <c r="BC33" i="45"/>
  <c r="I21" i="45"/>
  <c r="AR21" i="45"/>
  <c r="AS21" i="45" s="1"/>
  <c r="AV21" i="45" s="1"/>
  <c r="F21" i="45" s="1"/>
  <c r="AY21" i="45" s="1"/>
  <c r="G21" i="45" s="1"/>
  <c r="BC18" i="45"/>
  <c r="BC30" i="45"/>
  <c r="BC24" i="45"/>
  <c r="BC21" i="45"/>
  <c r="AL51" i="45"/>
  <c r="AL48" i="45"/>
  <c r="AL45" i="45"/>
  <c r="AL42" i="45"/>
  <c r="AL39" i="45"/>
  <c r="AL36" i="45"/>
  <c r="AP36" i="45" s="1"/>
  <c r="J36" i="45" s="1"/>
  <c r="AQ36" i="45" s="1"/>
  <c r="AL33" i="45"/>
  <c r="AL18" i="45"/>
  <c r="BA45" i="44"/>
  <c r="AZ45" i="44"/>
  <c r="AR24" i="44"/>
  <c r="AS24" i="44" s="1"/>
  <c r="AV24" i="44" s="1"/>
  <c r="F24" i="44" s="1"/>
  <c r="AY24" i="44" s="1"/>
  <c r="BC51" i="44"/>
  <c r="BC45" i="44"/>
  <c r="BC39" i="44"/>
  <c r="BC33" i="44"/>
  <c r="BC27" i="44"/>
  <c r="BC21" i="44"/>
  <c r="BC30" i="44"/>
  <c r="BC18" i="44"/>
  <c r="I45" i="44"/>
  <c r="BB45" i="44"/>
  <c r="I39" i="44"/>
  <c r="AR39" i="44"/>
  <c r="AS39" i="44" s="1"/>
  <c r="AV39" i="44" s="1"/>
  <c r="F39" i="44" s="1"/>
  <c r="AY39" i="44" s="1"/>
  <c r="G39" i="44" s="1"/>
  <c r="I21" i="44"/>
  <c r="AR21" i="44"/>
  <c r="AS21" i="44" s="1"/>
  <c r="AV21" i="44" s="1"/>
  <c r="F21" i="44" s="1"/>
  <c r="AY21" i="44" s="1"/>
  <c r="G21" i="44" s="1"/>
  <c r="BC36" i="43"/>
  <c r="BC33" i="43"/>
  <c r="BC30" i="43"/>
  <c r="BC27" i="43"/>
  <c r="BC24" i="43"/>
  <c r="BC21" i="43"/>
  <c r="BC18" i="43"/>
  <c r="BC48" i="43"/>
  <c r="AL51" i="43"/>
  <c r="AP51" i="43" s="1"/>
  <c r="J51" i="43" s="1"/>
  <c r="AQ51" i="43" s="1"/>
  <c r="AL48" i="43"/>
  <c r="AP48" i="43" s="1"/>
  <c r="J48" i="43" s="1"/>
  <c r="AQ48" i="43" s="1"/>
  <c r="AL45" i="43"/>
  <c r="AL42" i="43"/>
  <c r="AL39" i="43"/>
  <c r="AP39" i="43" s="1"/>
  <c r="J39" i="43" s="1"/>
  <c r="AQ39" i="43" s="1"/>
  <c r="AL36" i="43"/>
  <c r="AP36" i="43" s="1"/>
  <c r="J36" i="43" s="1"/>
  <c r="AQ36" i="43" s="1"/>
  <c r="AL33" i="43"/>
  <c r="AP33" i="43" s="1"/>
  <c r="J33" i="43" s="1"/>
  <c r="AQ33" i="43" s="1"/>
  <c r="AL30" i="43"/>
  <c r="AL27" i="43"/>
  <c r="AP27" i="43" s="1"/>
  <c r="J27" i="43" s="1"/>
  <c r="AQ27" i="43" s="1"/>
  <c r="AL24" i="43"/>
  <c r="AP24" i="43" s="1"/>
  <c r="J24" i="43" s="1"/>
  <c r="AQ24" i="43" s="1"/>
  <c r="AL21" i="43"/>
  <c r="AP21" i="43" s="1"/>
  <c r="J21" i="43" s="1"/>
  <c r="AQ21" i="43" s="1"/>
  <c r="AL18" i="43"/>
  <c r="BA42" i="42"/>
  <c r="BC18" i="42"/>
  <c r="BC33" i="42"/>
  <c r="BC21" i="42"/>
  <c r="I30" i="42"/>
  <c r="BC24" i="42"/>
  <c r="BC27" i="42"/>
  <c r="I18" i="42"/>
  <c r="BC30" i="42"/>
  <c r="BE21" i="41"/>
  <c r="I21" i="41"/>
  <c r="BG18" i="41"/>
  <c r="BG51" i="41"/>
  <c r="I48" i="41"/>
  <c r="BG39" i="41"/>
  <c r="BF36" i="41"/>
  <c r="BG27" i="41"/>
  <c r="I51" i="40"/>
  <c r="AV51" i="40"/>
  <c r="AW51" i="40" s="1"/>
  <c r="AZ51" i="40" s="1"/>
  <c r="F51" i="40" s="1"/>
  <c r="BC51" i="40" s="1"/>
  <c r="G51" i="40" s="1"/>
  <c r="AV39" i="40"/>
  <c r="AW39" i="40" s="1"/>
  <c r="AZ39" i="40" s="1"/>
  <c r="F39" i="40" s="1"/>
  <c r="BC39" i="40" s="1"/>
  <c r="G39" i="40" s="1"/>
  <c r="I30" i="40"/>
  <c r="I48" i="40"/>
  <c r="AV48" i="40"/>
  <c r="AW48" i="40" s="1"/>
  <c r="AZ48" i="40" s="1"/>
  <c r="F48" i="40" s="1"/>
  <c r="BC48" i="40" s="1"/>
  <c r="G48" i="40" s="1"/>
  <c r="BF48" i="40"/>
  <c r="I21" i="40"/>
  <c r="AV21" i="40"/>
  <c r="AW21" i="40" s="1"/>
  <c r="AZ21" i="40" s="1"/>
  <c r="F21" i="40" s="1"/>
  <c r="BC21" i="40" s="1"/>
  <c r="G21" i="40" s="1"/>
  <c r="H39" i="40"/>
  <c r="H51" i="40"/>
  <c r="H48" i="40"/>
  <c r="H42" i="40"/>
  <c r="AT27" i="40"/>
  <c r="J27" i="40" s="1"/>
  <c r="AU27" i="40" s="1"/>
  <c r="I30" i="38"/>
  <c r="AR30" i="38"/>
  <c r="AS30" i="38" s="1"/>
  <c r="AV30" i="38" s="1"/>
  <c r="F30" i="38" s="1"/>
  <c r="AY30" i="38" s="1"/>
  <c r="G30" i="38" s="1"/>
  <c r="I45" i="38"/>
  <c r="AR45" i="38"/>
  <c r="AS45" i="38" s="1"/>
  <c r="AV45" i="38" s="1"/>
  <c r="F45" i="38" s="1"/>
  <c r="AY45" i="38" s="1"/>
  <c r="G45" i="38" s="1"/>
  <c r="H48" i="38"/>
  <c r="H45" i="38"/>
  <c r="H42" i="38"/>
  <c r="AR48" i="37"/>
  <c r="AS48" i="37" s="1"/>
  <c r="AV48" i="37" s="1"/>
  <c r="F48" i="37" s="1"/>
  <c r="AY48" i="37" s="1"/>
  <c r="G48" i="37" s="1"/>
  <c r="I42" i="37"/>
  <c r="I51" i="37"/>
  <c r="AR51" i="37"/>
  <c r="AS51" i="37" s="1"/>
  <c r="AV51" i="37" s="1"/>
  <c r="F51" i="37" s="1"/>
  <c r="AY51" i="37" s="1"/>
  <c r="G51" i="37" s="1"/>
  <c r="I21" i="37"/>
  <c r="H51" i="37"/>
  <c r="H48" i="37"/>
  <c r="H45" i="37"/>
  <c r="H42" i="37"/>
  <c r="AP36" i="37"/>
  <c r="J36" i="37" s="1"/>
  <c r="AQ36" i="37" s="1"/>
  <c r="AP24" i="37"/>
  <c r="J24" i="37" s="1"/>
  <c r="AQ24" i="37" s="1"/>
  <c r="AP18" i="37"/>
  <c r="J18" i="37" s="1"/>
  <c r="AQ18" i="37" s="1"/>
  <c r="H39" i="37"/>
  <c r="AP27" i="37"/>
  <c r="J27" i="37" s="1"/>
  <c r="AQ27" i="37" s="1"/>
  <c r="BC33" i="36"/>
  <c r="BC21" i="36"/>
  <c r="BC30" i="36"/>
  <c r="BC18" i="36"/>
  <c r="BC27" i="36"/>
  <c r="BC36" i="36"/>
  <c r="BC24" i="36"/>
  <c r="AL51" i="36"/>
  <c r="AL48" i="36"/>
  <c r="AL45" i="36"/>
  <c r="AL42" i="36"/>
  <c r="AP42" i="36" s="1"/>
  <c r="J42" i="36" s="1"/>
  <c r="AQ42" i="36" s="1"/>
  <c r="AL39" i="36"/>
  <c r="AP39" i="36" s="1"/>
  <c r="J39" i="36" s="1"/>
  <c r="AQ39" i="36" s="1"/>
  <c r="AL36" i="36"/>
  <c r="AP36" i="36" s="1"/>
  <c r="J36" i="36" s="1"/>
  <c r="AQ36" i="36" s="1"/>
  <c r="AL33" i="36"/>
  <c r="AL30" i="36"/>
  <c r="AL27" i="36"/>
  <c r="AP27" i="36" s="1"/>
  <c r="J27" i="36" s="1"/>
  <c r="AQ27" i="36" s="1"/>
  <c r="AL24" i="36"/>
  <c r="AP24" i="36" s="1"/>
  <c r="J24" i="36" s="1"/>
  <c r="AQ24" i="36" s="1"/>
  <c r="AL21" i="36"/>
  <c r="AL18" i="36"/>
  <c r="AP18" i="36" s="1"/>
  <c r="J18" i="36" s="1"/>
  <c r="AQ18" i="36" s="1"/>
  <c r="BC48" i="35"/>
  <c r="BC36" i="35"/>
  <c r="BC30" i="35"/>
  <c r="BC24" i="35"/>
  <c r="BC45" i="35"/>
  <c r="BC39" i="35"/>
  <c r="BC27" i="35"/>
  <c r="BC21" i="35"/>
  <c r="BC42" i="35"/>
  <c r="BC18" i="35"/>
  <c r="I39" i="34"/>
  <c r="AR39" i="34"/>
  <c r="AS39" i="34" s="1"/>
  <c r="AV39" i="34" s="1"/>
  <c r="F39" i="34" s="1"/>
  <c r="I18" i="34"/>
  <c r="AR18" i="34"/>
  <c r="AS18" i="34" s="1"/>
  <c r="AV18" i="34" s="1"/>
  <c r="F18" i="34" s="1"/>
  <c r="AY18" i="34" s="1"/>
  <c r="G18" i="34" s="1"/>
  <c r="I21" i="34"/>
  <c r="I24" i="34"/>
  <c r="H39" i="34"/>
  <c r="H42" i="34"/>
  <c r="AP27" i="34"/>
  <c r="J27" i="34" s="1"/>
  <c r="AQ27" i="34" s="1"/>
  <c r="AR24" i="34"/>
  <c r="AS24" i="34" s="1"/>
  <c r="AV24" i="34" s="1"/>
  <c r="F24" i="34" s="1"/>
  <c r="AY24" i="34" s="1"/>
  <c r="G24" i="34" s="1"/>
  <c r="AP51" i="32"/>
  <c r="J51" i="32" s="1"/>
  <c r="AQ51" i="32" s="1"/>
  <c r="E51" i="32"/>
  <c r="H48" i="32"/>
  <c r="AX42" i="32"/>
  <c r="AP39" i="32"/>
  <c r="J39" i="32" s="1"/>
  <c r="AQ39" i="32" s="1"/>
  <c r="E39" i="32"/>
  <c r="H36" i="32"/>
  <c r="H51" i="32"/>
  <c r="BC42" i="32"/>
  <c r="H39" i="32"/>
  <c r="AX51" i="32"/>
  <c r="AP48" i="32"/>
  <c r="J48" i="32" s="1"/>
  <c r="AQ48" i="32" s="1"/>
  <c r="BC48" i="32"/>
  <c r="H45" i="32"/>
  <c r="AX39" i="32"/>
  <c r="AP36" i="32"/>
  <c r="J36" i="32" s="1"/>
  <c r="AQ36" i="32" s="1"/>
  <c r="BC36" i="32"/>
  <c r="H33" i="32"/>
  <c r="I30" i="32"/>
  <c r="I24" i="32"/>
  <c r="I21" i="32"/>
  <c r="I18" i="32"/>
  <c r="AP45" i="32"/>
  <c r="J45" i="32" s="1"/>
  <c r="AQ45" i="32" s="1"/>
  <c r="BC45" i="32"/>
  <c r="H42" i="32"/>
  <c r="AP33" i="32"/>
  <c r="J33" i="32" s="1"/>
  <c r="AQ33" i="32" s="1"/>
  <c r="BB30" i="32"/>
  <c r="H30" i="32"/>
  <c r="E30" i="32"/>
  <c r="H27" i="32"/>
  <c r="E27" i="32"/>
  <c r="BB24" i="32"/>
  <c r="H24" i="32"/>
  <c r="E24" i="32"/>
  <c r="BB21" i="32"/>
  <c r="H21" i="32"/>
  <c r="E21" i="32"/>
  <c r="G21" i="32" s="1"/>
  <c r="BB18" i="32"/>
  <c r="H18" i="32"/>
  <c r="E18" i="32"/>
  <c r="I27" i="31"/>
  <c r="AR36" i="31"/>
  <c r="AS36" i="31" s="1"/>
  <c r="AV36" i="31" s="1"/>
  <c r="F36" i="31" s="1"/>
  <c r="AY36" i="31" s="1"/>
  <c r="G36" i="31" s="1"/>
  <c r="BB27" i="31"/>
  <c r="BC24" i="31"/>
  <c r="BC33" i="31"/>
  <c r="BC27" i="31"/>
  <c r="BC18" i="31"/>
  <c r="BC30" i="31"/>
  <c r="BC21" i="31"/>
  <c r="AL18" i="31"/>
  <c r="AL51" i="30"/>
  <c r="AL48" i="30"/>
  <c r="AP48" i="30" s="1"/>
  <c r="J48" i="30" s="1"/>
  <c r="AQ48" i="30" s="1"/>
  <c r="AL45" i="30"/>
  <c r="AL42" i="30"/>
  <c r="AP42" i="30" s="1"/>
  <c r="J42" i="30" s="1"/>
  <c r="AQ42" i="30" s="1"/>
  <c r="AL39" i="30"/>
  <c r="AL36" i="30"/>
  <c r="AL33" i="30"/>
  <c r="AL30" i="30"/>
  <c r="AP30" i="30" s="1"/>
  <c r="J30" i="30" s="1"/>
  <c r="AQ30" i="30" s="1"/>
  <c r="AL27" i="30"/>
  <c r="AL24" i="30"/>
  <c r="AL21" i="30"/>
  <c r="AP21" i="30" s="1"/>
  <c r="J21" i="30" s="1"/>
  <c r="AQ21" i="30" s="1"/>
  <c r="AL18" i="30"/>
  <c r="L18" i="26"/>
  <c r="N18" i="26" s="1"/>
  <c r="AK18" i="26"/>
  <c r="E18" i="26" s="1"/>
  <c r="AM18" i="26"/>
  <c r="AN18" i="26"/>
  <c r="AO18" i="26"/>
  <c r="AT18" i="26"/>
  <c r="AU18" i="26" s="1"/>
  <c r="AX18" i="26" s="1"/>
  <c r="AW18" i="26"/>
  <c r="L21" i="26"/>
  <c r="N21" i="26" s="1"/>
  <c r="AK21" i="26"/>
  <c r="E21" i="26" s="1"/>
  <c r="AL21" i="26"/>
  <c r="H21" i="26" s="1"/>
  <c r="AM21" i="26"/>
  <c r="AN21" i="26"/>
  <c r="AO21" i="26"/>
  <c r="AT21" i="26"/>
  <c r="AU21" i="26" s="1"/>
  <c r="AX21" i="26" s="1"/>
  <c r="AW21" i="26"/>
  <c r="L24" i="26"/>
  <c r="N24" i="26" s="1"/>
  <c r="AK24" i="26"/>
  <c r="AM24" i="26"/>
  <c r="AN24" i="26"/>
  <c r="AO24" i="26"/>
  <c r="AT24" i="26"/>
  <c r="AU24" i="26" s="1"/>
  <c r="AW24" i="26"/>
  <c r="L27" i="26"/>
  <c r="N27" i="26" s="1"/>
  <c r="AK27" i="26"/>
  <c r="E27" i="26" s="1"/>
  <c r="AM27" i="26"/>
  <c r="AN27" i="26"/>
  <c r="AO27" i="26"/>
  <c r="AT27" i="26"/>
  <c r="AU27" i="26"/>
  <c r="AX27" i="26" s="1"/>
  <c r="AW27" i="26"/>
  <c r="L30" i="26"/>
  <c r="N30" i="26" s="1"/>
  <c r="AK30" i="26"/>
  <c r="E30" i="26" s="1"/>
  <c r="AM30" i="26"/>
  <c r="AN30" i="26"/>
  <c r="AO30" i="26"/>
  <c r="AT30" i="26"/>
  <c r="AU30" i="26" s="1"/>
  <c r="AX30" i="26" s="1"/>
  <c r="AW30" i="26"/>
  <c r="L33" i="26"/>
  <c r="N33" i="26" s="1"/>
  <c r="AK33" i="26"/>
  <c r="E33" i="26" s="1"/>
  <c r="AM33" i="26"/>
  <c r="AN33" i="26"/>
  <c r="AO33" i="26"/>
  <c r="AT33" i="26"/>
  <c r="AU33" i="26"/>
  <c r="AW33" i="26"/>
  <c r="L36" i="26"/>
  <c r="N36" i="26" s="1"/>
  <c r="AK36" i="26"/>
  <c r="E36" i="26" s="1"/>
  <c r="AM36" i="26"/>
  <c r="AN36" i="26"/>
  <c r="AO36" i="26"/>
  <c r="AT36" i="26"/>
  <c r="AU36" i="26" s="1"/>
  <c r="AX36" i="26" s="1"/>
  <c r="AW36" i="26"/>
  <c r="L39" i="26"/>
  <c r="N39" i="26" s="1"/>
  <c r="AK39" i="26"/>
  <c r="E39" i="26" s="1"/>
  <c r="AM39" i="26"/>
  <c r="AN39" i="26"/>
  <c r="AO39" i="26"/>
  <c r="AT39" i="26"/>
  <c r="AU39" i="26"/>
  <c r="AX39" i="26" s="1"/>
  <c r="AW39" i="26"/>
  <c r="L42" i="26"/>
  <c r="N42" i="26" s="1"/>
  <c r="AK42" i="26"/>
  <c r="E42" i="26" s="1"/>
  <c r="AL42" i="26"/>
  <c r="H42" i="26" s="1"/>
  <c r="AM42" i="26"/>
  <c r="AN42" i="26"/>
  <c r="AO42" i="26"/>
  <c r="AT42" i="26"/>
  <c r="AU42" i="26" s="1"/>
  <c r="AX42" i="26" s="1"/>
  <c r="AW42" i="26"/>
  <c r="L45" i="26"/>
  <c r="N45" i="26" s="1"/>
  <c r="AK45" i="26"/>
  <c r="AM45" i="26"/>
  <c r="AN45" i="26"/>
  <c r="AO45" i="26"/>
  <c r="AT45" i="26"/>
  <c r="AU45" i="26" s="1"/>
  <c r="AW45" i="26"/>
  <c r="H48" i="26"/>
  <c r="L48" i="26"/>
  <c r="N48" i="26" s="1"/>
  <c r="AK48" i="26"/>
  <c r="E48" i="26" s="1"/>
  <c r="AL48" i="26"/>
  <c r="AM48" i="26"/>
  <c r="AN48" i="26"/>
  <c r="AO48" i="26"/>
  <c r="AT48" i="26"/>
  <c r="AU48" i="26"/>
  <c r="AX48" i="26" s="1"/>
  <c r="AW48" i="26"/>
  <c r="L51" i="26"/>
  <c r="N51" i="26" s="1"/>
  <c r="AK51" i="26"/>
  <c r="E51" i="26" s="1"/>
  <c r="AM51" i="26"/>
  <c r="AN51" i="26"/>
  <c r="AO51" i="26"/>
  <c r="AT51" i="26"/>
  <c r="AU51" i="26" s="1"/>
  <c r="AX51" i="26" s="1"/>
  <c r="AW51" i="26"/>
  <c r="L18" i="25"/>
  <c r="N18" i="25" s="1"/>
  <c r="AK18" i="25"/>
  <c r="AM18" i="25"/>
  <c r="AN18" i="25"/>
  <c r="AO18" i="25"/>
  <c r="AT18" i="25"/>
  <c r="AU18" i="25" s="1"/>
  <c r="AX18" i="25" s="1"/>
  <c r="AW18" i="25"/>
  <c r="L21" i="25"/>
  <c r="N21" i="25" s="1"/>
  <c r="AK21" i="25"/>
  <c r="E21" i="25" s="1"/>
  <c r="AM21" i="25"/>
  <c r="AN21" i="25"/>
  <c r="AO21" i="25"/>
  <c r="AT21" i="25"/>
  <c r="AU21" i="25" s="1"/>
  <c r="AW21" i="25"/>
  <c r="L24" i="25"/>
  <c r="N24" i="25" s="1"/>
  <c r="AK24" i="25"/>
  <c r="E24" i="25" s="1"/>
  <c r="AM24" i="25"/>
  <c r="AN24" i="25"/>
  <c r="AO24" i="25"/>
  <c r="AT24" i="25"/>
  <c r="AU24" i="25" s="1"/>
  <c r="AX24" i="25" s="1"/>
  <c r="AW24" i="25"/>
  <c r="L27" i="25"/>
  <c r="N27" i="25"/>
  <c r="AK27" i="25"/>
  <c r="AM27" i="25"/>
  <c r="AN27" i="25"/>
  <c r="AO27" i="25"/>
  <c r="AT27" i="25"/>
  <c r="AU27" i="25" s="1"/>
  <c r="AX27" i="25" s="1"/>
  <c r="AW27" i="25"/>
  <c r="L30" i="25"/>
  <c r="N30" i="25" s="1"/>
  <c r="AK30" i="25"/>
  <c r="E30" i="25" s="1"/>
  <c r="AM30" i="25"/>
  <c r="AN30" i="25"/>
  <c r="AO30" i="25"/>
  <c r="AT30" i="25"/>
  <c r="AU30" i="25" s="1"/>
  <c r="AX30" i="25" s="1"/>
  <c r="AW30" i="25"/>
  <c r="L33" i="25"/>
  <c r="N33" i="25" s="1"/>
  <c r="AK33" i="25"/>
  <c r="E33" i="25" s="1"/>
  <c r="AM33" i="25"/>
  <c r="AN33" i="25"/>
  <c r="AO33" i="25"/>
  <c r="AT33" i="25"/>
  <c r="AU33" i="25" s="1"/>
  <c r="AW33" i="25"/>
  <c r="L36" i="25"/>
  <c r="N36" i="25" s="1"/>
  <c r="AK36" i="25"/>
  <c r="E36" i="25" s="1"/>
  <c r="AM36" i="25"/>
  <c r="AN36" i="25"/>
  <c r="AO36" i="25"/>
  <c r="AT36" i="25"/>
  <c r="AU36" i="25" s="1"/>
  <c r="AX36" i="25" s="1"/>
  <c r="AW36" i="25"/>
  <c r="L39" i="25"/>
  <c r="N39" i="25" s="1"/>
  <c r="AK39" i="25"/>
  <c r="AM39" i="25"/>
  <c r="AN39" i="25"/>
  <c r="AO39" i="25"/>
  <c r="AT39" i="25"/>
  <c r="AU39" i="25" s="1"/>
  <c r="AX39" i="25" s="1"/>
  <c r="AW39" i="25"/>
  <c r="L42" i="25"/>
  <c r="N42" i="25" s="1"/>
  <c r="AK42" i="25"/>
  <c r="E42" i="25" s="1"/>
  <c r="AM42" i="25"/>
  <c r="AN42" i="25"/>
  <c r="AO42" i="25"/>
  <c r="AT42" i="25"/>
  <c r="AU42" i="25" s="1"/>
  <c r="AW42" i="25"/>
  <c r="L45" i="25"/>
  <c r="N45" i="25" s="1"/>
  <c r="AK45" i="25"/>
  <c r="E45" i="25" s="1"/>
  <c r="AL45" i="25"/>
  <c r="H45" i="25" s="1"/>
  <c r="AM45" i="25"/>
  <c r="AN45" i="25"/>
  <c r="AO45" i="25"/>
  <c r="AT45" i="25"/>
  <c r="AU45" i="25" s="1"/>
  <c r="AW45" i="25"/>
  <c r="L48" i="25"/>
  <c r="N48" i="25" s="1"/>
  <c r="AK48" i="25"/>
  <c r="E48" i="25" s="1"/>
  <c r="AM48" i="25"/>
  <c r="AN48" i="25"/>
  <c r="AO48" i="25"/>
  <c r="AT48" i="25"/>
  <c r="AU48" i="25" s="1"/>
  <c r="AX48" i="25" s="1"/>
  <c r="AW48" i="25"/>
  <c r="L51" i="25"/>
  <c r="N51" i="25"/>
  <c r="AK51" i="25"/>
  <c r="AM51" i="25"/>
  <c r="AN51" i="25"/>
  <c r="AO51" i="25"/>
  <c r="AT51" i="25"/>
  <c r="AU51" i="25" s="1"/>
  <c r="AX51" i="25" s="1"/>
  <c r="AW51" i="25"/>
  <c r="L18" i="24"/>
  <c r="N18" i="24"/>
  <c r="AK18" i="24"/>
  <c r="E18" i="24" s="1"/>
  <c r="AM18" i="24"/>
  <c r="AN18" i="24"/>
  <c r="AO18" i="24"/>
  <c r="AT18" i="24"/>
  <c r="AU18" i="24" s="1"/>
  <c r="AW18" i="24"/>
  <c r="L21" i="24"/>
  <c r="N21" i="24" s="1"/>
  <c r="AK21" i="24"/>
  <c r="E21" i="24" s="1"/>
  <c r="AM21" i="24"/>
  <c r="AN21" i="24"/>
  <c r="AO21" i="24"/>
  <c r="AT21" i="24"/>
  <c r="AU21" i="24"/>
  <c r="AW21" i="24"/>
  <c r="L24" i="24"/>
  <c r="N24" i="24" s="1"/>
  <c r="AK24" i="24"/>
  <c r="E24" i="24" s="1"/>
  <c r="AM24" i="24"/>
  <c r="AN24" i="24"/>
  <c r="AO24" i="24"/>
  <c r="AT24" i="24"/>
  <c r="AU24" i="24" s="1"/>
  <c r="AX24" i="24" s="1"/>
  <c r="AW24" i="24"/>
  <c r="L27" i="24"/>
  <c r="N27" i="24" s="1"/>
  <c r="AK27" i="24"/>
  <c r="E27" i="24" s="1"/>
  <c r="AM27" i="24"/>
  <c r="AN27" i="24"/>
  <c r="AO27" i="24"/>
  <c r="AT27" i="24"/>
  <c r="AU27" i="24" s="1"/>
  <c r="AX27" i="24" s="1"/>
  <c r="AW27" i="24"/>
  <c r="L30" i="24"/>
  <c r="N30" i="24" s="1"/>
  <c r="AK30" i="24"/>
  <c r="E30" i="24" s="1"/>
  <c r="AM30" i="24"/>
  <c r="AN30" i="24"/>
  <c r="AO30" i="24"/>
  <c r="AT30" i="24"/>
  <c r="AU30" i="24" s="1"/>
  <c r="AX30" i="24" s="1"/>
  <c r="AW30" i="24"/>
  <c r="L33" i="24"/>
  <c r="N33" i="24" s="1"/>
  <c r="AK33" i="24"/>
  <c r="AM33" i="24"/>
  <c r="AN33" i="24"/>
  <c r="AO33" i="24"/>
  <c r="AT33" i="24"/>
  <c r="AU33" i="24" s="1"/>
  <c r="AX33" i="24" s="1"/>
  <c r="AW33" i="24"/>
  <c r="L36" i="24"/>
  <c r="N36" i="24" s="1"/>
  <c r="AK36" i="24"/>
  <c r="E36" i="24" s="1"/>
  <c r="AM36" i="24"/>
  <c r="AN36" i="24"/>
  <c r="AO36" i="24"/>
  <c r="AT36" i="24"/>
  <c r="AU36" i="24"/>
  <c r="AX36" i="24" s="1"/>
  <c r="AW36" i="24"/>
  <c r="L39" i="24"/>
  <c r="N39" i="24" s="1"/>
  <c r="AK39" i="24"/>
  <c r="E39" i="24" s="1"/>
  <c r="AM39" i="24"/>
  <c r="AN39" i="24"/>
  <c r="AO39" i="24"/>
  <c r="AT39" i="24"/>
  <c r="AU39" i="24" s="1"/>
  <c r="AX39" i="24" s="1"/>
  <c r="AW39" i="24"/>
  <c r="L42" i="24"/>
  <c r="N42" i="24"/>
  <c r="AK42" i="24"/>
  <c r="E42" i="24" s="1"/>
  <c r="AM42" i="24"/>
  <c r="AN42" i="24"/>
  <c r="AO42" i="24"/>
  <c r="AT42" i="24"/>
  <c r="AU42" i="24" s="1"/>
  <c r="AX42" i="24" s="1"/>
  <c r="AW42" i="24"/>
  <c r="L45" i="24"/>
  <c r="N45" i="24" s="1"/>
  <c r="AK45" i="24"/>
  <c r="E45" i="24" s="1"/>
  <c r="AM45" i="24"/>
  <c r="AN45" i="24"/>
  <c r="AO45" i="24"/>
  <c r="AT45" i="24"/>
  <c r="AU45" i="24" s="1"/>
  <c r="AX45" i="24" s="1"/>
  <c r="AW45" i="24"/>
  <c r="L48" i="24"/>
  <c r="N48" i="24" s="1"/>
  <c r="AK48" i="24"/>
  <c r="E48" i="24" s="1"/>
  <c r="AM48" i="24"/>
  <c r="AN48" i="24"/>
  <c r="AO48" i="24"/>
  <c r="AT48" i="24"/>
  <c r="AU48" i="24" s="1"/>
  <c r="AX48" i="24" s="1"/>
  <c r="AW48" i="24"/>
  <c r="L51" i="24"/>
  <c r="N51" i="24" s="1"/>
  <c r="AK51" i="24"/>
  <c r="E51" i="24" s="1"/>
  <c r="AL51" i="24"/>
  <c r="H51" i="24" s="1"/>
  <c r="AM51" i="24"/>
  <c r="AN51" i="24"/>
  <c r="AO51" i="24"/>
  <c r="AT51" i="24"/>
  <c r="AU51" i="24" s="1"/>
  <c r="AX51" i="24" s="1"/>
  <c r="AW51" i="24"/>
  <c r="L18" i="23"/>
  <c r="N18" i="23"/>
  <c r="AK18" i="23"/>
  <c r="E18" i="23" s="1"/>
  <c r="AM18" i="23"/>
  <c r="AN18" i="23"/>
  <c r="AO18" i="23"/>
  <c r="AT18" i="23"/>
  <c r="AU18" i="23" s="1"/>
  <c r="AX18" i="23" s="1"/>
  <c r="AW18" i="23"/>
  <c r="L21" i="23"/>
  <c r="N21" i="23" s="1"/>
  <c r="AK21" i="23"/>
  <c r="AM21" i="23"/>
  <c r="AN21" i="23"/>
  <c r="AO21" i="23"/>
  <c r="AT21" i="23"/>
  <c r="AU21" i="23"/>
  <c r="AW21" i="23"/>
  <c r="L24" i="23"/>
  <c r="N24" i="23" s="1"/>
  <c r="AK24" i="23"/>
  <c r="E24" i="23" s="1"/>
  <c r="AM24" i="23"/>
  <c r="AN24" i="23"/>
  <c r="AO24" i="23"/>
  <c r="AT24" i="23"/>
  <c r="AU24" i="23"/>
  <c r="AX24" i="23" s="1"/>
  <c r="AW24" i="23"/>
  <c r="L27" i="23"/>
  <c r="N27" i="23" s="1"/>
  <c r="AK27" i="23"/>
  <c r="E27" i="23" s="1"/>
  <c r="AM27" i="23"/>
  <c r="AN27" i="23"/>
  <c r="AO27" i="23"/>
  <c r="AT27" i="23"/>
  <c r="AU27" i="23" s="1"/>
  <c r="AX27" i="23" s="1"/>
  <c r="AW27" i="23"/>
  <c r="L30" i="23"/>
  <c r="N30" i="23" s="1"/>
  <c r="AK30" i="23"/>
  <c r="E30" i="23" s="1"/>
  <c r="AL30" i="23"/>
  <c r="H30" i="23" s="1"/>
  <c r="AM30" i="23"/>
  <c r="AN30" i="23"/>
  <c r="AO30" i="23"/>
  <c r="AT30" i="23"/>
  <c r="AU30" i="23"/>
  <c r="AX30" i="23" s="1"/>
  <c r="AW30" i="23"/>
  <c r="L33" i="23"/>
  <c r="N33" i="23" s="1"/>
  <c r="AK33" i="23"/>
  <c r="E33" i="23" s="1"/>
  <c r="AM33" i="23"/>
  <c r="AN33" i="23"/>
  <c r="AO33" i="23"/>
  <c r="AT33" i="23"/>
  <c r="AU33" i="23" s="1"/>
  <c r="AX33" i="23" s="1"/>
  <c r="AW33" i="23"/>
  <c r="L36" i="23"/>
  <c r="N36" i="23"/>
  <c r="AK36" i="23"/>
  <c r="AM36" i="23"/>
  <c r="AN36" i="23"/>
  <c r="AO36" i="23"/>
  <c r="AT36" i="23"/>
  <c r="AU36" i="23"/>
  <c r="AW36" i="23"/>
  <c r="L39" i="23"/>
  <c r="N39" i="23" s="1"/>
  <c r="AK39" i="23"/>
  <c r="E39" i="23" s="1"/>
  <c r="AM39" i="23"/>
  <c r="AN39" i="23"/>
  <c r="AO39" i="23"/>
  <c r="AT39" i="23"/>
  <c r="AU39" i="23"/>
  <c r="AW39" i="23"/>
  <c r="L42" i="23"/>
  <c r="N42" i="23" s="1"/>
  <c r="AK42" i="23"/>
  <c r="E42" i="23" s="1"/>
  <c r="AM42" i="23"/>
  <c r="AN42" i="23"/>
  <c r="AO42" i="23"/>
  <c r="AT42" i="23"/>
  <c r="AU42" i="23" s="1"/>
  <c r="AX42" i="23" s="1"/>
  <c r="AW42" i="23"/>
  <c r="L45" i="23"/>
  <c r="N45" i="23" s="1"/>
  <c r="AK45" i="23"/>
  <c r="AM45" i="23"/>
  <c r="AN45" i="23"/>
  <c r="AO45" i="23"/>
  <c r="AT45" i="23"/>
  <c r="AU45" i="23"/>
  <c r="AW45" i="23"/>
  <c r="L48" i="23"/>
  <c r="N48" i="23" s="1"/>
  <c r="AK48" i="23"/>
  <c r="E48" i="23" s="1"/>
  <c r="AM48" i="23"/>
  <c r="AN48" i="23"/>
  <c r="AO48" i="23"/>
  <c r="AT48" i="23"/>
  <c r="AU48" i="23"/>
  <c r="AX48" i="23" s="1"/>
  <c r="AW48" i="23"/>
  <c r="L51" i="23"/>
  <c r="N51" i="23" s="1"/>
  <c r="AK51" i="23"/>
  <c r="E51" i="23" s="1"/>
  <c r="AM51" i="23"/>
  <c r="AN51" i="23"/>
  <c r="AO51" i="23"/>
  <c r="AT51" i="23"/>
  <c r="AU51" i="23" s="1"/>
  <c r="AX51" i="23" s="1"/>
  <c r="AW51" i="23"/>
  <c r="L18" i="22"/>
  <c r="N18" i="22" s="1"/>
  <c r="AK18" i="22"/>
  <c r="E18" i="22" s="1"/>
  <c r="AM18" i="22"/>
  <c r="AN18" i="22"/>
  <c r="AO18" i="22"/>
  <c r="AT18" i="22"/>
  <c r="AU18" i="22" s="1"/>
  <c r="AW18" i="22"/>
  <c r="L21" i="22"/>
  <c r="N21" i="22" s="1"/>
  <c r="AK21" i="22"/>
  <c r="E21" i="22" s="1"/>
  <c r="AM21" i="22"/>
  <c r="AN21" i="22"/>
  <c r="AO21" i="22"/>
  <c r="AT21" i="22"/>
  <c r="AU21" i="22" s="1"/>
  <c r="AW21" i="22"/>
  <c r="L24" i="22"/>
  <c r="N24" i="22" s="1"/>
  <c r="AK24" i="22"/>
  <c r="E24" i="22" s="1"/>
  <c r="AL24" i="22"/>
  <c r="H24" i="22" s="1"/>
  <c r="AM24" i="22"/>
  <c r="AN24" i="22"/>
  <c r="AO24" i="22"/>
  <c r="AT24" i="22"/>
  <c r="AU24" i="22" s="1"/>
  <c r="AX24" i="22" s="1"/>
  <c r="AW24" i="22"/>
  <c r="L27" i="22"/>
  <c r="N27" i="22" s="1"/>
  <c r="AK27" i="22"/>
  <c r="E27" i="22" s="1"/>
  <c r="AM27" i="22"/>
  <c r="AN27" i="22"/>
  <c r="AO27" i="22"/>
  <c r="AT27" i="22"/>
  <c r="AU27" i="22" s="1"/>
  <c r="AX27" i="22" s="1"/>
  <c r="AW27" i="22"/>
  <c r="L30" i="22"/>
  <c r="N30" i="22" s="1"/>
  <c r="AK30" i="22"/>
  <c r="E30" i="22" s="1"/>
  <c r="AM30" i="22"/>
  <c r="AN30" i="22"/>
  <c r="AO30" i="22"/>
  <c r="AT30" i="22"/>
  <c r="AU30" i="22" s="1"/>
  <c r="AX30" i="22" s="1"/>
  <c r="AW30" i="22"/>
  <c r="L33" i="22"/>
  <c r="N33" i="22" s="1"/>
  <c r="AK33" i="22"/>
  <c r="E33" i="22" s="1"/>
  <c r="AM33" i="22"/>
  <c r="AN33" i="22"/>
  <c r="AO33" i="22"/>
  <c r="AT33" i="22"/>
  <c r="AU33" i="22" s="1"/>
  <c r="AX33" i="22" s="1"/>
  <c r="AW33" i="22"/>
  <c r="L36" i="22"/>
  <c r="N36" i="22" s="1"/>
  <c r="AK36" i="22"/>
  <c r="E36" i="22" s="1"/>
  <c r="AM36" i="22"/>
  <c r="AN36" i="22"/>
  <c r="AO36" i="22"/>
  <c r="AT36" i="22"/>
  <c r="AU36" i="22" s="1"/>
  <c r="AX36" i="22" s="1"/>
  <c r="AW36" i="22"/>
  <c r="L39" i="22"/>
  <c r="N39" i="22"/>
  <c r="AK39" i="22"/>
  <c r="E39" i="22" s="1"/>
  <c r="AM39" i="22"/>
  <c r="AN39" i="22"/>
  <c r="AO39" i="22"/>
  <c r="AT39" i="22"/>
  <c r="AU39" i="22" s="1"/>
  <c r="AX39" i="22" s="1"/>
  <c r="AW39" i="22"/>
  <c r="L42" i="22"/>
  <c r="N42" i="22" s="1"/>
  <c r="AK42" i="22"/>
  <c r="E42" i="22" s="1"/>
  <c r="AM42" i="22"/>
  <c r="AN42" i="22"/>
  <c r="AO42" i="22"/>
  <c r="AT42" i="22"/>
  <c r="AU42" i="22" s="1"/>
  <c r="AX42" i="22" s="1"/>
  <c r="AW42" i="22"/>
  <c r="L45" i="22"/>
  <c r="N45" i="22"/>
  <c r="AK45" i="22"/>
  <c r="E45" i="22" s="1"/>
  <c r="AM45" i="22"/>
  <c r="AN45" i="22"/>
  <c r="AO45" i="22"/>
  <c r="AT45" i="22"/>
  <c r="AU45" i="22" s="1"/>
  <c r="AX45" i="22" s="1"/>
  <c r="AW45" i="22"/>
  <c r="L48" i="22"/>
  <c r="N48" i="22" s="1"/>
  <c r="AK48" i="22"/>
  <c r="E48" i="22" s="1"/>
  <c r="AM48" i="22"/>
  <c r="AN48" i="22"/>
  <c r="AO48" i="22"/>
  <c r="AT48" i="22"/>
  <c r="AU48" i="22" s="1"/>
  <c r="AX48" i="22" s="1"/>
  <c r="AW48" i="22"/>
  <c r="L51" i="22"/>
  <c r="N51" i="22" s="1"/>
  <c r="AK51" i="22"/>
  <c r="E51" i="22" s="1"/>
  <c r="AM51" i="22"/>
  <c r="AN51" i="22"/>
  <c r="AO51" i="22"/>
  <c r="AT51" i="22"/>
  <c r="AU51" i="22" s="1"/>
  <c r="AX51" i="22" s="1"/>
  <c r="AW51" i="22"/>
  <c r="L18" i="21"/>
  <c r="N18" i="21" s="1"/>
  <c r="AK18" i="21"/>
  <c r="AM18" i="21"/>
  <c r="AN18" i="21"/>
  <c r="AO18" i="21"/>
  <c r="AT18" i="21"/>
  <c r="AU18" i="21" s="1"/>
  <c r="AW18" i="21"/>
  <c r="L21" i="21"/>
  <c r="N21" i="21" s="1"/>
  <c r="AK21" i="21"/>
  <c r="E21" i="21" s="1"/>
  <c r="AM21" i="21"/>
  <c r="AN21" i="21"/>
  <c r="AO21" i="21"/>
  <c r="AT21" i="21"/>
  <c r="AU21" i="21" s="1"/>
  <c r="AW21" i="21"/>
  <c r="L24" i="21"/>
  <c r="N24" i="21" s="1"/>
  <c r="AK24" i="21"/>
  <c r="AM24" i="21"/>
  <c r="AN24" i="21"/>
  <c r="AO24" i="21"/>
  <c r="AT24" i="21"/>
  <c r="AU24" i="21" s="1"/>
  <c r="AW24" i="21"/>
  <c r="L27" i="21"/>
  <c r="N27" i="21" s="1"/>
  <c r="AK27" i="21"/>
  <c r="E27" i="21" s="1"/>
  <c r="AM27" i="21"/>
  <c r="AN27" i="21"/>
  <c r="AO27" i="21"/>
  <c r="AT27" i="21"/>
  <c r="AU27" i="21" s="1"/>
  <c r="AW27" i="21"/>
  <c r="L30" i="21"/>
  <c r="N30" i="21" s="1"/>
  <c r="AK30" i="21"/>
  <c r="AM30" i="21"/>
  <c r="AN30" i="21"/>
  <c r="AO30" i="21"/>
  <c r="AT30" i="21"/>
  <c r="AU30" i="21" s="1"/>
  <c r="AW30" i="21"/>
  <c r="L33" i="21"/>
  <c r="N33" i="21" s="1"/>
  <c r="AK33" i="21"/>
  <c r="E33" i="21" s="1"/>
  <c r="AM33" i="21"/>
  <c r="AN33" i="21"/>
  <c r="AO33" i="21"/>
  <c r="AT33" i="21"/>
  <c r="AU33" i="21" s="1"/>
  <c r="AX33" i="21" s="1"/>
  <c r="AW33" i="21"/>
  <c r="L36" i="21"/>
  <c r="N36" i="21" s="1"/>
  <c r="AK36" i="21"/>
  <c r="AM36" i="21"/>
  <c r="AN36" i="21"/>
  <c r="AO36" i="21"/>
  <c r="AT36" i="21"/>
  <c r="AU36" i="21" s="1"/>
  <c r="AX36" i="21" s="1"/>
  <c r="AW36" i="21"/>
  <c r="L39" i="21"/>
  <c r="N39" i="21" s="1"/>
  <c r="AK39" i="21"/>
  <c r="E39" i="21" s="1"/>
  <c r="AM39" i="21"/>
  <c r="AN39" i="21"/>
  <c r="AO39" i="21"/>
  <c r="AT39" i="21"/>
  <c r="AU39" i="21" s="1"/>
  <c r="AX39" i="21" s="1"/>
  <c r="AW39" i="21"/>
  <c r="L42" i="21"/>
  <c r="N42" i="21" s="1"/>
  <c r="AK42" i="21"/>
  <c r="AM42" i="21"/>
  <c r="AN42" i="21"/>
  <c r="AO42" i="21"/>
  <c r="AT42" i="21"/>
  <c r="AU42" i="21" s="1"/>
  <c r="AX42" i="21" s="1"/>
  <c r="AW42" i="21"/>
  <c r="L45" i="21"/>
  <c r="N45" i="21"/>
  <c r="AK45" i="21"/>
  <c r="E45" i="21" s="1"/>
  <c r="AM45" i="21"/>
  <c r="AN45" i="21"/>
  <c r="AO45" i="21"/>
  <c r="AT45" i="21"/>
  <c r="AU45" i="21" s="1"/>
  <c r="AX45" i="21" s="1"/>
  <c r="AW45" i="21"/>
  <c r="L48" i="21"/>
  <c r="N48" i="21" s="1"/>
  <c r="AK48" i="21"/>
  <c r="AM48" i="21"/>
  <c r="AN48" i="21"/>
  <c r="AO48" i="21"/>
  <c r="AT48" i="21"/>
  <c r="AU48" i="21" s="1"/>
  <c r="AX48" i="21" s="1"/>
  <c r="AW48" i="21"/>
  <c r="L51" i="21"/>
  <c r="N51" i="21"/>
  <c r="AK51" i="21"/>
  <c r="E51" i="21" s="1"/>
  <c r="AM51" i="21"/>
  <c r="AN51" i="21"/>
  <c r="AO51" i="21"/>
  <c r="AT51" i="21"/>
  <c r="AU51" i="21" s="1"/>
  <c r="AX51" i="21" s="1"/>
  <c r="AW51" i="21"/>
  <c r="L18" i="20"/>
  <c r="N18" i="20"/>
  <c r="AO18" i="20"/>
  <c r="E18" i="20" s="1"/>
  <c r="AQ18" i="20"/>
  <c r="AR18" i="20"/>
  <c r="AS18" i="20"/>
  <c r="AX18" i="20"/>
  <c r="AY18" i="20" s="1"/>
  <c r="BB18" i="20" s="1"/>
  <c r="BA18" i="20"/>
  <c r="L21" i="20"/>
  <c r="N21" i="20" s="1"/>
  <c r="AO21" i="20"/>
  <c r="E21" i="20" s="1"/>
  <c r="AQ21" i="20"/>
  <c r="AR21" i="20"/>
  <c r="AS21" i="20"/>
  <c r="AX21" i="20"/>
  <c r="AY21" i="20"/>
  <c r="BB21" i="20" s="1"/>
  <c r="BA21" i="20"/>
  <c r="L24" i="20"/>
  <c r="N24" i="20" s="1"/>
  <c r="AO24" i="20"/>
  <c r="E24" i="20" s="1"/>
  <c r="AQ24" i="20"/>
  <c r="AR24" i="20"/>
  <c r="AS24" i="20"/>
  <c r="AX24" i="20"/>
  <c r="AY24" i="20"/>
  <c r="BB24" i="20" s="1"/>
  <c r="BA24" i="20"/>
  <c r="L27" i="20"/>
  <c r="N27" i="20" s="1"/>
  <c r="AO27" i="20"/>
  <c r="E27" i="20" s="1"/>
  <c r="AQ27" i="20"/>
  <c r="AR27" i="20"/>
  <c r="AS27" i="20"/>
  <c r="AX27" i="20"/>
  <c r="AY27" i="20" s="1"/>
  <c r="BB27" i="20" s="1"/>
  <c r="BA27" i="20"/>
  <c r="L30" i="20"/>
  <c r="N30" i="20" s="1"/>
  <c r="AO30" i="20"/>
  <c r="AQ30" i="20"/>
  <c r="AR30" i="20"/>
  <c r="AS30" i="20"/>
  <c r="AX30" i="20"/>
  <c r="AY30" i="20" s="1"/>
  <c r="BA30" i="20"/>
  <c r="L33" i="20"/>
  <c r="N33" i="20" s="1"/>
  <c r="AO33" i="20"/>
  <c r="E33" i="20" s="1"/>
  <c r="AQ33" i="20"/>
  <c r="AR33" i="20"/>
  <c r="AS33" i="20"/>
  <c r="AX33" i="20"/>
  <c r="AY33" i="20"/>
  <c r="BA33" i="20"/>
  <c r="L36" i="20"/>
  <c r="N36" i="20" s="1"/>
  <c r="AO36" i="20"/>
  <c r="E36" i="20" s="1"/>
  <c r="AQ36" i="20"/>
  <c r="AR36" i="20"/>
  <c r="AS36" i="20"/>
  <c r="AX36" i="20"/>
  <c r="AY36" i="20"/>
  <c r="BB36" i="20" s="1"/>
  <c r="BA36" i="20"/>
  <c r="L39" i="20"/>
  <c r="N39" i="20" s="1"/>
  <c r="AO39" i="20"/>
  <c r="E39" i="20" s="1"/>
  <c r="AQ39" i="20"/>
  <c r="AR39" i="20"/>
  <c r="AS39" i="20"/>
  <c r="AX39" i="20"/>
  <c r="AY39" i="20" s="1"/>
  <c r="BB39" i="20" s="1"/>
  <c r="BA39" i="20"/>
  <c r="L42" i="20"/>
  <c r="N42" i="20" s="1"/>
  <c r="AO42" i="20"/>
  <c r="E42" i="20" s="1"/>
  <c r="AQ42" i="20"/>
  <c r="AR42" i="20"/>
  <c r="AS42" i="20"/>
  <c r="AX42" i="20"/>
  <c r="AY42" i="20" s="1"/>
  <c r="BA42" i="20"/>
  <c r="L45" i="20"/>
  <c r="N45" i="20" s="1"/>
  <c r="AO45" i="20"/>
  <c r="E45" i="20" s="1"/>
  <c r="AQ45" i="20"/>
  <c r="AR45" i="20"/>
  <c r="AS45" i="20"/>
  <c r="AX45" i="20"/>
  <c r="AY45" i="20"/>
  <c r="BA45" i="20"/>
  <c r="L48" i="20"/>
  <c r="N48" i="20" s="1"/>
  <c r="AO48" i="20"/>
  <c r="E48" i="20" s="1"/>
  <c r="AQ48" i="20"/>
  <c r="AR48" i="20"/>
  <c r="AS48" i="20"/>
  <c r="AX48" i="20"/>
  <c r="AY48" i="20"/>
  <c r="BB48" i="20" s="1"/>
  <c r="BA48" i="20"/>
  <c r="L51" i="20"/>
  <c r="N51" i="20" s="1"/>
  <c r="AO51" i="20"/>
  <c r="E51" i="20" s="1"/>
  <c r="AP51" i="20"/>
  <c r="H51" i="20" s="1"/>
  <c r="AQ51" i="20"/>
  <c r="AR51" i="20"/>
  <c r="AS51" i="20"/>
  <c r="AX51" i="20"/>
  <c r="AY51" i="20" s="1"/>
  <c r="BB51" i="20" s="1"/>
  <c r="BA51" i="20"/>
  <c r="L18" i="18"/>
  <c r="N18" i="18" s="1"/>
  <c r="AO18" i="18"/>
  <c r="E18" i="18" s="1"/>
  <c r="AQ18" i="18"/>
  <c r="AR18" i="18"/>
  <c r="AS18" i="18"/>
  <c r="AX18" i="18"/>
  <c r="AY18" i="18" s="1"/>
  <c r="BB18" i="18" s="1"/>
  <c r="BA18" i="18"/>
  <c r="L21" i="18"/>
  <c r="N21" i="18" s="1"/>
  <c r="AO21" i="18"/>
  <c r="E21" i="18" s="1"/>
  <c r="AQ21" i="18"/>
  <c r="AR21" i="18"/>
  <c r="AS21" i="18"/>
  <c r="AX21" i="18"/>
  <c r="AY21" i="18" s="1"/>
  <c r="BB21" i="18" s="1"/>
  <c r="BA21" i="18"/>
  <c r="L24" i="18"/>
  <c r="N24" i="18" s="1"/>
  <c r="AO24" i="18"/>
  <c r="E24" i="18" s="1"/>
  <c r="AQ24" i="18"/>
  <c r="AR24" i="18"/>
  <c r="AS24" i="18"/>
  <c r="AX24" i="18"/>
  <c r="AY24" i="18"/>
  <c r="BA24" i="18"/>
  <c r="L27" i="18"/>
  <c r="N27" i="18" s="1"/>
  <c r="AO27" i="18"/>
  <c r="E27" i="18" s="1"/>
  <c r="AQ27" i="18"/>
  <c r="AR27" i="18"/>
  <c r="AS27" i="18"/>
  <c r="AX27" i="18"/>
  <c r="AY27" i="18" s="1"/>
  <c r="BB27" i="18" s="1"/>
  <c r="BA27" i="18"/>
  <c r="L30" i="18"/>
  <c r="N30" i="18" s="1"/>
  <c r="AO30" i="18"/>
  <c r="AQ30" i="18"/>
  <c r="AR30" i="18"/>
  <c r="AS30" i="18"/>
  <c r="AX30" i="18"/>
  <c r="AY30" i="18" s="1"/>
  <c r="BA30" i="18"/>
  <c r="L33" i="18"/>
  <c r="N33" i="18" s="1"/>
  <c r="AO33" i="18"/>
  <c r="E33" i="18" s="1"/>
  <c r="AP33" i="18"/>
  <c r="H33" i="18" s="1"/>
  <c r="AQ33" i="18"/>
  <c r="AR33" i="18"/>
  <c r="AS33" i="18"/>
  <c r="AX33" i="18"/>
  <c r="AY33" i="18"/>
  <c r="BB33" i="18" s="1"/>
  <c r="BA33" i="18"/>
  <c r="L36" i="18"/>
  <c r="N36" i="18"/>
  <c r="AO36" i="18"/>
  <c r="AQ36" i="18"/>
  <c r="AR36" i="18"/>
  <c r="AS36" i="18"/>
  <c r="AX36" i="18"/>
  <c r="AY36" i="18" s="1"/>
  <c r="BA36" i="18"/>
  <c r="L39" i="18"/>
  <c r="N39" i="18" s="1"/>
  <c r="AO39" i="18"/>
  <c r="E39" i="18" s="1"/>
  <c r="AQ39" i="18"/>
  <c r="AR39" i="18"/>
  <c r="AS39" i="18"/>
  <c r="AX39" i="18"/>
  <c r="AY39" i="18"/>
  <c r="BB39" i="18" s="1"/>
  <c r="BA39" i="18"/>
  <c r="L42" i="18"/>
  <c r="N42" i="18" s="1"/>
  <c r="AO42" i="18"/>
  <c r="E42" i="18" s="1"/>
  <c r="AQ42" i="18"/>
  <c r="AR42" i="18"/>
  <c r="AS42" i="18"/>
  <c r="AX42" i="18"/>
  <c r="AY42" i="18" s="1"/>
  <c r="BB42" i="18" s="1"/>
  <c r="BA42" i="18"/>
  <c r="L45" i="18"/>
  <c r="N45" i="18" s="1"/>
  <c r="BG45" i="18" s="1"/>
  <c r="AO45" i="18"/>
  <c r="E45" i="18" s="1"/>
  <c r="AP45" i="18"/>
  <c r="H45" i="18" s="1"/>
  <c r="AQ45" i="18"/>
  <c r="AR45" i="18"/>
  <c r="AS45" i="18"/>
  <c r="AX45" i="18"/>
  <c r="AY45" i="18"/>
  <c r="BA45" i="18"/>
  <c r="L48" i="18"/>
  <c r="N48" i="18" s="1"/>
  <c r="AO48" i="18"/>
  <c r="E48" i="18" s="1"/>
  <c r="AQ48" i="18"/>
  <c r="AR48" i="18"/>
  <c r="AS48" i="18"/>
  <c r="AX48" i="18"/>
  <c r="AY48" i="18" s="1"/>
  <c r="BB48" i="18" s="1"/>
  <c r="BA48" i="18"/>
  <c r="L51" i="18"/>
  <c r="N51" i="18" s="1"/>
  <c r="AO51" i="18"/>
  <c r="AQ51" i="18"/>
  <c r="AR51" i="18"/>
  <c r="AS51" i="18"/>
  <c r="AX51" i="18"/>
  <c r="AY51" i="18"/>
  <c r="BA51" i="18"/>
  <c r="L18" i="17"/>
  <c r="N18" i="17" s="1"/>
  <c r="AO18" i="17"/>
  <c r="E18" i="17" s="1"/>
  <c r="AQ18" i="17"/>
  <c r="AR18" i="17"/>
  <c r="AS18" i="17"/>
  <c r="AX18" i="17"/>
  <c r="AY18" i="17"/>
  <c r="BA18" i="17"/>
  <c r="L21" i="17"/>
  <c r="N21" i="17" s="1"/>
  <c r="AO21" i="17"/>
  <c r="E21" i="17" s="1"/>
  <c r="AP21" i="17"/>
  <c r="H21" i="17" s="1"/>
  <c r="AQ21" i="17"/>
  <c r="AR21" i="17"/>
  <c r="AS21" i="17"/>
  <c r="AX21" i="17"/>
  <c r="AY21" i="17"/>
  <c r="BB21" i="17" s="1"/>
  <c r="BA21" i="17"/>
  <c r="L24" i="17"/>
  <c r="N24" i="17"/>
  <c r="AO24" i="17"/>
  <c r="E24" i="17" s="1"/>
  <c r="BG24" i="17" s="1"/>
  <c r="AQ24" i="17"/>
  <c r="AR24" i="17"/>
  <c r="AS24" i="17"/>
  <c r="AX24" i="17"/>
  <c r="AY24" i="17" s="1"/>
  <c r="BB24" i="17" s="1"/>
  <c r="BA24" i="17"/>
  <c r="L27" i="17"/>
  <c r="N27" i="17" s="1"/>
  <c r="AO27" i="17"/>
  <c r="E27" i="17" s="1"/>
  <c r="AP27" i="17"/>
  <c r="H27" i="17" s="1"/>
  <c r="AQ27" i="17"/>
  <c r="AR27" i="17"/>
  <c r="AS27" i="17"/>
  <c r="AX27" i="17"/>
  <c r="AY27" i="17"/>
  <c r="BB27" i="17" s="1"/>
  <c r="BA27" i="17"/>
  <c r="L30" i="17"/>
  <c r="N30" i="17"/>
  <c r="AO30" i="17"/>
  <c r="E30" i="17" s="1"/>
  <c r="AQ30" i="17"/>
  <c r="AR30" i="17"/>
  <c r="AS30" i="17"/>
  <c r="AX30" i="17"/>
  <c r="AY30" i="17" s="1"/>
  <c r="BB30" i="17" s="1"/>
  <c r="BA30" i="17"/>
  <c r="L33" i="17"/>
  <c r="N33" i="17" s="1"/>
  <c r="AO33" i="17"/>
  <c r="E33" i="17" s="1"/>
  <c r="AQ33" i="17"/>
  <c r="AR33" i="17"/>
  <c r="AS33" i="17"/>
  <c r="AX33" i="17"/>
  <c r="AY33" i="17"/>
  <c r="BB33" i="17" s="1"/>
  <c r="BA33" i="17"/>
  <c r="L36" i="17"/>
  <c r="N36" i="17" s="1"/>
  <c r="AO36" i="17"/>
  <c r="E36" i="17" s="1"/>
  <c r="AQ36" i="17"/>
  <c r="AR36" i="17"/>
  <c r="AS36" i="17"/>
  <c r="AX36" i="17"/>
  <c r="AY36" i="17"/>
  <c r="BB36" i="17" s="1"/>
  <c r="BA36" i="17"/>
  <c r="L39" i="17"/>
  <c r="N39" i="17" s="1"/>
  <c r="AO39" i="17"/>
  <c r="E39" i="17" s="1"/>
  <c r="AQ39" i="17"/>
  <c r="AR39" i="17"/>
  <c r="AS39" i="17"/>
  <c r="AX39" i="17"/>
  <c r="AY39" i="17" s="1"/>
  <c r="BB39" i="17" s="1"/>
  <c r="BA39" i="17"/>
  <c r="L42" i="17"/>
  <c r="N42" i="17" s="1"/>
  <c r="AO42" i="17"/>
  <c r="E42" i="17" s="1"/>
  <c r="AQ42" i="17"/>
  <c r="AR42" i="17"/>
  <c r="AS42" i="17"/>
  <c r="AX42" i="17"/>
  <c r="AY42" i="17" s="1"/>
  <c r="BB42" i="17" s="1"/>
  <c r="BA42" i="17"/>
  <c r="L45" i="17"/>
  <c r="N45" i="17" s="1"/>
  <c r="AO45" i="17"/>
  <c r="E45" i="17" s="1"/>
  <c r="AQ45" i="17"/>
  <c r="AR45" i="17"/>
  <c r="AS45" i="17"/>
  <c r="AX45" i="17"/>
  <c r="AY45" i="17"/>
  <c r="BA45" i="17"/>
  <c r="L48" i="17"/>
  <c r="N48" i="17" s="1"/>
  <c r="AO48" i="17"/>
  <c r="E48" i="17" s="1"/>
  <c r="AQ48" i="17"/>
  <c r="AR48" i="17"/>
  <c r="AS48" i="17"/>
  <c r="AX48" i="17"/>
  <c r="AY48" i="17"/>
  <c r="BA48" i="17"/>
  <c r="L51" i="17"/>
  <c r="N51" i="17" s="1"/>
  <c r="AO51" i="17"/>
  <c r="E51" i="17" s="1"/>
  <c r="AP51" i="17"/>
  <c r="H51" i="17" s="1"/>
  <c r="AQ51" i="17"/>
  <c r="AR51" i="17"/>
  <c r="AS51" i="17"/>
  <c r="AX51" i="17"/>
  <c r="AY51" i="17"/>
  <c r="BA51" i="17"/>
  <c r="L18" i="16"/>
  <c r="N18" i="16"/>
  <c r="AO18" i="16"/>
  <c r="E18" i="16" s="1"/>
  <c r="AQ18" i="16"/>
  <c r="AR18" i="16"/>
  <c r="AS18" i="16"/>
  <c r="AX18" i="16"/>
  <c r="AY18" i="16"/>
  <c r="BB18" i="16" s="1"/>
  <c r="BA18" i="16"/>
  <c r="L21" i="16"/>
  <c r="N21" i="16" s="1"/>
  <c r="AO21" i="16"/>
  <c r="E21" i="16" s="1"/>
  <c r="AQ21" i="16"/>
  <c r="AR21" i="16"/>
  <c r="AS21" i="16"/>
  <c r="AX21" i="16"/>
  <c r="AY21" i="16" s="1"/>
  <c r="BB21" i="16" s="1"/>
  <c r="BA21" i="16"/>
  <c r="L24" i="16"/>
  <c r="N24" i="16" s="1"/>
  <c r="AO24" i="16"/>
  <c r="AQ24" i="16"/>
  <c r="AR24" i="16"/>
  <c r="AS24" i="16"/>
  <c r="AX24" i="16"/>
  <c r="AY24" i="16"/>
  <c r="BA24" i="16"/>
  <c r="L27" i="16"/>
  <c r="N27" i="16" s="1"/>
  <c r="AO27" i="16"/>
  <c r="E27" i="16" s="1"/>
  <c r="AQ27" i="16"/>
  <c r="AR27" i="16"/>
  <c r="AS27" i="16"/>
  <c r="AX27" i="16"/>
  <c r="AY27" i="16" s="1"/>
  <c r="BB27" i="16" s="1"/>
  <c r="BA27" i="16"/>
  <c r="L30" i="16"/>
  <c r="N30" i="16" s="1"/>
  <c r="AO30" i="16"/>
  <c r="E30" i="16" s="1"/>
  <c r="AQ30" i="16"/>
  <c r="AR30" i="16"/>
  <c r="AS30" i="16"/>
  <c r="AX30" i="16"/>
  <c r="AY30" i="16" s="1"/>
  <c r="BB30" i="16" s="1"/>
  <c r="BA30" i="16"/>
  <c r="L33" i="16"/>
  <c r="N33" i="16" s="1"/>
  <c r="AO33" i="16"/>
  <c r="E33" i="16" s="1"/>
  <c r="AP33" i="16"/>
  <c r="H33" i="16" s="1"/>
  <c r="AQ33" i="16"/>
  <c r="AR33" i="16"/>
  <c r="AS33" i="16"/>
  <c r="AX33" i="16"/>
  <c r="AY33" i="16"/>
  <c r="BA33" i="16"/>
  <c r="L36" i="16"/>
  <c r="N36" i="16" s="1"/>
  <c r="AO36" i="16"/>
  <c r="E36" i="16" s="1"/>
  <c r="AP36" i="16"/>
  <c r="H36" i="16" s="1"/>
  <c r="AQ36" i="16"/>
  <c r="AR36" i="16"/>
  <c r="AS36" i="16"/>
  <c r="AX36" i="16"/>
  <c r="AY36" i="16"/>
  <c r="BB36" i="16" s="1"/>
  <c r="BA36" i="16"/>
  <c r="L39" i="16"/>
  <c r="N39" i="16"/>
  <c r="AO39" i="16"/>
  <c r="AQ39" i="16"/>
  <c r="AR39" i="16"/>
  <c r="AS39" i="16"/>
  <c r="AX39" i="16"/>
  <c r="AY39" i="16"/>
  <c r="BA39" i="16"/>
  <c r="L42" i="16"/>
  <c r="N42" i="16" s="1"/>
  <c r="AO42" i="16"/>
  <c r="E42" i="16" s="1"/>
  <c r="AQ42" i="16"/>
  <c r="AR42" i="16"/>
  <c r="AS42" i="16"/>
  <c r="AX42" i="16"/>
  <c r="AY42" i="16"/>
  <c r="BB42" i="16" s="1"/>
  <c r="BA42" i="16"/>
  <c r="L45" i="16"/>
  <c r="N45" i="16" s="1"/>
  <c r="AO45" i="16"/>
  <c r="E45" i="16" s="1"/>
  <c r="AQ45" i="16"/>
  <c r="AR45" i="16"/>
  <c r="AS45" i="16"/>
  <c r="AX45" i="16"/>
  <c r="AY45" i="16" s="1"/>
  <c r="BB45" i="16" s="1"/>
  <c r="BA45" i="16"/>
  <c r="L48" i="16"/>
  <c r="N48" i="16" s="1"/>
  <c r="AO48" i="16"/>
  <c r="E48" i="16" s="1"/>
  <c r="AQ48" i="16"/>
  <c r="AR48" i="16"/>
  <c r="AS48" i="16"/>
  <c r="AX48" i="16"/>
  <c r="AY48" i="16" s="1"/>
  <c r="BA48" i="16"/>
  <c r="L51" i="16"/>
  <c r="N51" i="16" s="1"/>
  <c r="AO51" i="16"/>
  <c r="E51" i="16" s="1"/>
  <c r="AQ51" i="16"/>
  <c r="AR51" i="16"/>
  <c r="AS51" i="16"/>
  <c r="AX51" i="16"/>
  <c r="AY51" i="16"/>
  <c r="BB51" i="16" s="1"/>
  <c r="BA51" i="16"/>
  <c r="L18" i="15"/>
  <c r="N18" i="15" s="1"/>
  <c r="AO18" i="15"/>
  <c r="E18" i="15" s="1"/>
  <c r="AQ18" i="15"/>
  <c r="AR18" i="15"/>
  <c r="AS18" i="15"/>
  <c r="AX18" i="15"/>
  <c r="AY18" i="15" s="1"/>
  <c r="BB18" i="15" s="1"/>
  <c r="BA18" i="15"/>
  <c r="L21" i="15"/>
  <c r="N21" i="15"/>
  <c r="AO21" i="15"/>
  <c r="AQ21" i="15"/>
  <c r="AR21" i="15"/>
  <c r="AS21" i="15"/>
  <c r="AX21" i="15"/>
  <c r="AY21" i="15" s="1"/>
  <c r="BB21" i="15" s="1"/>
  <c r="BA21" i="15"/>
  <c r="L24" i="15"/>
  <c r="N24" i="15" s="1"/>
  <c r="AO24" i="15"/>
  <c r="E24" i="15" s="1"/>
  <c r="AQ24" i="15"/>
  <c r="AR24" i="15"/>
  <c r="AS24" i="15"/>
  <c r="AX24" i="15"/>
  <c r="AY24" i="15"/>
  <c r="BA24" i="15"/>
  <c r="L27" i="15"/>
  <c r="N27" i="15" s="1"/>
  <c r="AO27" i="15"/>
  <c r="E27" i="15" s="1"/>
  <c r="AQ27" i="15"/>
  <c r="AR27" i="15"/>
  <c r="AS27" i="15"/>
  <c r="AX27" i="15"/>
  <c r="AY27" i="15"/>
  <c r="BA27" i="15"/>
  <c r="L30" i="15"/>
  <c r="N30" i="15" s="1"/>
  <c r="AO30" i="15"/>
  <c r="E30" i="15" s="1"/>
  <c r="AQ30" i="15"/>
  <c r="AR30" i="15"/>
  <c r="AS30" i="15"/>
  <c r="AX30" i="15"/>
  <c r="AY30" i="15"/>
  <c r="BB30" i="15" s="1"/>
  <c r="BA30" i="15"/>
  <c r="L33" i="15"/>
  <c r="N33" i="15" s="1"/>
  <c r="AO33" i="15"/>
  <c r="E33" i="15" s="1"/>
  <c r="AQ33" i="15"/>
  <c r="AR33" i="15"/>
  <c r="AS33" i="15"/>
  <c r="AX33" i="15"/>
  <c r="AY33" i="15" s="1"/>
  <c r="BB33" i="15" s="1"/>
  <c r="BA33" i="15"/>
  <c r="L36" i="15"/>
  <c r="N36" i="15" s="1"/>
  <c r="BG36" i="15" s="1"/>
  <c r="AO36" i="15"/>
  <c r="E36" i="15" s="1"/>
  <c r="AQ36" i="15"/>
  <c r="AR36" i="15"/>
  <c r="AS36" i="15"/>
  <c r="AX36" i="15"/>
  <c r="AY36" i="15" s="1"/>
  <c r="BB36" i="15" s="1"/>
  <c r="BA36" i="15"/>
  <c r="L39" i="15"/>
  <c r="N39" i="15" s="1"/>
  <c r="AO39" i="15"/>
  <c r="E39" i="15" s="1"/>
  <c r="AQ39" i="15"/>
  <c r="AR39" i="15"/>
  <c r="AS39" i="15"/>
  <c r="AX39" i="15"/>
  <c r="AY39" i="15" s="1"/>
  <c r="BB39" i="15" s="1"/>
  <c r="BA39" i="15"/>
  <c r="L42" i="15"/>
  <c r="N42" i="15" s="1"/>
  <c r="AO42" i="15"/>
  <c r="E42" i="15" s="1"/>
  <c r="AQ42" i="15"/>
  <c r="AR42" i="15"/>
  <c r="AS42" i="15"/>
  <c r="AX42" i="15"/>
  <c r="AY42" i="15"/>
  <c r="BA42" i="15"/>
  <c r="L45" i="15"/>
  <c r="N45" i="15" s="1"/>
  <c r="AO45" i="15"/>
  <c r="E45" i="15" s="1"/>
  <c r="AQ45" i="15"/>
  <c r="AR45" i="15"/>
  <c r="AS45" i="15"/>
  <c r="AX45" i="15"/>
  <c r="AY45" i="15"/>
  <c r="BB45" i="15" s="1"/>
  <c r="BA45" i="15"/>
  <c r="L48" i="15"/>
  <c r="N48" i="15" s="1"/>
  <c r="AO48" i="15"/>
  <c r="E48" i="15" s="1"/>
  <c r="AQ48" i="15"/>
  <c r="AR48" i="15"/>
  <c r="AS48" i="15"/>
  <c r="AX48" i="15"/>
  <c r="AY48" i="15" s="1"/>
  <c r="BB48" i="15" s="1"/>
  <c r="BA48" i="15"/>
  <c r="L51" i="15"/>
  <c r="N51" i="15" s="1"/>
  <c r="AO51" i="15"/>
  <c r="E51" i="15" s="1"/>
  <c r="AQ51" i="15"/>
  <c r="AR51" i="15"/>
  <c r="AS51" i="15"/>
  <c r="AX51" i="15"/>
  <c r="AY51" i="15" s="1"/>
  <c r="BB51" i="15" s="1"/>
  <c r="BA51" i="15"/>
  <c r="L18" i="14"/>
  <c r="N18" i="14" s="1"/>
  <c r="AK18" i="14"/>
  <c r="E18" i="14" s="1"/>
  <c r="AM18" i="14"/>
  <c r="AN18" i="14"/>
  <c r="AO18" i="14"/>
  <c r="AT18" i="14"/>
  <c r="AU18" i="14" s="1"/>
  <c r="AX18" i="14" s="1"/>
  <c r="AW18" i="14"/>
  <c r="L21" i="14"/>
  <c r="N21" i="14"/>
  <c r="AK21" i="14"/>
  <c r="E21" i="14" s="1"/>
  <c r="AM21" i="14"/>
  <c r="AN21" i="14"/>
  <c r="AO21" i="14"/>
  <c r="AT21" i="14"/>
  <c r="AU21" i="14" s="1"/>
  <c r="AX21" i="14" s="1"/>
  <c r="AW21" i="14"/>
  <c r="L24" i="14"/>
  <c r="N24" i="14" s="1"/>
  <c r="AK24" i="14"/>
  <c r="E24" i="14" s="1"/>
  <c r="AM24" i="14"/>
  <c r="AN24" i="14"/>
  <c r="AO24" i="14"/>
  <c r="AT24" i="14"/>
  <c r="AU24" i="14"/>
  <c r="AW24" i="14"/>
  <c r="L27" i="14"/>
  <c r="N27" i="14" s="1"/>
  <c r="AK27" i="14"/>
  <c r="E27" i="14" s="1"/>
  <c r="AM27" i="14"/>
  <c r="AN27" i="14"/>
  <c r="AO27" i="14"/>
  <c r="AT27" i="14"/>
  <c r="AU27" i="14"/>
  <c r="AX27" i="14" s="1"/>
  <c r="AW27" i="14"/>
  <c r="L30" i="14"/>
  <c r="N30" i="14" s="1"/>
  <c r="AK30" i="14"/>
  <c r="E30" i="14" s="1"/>
  <c r="AM30" i="14"/>
  <c r="AN30" i="14"/>
  <c r="AO30" i="14"/>
  <c r="AT30" i="14"/>
  <c r="AU30" i="14" s="1"/>
  <c r="AX30" i="14" s="1"/>
  <c r="AW30" i="14"/>
  <c r="L33" i="14"/>
  <c r="N33" i="14" s="1"/>
  <c r="AK33" i="14"/>
  <c r="E33" i="14" s="1"/>
  <c r="AM33" i="14"/>
  <c r="AN33" i="14"/>
  <c r="AO33" i="14"/>
  <c r="AT33" i="14"/>
  <c r="AU33" i="14"/>
  <c r="AW33" i="14"/>
  <c r="L36" i="14"/>
  <c r="N36" i="14" s="1"/>
  <c r="AK36" i="14"/>
  <c r="E36" i="14" s="1"/>
  <c r="AM36" i="14"/>
  <c r="AN36" i="14"/>
  <c r="AO36" i="14"/>
  <c r="AT36" i="14"/>
  <c r="AU36" i="14"/>
  <c r="AX36" i="14" s="1"/>
  <c r="AW36" i="14"/>
  <c r="L39" i="14"/>
  <c r="N39" i="14" s="1"/>
  <c r="AK39" i="14"/>
  <c r="E39" i="14" s="1"/>
  <c r="AL39" i="14"/>
  <c r="AM39" i="14"/>
  <c r="AN39" i="14"/>
  <c r="AO39" i="14"/>
  <c r="AT39" i="14"/>
  <c r="AU39" i="14" s="1"/>
  <c r="AX39" i="14" s="1"/>
  <c r="AW39" i="14"/>
  <c r="L42" i="14"/>
  <c r="N42" i="14" s="1"/>
  <c r="AK42" i="14"/>
  <c r="E42" i="14" s="1"/>
  <c r="AM42" i="14"/>
  <c r="AN42" i="14"/>
  <c r="AO42" i="14"/>
  <c r="AT42" i="14"/>
  <c r="AU42" i="14" s="1"/>
  <c r="AX42" i="14" s="1"/>
  <c r="AW42" i="14"/>
  <c r="L45" i="14"/>
  <c r="N45" i="14" s="1"/>
  <c r="AK45" i="14"/>
  <c r="E45" i="14" s="1"/>
  <c r="AM45" i="14"/>
  <c r="AN45" i="14"/>
  <c r="AO45" i="14"/>
  <c r="AT45" i="14"/>
  <c r="AU45" i="14" s="1"/>
  <c r="AX45" i="14" s="1"/>
  <c r="AW45" i="14"/>
  <c r="L48" i="14"/>
  <c r="N48" i="14" s="1"/>
  <c r="AK48" i="14"/>
  <c r="E48" i="14" s="1"/>
  <c r="AM48" i="14"/>
  <c r="AN48" i="14"/>
  <c r="AO48" i="14"/>
  <c r="AT48" i="14"/>
  <c r="AU48" i="14"/>
  <c r="AW48" i="14"/>
  <c r="L51" i="14"/>
  <c r="N51" i="14" s="1"/>
  <c r="AK51" i="14"/>
  <c r="E51" i="14" s="1"/>
  <c r="AL51" i="14"/>
  <c r="AM51" i="14"/>
  <c r="AN51" i="14"/>
  <c r="AO51" i="14"/>
  <c r="AT51" i="14"/>
  <c r="AU51" i="14"/>
  <c r="AX51" i="14" s="1"/>
  <c r="AW51" i="14"/>
  <c r="L18" i="12"/>
  <c r="N18" i="12" s="1"/>
  <c r="AK18" i="12"/>
  <c r="AL18" i="12" s="1"/>
  <c r="H18" i="12" s="1"/>
  <c r="AM18" i="12"/>
  <c r="AN18" i="12"/>
  <c r="AO18" i="12"/>
  <c r="AT18" i="12"/>
  <c r="AU18" i="12" s="1"/>
  <c r="AX18" i="12" s="1"/>
  <c r="AW18" i="12"/>
  <c r="L21" i="12"/>
  <c r="N21" i="12" s="1"/>
  <c r="AK21" i="12"/>
  <c r="E21" i="12" s="1"/>
  <c r="AL21" i="12"/>
  <c r="H21" i="12" s="1"/>
  <c r="AM21" i="12"/>
  <c r="AN21" i="12"/>
  <c r="AO21" i="12"/>
  <c r="AT21" i="12"/>
  <c r="AU21" i="12"/>
  <c r="AX21" i="12" s="1"/>
  <c r="AW21" i="12"/>
  <c r="L24" i="12"/>
  <c r="N24" i="12" s="1"/>
  <c r="AK24" i="12"/>
  <c r="E24" i="12" s="1"/>
  <c r="AM24" i="12"/>
  <c r="AN24" i="12"/>
  <c r="AO24" i="12"/>
  <c r="AT24" i="12"/>
  <c r="AU24" i="12" s="1"/>
  <c r="AX24" i="12" s="1"/>
  <c r="AW24" i="12"/>
  <c r="L27" i="12"/>
  <c r="N27" i="12"/>
  <c r="AK27" i="12"/>
  <c r="E27" i="12" s="1"/>
  <c r="AM27" i="12"/>
  <c r="AN27" i="12"/>
  <c r="AO27" i="12"/>
  <c r="AT27" i="12"/>
  <c r="AU27" i="12"/>
  <c r="AW27" i="12"/>
  <c r="L30" i="12"/>
  <c r="N30" i="12" s="1"/>
  <c r="AK30" i="12"/>
  <c r="AM30" i="12"/>
  <c r="AN30" i="12"/>
  <c r="AO30" i="12"/>
  <c r="AT30" i="12"/>
  <c r="AU30" i="12"/>
  <c r="AX30" i="12" s="1"/>
  <c r="AW30" i="12"/>
  <c r="L33" i="12"/>
  <c r="N33" i="12" s="1"/>
  <c r="AK33" i="12"/>
  <c r="AM33" i="12"/>
  <c r="AN33" i="12"/>
  <c r="AO33" i="12"/>
  <c r="AT33" i="12"/>
  <c r="AU33" i="12" s="1"/>
  <c r="AX33" i="12" s="1"/>
  <c r="AW33" i="12"/>
  <c r="L36" i="12"/>
  <c r="N36" i="12" s="1"/>
  <c r="AK36" i="12"/>
  <c r="AL36" i="12"/>
  <c r="H36" i="12" s="1"/>
  <c r="AM36" i="12"/>
  <c r="AN36" i="12"/>
  <c r="AO36" i="12"/>
  <c r="AT36" i="12"/>
  <c r="AU36" i="12"/>
  <c r="AX36" i="12" s="1"/>
  <c r="AW36" i="12"/>
  <c r="L39" i="12"/>
  <c r="N39" i="12"/>
  <c r="AK39" i="12"/>
  <c r="E39" i="12" s="1"/>
  <c r="AM39" i="12"/>
  <c r="AN39" i="12"/>
  <c r="AO39" i="12"/>
  <c r="AT39" i="12"/>
  <c r="AU39" i="12" s="1"/>
  <c r="AX39" i="12" s="1"/>
  <c r="AW39" i="12"/>
  <c r="L42" i="12"/>
  <c r="N42" i="12" s="1"/>
  <c r="AK42" i="12"/>
  <c r="AL42" i="12" s="1"/>
  <c r="H42" i="12" s="1"/>
  <c r="AM42" i="12"/>
  <c r="AN42" i="12"/>
  <c r="AO42" i="12"/>
  <c r="AT42" i="12"/>
  <c r="AU42" i="12"/>
  <c r="AW42" i="12"/>
  <c r="L45" i="12"/>
  <c r="N45" i="12" s="1"/>
  <c r="AK45" i="12"/>
  <c r="E45" i="12" s="1"/>
  <c r="AM45" i="12"/>
  <c r="AN45" i="12"/>
  <c r="AO45" i="12"/>
  <c r="AT45" i="12"/>
  <c r="AU45" i="12" s="1"/>
  <c r="AX45" i="12" s="1"/>
  <c r="AW45" i="12"/>
  <c r="L48" i="12"/>
  <c r="N48" i="12"/>
  <c r="AK48" i="12"/>
  <c r="E48" i="12" s="1"/>
  <c r="AM48" i="12"/>
  <c r="AN48" i="12"/>
  <c r="AO48" i="12"/>
  <c r="AT48" i="12"/>
  <c r="AU48" i="12"/>
  <c r="AW48" i="12"/>
  <c r="L51" i="12"/>
  <c r="N51" i="12" s="1"/>
  <c r="AK51" i="12"/>
  <c r="E51" i="12" s="1"/>
  <c r="AL51" i="12"/>
  <c r="H51" i="12" s="1"/>
  <c r="AM51" i="12"/>
  <c r="AN51" i="12"/>
  <c r="AO51" i="12"/>
  <c r="AT51" i="12"/>
  <c r="AU51" i="12" s="1"/>
  <c r="AX51" i="12" s="1"/>
  <c r="AW51" i="12"/>
  <c r="L18" i="10"/>
  <c r="N18" i="10"/>
  <c r="AK18" i="10"/>
  <c r="E18" i="10" s="1"/>
  <c r="AL18" i="10"/>
  <c r="H18" i="10" s="1"/>
  <c r="AM18" i="10"/>
  <c r="AN18" i="10"/>
  <c r="AP18" i="10" s="1"/>
  <c r="J18" i="10" s="1"/>
  <c r="AQ18" i="10" s="1"/>
  <c r="AO18" i="10"/>
  <c r="AT18" i="10"/>
  <c r="AU18" i="10"/>
  <c r="AW18" i="10"/>
  <c r="L21" i="10"/>
  <c r="N21" i="10" s="1"/>
  <c r="AK21" i="10"/>
  <c r="E21" i="10" s="1"/>
  <c r="AM21" i="10"/>
  <c r="AN21" i="10"/>
  <c r="AO21" i="10"/>
  <c r="AT21" i="10"/>
  <c r="AU21" i="10"/>
  <c r="AX21" i="10" s="1"/>
  <c r="AW21" i="10"/>
  <c r="L24" i="10"/>
  <c r="N24" i="10" s="1"/>
  <c r="AK24" i="10"/>
  <c r="E24" i="10" s="1"/>
  <c r="AL24" i="10"/>
  <c r="H24" i="10" s="1"/>
  <c r="AM24" i="10"/>
  <c r="AN24" i="10"/>
  <c r="AO24" i="10"/>
  <c r="AT24" i="10"/>
  <c r="AU24" i="10" s="1"/>
  <c r="AX24" i="10" s="1"/>
  <c r="AW24" i="10"/>
  <c r="L27" i="10"/>
  <c r="N27" i="10" s="1"/>
  <c r="AK27" i="10"/>
  <c r="E27" i="10" s="1"/>
  <c r="AM27" i="10"/>
  <c r="AN27" i="10"/>
  <c r="AO27" i="10"/>
  <c r="AT27" i="10"/>
  <c r="AU27" i="10"/>
  <c r="AW27" i="10"/>
  <c r="L30" i="10"/>
  <c r="N30" i="10" s="1"/>
  <c r="AK30" i="10"/>
  <c r="E30" i="10" s="1"/>
  <c r="AL30" i="10"/>
  <c r="H30" i="10" s="1"/>
  <c r="AM30" i="10"/>
  <c r="AN30" i="10"/>
  <c r="AO30" i="10"/>
  <c r="AT30" i="10"/>
  <c r="AU30" i="10"/>
  <c r="AW30" i="10"/>
  <c r="L33" i="10"/>
  <c r="N33" i="10"/>
  <c r="AK33" i="10"/>
  <c r="E33" i="10" s="1"/>
  <c r="AM33" i="10"/>
  <c r="AN33" i="10"/>
  <c r="AO33" i="10"/>
  <c r="AT33" i="10"/>
  <c r="AU33" i="10"/>
  <c r="AX33" i="10" s="1"/>
  <c r="AW33" i="10"/>
  <c r="L36" i="10"/>
  <c r="N36" i="10" s="1"/>
  <c r="AK36" i="10"/>
  <c r="E36" i="10" s="1"/>
  <c r="AM36" i="10"/>
  <c r="AN36" i="10"/>
  <c r="AO36" i="10"/>
  <c r="AT36" i="10"/>
  <c r="AU36" i="10" s="1"/>
  <c r="AX36" i="10" s="1"/>
  <c r="AW36" i="10"/>
  <c r="L39" i="10"/>
  <c r="N39" i="10" s="1"/>
  <c r="BC39" i="10" s="1"/>
  <c r="AK39" i="10"/>
  <c r="E39" i="10" s="1"/>
  <c r="AM39" i="10"/>
  <c r="AN39" i="10"/>
  <c r="AO39" i="10"/>
  <c r="AT39" i="10"/>
  <c r="AU39" i="10"/>
  <c r="AW39" i="10"/>
  <c r="L42" i="10"/>
  <c r="N42" i="10" s="1"/>
  <c r="AK42" i="10"/>
  <c r="E42" i="10" s="1"/>
  <c r="AM42" i="10"/>
  <c r="AN42" i="10"/>
  <c r="AO42" i="10"/>
  <c r="AT42" i="10"/>
  <c r="AU42" i="10"/>
  <c r="AW42" i="10"/>
  <c r="L45" i="10"/>
  <c r="N45" i="10" s="1"/>
  <c r="AK45" i="10"/>
  <c r="E45" i="10" s="1"/>
  <c r="AM45" i="10"/>
  <c r="AN45" i="10"/>
  <c r="AO45" i="10"/>
  <c r="AT45" i="10"/>
  <c r="AU45" i="10"/>
  <c r="AW45" i="10"/>
  <c r="L48" i="10"/>
  <c r="N48" i="10" s="1"/>
  <c r="AK48" i="10"/>
  <c r="E48" i="10" s="1"/>
  <c r="AL48" i="10"/>
  <c r="H48" i="10" s="1"/>
  <c r="AM48" i="10"/>
  <c r="AN48" i="10"/>
  <c r="AO48" i="10"/>
  <c r="AT48" i="10"/>
  <c r="AU48" i="10"/>
  <c r="AX48" i="10" s="1"/>
  <c r="AW48" i="10"/>
  <c r="L51" i="10"/>
  <c r="N51" i="10" s="1"/>
  <c r="AK51" i="10"/>
  <c r="E51" i="10" s="1"/>
  <c r="AM51" i="10"/>
  <c r="AN51" i="10"/>
  <c r="AO51" i="10"/>
  <c r="AT51" i="10"/>
  <c r="AU51" i="10"/>
  <c r="AX51" i="10" s="1"/>
  <c r="AW51" i="10"/>
  <c r="L18" i="7"/>
  <c r="N18" i="7"/>
  <c r="AK18" i="7"/>
  <c r="E18" i="7" s="1"/>
  <c r="AM18" i="7"/>
  <c r="AN18" i="7"/>
  <c r="AO18" i="7"/>
  <c r="AT18" i="7"/>
  <c r="AU18" i="7" s="1"/>
  <c r="AX18" i="7" s="1"/>
  <c r="AW18" i="7"/>
  <c r="L21" i="7"/>
  <c r="N21" i="7" s="1"/>
  <c r="AK21" i="7"/>
  <c r="E21" i="7" s="1"/>
  <c r="AM21" i="7"/>
  <c r="AN21" i="7"/>
  <c r="AO21" i="7"/>
  <c r="AT21" i="7"/>
  <c r="AU21" i="7"/>
  <c r="AW21" i="7"/>
  <c r="L24" i="7"/>
  <c r="N24" i="7" s="1"/>
  <c r="AK24" i="7"/>
  <c r="E24" i="7" s="1"/>
  <c r="AM24" i="7"/>
  <c r="AN24" i="7"/>
  <c r="AO24" i="7"/>
  <c r="AT24" i="7"/>
  <c r="AU24" i="7"/>
  <c r="AW24" i="7"/>
  <c r="L27" i="7"/>
  <c r="N27" i="7" s="1"/>
  <c r="AK27" i="7"/>
  <c r="E27" i="7" s="1"/>
  <c r="AL27" i="7"/>
  <c r="H27" i="7" s="1"/>
  <c r="AM27" i="7"/>
  <c r="AN27" i="7"/>
  <c r="AO27" i="7"/>
  <c r="AT27" i="7"/>
  <c r="AU27" i="7" s="1"/>
  <c r="AX27" i="7" s="1"/>
  <c r="AW27" i="7"/>
  <c r="L30" i="7"/>
  <c r="N30" i="7"/>
  <c r="AK30" i="7"/>
  <c r="E30" i="7" s="1"/>
  <c r="AM30" i="7"/>
  <c r="AN30" i="7"/>
  <c r="AO30" i="7"/>
  <c r="AT30" i="7"/>
  <c r="AU30" i="7"/>
  <c r="AW30" i="7"/>
  <c r="L33" i="7"/>
  <c r="N33" i="7" s="1"/>
  <c r="AK33" i="7"/>
  <c r="E33" i="7" s="1"/>
  <c r="AM33" i="7"/>
  <c r="AN33" i="7"/>
  <c r="AO33" i="7"/>
  <c r="AT33" i="7"/>
  <c r="AU33" i="7"/>
  <c r="AX33" i="7" s="1"/>
  <c r="AW33" i="7"/>
  <c r="L36" i="7"/>
  <c r="N36" i="7" s="1"/>
  <c r="AK36" i="7"/>
  <c r="E36" i="7" s="1"/>
  <c r="AL36" i="7"/>
  <c r="H36" i="7" s="1"/>
  <c r="AM36" i="7"/>
  <c r="AN36" i="7"/>
  <c r="AO36" i="7"/>
  <c r="AT36" i="7"/>
  <c r="AU36" i="7" s="1"/>
  <c r="AX36" i="7" s="1"/>
  <c r="AW36" i="7"/>
  <c r="H39" i="7"/>
  <c r="L39" i="7"/>
  <c r="N39" i="7" s="1"/>
  <c r="AK39" i="7"/>
  <c r="E39" i="7" s="1"/>
  <c r="AL39" i="7"/>
  <c r="AM39" i="7"/>
  <c r="AN39" i="7"/>
  <c r="AO39" i="7"/>
  <c r="AT39" i="7"/>
  <c r="AU39" i="7"/>
  <c r="AW39" i="7"/>
  <c r="L42" i="7"/>
  <c r="N42" i="7"/>
  <c r="AK42" i="7"/>
  <c r="E42" i="7" s="1"/>
  <c r="BC42" i="7" s="1"/>
  <c r="AM42" i="7"/>
  <c r="AN42" i="7"/>
  <c r="AO42" i="7"/>
  <c r="AT42" i="7"/>
  <c r="AU42" i="7" s="1"/>
  <c r="AX42" i="7" s="1"/>
  <c r="AW42" i="7"/>
  <c r="L45" i="7"/>
  <c r="N45" i="7"/>
  <c r="AK45" i="7"/>
  <c r="E45" i="7" s="1"/>
  <c r="AM45" i="7"/>
  <c r="AN45" i="7"/>
  <c r="AO45" i="7"/>
  <c r="AT45" i="7"/>
  <c r="AU45" i="7" s="1"/>
  <c r="AW45" i="7"/>
  <c r="L48" i="7"/>
  <c r="N48" i="7"/>
  <c r="AK48" i="7"/>
  <c r="E48" i="7" s="1"/>
  <c r="AL48" i="7"/>
  <c r="H48" i="7" s="1"/>
  <c r="AM48" i="7"/>
  <c r="AN48" i="7"/>
  <c r="AO48" i="7"/>
  <c r="AT48" i="7"/>
  <c r="AU48" i="7" s="1"/>
  <c r="AW48" i="7"/>
  <c r="L51" i="7"/>
  <c r="N51" i="7" s="1"/>
  <c r="AK51" i="7"/>
  <c r="E51" i="7" s="1"/>
  <c r="AL51" i="7"/>
  <c r="H51" i="7" s="1"/>
  <c r="AM51" i="7"/>
  <c r="AN51" i="7"/>
  <c r="AO51" i="7"/>
  <c r="AT51" i="7"/>
  <c r="AU51" i="7" s="1"/>
  <c r="AW51" i="7"/>
  <c r="L18" i="5"/>
  <c r="N18" i="5"/>
  <c r="AK18" i="5"/>
  <c r="E18" i="5" s="1"/>
  <c r="AM18" i="5"/>
  <c r="AN18" i="5"/>
  <c r="AO18" i="5"/>
  <c r="AT18" i="5"/>
  <c r="AU18" i="5" s="1"/>
  <c r="AX18" i="5" s="1"/>
  <c r="AW18" i="5"/>
  <c r="L21" i="5"/>
  <c r="N21" i="5" s="1"/>
  <c r="AK21" i="5"/>
  <c r="E21" i="5" s="1"/>
  <c r="AM21" i="5"/>
  <c r="AN21" i="5"/>
  <c r="AO21" i="5"/>
  <c r="AT21" i="5"/>
  <c r="AU21" i="5"/>
  <c r="AW21" i="5"/>
  <c r="L24" i="5"/>
  <c r="N24" i="5" s="1"/>
  <c r="AK24" i="5"/>
  <c r="E24" i="5" s="1"/>
  <c r="AL24" i="5"/>
  <c r="H24" i="5" s="1"/>
  <c r="AM24" i="5"/>
  <c r="AN24" i="5"/>
  <c r="AO24" i="5"/>
  <c r="AT24" i="5"/>
  <c r="AU24" i="5"/>
  <c r="AW24" i="5"/>
  <c r="L27" i="5"/>
  <c r="N27" i="5"/>
  <c r="AK27" i="5"/>
  <c r="E27" i="5" s="1"/>
  <c r="BC27" i="5" s="1"/>
  <c r="AM27" i="5"/>
  <c r="AN27" i="5"/>
  <c r="AO27" i="5"/>
  <c r="AT27" i="5"/>
  <c r="AU27" i="5"/>
  <c r="AX27" i="5" s="1"/>
  <c r="AW27" i="5"/>
  <c r="L30" i="5"/>
  <c r="N30" i="5"/>
  <c r="AK30" i="5"/>
  <c r="E30" i="5" s="1"/>
  <c r="AM30" i="5"/>
  <c r="AN30" i="5"/>
  <c r="AO30" i="5"/>
  <c r="AT30" i="5"/>
  <c r="AU30" i="5" s="1"/>
  <c r="AX30" i="5" s="1"/>
  <c r="AW30" i="5"/>
  <c r="L33" i="5"/>
  <c r="N33" i="5"/>
  <c r="AK33" i="5"/>
  <c r="E33" i="5" s="1"/>
  <c r="AM33" i="5"/>
  <c r="AN33" i="5"/>
  <c r="AO33" i="5"/>
  <c r="AT33" i="5"/>
  <c r="AU33" i="5"/>
  <c r="AW33" i="5"/>
  <c r="L36" i="5"/>
  <c r="N36" i="5" s="1"/>
  <c r="AK36" i="5"/>
  <c r="E36" i="5" s="1"/>
  <c r="AM36" i="5"/>
  <c r="AN36" i="5"/>
  <c r="AO36" i="5"/>
  <c r="AT36" i="5"/>
  <c r="AU36" i="5"/>
  <c r="AW36" i="5"/>
  <c r="L39" i="5"/>
  <c r="N39" i="5" s="1"/>
  <c r="AK39" i="5"/>
  <c r="E39" i="5" s="1"/>
  <c r="AM39" i="5"/>
  <c r="AN39" i="5"/>
  <c r="AO39" i="5"/>
  <c r="AT39" i="5"/>
  <c r="AU39" i="5"/>
  <c r="AW39" i="5"/>
  <c r="L42" i="5"/>
  <c r="N42" i="5" s="1"/>
  <c r="AK42" i="5"/>
  <c r="E42" i="5" s="1"/>
  <c r="AL42" i="5"/>
  <c r="H42" i="5" s="1"/>
  <c r="AM42" i="5"/>
  <c r="AN42" i="5"/>
  <c r="AO42" i="5"/>
  <c r="AT42" i="5"/>
  <c r="AU42" i="5" s="1"/>
  <c r="AX42" i="5" s="1"/>
  <c r="AW42" i="5"/>
  <c r="L45" i="5"/>
  <c r="N45" i="5" s="1"/>
  <c r="AK45" i="5"/>
  <c r="E45" i="5" s="1"/>
  <c r="AL45" i="5"/>
  <c r="H45" i="5" s="1"/>
  <c r="AM45" i="5"/>
  <c r="AN45" i="5"/>
  <c r="AO45" i="5"/>
  <c r="AT45" i="5"/>
  <c r="AU45" i="5"/>
  <c r="AW45" i="5"/>
  <c r="L48" i="5"/>
  <c r="N48" i="5"/>
  <c r="AK48" i="5"/>
  <c r="E48" i="5" s="1"/>
  <c r="AM48" i="5"/>
  <c r="AN48" i="5"/>
  <c r="AO48" i="5"/>
  <c r="AT48" i="5"/>
  <c r="AU48" i="5"/>
  <c r="AX48" i="5" s="1"/>
  <c r="AW48" i="5"/>
  <c r="L51" i="5"/>
  <c r="N51" i="5" s="1"/>
  <c r="AK51" i="5"/>
  <c r="E51" i="5" s="1"/>
  <c r="AM51" i="5"/>
  <c r="AN51" i="5"/>
  <c r="AO51" i="5"/>
  <c r="AT51" i="5"/>
  <c r="AU51" i="5"/>
  <c r="AW51" i="5"/>
  <c r="L18" i="4"/>
  <c r="N18" i="4" s="1"/>
  <c r="AK18" i="4"/>
  <c r="E18" i="4" s="1"/>
  <c r="AM18" i="4"/>
  <c r="AN18" i="4"/>
  <c r="AO18" i="4"/>
  <c r="AT18" i="4"/>
  <c r="AU18" i="4"/>
  <c r="AW18" i="4"/>
  <c r="L21" i="4"/>
  <c r="N21" i="4" s="1"/>
  <c r="AK21" i="4"/>
  <c r="E21" i="4" s="1"/>
  <c r="AM21" i="4"/>
  <c r="AN21" i="4"/>
  <c r="AO21" i="4"/>
  <c r="AT21" i="4"/>
  <c r="AU21" i="4"/>
  <c r="AW21" i="4"/>
  <c r="L24" i="4"/>
  <c r="N24" i="4" s="1"/>
  <c r="AK24" i="4"/>
  <c r="E24" i="4" s="1"/>
  <c r="AM24" i="4"/>
  <c r="AN24" i="4"/>
  <c r="AO24" i="4"/>
  <c r="AT24" i="4"/>
  <c r="AU24" i="4"/>
  <c r="AX24" i="4" s="1"/>
  <c r="AW24" i="4"/>
  <c r="L27" i="4"/>
  <c r="N27" i="4"/>
  <c r="AK27" i="4"/>
  <c r="E27" i="4" s="1"/>
  <c r="AM27" i="4"/>
  <c r="AN27" i="4"/>
  <c r="AO27" i="4"/>
  <c r="AT27" i="4"/>
  <c r="AU27" i="4" s="1"/>
  <c r="AX27" i="4" s="1"/>
  <c r="AW27" i="4"/>
  <c r="L30" i="4"/>
  <c r="N30" i="4"/>
  <c r="AK30" i="4"/>
  <c r="E30" i="4" s="1"/>
  <c r="AL30" i="4"/>
  <c r="H30" i="4" s="1"/>
  <c r="AM30" i="4"/>
  <c r="AN30" i="4"/>
  <c r="AO30" i="4"/>
  <c r="AT30" i="4"/>
  <c r="AU30" i="4"/>
  <c r="AW30" i="4"/>
  <c r="L33" i="4"/>
  <c r="N33" i="4" s="1"/>
  <c r="AK33" i="4"/>
  <c r="E33" i="4" s="1"/>
  <c r="AL33" i="4"/>
  <c r="H33" i="4" s="1"/>
  <c r="AM33" i="4"/>
  <c r="AN33" i="4"/>
  <c r="AO33" i="4"/>
  <c r="AT33" i="4"/>
  <c r="AU33" i="4"/>
  <c r="AX33" i="4" s="1"/>
  <c r="AW33" i="4"/>
  <c r="L36" i="4"/>
  <c r="N36" i="4" s="1"/>
  <c r="AK36" i="4"/>
  <c r="E36" i="4" s="1"/>
  <c r="AL36" i="4"/>
  <c r="H36" i="4" s="1"/>
  <c r="AM36" i="4"/>
  <c r="AN36" i="4"/>
  <c r="AO36" i="4"/>
  <c r="AT36" i="4"/>
  <c r="AU36" i="4" s="1"/>
  <c r="AX36" i="4" s="1"/>
  <c r="AW36" i="4"/>
  <c r="L39" i="4"/>
  <c r="N39" i="4" s="1"/>
  <c r="AK39" i="4"/>
  <c r="E39" i="4" s="1"/>
  <c r="AM39" i="4"/>
  <c r="AN39" i="4"/>
  <c r="AO39" i="4"/>
  <c r="AT39" i="4"/>
  <c r="AU39" i="4"/>
  <c r="AW39" i="4"/>
  <c r="L42" i="4"/>
  <c r="N42" i="4" s="1"/>
  <c r="AK42" i="4"/>
  <c r="E42" i="4" s="1"/>
  <c r="AL42" i="4"/>
  <c r="H42" i="4" s="1"/>
  <c r="AM42" i="4"/>
  <c r="AN42" i="4"/>
  <c r="AO42" i="4"/>
  <c r="AT42" i="4"/>
  <c r="AU42" i="4"/>
  <c r="AX42" i="4" s="1"/>
  <c r="AW42" i="4"/>
  <c r="L45" i="4"/>
  <c r="N45" i="4" s="1"/>
  <c r="AK45" i="4"/>
  <c r="E45" i="4" s="1"/>
  <c r="AM45" i="4"/>
  <c r="AN45" i="4"/>
  <c r="AO45" i="4"/>
  <c r="AT45" i="4"/>
  <c r="AU45" i="4"/>
  <c r="AW45" i="4"/>
  <c r="L48" i="4"/>
  <c r="N48" i="4" s="1"/>
  <c r="AK48" i="4"/>
  <c r="E48" i="4" s="1"/>
  <c r="AM48" i="4"/>
  <c r="AN48" i="4"/>
  <c r="AO48" i="4"/>
  <c r="AT48" i="4"/>
  <c r="AU48" i="4"/>
  <c r="AW48" i="4"/>
  <c r="L51" i="4"/>
  <c r="N51" i="4"/>
  <c r="AK51" i="4"/>
  <c r="E51" i="4" s="1"/>
  <c r="AL51" i="4"/>
  <c r="H51" i="4" s="1"/>
  <c r="AM51" i="4"/>
  <c r="AN51" i="4"/>
  <c r="AO51" i="4"/>
  <c r="AT51" i="4"/>
  <c r="AU51" i="4" s="1"/>
  <c r="AX51" i="4" s="1"/>
  <c r="AW51" i="4"/>
  <c r="I30" i="83" l="1"/>
  <c r="AR30" i="83"/>
  <c r="AS30" i="83" s="1"/>
  <c r="AV30" i="83" s="1"/>
  <c r="F30" i="83" s="1"/>
  <c r="AY30" i="83" s="1"/>
  <c r="G30" i="83" s="1"/>
  <c r="BB30" i="83"/>
  <c r="BD30" i="83" s="1"/>
  <c r="I24" i="83"/>
  <c r="AR24" i="83"/>
  <c r="AS24" i="83" s="1"/>
  <c r="AV24" i="83" s="1"/>
  <c r="F24" i="83" s="1"/>
  <c r="AY24" i="83" s="1"/>
  <c r="G24" i="83" s="1"/>
  <c r="BB51" i="83"/>
  <c r="BD51" i="83" s="1"/>
  <c r="BB24" i="83"/>
  <c r="BD24" i="83" s="1"/>
  <c r="I42" i="83"/>
  <c r="AR42" i="83"/>
  <c r="AS42" i="83" s="1"/>
  <c r="AV42" i="83" s="1"/>
  <c r="F42" i="83" s="1"/>
  <c r="BC18" i="101"/>
  <c r="G18" i="101" s="1"/>
  <c r="BF18" i="101"/>
  <c r="BH18" i="101" s="1"/>
  <c r="BF36" i="101"/>
  <c r="BH36" i="101" s="1"/>
  <c r="BE36" i="101"/>
  <c r="BD36" i="101"/>
  <c r="BF33" i="100"/>
  <c r="BH33" i="100" s="1"/>
  <c r="BF51" i="100"/>
  <c r="BH51" i="100" s="1"/>
  <c r="BC21" i="97"/>
  <c r="G21" i="97" s="1"/>
  <c r="BF21" i="97"/>
  <c r="BH21" i="97" s="1"/>
  <c r="BC21" i="96"/>
  <c r="G21" i="96" s="1"/>
  <c r="BF21" i="96"/>
  <c r="BH21" i="96" s="1"/>
  <c r="BF36" i="99"/>
  <c r="BH36" i="99" s="1"/>
  <c r="AY30" i="111"/>
  <c r="G30" i="111" s="1"/>
  <c r="BB30" i="111"/>
  <c r="BD30" i="111" s="1"/>
  <c r="BF48" i="102"/>
  <c r="BH48" i="102" s="1"/>
  <c r="BF51" i="102"/>
  <c r="BH51" i="102" s="1"/>
  <c r="BB51" i="118"/>
  <c r="BD51" i="118" s="1"/>
  <c r="BB36" i="117"/>
  <c r="BD36" i="117" s="1"/>
  <c r="AY30" i="117"/>
  <c r="G30" i="117" s="1"/>
  <c r="BB30" i="117"/>
  <c r="BD30" i="117" s="1"/>
  <c r="BB18" i="84"/>
  <c r="BD18" i="84" s="1"/>
  <c r="I30" i="84"/>
  <c r="AR30" i="84"/>
  <c r="AS30" i="84" s="1"/>
  <c r="AV30" i="84" s="1"/>
  <c r="F30" i="84" s="1"/>
  <c r="AZ18" i="84"/>
  <c r="BB45" i="87"/>
  <c r="BD45" i="87" s="1"/>
  <c r="AR36" i="88"/>
  <c r="AS36" i="88" s="1"/>
  <c r="AV36" i="88" s="1"/>
  <c r="F36" i="88" s="1"/>
  <c r="AY36" i="88" s="1"/>
  <c r="G36" i="88" s="1"/>
  <c r="I36" i="88"/>
  <c r="BB36" i="88"/>
  <c r="BD36" i="88" s="1"/>
  <c r="BF33" i="81"/>
  <c r="BH33" i="81" s="1"/>
  <c r="I42" i="80"/>
  <c r="AV42" i="80"/>
  <c r="AW42" i="80" s="1"/>
  <c r="AZ42" i="80" s="1"/>
  <c r="F42" i="80" s="1"/>
  <c r="I39" i="80"/>
  <c r="AV39" i="80"/>
  <c r="AW39" i="80" s="1"/>
  <c r="AZ39" i="80" s="1"/>
  <c r="F39" i="80" s="1"/>
  <c r="AV33" i="80"/>
  <c r="AW33" i="80" s="1"/>
  <c r="AZ33" i="80" s="1"/>
  <c r="F33" i="80" s="1"/>
  <c r="BC33" i="80" s="1"/>
  <c r="G33" i="80" s="1"/>
  <c r="BF33" i="80"/>
  <c r="BH33" i="80" s="1"/>
  <c r="I33" i="80"/>
  <c r="AY21" i="112"/>
  <c r="G21" i="112" s="1"/>
  <c r="BB21" i="112"/>
  <c r="BD21" i="112" s="1"/>
  <c r="BB27" i="112"/>
  <c r="BD27" i="112" s="1"/>
  <c r="AY48" i="112"/>
  <c r="G48" i="112" s="1"/>
  <c r="BB48" i="112"/>
  <c r="BD48" i="112" s="1"/>
  <c r="AY45" i="112"/>
  <c r="G45" i="112" s="1"/>
  <c r="BB45" i="112"/>
  <c r="BD45" i="112" s="1"/>
  <c r="BB24" i="113"/>
  <c r="BD24" i="113" s="1"/>
  <c r="AY39" i="114"/>
  <c r="G39" i="114" s="1"/>
  <c r="BB39" i="114"/>
  <c r="BD39" i="114" s="1"/>
  <c r="BA18" i="114"/>
  <c r="AZ18" i="114"/>
  <c r="AY27" i="114"/>
  <c r="G27" i="114" s="1"/>
  <c r="BB27" i="114"/>
  <c r="BD27" i="114" s="1"/>
  <c r="BB45" i="114"/>
  <c r="BD45" i="114" s="1"/>
  <c r="AY51" i="114"/>
  <c r="G51" i="114" s="1"/>
  <c r="BB51" i="114"/>
  <c r="BD51" i="114" s="1"/>
  <c r="BB18" i="114"/>
  <c r="BD18" i="114" s="1"/>
  <c r="AZ30" i="116"/>
  <c r="BA30" i="116"/>
  <c r="AY42" i="116"/>
  <c r="G42" i="116" s="1"/>
  <c r="BB42" i="116"/>
  <c r="BD42" i="116" s="1"/>
  <c r="AY51" i="116"/>
  <c r="G51" i="116" s="1"/>
  <c r="BB51" i="116"/>
  <c r="BD51" i="116" s="1"/>
  <c r="BB45" i="116"/>
  <c r="BD45" i="116" s="1"/>
  <c r="AY24" i="116"/>
  <c r="G24" i="116" s="1"/>
  <c r="BB24" i="116"/>
  <c r="BD24" i="116" s="1"/>
  <c r="BB30" i="116"/>
  <c r="BD30" i="116" s="1"/>
  <c r="BA36" i="109"/>
  <c r="AZ36" i="109"/>
  <c r="BB42" i="109"/>
  <c r="BD42" i="109" s="1"/>
  <c r="BB36" i="109"/>
  <c r="BD36" i="109" s="1"/>
  <c r="BB27" i="109"/>
  <c r="BD27" i="109" s="1"/>
  <c r="BA27" i="109"/>
  <c r="AZ27" i="109"/>
  <c r="AY36" i="123"/>
  <c r="G36" i="123" s="1"/>
  <c r="BB36" i="123"/>
  <c r="BD36" i="123" s="1"/>
  <c r="AY51" i="122"/>
  <c r="G51" i="122" s="1"/>
  <c r="BB51" i="122"/>
  <c r="BD51" i="122" s="1"/>
  <c r="AZ30" i="108"/>
  <c r="BA30" i="108"/>
  <c r="BA45" i="108"/>
  <c r="AZ45" i="108"/>
  <c r="BB48" i="108"/>
  <c r="BD48" i="108" s="1"/>
  <c r="AY33" i="108"/>
  <c r="G33" i="108" s="1"/>
  <c r="BB33" i="108"/>
  <c r="BD33" i="108" s="1"/>
  <c r="BB30" i="108"/>
  <c r="BD30" i="108" s="1"/>
  <c r="BD42" i="104"/>
  <c r="BE42" i="104"/>
  <c r="AY45" i="106"/>
  <c r="G45" i="106" s="1"/>
  <c r="BB45" i="106"/>
  <c r="BD45" i="106" s="1"/>
  <c r="AY18" i="107"/>
  <c r="G18" i="107" s="1"/>
  <c r="BB18" i="107"/>
  <c r="BD18" i="107" s="1"/>
  <c r="AY36" i="107"/>
  <c r="G36" i="107" s="1"/>
  <c r="BB36" i="107"/>
  <c r="BD36" i="107" s="1"/>
  <c r="AY24" i="107"/>
  <c r="G24" i="107" s="1"/>
  <c r="BB24" i="107"/>
  <c r="BD24" i="107" s="1"/>
  <c r="AY42" i="105"/>
  <c r="G42" i="105" s="1"/>
  <c r="BB42" i="105"/>
  <c r="BD42" i="105" s="1"/>
  <c r="AY51" i="105"/>
  <c r="G51" i="105" s="1"/>
  <c r="BB51" i="105"/>
  <c r="BD51" i="105" s="1"/>
  <c r="BF45" i="78"/>
  <c r="BH45" i="78" s="1"/>
  <c r="AZ36" i="65"/>
  <c r="BB36" i="65"/>
  <c r="BD36" i="65" s="1"/>
  <c r="I51" i="65"/>
  <c r="AR51" i="65"/>
  <c r="AS51" i="65" s="1"/>
  <c r="AV51" i="65" s="1"/>
  <c r="F51" i="65" s="1"/>
  <c r="BB36" i="64"/>
  <c r="BD36" i="64" s="1"/>
  <c r="BB24" i="64"/>
  <c r="BD24" i="64" s="1"/>
  <c r="BB45" i="64"/>
  <c r="BD45" i="64" s="1"/>
  <c r="BC18" i="126"/>
  <c r="G18" i="126" s="1"/>
  <c r="BF18" i="126"/>
  <c r="BH18" i="126" s="1"/>
  <c r="AZ30" i="127"/>
  <c r="BA30" i="127"/>
  <c r="AZ36" i="62"/>
  <c r="I45" i="62"/>
  <c r="AR45" i="62"/>
  <c r="AS45" i="62" s="1"/>
  <c r="AV45" i="62" s="1"/>
  <c r="F45" i="62" s="1"/>
  <c r="I27" i="62"/>
  <c r="AR27" i="62"/>
  <c r="AS27" i="62" s="1"/>
  <c r="AV27" i="62" s="1"/>
  <c r="F27" i="62" s="1"/>
  <c r="I36" i="61"/>
  <c r="AR36" i="61"/>
  <c r="AS36" i="61" s="1"/>
  <c r="AV36" i="61" s="1"/>
  <c r="F36" i="61" s="1"/>
  <c r="AY36" i="61" s="1"/>
  <c r="G36" i="61" s="1"/>
  <c r="BB36" i="61"/>
  <c r="BD36" i="61" s="1"/>
  <c r="BB45" i="60"/>
  <c r="BD45" i="60" s="1"/>
  <c r="BA45" i="130"/>
  <c r="AZ45" i="130"/>
  <c r="BB24" i="125"/>
  <c r="BD24" i="125" s="1"/>
  <c r="BA42" i="125"/>
  <c r="AZ42" i="125"/>
  <c r="AR51" i="92"/>
  <c r="AS51" i="92" s="1"/>
  <c r="AV51" i="92" s="1"/>
  <c r="F51" i="92" s="1"/>
  <c r="AY51" i="92" s="1"/>
  <c r="G51" i="92" s="1"/>
  <c r="I51" i="92"/>
  <c r="BB51" i="92"/>
  <c r="BD51" i="92" s="1"/>
  <c r="AR39" i="92"/>
  <c r="AS39" i="92" s="1"/>
  <c r="AV39" i="92" s="1"/>
  <c r="F39" i="92" s="1"/>
  <c r="I39" i="92"/>
  <c r="AR27" i="92"/>
  <c r="AS27" i="92" s="1"/>
  <c r="AV27" i="92" s="1"/>
  <c r="F27" i="92" s="1"/>
  <c r="I27" i="92"/>
  <c r="AR21" i="89"/>
  <c r="AS21" i="89" s="1"/>
  <c r="AV21" i="89" s="1"/>
  <c r="F21" i="89" s="1"/>
  <c r="AY21" i="89" s="1"/>
  <c r="G21" i="89" s="1"/>
  <c r="I21" i="89"/>
  <c r="BB48" i="89"/>
  <c r="BD48" i="89" s="1"/>
  <c r="BB21" i="89"/>
  <c r="BD21" i="89" s="1"/>
  <c r="AY51" i="110"/>
  <c r="G51" i="110" s="1"/>
  <c r="BB51" i="110"/>
  <c r="BD51" i="110" s="1"/>
  <c r="AY21" i="110"/>
  <c r="G21" i="110" s="1"/>
  <c r="BB21" i="110"/>
  <c r="BD21" i="110" s="1"/>
  <c r="AZ39" i="91"/>
  <c r="I48" i="91"/>
  <c r="AR48" i="91"/>
  <c r="AS48" i="91" s="1"/>
  <c r="AV48" i="91" s="1"/>
  <c r="F48" i="91" s="1"/>
  <c r="I45" i="91"/>
  <c r="AR45" i="91"/>
  <c r="AS45" i="91" s="1"/>
  <c r="AV45" i="91" s="1"/>
  <c r="F45" i="91" s="1"/>
  <c r="BB39" i="91"/>
  <c r="BD39" i="91" s="1"/>
  <c r="I36" i="91"/>
  <c r="AR36" i="91"/>
  <c r="AS36" i="91" s="1"/>
  <c r="AV36" i="91" s="1"/>
  <c r="F36" i="91" s="1"/>
  <c r="BB18" i="91"/>
  <c r="BD18" i="91" s="1"/>
  <c r="AR48" i="69"/>
  <c r="AS48" i="69" s="1"/>
  <c r="AV48" i="69" s="1"/>
  <c r="F48" i="69" s="1"/>
  <c r="AY48" i="69" s="1"/>
  <c r="G48" i="69" s="1"/>
  <c r="I48" i="69"/>
  <c r="I33" i="59"/>
  <c r="AR33" i="59"/>
  <c r="AS33" i="59" s="1"/>
  <c r="AV33" i="59" s="1"/>
  <c r="F33" i="59" s="1"/>
  <c r="AY33" i="59" s="1"/>
  <c r="G33" i="59" s="1"/>
  <c r="BB33" i="59"/>
  <c r="BD33" i="59" s="1"/>
  <c r="AY45" i="55"/>
  <c r="G45" i="55" s="1"/>
  <c r="BB45" i="55"/>
  <c r="BD45" i="55" s="1"/>
  <c r="I36" i="55"/>
  <c r="AR36" i="55"/>
  <c r="AS36" i="55" s="1"/>
  <c r="AV36" i="55" s="1"/>
  <c r="F36" i="55" s="1"/>
  <c r="AZ33" i="57"/>
  <c r="BA33" i="57"/>
  <c r="AR42" i="57"/>
  <c r="AS42" i="57" s="1"/>
  <c r="AV42" i="57" s="1"/>
  <c r="F42" i="57" s="1"/>
  <c r="AY42" i="57" s="1"/>
  <c r="G42" i="57" s="1"/>
  <c r="BB42" i="57"/>
  <c r="BD42" i="57" s="1"/>
  <c r="I42" i="57"/>
  <c r="AR48" i="57"/>
  <c r="AS48" i="57" s="1"/>
  <c r="AV48" i="57" s="1"/>
  <c r="F48" i="57" s="1"/>
  <c r="AY48" i="57" s="1"/>
  <c r="G48" i="57" s="1"/>
  <c r="I48" i="57"/>
  <c r="BB48" i="57"/>
  <c r="BD48" i="57" s="1"/>
  <c r="I21" i="57"/>
  <c r="AR21" i="57"/>
  <c r="AS21" i="57" s="1"/>
  <c r="AV21" i="57" s="1"/>
  <c r="F21" i="57" s="1"/>
  <c r="BA27" i="131"/>
  <c r="AZ27" i="131"/>
  <c r="AV42" i="76"/>
  <c r="AW42" i="76" s="1"/>
  <c r="AZ42" i="76" s="1"/>
  <c r="F42" i="76" s="1"/>
  <c r="BC42" i="76" s="1"/>
  <c r="G42" i="76" s="1"/>
  <c r="I42" i="76"/>
  <c r="I24" i="76"/>
  <c r="AV24" i="76"/>
  <c r="AW24" i="76" s="1"/>
  <c r="AZ24" i="76" s="1"/>
  <c r="F24" i="76" s="1"/>
  <c r="BC24" i="76" s="1"/>
  <c r="G24" i="76" s="1"/>
  <c r="BF42" i="76"/>
  <c r="BH42" i="76" s="1"/>
  <c r="BD51" i="74"/>
  <c r="AV27" i="74"/>
  <c r="AW27" i="74" s="1"/>
  <c r="AZ27" i="74" s="1"/>
  <c r="F27" i="74" s="1"/>
  <c r="BC27" i="74" s="1"/>
  <c r="G27" i="74" s="1"/>
  <c r="I27" i="74"/>
  <c r="BF27" i="74"/>
  <c r="BH27" i="74" s="1"/>
  <c r="BE24" i="74"/>
  <c r="BD24" i="74"/>
  <c r="AV42" i="73"/>
  <c r="AW42" i="73" s="1"/>
  <c r="AZ42" i="73" s="1"/>
  <c r="F42" i="73" s="1"/>
  <c r="BC42" i="73" s="1"/>
  <c r="G42" i="73" s="1"/>
  <c r="I30" i="73"/>
  <c r="AV30" i="73"/>
  <c r="AW30" i="73" s="1"/>
  <c r="AZ30" i="73" s="1"/>
  <c r="F30" i="73" s="1"/>
  <c r="AV27" i="72"/>
  <c r="AW27" i="72" s="1"/>
  <c r="AZ27" i="72" s="1"/>
  <c r="F27" i="72" s="1"/>
  <c r="BC27" i="72" s="1"/>
  <c r="G27" i="72" s="1"/>
  <c r="I21" i="72"/>
  <c r="AV21" i="72"/>
  <c r="AW21" i="72" s="1"/>
  <c r="AZ21" i="72" s="1"/>
  <c r="F21" i="72" s="1"/>
  <c r="AR48" i="51"/>
  <c r="AS48" i="51" s="1"/>
  <c r="AV48" i="51" s="1"/>
  <c r="F48" i="51" s="1"/>
  <c r="AY48" i="51" s="1"/>
  <c r="G48" i="51" s="1"/>
  <c r="I27" i="51"/>
  <c r="AR42" i="51"/>
  <c r="AS42" i="51" s="1"/>
  <c r="AV42" i="51" s="1"/>
  <c r="F42" i="51" s="1"/>
  <c r="AY42" i="51" s="1"/>
  <c r="G42" i="51" s="1"/>
  <c r="AR42" i="52"/>
  <c r="AS42" i="52" s="1"/>
  <c r="AV42" i="52" s="1"/>
  <c r="F42" i="52" s="1"/>
  <c r="AY42" i="52" s="1"/>
  <c r="G42" i="52" s="1"/>
  <c r="AP51" i="50"/>
  <c r="J51" i="50" s="1"/>
  <c r="AQ51" i="50" s="1"/>
  <c r="AP27" i="50"/>
  <c r="J27" i="50" s="1"/>
  <c r="AQ27" i="50" s="1"/>
  <c r="AR27" i="50" s="1"/>
  <c r="AS27" i="50" s="1"/>
  <c r="AV27" i="50" s="1"/>
  <c r="F27" i="50" s="1"/>
  <c r="AY27" i="50" s="1"/>
  <c r="G27" i="50" s="1"/>
  <c r="AP24" i="50"/>
  <c r="J24" i="50" s="1"/>
  <c r="AQ24" i="50" s="1"/>
  <c r="AP33" i="50"/>
  <c r="J33" i="50" s="1"/>
  <c r="AQ33" i="50" s="1"/>
  <c r="AR33" i="50" s="1"/>
  <c r="AS33" i="50" s="1"/>
  <c r="AV33" i="50" s="1"/>
  <c r="F33" i="50" s="1"/>
  <c r="AY33" i="50" s="1"/>
  <c r="G33" i="50" s="1"/>
  <c r="AR18" i="49"/>
  <c r="AS18" i="49" s="1"/>
  <c r="AV18" i="49" s="1"/>
  <c r="F18" i="49" s="1"/>
  <c r="AY18" i="49" s="1"/>
  <c r="G18" i="49" s="1"/>
  <c r="I21" i="54"/>
  <c r="AR21" i="54"/>
  <c r="AS21" i="54" s="1"/>
  <c r="AV21" i="54" s="1"/>
  <c r="F21" i="54" s="1"/>
  <c r="AY21" i="54" s="1"/>
  <c r="G21" i="54" s="1"/>
  <c r="I30" i="54"/>
  <c r="AR30" i="54"/>
  <c r="AS30" i="54" s="1"/>
  <c r="AV30" i="54" s="1"/>
  <c r="F30" i="54" s="1"/>
  <c r="I39" i="54"/>
  <c r="AR39" i="54"/>
  <c r="AS39" i="54" s="1"/>
  <c r="AV39" i="54" s="1"/>
  <c r="F39" i="54" s="1"/>
  <c r="AR39" i="68"/>
  <c r="AS39" i="68" s="1"/>
  <c r="AV39" i="68" s="1"/>
  <c r="F39" i="68" s="1"/>
  <c r="I39" i="68"/>
  <c r="AP45" i="46"/>
  <c r="J45" i="46" s="1"/>
  <c r="AQ45" i="46" s="1"/>
  <c r="AR45" i="46" s="1"/>
  <c r="AS45" i="46" s="1"/>
  <c r="AV45" i="46" s="1"/>
  <c r="F45" i="46" s="1"/>
  <c r="AY45" i="46" s="1"/>
  <c r="G45" i="46" s="1"/>
  <c r="AP21" i="46"/>
  <c r="J21" i="46" s="1"/>
  <c r="AQ21" i="46" s="1"/>
  <c r="I21" i="46" s="1"/>
  <c r="AR33" i="46"/>
  <c r="AS33" i="46" s="1"/>
  <c r="AV33" i="46" s="1"/>
  <c r="F33" i="46" s="1"/>
  <c r="AY33" i="46" s="1"/>
  <c r="G33" i="46" s="1"/>
  <c r="BA33" i="46" s="1"/>
  <c r="AR27" i="45"/>
  <c r="AS27" i="45" s="1"/>
  <c r="AV27" i="45" s="1"/>
  <c r="F27" i="45" s="1"/>
  <c r="I39" i="47"/>
  <c r="AR39" i="47"/>
  <c r="AS39" i="47" s="1"/>
  <c r="AV39" i="47" s="1"/>
  <c r="F39" i="47" s="1"/>
  <c r="AY39" i="47" s="1"/>
  <c r="G39" i="47" s="1"/>
  <c r="AP51" i="47"/>
  <c r="J51" i="47" s="1"/>
  <c r="AQ51" i="47" s="1"/>
  <c r="AR21" i="47"/>
  <c r="AS21" i="47" s="1"/>
  <c r="AV21" i="47" s="1"/>
  <c r="F21" i="47" s="1"/>
  <c r="AY21" i="47" s="1"/>
  <c r="G21" i="47" s="1"/>
  <c r="BA21" i="47" s="1"/>
  <c r="AR27" i="44"/>
  <c r="AS27" i="44" s="1"/>
  <c r="AV27" i="44" s="1"/>
  <c r="F27" i="44" s="1"/>
  <c r="AY27" i="44" s="1"/>
  <c r="G27" i="44" s="1"/>
  <c r="AP18" i="44"/>
  <c r="J18" i="44" s="1"/>
  <c r="AQ18" i="44" s="1"/>
  <c r="AP30" i="44"/>
  <c r="J30" i="44" s="1"/>
  <c r="AQ30" i="44" s="1"/>
  <c r="I30" i="44" s="1"/>
  <c r="G24" i="44"/>
  <c r="AZ24" i="44" s="1"/>
  <c r="AP42" i="44"/>
  <c r="J42" i="44" s="1"/>
  <c r="AQ42" i="44" s="1"/>
  <c r="BB27" i="32"/>
  <c r="I27" i="32"/>
  <c r="AR33" i="31"/>
  <c r="AS33" i="31" s="1"/>
  <c r="AV33" i="31" s="1"/>
  <c r="F33" i="31" s="1"/>
  <c r="AY33" i="31" s="1"/>
  <c r="G33" i="31" s="1"/>
  <c r="BA21" i="132"/>
  <c r="AZ21" i="132"/>
  <c r="BA33" i="132"/>
  <c r="AZ33" i="132"/>
  <c r="BF33" i="41"/>
  <c r="BH33" i="41" s="1"/>
  <c r="BD33" i="41"/>
  <c r="AT42" i="41"/>
  <c r="J42" i="41" s="1"/>
  <c r="AU42" i="41" s="1"/>
  <c r="I42" i="41" s="1"/>
  <c r="AT27" i="41"/>
  <c r="J27" i="41" s="1"/>
  <c r="AU27" i="41" s="1"/>
  <c r="BH36" i="41"/>
  <c r="I33" i="41"/>
  <c r="BF21" i="41"/>
  <c r="BH21" i="41" s="1"/>
  <c r="BE48" i="135"/>
  <c r="BD48" i="135"/>
  <c r="AV30" i="70"/>
  <c r="AW30" i="70" s="1"/>
  <c r="AZ30" i="70" s="1"/>
  <c r="F30" i="70" s="1"/>
  <c r="I30" i="70"/>
  <c r="BF27" i="70"/>
  <c r="BH27" i="70" s="1"/>
  <c r="BF39" i="40"/>
  <c r="AV42" i="40"/>
  <c r="AW42" i="40" s="1"/>
  <c r="AZ42" i="40" s="1"/>
  <c r="F42" i="40" s="1"/>
  <c r="BC42" i="40" s="1"/>
  <c r="G42" i="40" s="1"/>
  <c r="BH48" i="40"/>
  <c r="AV18" i="40"/>
  <c r="AW18" i="40" s="1"/>
  <c r="AZ18" i="40" s="1"/>
  <c r="F18" i="40" s="1"/>
  <c r="BC18" i="40" s="1"/>
  <c r="G18" i="40" s="1"/>
  <c r="BE18" i="40" s="1"/>
  <c r="BB48" i="38"/>
  <c r="BD48" i="38" s="1"/>
  <c r="I48" i="38"/>
  <c r="G42" i="37"/>
  <c r="AP33" i="37"/>
  <c r="J33" i="37" s="1"/>
  <c r="AQ33" i="37" s="1"/>
  <c r="I39" i="37"/>
  <c r="AP21" i="35"/>
  <c r="J21" i="35" s="1"/>
  <c r="AQ21" i="35" s="1"/>
  <c r="I21" i="35" s="1"/>
  <c r="AR42" i="34"/>
  <c r="AS42" i="34" s="1"/>
  <c r="AV42" i="34" s="1"/>
  <c r="F42" i="34" s="1"/>
  <c r="AY42" i="34" s="1"/>
  <c r="G42" i="34" s="1"/>
  <c r="AR30" i="71"/>
  <c r="AS30" i="71" s="1"/>
  <c r="AV30" i="71" s="1"/>
  <c r="F30" i="71" s="1"/>
  <c r="I30" i="71"/>
  <c r="BC24" i="14"/>
  <c r="AL30" i="14"/>
  <c r="H30" i="14" s="1"/>
  <c r="AL27" i="14"/>
  <c r="H27" i="14" s="1"/>
  <c r="BC24" i="7"/>
  <c r="AL42" i="7"/>
  <c r="H42" i="7" s="1"/>
  <c r="AL33" i="7"/>
  <c r="H33" i="7" s="1"/>
  <c r="AL24" i="12"/>
  <c r="H24" i="12" s="1"/>
  <c r="E42" i="12"/>
  <c r="AL45" i="12"/>
  <c r="H45" i="12" s="1"/>
  <c r="BC45" i="10"/>
  <c r="AL45" i="10"/>
  <c r="H45" i="10" s="1"/>
  <c r="AL21" i="10"/>
  <c r="H21" i="10" s="1"/>
  <c r="BG39" i="17"/>
  <c r="AP33" i="17"/>
  <c r="H33" i="17" s="1"/>
  <c r="AP51" i="16"/>
  <c r="H51" i="16" s="1"/>
  <c r="AP45" i="16"/>
  <c r="H45" i="16" s="1"/>
  <c r="AP27" i="16"/>
  <c r="H27" i="16" s="1"/>
  <c r="AP21" i="16"/>
  <c r="H21" i="16" s="1"/>
  <c r="BG42" i="15"/>
  <c r="BG30" i="15"/>
  <c r="AP48" i="15"/>
  <c r="AT45" i="15"/>
  <c r="J45" i="15" s="1"/>
  <c r="AU45" i="15" s="1"/>
  <c r="AP33" i="15"/>
  <c r="H33" i="15" s="1"/>
  <c r="AP45" i="15"/>
  <c r="AP30" i="15"/>
  <c r="H30" i="15" s="1"/>
  <c r="AP27" i="20"/>
  <c r="H27" i="20" s="1"/>
  <c r="BG39" i="20"/>
  <c r="AP48" i="20"/>
  <c r="H48" i="20" s="1"/>
  <c r="BG42" i="18"/>
  <c r="AP18" i="18"/>
  <c r="H18" i="18" s="1"/>
  <c r="AP39" i="18"/>
  <c r="H39" i="18" s="1"/>
  <c r="AP27" i="18"/>
  <c r="H27" i="18" s="1"/>
  <c r="BC24" i="4"/>
  <c r="BC42" i="4"/>
  <c r="BC51" i="5"/>
  <c r="AP45" i="5"/>
  <c r="J45" i="5" s="1"/>
  <c r="AQ45" i="5" s="1"/>
  <c r="AR45" i="5" s="1"/>
  <c r="AS45" i="5" s="1"/>
  <c r="AV45" i="5" s="1"/>
  <c r="F45" i="5" s="1"/>
  <c r="AY45" i="5" s="1"/>
  <c r="G45" i="5" s="1"/>
  <c r="BC30" i="5"/>
  <c r="AP24" i="5"/>
  <c r="J24" i="5" s="1"/>
  <c r="AQ24" i="5" s="1"/>
  <c r="I24" i="5" s="1"/>
  <c r="BE21" i="138"/>
  <c r="BD21" i="138"/>
  <c r="BA24" i="137"/>
  <c r="AZ24" i="137"/>
  <c r="BA30" i="137"/>
  <c r="AZ30" i="137"/>
  <c r="AZ48" i="137"/>
  <c r="BA48" i="137"/>
  <c r="BC48" i="26"/>
  <c r="AL36" i="26"/>
  <c r="H36" i="26" s="1"/>
  <c r="BC30" i="26"/>
  <c r="BC36" i="26"/>
  <c r="AL27" i="26"/>
  <c r="H27" i="26" s="1"/>
  <c r="AL24" i="25"/>
  <c r="H24" i="25" s="1"/>
  <c r="AL39" i="24"/>
  <c r="H39" i="24" s="1"/>
  <c r="AL48" i="23"/>
  <c r="H48" i="23" s="1"/>
  <c r="AL42" i="23"/>
  <c r="H42" i="23" s="1"/>
  <c r="AL24" i="23"/>
  <c r="H24" i="23" s="1"/>
  <c r="AL33" i="23"/>
  <c r="H33" i="23" s="1"/>
  <c r="AL18" i="22"/>
  <c r="H18" i="22" s="1"/>
  <c r="BD24" i="104"/>
  <c r="BE24" i="104"/>
  <c r="BC48" i="104"/>
  <c r="G48" i="104" s="1"/>
  <c r="BF48" i="104"/>
  <c r="BH48" i="104" s="1"/>
  <c r="BF24" i="104"/>
  <c r="BH24" i="104" s="1"/>
  <c r="BD30" i="104"/>
  <c r="BE30" i="104"/>
  <c r="BD18" i="135"/>
  <c r="BE18" i="135"/>
  <c r="AR48" i="68"/>
  <c r="AS48" i="68" s="1"/>
  <c r="AV48" i="68" s="1"/>
  <c r="F48" i="68" s="1"/>
  <c r="AY48" i="68" s="1"/>
  <c r="G48" i="68" s="1"/>
  <c r="I48" i="68"/>
  <c r="AR45" i="68"/>
  <c r="AS45" i="68" s="1"/>
  <c r="AV45" i="68" s="1"/>
  <c r="F45" i="68" s="1"/>
  <c r="AY45" i="68" s="1"/>
  <c r="G45" i="68" s="1"/>
  <c r="I45" i="68"/>
  <c r="AR51" i="68"/>
  <c r="AS51" i="68" s="1"/>
  <c r="AV51" i="68" s="1"/>
  <c r="F51" i="68" s="1"/>
  <c r="AY51" i="68" s="1"/>
  <c r="G51" i="68" s="1"/>
  <c r="I51" i="68"/>
  <c r="AZ33" i="130"/>
  <c r="BA33" i="130"/>
  <c r="BA24" i="131"/>
  <c r="AZ24" i="131"/>
  <c r="BA42" i="131"/>
  <c r="AZ42" i="131"/>
  <c r="AZ46" i="139"/>
  <c r="BA46" i="139"/>
  <c r="BA22" i="139"/>
  <c r="AZ22" i="139"/>
  <c r="BA19" i="139"/>
  <c r="AZ19" i="139"/>
  <c r="BE21" i="136"/>
  <c r="BD21" i="136"/>
  <c r="BE24" i="133"/>
  <c r="BD24" i="133"/>
  <c r="BE42" i="133"/>
  <c r="BD42" i="133"/>
  <c r="BE33" i="133"/>
  <c r="BD33" i="133"/>
  <c r="BE51" i="133"/>
  <c r="BD51" i="133"/>
  <c r="BA18" i="131"/>
  <c r="AZ18" i="131"/>
  <c r="I42" i="54"/>
  <c r="AR42" i="54"/>
  <c r="AS42" i="54" s="1"/>
  <c r="AV42" i="54" s="1"/>
  <c r="F42" i="54" s="1"/>
  <c r="I27" i="54"/>
  <c r="AR27" i="54"/>
  <c r="AS27" i="54" s="1"/>
  <c r="AV27" i="54" s="1"/>
  <c r="F27" i="54" s="1"/>
  <c r="AY27" i="54" s="1"/>
  <c r="G27" i="54" s="1"/>
  <c r="BF30" i="82"/>
  <c r="BH30" i="82" s="1"/>
  <c r="BF18" i="81"/>
  <c r="BH18" i="81" s="1"/>
  <c r="AV24" i="80"/>
  <c r="AW24" i="80" s="1"/>
  <c r="AZ24" i="80" s="1"/>
  <c r="F24" i="80" s="1"/>
  <c r="BC24" i="80" s="1"/>
  <c r="G24" i="80" s="1"/>
  <c r="I24" i="80"/>
  <c r="I27" i="80"/>
  <c r="AV27" i="80"/>
  <c r="AW27" i="80" s="1"/>
  <c r="AZ27" i="80" s="1"/>
  <c r="F27" i="80" s="1"/>
  <c r="BC27" i="80" s="1"/>
  <c r="G27" i="80" s="1"/>
  <c r="AR39" i="62"/>
  <c r="AS39" i="62" s="1"/>
  <c r="AV39" i="62" s="1"/>
  <c r="F39" i="62" s="1"/>
  <c r="AY39" i="62" s="1"/>
  <c r="G39" i="62" s="1"/>
  <c r="I39" i="62"/>
  <c r="AR21" i="62"/>
  <c r="AS21" i="62" s="1"/>
  <c r="AV21" i="62" s="1"/>
  <c r="F21" i="62" s="1"/>
  <c r="AY21" i="62" s="1"/>
  <c r="G21" i="62" s="1"/>
  <c r="I21" i="62"/>
  <c r="AR33" i="62"/>
  <c r="AS33" i="62" s="1"/>
  <c r="AV33" i="62" s="1"/>
  <c r="F33" i="62" s="1"/>
  <c r="I33" i="62"/>
  <c r="I18" i="62"/>
  <c r="AR18" i="62"/>
  <c r="AS18" i="62" s="1"/>
  <c r="AV18" i="62" s="1"/>
  <c r="F18" i="62" s="1"/>
  <c r="AR39" i="61"/>
  <c r="AS39" i="61" s="1"/>
  <c r="AV39" i="61" s="1"/>
  <c r="F39" i="61" s="1"/>
  <c r="AY39" i="61" s="1"/>
  <c r="G39" i="61" s="1"/>
  <c r="I39" i="61"/>
  <c r="BB51" i="61"/>
  <c r="BD51" i="61" s="1"/>
  <c r="I45" i="61"/>
  <c r="AR45" i="61"/>
  <c r="AS45" i="61" s="1"/>
  <c r="AV45" i="61" s="1"/>
  <c r="F45" i="61" s="1"/>
  <c r="BB42" i="61"/>
  <c r="BD42" i="61" s="1"/>
  <c r="AR18" i="61"/>
  <c r="AS18" i="61" s="1"/>
  <c r="AV18" i="61" s="1"/>
  <c r="F18" i="61" s="1"/>
  <c r="AY18" i="61" s="1"/>
  <c r="G18" i="61" s="1"/>
  <c r="I18" i="61"/>
  <c r="AR39" i="60"/>
  <c r="AS39" i="60" s="1"/>
  <c r="AV39" i="60" s="1"/>
  <c r="F39" i="60" s="1"/>
  <c r="AY39" i="60" s="1"/>
  <c r="G39" i="60" s="1"/>
  <c r="I39" i="60"/>
  <c r="AR36" i="60"/>
  <c r="AS36" i="60" s="1"/>
  <c r="AV36" i="60" s="1"/>
  <c r="F36" i="60" s="1"/>
  <c r="AY36" i="60" s="1"/>
  <c r="G36" i="60" s="1"/>
  <c r="I36" i="60"/>
  <c r="BB39" i="60"/>
  <c r="BD39" i="60" s="1"/>
  <c r="AR18" i="60"/>
  <c r="AS18" i="60" s="1"/>
  <c r="AV18" i="60" s="1"/>
  <c r="F18" i="60" s="1"/>
  <c r="I18" i="60"/>
  <c r="BB45" i="113"/>
  <c r="BD45" i="113" s="1"/>
  <c r="BB39" i="113"/>
  <c r="BD39" i="113" s="1"/>
  <c r="AY30" i="113"/>
  <c r="G30" i="113" s="1"/>
  <c r="BB30" i="113"/>
  <c r="BD30" i="113" s="1"/>
  <c r="BB36" i="113"/>
  <c r="BD36" i="113" s="1"/>
  <c r="BB51" i="113"/>
  <c r="BD51" i="113" s="1"/>
  <c r="BA24" i="113"/>
  <c r="AZ24" i="113"/>
  <c r="BA27" i="112"/>
  <c r="AZ27" i="112"/>
  <c r="AY39" i="112"/>
  <c r="G39" i="112" s="1"/>
  <c r="BB39" i="112"/>
  <c r="BD39" i="112" s="1"/>
  <c r="AY42" i="112"/>
  <c r="G42" i="112" s="1"/>
  <c r="BB42" i="112"/>
  <c r="BD42" i="112" s="1"/>
  <c r="AY30" i="112"/>
  <c r="G30" i="112" s="1"/>
  <c r="BB30" i="112"/>
  <c r="BD30" i="112" s="1"/>
  <c r="AZ51" i="112"/>
  <c r="BA51" i="112"/>
  <c r="BB51" i="112"/>
  <c r="BD51" i="112" s="1"/>
  <c r="BA33" i="114"/>
  <c r="AZ33" i="114"/>
  <c r="AZ45" i="114"/>
  <c r="BA45" i="114"/>
  <c r="BB33" i="114"/>
  <c r="BD33" i="114" s="1"/>
  <c r="AZ42" i="108"/>
  <c r="BA42" i="108"/>
  <c r="AY36" i="108"/>
  <c r="G36" i="108" s="1"/>
  <c r="BB36" i="108"/>
  <c r="BD36" i="108" s="1"/>
  <c r="AZ24" i="108"/>
  <c r="BA24" i="108"/>
  <c r="BA48" i="108"/>
  <c r="AZ48" i="108"/>
  <c r="AZ42" i="109"/>
  <c r="BA42" i="109"/>
  <c r="AY36" i="106"/>
  <c r="G36" i="106" s="1"/>
  <c r="BB36" i="106"/>
  <c r="BD36" i="106" s="1"/>
  <c r="AY30" i="106"/>
  <c r="G30" i="106" s="1"/>
  <c r="BB30" i="106"/>
  <c r="BD30" i="106" s="1"/>
  <c r="AZ42" i="106"/>
  <c r="BA42" i="106"/>
  <c r="BB42" i="106"/>
  <c r="BD42" i="106" s="1"/>
  <c r="BA36" i="105"/>
  <c r="AZ36" i="105"/>
  <c r="AY30" i="105"/>
  <c r="G30" i="105" s="1"/>
  <c r="BB30" i="105"/>
  <c r="BD30" i="105" s="1"/>
  <c r="AY21" i="105"/>
  <c r="G21" i="105" s="1"/>
  <c r="BB21" i="105"/>
  <c r="BD21" i="105" s="1"/>
  <c r="BD42" i="101"/>
  <c r="BE42" i="101"/>
  <c r="BF18" i="100"/>
  <c r="BH18" i="100" s="1"/>
  <c r="BF39" i="98"/>
  <c r="BH39" i="98" s="1"/>
  <c r="BF24" i="98"/>
  <c r="BH24" i="98" s="1"/>
  <c r="BC18" i="96"/>
  <c r="G18" i="96" s="1"/>
  <c r="BF18" i="96"/>
  <c r="BH18" i="96" s="1"/>
  <c r="AY45" i="107"/>
  <c r="G45" i="107" s="1"/>
  <c r="BB45" i="107"/>
  <c r="BD45" i="107" s="1"/>
  <c r="BF21" i="102"/>
  <c r="BH21" i="102" s="1"/>
  <c r="BA45" i="116"/>
  <c r="AZ45" i="116"/>
  <c r="BA33" i="116"/>
  <c r="AZ33" i="116"/>
  <c r="AY21" i="116"/>
  <c r="G21" i="116" s="1"/>
  <c r="BB21" i="116"/>
  <c r="BD21" i="116" s="1"/>
  <c r="BA30" i="123"/>
  <c r="AZ30" i="123"/>
  <c r="AY48" i="122"/>
  <c r="G48" i="122" s="1"/>
  <c r="BB48" i="122"/>
  <c r="BD48" i="122" s="1"/>
  <c r="AY42" i="122"/>
  <c r="G42" i="122" s="1"/>
  <c r="BB42" i="122"/>
  <c r="BD42" i="122" s="1"/>
  <c r="BA24" i="125"/>
  <c r="AZ24" i="125"/>
  <c r="BB18" i="125"/>
  <c r="BD18" i="125" s="1"/>
  <c r="BA18" i="125"/>
  <c r="AZ18" i="125"/>
  <c r="BB27" i="118"/>
  <c r="BD27" i="118" s="1"/>
  <c r="AY42" i="117"/>
  <c r="G42" i="117" s="1"/>
  <c r="BB42" i="117"/>
  <c r="BD42" i="117" s="1"/>
  <c r="BA36" i="117"/>
  <c r="AZ36" i="117"/>
  <c r="BB21" i="117"/>
  <c r="BD21" i="117" s="1"/>
  <c r="AZ21" i="117"/>
  <c r="BA21" i="117"/>
  <c r="BA24" i="118"/>
  <c r="AZ24" i="118"/>
  <c r="BA39" i="118"/>
  <c r="AZ39" i="118"/>
  <c r="BB24" i="118"/>
  <c r="BD24" i="118" s="1"/>
  <c r="BA51" i="118"/>
  <c r="AZ51" i="118"/>
  <c r="AY36" i="118"/>
  <c r="G36" i="118" s="1"/>
  <c r="BB36" i="118"/>
  <c r="BD36" i="118" s="1"/>
  <c r="BA48" i="118"/>
  <c r="AZ48" i="118"/>
  <c r="AY42" i="118"/>
  <c r="G42" i="118" s="1"/>
  <c r="BB42" i="118"/>
  <c r="BD42" i="118" s="1"/>
  <c r="BA27" i="118"/>
  <c r="AZ27" i="118"/>
  <c r="BB39" i="118"/>
  <c r="BD39" i="118" s="1"/>
  <c r="BA48" i="113"/>
  <c r="AZ48" i="113"/>
  <c r="BA45" i="113"/>
  <c r="AZ45" i="113"/>
  <c r="AY18" i="113"/>
  <c r="G18" i="113" s="1"/>
  <c r="BB18" i="113"/>
  <c r="BD18" i="113" s="1"/>
  <c r="BA36" i="113"/>
  <c r="AZ36" i="113"/>
  <c r="BA39" i="113"/>
  <c r="AZ39" i="113"/>
  <c r="BB48" i="113"/>
  <c r="BD48" i="113" s="1"/>
  <c r="BA51" i="113"/>
  <c r="AZ51" i="113"/>
  <c r="BA18" i="110"/>
  <c r="AZ18" i="110"/>
  <c r="AY18" i="105"/>
  <c r="G18" i="105" s="1"/>
  <c r="BB18" i="105"/>
  <c r="BD18" i="105" s="1"/>
  <c r="BD30" i="103"/>
  <c r="BE30" i="103"/>
  <c r="BE33" i="103"/>
  <c r="BD33" i="103"/>
  <c r="BD27" i="103"/>
  <c r="BE27" i="103"/>
  <c r="BD36" i="103"/>
  <c r="BE36" i="103"/>
  <c r="BE45" i="102"/>
  <c r="BD45" i="102"/>
  <c r="BC33" i="102"/>
  <c r="G33" i="102" s="1"/>
  <c r="BF33" i="102"/>
  <c r="BH33" i="102" s="1"/>
  <c r="BF18" i="102"/>
  <c r="BH18" i="102" s="1"/>
  <c r="BE42" i="102"/>
  <c r="BD42" i="102"/>
  <c r="BF42" i="102"/>
  <c r="BH42" i="102" s="1"/>
  <c r="BE18" i="102"/>
  <c r="BD18" i="102"/>
  <c r="BE21" i="102"/>
  <c r="BD21" i="102"/>
  <c r="BE48" i="102"/>
  <c r="BD48" i="102"/>
  <c r="BE51" i="102"/>
  <c r="BD51" i="102"/>
  <c r="BF45" i="102"/>
  <c r="BH45" i="102" s="1"/>
  <c r="BE42" i="100"/>
  <c r="BD42" i="100"/>
  <c r="BC45" i="100"/>
  <c r="G45" i="100" s="1"/>
  <c r="BF45" i="100"/>
  <c r="BH45" i="100" s="1"/>
  <c r="BC30" i="100"/>
  <c r="G30" i="100" s="1"/>
  <c r="BF30" i="100"/>
  <c r="BH30" i="100" s="1"/>
  <c r="BE18" i="100"/>
  <c r="BD18" i="100"/>
  <c r="BE24" i="100"/>
  <c r="BD24" i="100"/>
  <c r="BE33" i="100"/>
  <c r="BD33" i="100"/>
  <c r="BE51" i="100"/>
  <c r="BD51" i="100"/>
  <c r="BE48" i="100"/>
  <c r="BD48" i="100"/>
  <c r="BE21" i="99"/>
  <c r="BD21" i="99"/>
  <c r="BE18" i="99"/>
  <c r="BD18" i="99"/>
  <c r="BE33" i="99"/>
  <c r="BD33" i="99"/>
  <c r="BF33" i="99"/>
  <c r="BH33" i="99" s="1"/>
  <c r="BF21" i="99"/>
  <c r="BH21" i="99" s="1"/>
  <c r="BC24" i="99"/>
  <c r="G24" i="99" s="1"/>
  <c r="BF24" i="99"/>
  <c r="BH24" i="99" s="1"/>
  <c r="BC45" i="99"/>
  <c r="G45" i="99" s="1"/>
  <c r="BF45" i="99"/>
  <c r="BH45" i="99" s="1"/>
  <c r="BE36" i="99"/>
  <c r="BD36" i="99"/>
  <c r="BF18" i="99"/>
  <c r="BH18" i="99" s="1"/>
  <c r="BE36" i="98"/>
  <c r="BD36" i="98"/>
  <c r="BE51" i="98"/>
  <c r="BD51" i="98"/>
  <c r="BF27" i="98"/>
  <c r="BH27" i="98" s="1"/>
  <c r="BE39" i="98"/>
  <c r="BD39" i="98"/>
  <c r="BE48" i="98"/>
  <c r="BD48" i="98"/>
  <c r="BE27" i="98"/>
  <c r="BD27" i="98"/>
  <c r="BE24" i="98"/>
  <c r="BD24" i="98"/>
  <c r="BF36" i="98"/>
  <c r="BH36" i="98" s="1"/>
  <c r="BE30" i="97"/>
  <c r="BD30" i="97"/>
  <c r="BF30" i="97"/>
  <c r="BH30" i="97" s="1"/>
  <c r="BF36" i="97"/>
  <c r="BH36" i="97" s="1"/>
  <c r="BE45" i="97"/>
  <c r="BD45" i="97"/>
  <c r="BC42" i="97"/>
  <c r="G42" i="97" s="1"/>
  <c r="BF42" i="97"/>
  <c r="BH42" i="97" s="1"/>
  <c r="BE33" i="97"/>
  <c r="BD33" i="97"/>
  <c r="BE36" i="97"/>
  <c r="BD36" i="97"/>
  <c r="BF45" i="97"/>
  <c r="BH45" i="97" s="1"/>
  <c r="BE18" i="95"/>
  <c r="BD18" i="95"/>
  <c r="BD30" i="95"/>
  <c r="BE30" i="95"/>
  <c r="BE27" i="95"/>
  <c r="BD27" i="95"/>
  <c r="BE51" i="95"/>
  <c r="BD51" i="95"/>
  <c r="I42" i="71"/>
  <c r="AR42" i="71"/>
  <c r="AS42" i="71" s="1"/>
  <c r="AV42" i="71" s="1"/>
  <c r="F42" i="71" s="1"/>
  <c r="AR39" i="71"/>
  <c r="AS39" i="71" s="1"/>
  <c r="AV39" i="71" s="1"/>
  <c r="F39" i="71" s="1"/>
  <c r="AY39" i="71" s="1"/>
  <c r="G39" i="71" s="1"/>
  <c r="I39" i="71"/>
  <c r="AR36" i="71"/>
  <c r="AS36" i="71" s="1"/>
  <c r="AV36" i="71" s="1"/>
  <c r="F36" i="71" s="1"/>
  <c r="AY36" i="71" s="1"/>
  <c r="G36" i="71" s="1"/>
  <c r="I36" i="71"/>
  <c r="BB36" i="71"/>
  <c r="BD36" i="71" s="1"/>
  <c r="BF48" i="70"/>
  <c r="BH48" i="70" s="1"/>
  <c r="AV45" i="70"/>
  <c r="AW45" i="70" s="1"/>
  <c r="AZ45" i="70" s="1"/>
  <c r="F45" i="70" s="1"/>
  <c r="I45" i="70"/>
  <c r="I42" i="89"/>
  <c r="AR42" i="89"/>
  <c r="AS42" i="89" s="1"/>
  <c r="AV42" i="89" s="1"/>
  <c r="F42" i="89" s="1"/>
  <c r="I30" i="89"/>
  <c r="AR30" i="89"/>
  <c r="AS30" i="89" s="1"/>
  <c r="AV30" i="89" s="1"/>
  <c r="F30" i="89" s="1"/>
  <c r="AY30" i="89" s="1"/>
  <c r="G30" i="89" s="1"/>
  <c r="I51" i="89"/>
  <c r="AR51" i="89"/>
  <c r="AS51" i="89" s="1"/>
  <c r="AV51" i="89" s="1"/>
  <c r="F51" i="89" s="1"/>
  <c r="AR18" i="89"/>
  <c r="AS18" i="89" s="1"/>
  <c r="AV18" i="89" s="1"/>
  <c r="F18" i="89" s="1"/>
  <c r="I18" i="89"/>
  <c r="I45" i="83"/>
  <c r="AR45" i="83"/>
  <c r="AS45" i="83" s="1"/>
  <c r="AV45" i="83" s="1"/>
  <c r="F45" i="83" s="1"/>
  <c r="AY45" i="83" s="1"/>
  <c r="G45" i="83" s="1"/>
  <c r="I21" i="83"/>
  <c r="AR21" i="83"/>
  <c r="AS21" i="83" s="1"/>
  <c r="AV21" i="83" s="1"/>
  <c r="F21" i="83" s="1"/>
  <c r="AY21" i="83" s="1"/>
  <c r="G21" i="83" s="1"/>
  <c r="I33" i="83"/>
  <c r="AR33" i="83"/>
  <c r="AS33" i="83" s="1"/>
  <c r="AV33" i="83" s="1"/>
  <c r="F33" i="83" s="1"/>
  <c r="AY48" i="83"/>
  <c r="G48" i="83" s="1"/>
  <c r="BB48" i="83"/>
  <c r="BD48" i="83" s="1"/>
  <c r="I18" i="92"/>
  <c r="AR18" i="92"/>
  <c r="AS18" i="92" s="1"/>
  <c r="AV18" i="92" s="1"/>
  <c r="F18" i="92" s="1"/>
  <c r="AY18" i="92" s="1"/>
  <c r="G18" i="92" s="1"/>
  <c r="AR48" i="90"/>
  <c r="AS48" i="90" s="1"/>
  <c r="AV48" i="90" s="1"/>
  <c r="F48" i="90" s="1"/>
  <c r="AY48" i="90" s="1"/>
  <c r="G48" i="90" s="1"/>
  <c r="I48" i="90"/>
  <c r="I36" i="90"/>
  <c r="AR36" i="90"/>
  <c r="AS36" i="90" s="1"/>
  <c r="AV36" i="90" s="1"/>
  <c r="F36" i="90" s="1"/>
  <c r="AR33" i="90"/>
  <c r="AS33" i="90" s="1"/>
  <c r="AV33" i="90" s="1"/>
  <c r="F33" i="90" s="1"/>
  <c r="AY33" i="90" s="1"/>
  <c r="G33" i="90" s="1"/>
  <c r="I33" i="90"/>
  <c r="AR30" i="90"/>
  <c r="AS30" i="90" s="1"/>
  <c r="AV30" i="90" s="1"/>
  <c r="F30" i="90" s="1"/>
  <c r="AY30" i="90" s="1"/>
  <c r="G30" i="90" s="1"/>
  <c r="I30" i="90"/>
  <c r="AR27" i="90"/>
  <c r="AS27" i="90" s="1"/>
  <c r="AV27" i="90" s="1"/>
  <c r="F27" i="90" s="1"/>
  <c r="I27" i="90"/>
  <c r="I36" i="84"/>
  <c r="AR36" i="84"/>
  <c r="AS36" i="84" s="1"/>
  <c r="AV36" i="84" s="1"/>
  <c r="F36" i="84" s="1"/>
  <c r="AY36" i="84" s="1"/>
  <c r="G36" i="84" s="1"/>
  <c r="I21" i="84"/>
  <c r="AR21" i="84"/>
  <c r="AS21" i="84" s="1"/>
  <c r="AV21" i="84" s="1"/>
  <c r="F21" i="84" s="1"/>
  <c r="BB42" i="84"/>
  <c r="BD42" i="84" s="1"/>
  <c r="BB51" i="87"/>
  <c r="BD51" i="87" s="1"/>
  <c r="BB24" i="86"/>
  <c r="BD24" i="86" s="1"/>
  <c r="BB45" i="86"/>
  <c r="BD45" i="86" s="1"/>
  <c r="BB42" i="86"/>
  <c r="BD42" i="86" s="1"/>
  <c r="I45" i="85"/>
  <c r="AR45" i="85"/>
  <c r="AS45" i="85" s="1"/>
  <c r="AV45" i="85" s="1"/>
  <c r="F45" i="85" s="1"/>
  <c r="AY45" i="85" s="1"/>
  <c r="G45" i="85" s="1"/>
  <c r="BB45" i="85"/>
  <c r="BD45" i="85" s="1"/>
  <c r="I24" i="85"/>
  <c r="AR24" i="85"/>
  <c r="AS24" i="85" s="1"/>
  <c r="AV24" i="85" s="1"/>
  <c r="F24" i="85" s="1"/>
  <c r="I48" i="85"/>
  <c r="AR48" i="85"/>
  <c r="AS48" i="85" s="1"/>
  <c r="AV48" i="85" s="1"/>
  <c r="F48" i="85" s="1"/>
  <c r="AZ36" i="85"/>
  <c r="I33" i="85"/>
  <c r="AR33" i="85"/>
  <c r="AS33" i="85" s="1"/>
  <c r="AV33" i="85" s="1"/>
  <c r="F33" i="85" s="1"/>
  <c r="AY33" i="85" s="1"/>
  <c r="G33" i="85" s="1"/>
  <c r="I21" i="85"/>
  <c r="AR21" i="85"/>
  <c r="AS21" i="85" s="1"/>
  <c r="AV21" i="85" s="1"/>
  <c r="F21" i="85" s="1"/>
  <c r="BB36" i="85"/>
  <c r="BD36" i="85" s="1"/>
  <c r="AR18" i="85"/>
  <c r="AS18" i="85" s="1"/>
  <c r="AV18" i="85" s="1"/>
  <c r="F18" i="85" s="1"/>
  <c r="I18" i="85"/>
  <c r="BB48" i="88"/>
  <c r="BD48" i="88" s="1"/>
  <c r="I51" i="88"/>
  <c r="AR51" i="88"/>
  <c r="AS51" i="88" s="1"/>
  <c r="AV51" i="88" s="1"/>
  <c r="F51" i="88" s="1"/>
  <c r="AR24" i="88"/>
  <c r="AS24" i="88" s="1"/>
  <c r="AV24" i="88" s="1"/>
  <c r="F24" i="88" s="1"/>
  <c r="AY24" i="88" s="1"/>
  <c r="G24" i="88" s="1"/>
  <c r="I24" i="88"/>
  <c r="I27" i="88"/>
  <c r="AR27" i="88"/>
  <c r="AS27" i="88" s="1"/>
  <c r="AV27" i="88" s="1"/>
  <c r="F27" i="88" s="1"/>
  <c r="AR21" i="88"/>
  <c r="AS21" i="88" s="1"/>
  <c r="AV21" i="88" s="1"/>
  <c r="F21" i="88" s="1"/>
  <c r="AY21" i="88" s="1"/>
  <c r="G21" i="88" s="1"/>
  <c r="I21" i="88"/>
  <c r="AR30" i="88"/>
  <c r="AS30" i="88" s="1"/>
  <c r="AV30" i="88" s="1"/>
  <c r="F30" i="88" s="1"/>
  <c r="AY30" i="88" s="1"/>
  <c r="G30" i="88" s="1"/>
  <c r="I30" i="88"/>
  <c r="AV24" i="78"/>
  <c r="AW24" i="78" s="1"/>
  <c r="AZ24" i="78" s="1"/>
  <c r="F24" i="78" s="1"/>
  <c r="I24" i="78"/>
  <c r="BF33" i="75"/>
  <c r="BH33" i="75" s="1"/>
  <c r="I30" i="74"/>
  <c r="AV30" i="74"/>
  <c r="AW30" i="74" s="1"/>
  <c r="AZ30" i="74" s="1"/>
  <c r="F30" i="74" s="1"/>
  <c r="BC30" i="74" s="1"/>
  <c r="G30" i="74" s="1"/>
  <c r="BF30" i="74"/>
  <c r="BH30" i="74" s="1"/>
  <c r="I45" i="74"/>
  <c r="AV45" i="74"/>
  <c r="AW45" i="74" s="1"/>
  <c r="AZ45" i="74" s="1"/>
  <c r="F45" i="74" s="1"/>
  <c r="I18" i="74"/>
  <c r="AV18" i="74"/>
  <c r="AW18" i="74" s="1"/>
  <c r="AZ18" i="74" s="1"/>
  <c r="F18" i="74" s="1"/>
  <c r="AV27" i="73"/>
  <c r="AW27" i="73" s="1"/>
  <c r="AZ27" i="73" s="1"/>
  <c r="F27" i="73" s="1"/>
  <c r="BC27" i="73" s="1"/>
  <c r="G27" i="73" s="1"/>
  <c r="I27" i="73"/>
  <c r="AV36" i="73"/>
  <c r="AW36" i="73" s="1"/>
  <c r="AZ36" i="73" s="1"/>
  <c r="F36" i="73" s="1"/>
  <c r="I36" i="73"/>
  <c r="I24" i="73"/>
  <c r="AV24" i="73"/>
  <c r="AW24" i="73" s="1"/>
  <c r="AZ24" i="73" s="1"/>
  <c r="F24" i="73" s="1"/>
  <c r="BC24" i="73" s="1"/>
  <c r="G24" i="73" s="1"/>
  <c r="I51" i="73"/>
  <c r="AV51" i="73"/>
  <c r="AW51" i="73" s="1"/>
  <c r="AZ51" i="73" s="1"/>
  <c r="F51" i="73" s="1"/>
  <c r="BF33" i="73"/>
  <c r="BH33" i="73" s="1"/>
  <c r="BF24" i="73"/>
  <c r="BH24" i="73" s="1"/>
  <c r="I39" i="73"/>
  <c r="AV39" i="73"/>
  <c r="AW39" i="73" s="1"/>
  <c r="AZ39" i="73" s="1"/>
  <c r="F39" i="73" s="1"/>
  <c r="I24" i="72"/>
  <c r="AV24" i="72"/>
  <c r="AW24" i="72" s="1"/>
  <c r="AZ24" i="72" s="1"/>
  <c r="F24" i="72" s="1"/>
  <c r="BC24" i="72" s="1"/>
  <c r="G24" i="72" s="1"/>
  <c r="BF42" i="72"/>
  <c r="BH42" i="72" s="1"/>
  <c r="BF30" i="72"/>
  <c r="BH30" i="72" s="1"/>
  <c r="I33" i="79"/>
  <c r="AV33" i="79"/>
  <c r="AW33" i="79" s="1"/>
  <c r="AZ33" i="79" s="1"/>
  <c r="F33" i="79" s="1"/>
  <c r="AR36" i="67"/>
  <c r="AS36" i="67" s="1"/>
  <c r="AV36" i="67" s="1"/>
  <c r="F36" i="67" s="1"/>
  <c r="AY36" i="67" s="1"/>
  <c r="G36" i="67" s="1"/>
  <c r="I36" i="67"/>
  <c r="AR33" i="67"/>
  <c r="AS33" i="67" s="1"/>
  <c r="AV33" i="67" s="1"/>
  <c r="F33" i="67" s="1"/>
  <c r="AY33" i="67" s="1"/>
  <c r="G33" i="67" s="1"/>
  <c r="BB33" i="67"/>
  <c r="BD33" i="67" s="1"/>
  <c r="I33" i="67"/>
  <c r="AR30" i="67"/>
  <c r="AS30" i="67" s="1"/>
  <c r="AV30" i="67" s="1"/>
  <c r="F30" i="67" s="1"/>
  <c r="AY30" i="67" s="1"/>
  <c r="G30" i="67" s="1"/>
  <c r="I30" i="67"/>
  <c r="AR27" i="59"/>
  <c r="AS27" i="59" s="1"/>
  <c r="AV27" i="59" s="1"/>
  <c r="F27" i="59" s="1"/>
  <c r="AY27" i="59" s="1"/>
  <c r="G27" i="59" s="1"/>
  <c r="BB27" i="59"/>
  <c r="BD27" i="59" s="1"/>
  <c r="I27" i="59"/>
  <c r="AR18" i="59"/>
  <c r="AS18" i="59" s="1"/>
  <c r="AV18" i="59" s="1"/>
  <c r="F18" i="59" s="1"/>
  <c r="I18" i="59"/>
  <c r="I21" i="55"/>
  <c r="AR21" i="55"/>
  <c r="AS21" i="55" s="1"/>
  <c r="AV21" i="55" s="1"/>
  <c r="F21" i="55" s="1"/>
  <c r="I27" i="57"/>
  <c r="AR27" i="57"/>
  <c r="AS27" i="57" s="1"/>
  <c r="AV27" i="57" s="1"/>
  <c r="F27" i="57" s="1"/>
  <c r="AY27" i="57" s="1"/>
  <c r="G27" i="57" s="1"/>
  <c r="AR24" i="57"/>
  <c r="AS24" i="57" s="1"/>
  <c r="AV24" i="57" s="1"/>
  <c r="F24" i="57" s="1"/>
  <c r="AY24" i="57" s="1"/>
  <c r="G24" i="57" s="1"/>
  <c r="BB24" i="57"/>
  <c r="BD24" i="57" s="1"/>
  <c r="I24" i="57"/>
  <c r="AR51" i="57"/>
  <c r="AS51" i="57" s="1"/>
  <c r="AV51" i="57" s="1"/>
  <c r="F51" i="57" s="1"/>
  <c r="I51" i="57"/>
  <c r="AR18" i="57"/>
  <c r="AS18" i="57" s="1"/>
  <c r="AV18" i="57" s="1"/>
  <c r="F18" i="57" s="1"/>
  <c r="AY18" i="57" s="1"/>
  <c r="G18" i="57" s="1"/>
  <c r="BB18" i="57"/>
  <c r="BD18" i="57" s="1"/>
  <c r="I18" i="57"/>
  <c r="I51" i="69"/>
  <c r="AR51" i="69"/>
  <c r="AS51" i="69" s="1"/>
  <c r="AV51" i="69" s="1"/>
  <c r="F51" i="69" s="1"/>
  <c r="AR24" i="69"/>
  <c r="AS24" i="69" s="1"/>
  <c r="AV24" i="69" s="1"/>
  <c r="F24" i="69" s="1"/>
  <c r="AY24" i="69" s="1"/>
  <c r="G24" i="69" s="1"/>
  <c r="I24" i="69"/>
  <c r="AR36" i="69"/>
  <c r="AS36" i="69" s="1"/>
  <c r="AV36" i="69" s="1"/>
  <c r="F36" i="69" s="1"/>
  <c r="AY36" i="69" s="1"/>
  <c r="G36" i="69" s="1"/>
  <c r="I36" i="69"/>
  <c r="AR42" i="69"/>
  <c r="AS42" i="69" s="1"/>
  <c r="AV42" i="69" s="1"/>
  <c r="F42" i="69" s="1"/>
  <c r="AY42" i="69" s="1"/>
  <c r="G42" i="69" s="1"/>
  <c r="I42" i="69"/>
  <c r="BB42" i="69"/>
  <c r="BD42" i="69" s="1"/>
  <c r="BB45" i="66"/>
  <c r="BD45" i="66" s="1"/>
  <c r="BB18" i="66"/>
  <c r="BD18" i="66" s="1"/>
  <c r="AR33" i="65"/>
  <c r="AS33" i="65" s="1"/>
  <c r="AV33" i="65" s="1"/>
  <c r="F33" i="65" s="1"/>
  <c r="AY33" i="65" s="1"/>
  <c r="G33" i="65" s="1"/>
  <c r="I33" i="65"/>
  <c r="AZ45" i="65"/>
  <c r="BB33" i="65"/>
  <c r="BD33" i="65" s="1"/>
  <c r="I21" i="65"/>
  <c r="AR21" i="65"/>
  <c r="AS21" i="65" s="1"/>
  <c r="AV21" i="65" s="1"/>
  <c r="F21" i="65" s="1"/>
  <c r="BB45" i="65"/>
  <c r="BD45" i="65" s="1"/>
  <c r="BB42" i="65"/>
  <c r="BD42" i="65" s="1"/>
  <c r="I18" i="65"/>
  <c r="AR18" i="65"/>
  <c r="AS18" i="65" s="1"/>
  <c r="AV18" i="65" s="1"/>
  <c r="F18" i="65" s="1"/>
  <c r="BB30" i="64"/>
  <c r="BD30" i="64" s="1"/>
  <c r="BB21" i="64"/>
  <c r="BD21" i="64" s="1"/>
  <c r="I24" i="94"/>
  <c r="AR24" i="94"/>
  <c r="AS24" i="94" s="1"/>
  <c r="AV24" i="94" s="1"/>
  <c r="F24" i="94" s="1"/>
  <c r="AY24" i="94" s="1"/>
  <c r="G24" i="94" s="1"/>
  <c r="BA21" i="94"/>
  <c r="AZ21" i="94"/>
  <c r="I51" i="94"/>
  <c r="AR51" i="94"/>
  <c r="AS51" i="94" s="1"/>
  <c r="AV51" i="94" s="1"/>
  <c r="F51" i="94" s="1"/>
  <c r="AY51" i="94" s="1"/>
  <c r="G51" i="94" s="1"/>
  <c r="BA30" i="94"/>
  <c r="AZ30" i="94"/>
  <c r="I42" i="94"/>
  <c r="AR42" i="94"/>
  <c r="AS42" i="94" s="1"/>
  <c r="AV42" i="94" s="1"/>
  <c r="F42" i="94" s="1"/>
  <c r="BA33" i="94"/>
  <c r="AZ33" i="94"/>
  <c r="I27" i="94"/>
  <c r="AR27" i="94"/>
  <c r="AS27" i="94" s="1"/>
  <c r="AV27" i="94" s="1"/>
  <c r="F27" i="94" s="1"/>
  <c r="AY27" i="94" s="1"/>
  <c r="G27" i="94" s="1"/>
  <c r="I18" i="94"/>
  <c r="AR18" i="94"/>
  <c r="AS18" i="94" s="1"/>
  <c r="AV18" i="94" s="1"/>
  <c r="F18" i="94" s="1"/>
  <c r="BB30" i="94"/>
  <c r="BD30" i="94" s="1"/>
  <c r="BB24" i="94"/>
  <c r="BD24" i="94" s="1"/>
  <c r="BA45" i="94"/>
  <c r="AZ45" i="94"/>
  <c r="BA36" i="94"/>
  <c r="AZ36" i="94"/>
  <c r="I48" i="94"/>
  <c r="AR48" i="94"/>
  <c r="AS48" i="94" s="1"/>
  <c r="AV48" i="94" s="1"/>
  <c r="F48" i="94" s="1"/>
  <c r="I39" i="94"/>
  <c r="AR39" i="94"/>
  <c r="AS39" i="94" s="1"/>
  <c r="AV39" i="94" s="1"/>
  <c r="F39" i="94" s="1"/>
  <c r="AY39" i="94" s="1"/>
  <c r="G39" i="94" s="1"/>
  <c r="I45" i="93"/>
  <c r="AR45" i="93"/>
  <c r="AS45" i="93" s="1"/>
  <c r="AV45" i="93" s="1"/>
  <c r="F45" i="93" s="1"/>
  <c r="AY45" i="93" s="1"/>
  <c r="G45" i="93" s="1"/>
  <c r="BA36" i="93"/>
  <c r="AZ36" i="93"/>
  <c r="BB36" i="93"/>
  <c r="BD36" i="93" s="1"/>
  <c r="I30" i="93"/>
  <c r="AR30" i="93"/>
  <c r="AS30" i="93" s="1"/>
  <c r="AV30" i="93" s="1"/>
  <c r="F30" i="93" s="1"/>
  <c r="AY30" i="93" s="1"/>
  <c r="G30" i="93" s="1"/>
  <c r="BA51" i="93"/>
  <c r="AZ51" i="93"/>
  <c r="I21" i="93"/>
  <c r="AR21" i="93"/>
  <c r="AS21" i="93" s="1"/>
  <c r="AV21" i="93" s="1"/>
  <c r="F21" i="93" s="1"/>
  <c r="AY21" i="93" s="1"/>
  <c r="G21" i="93" s="1"/>
  <c r="BB42" i="93"/>
  <c r="BD42" i="93" s="1"/>
  <c r="BB51" i="93"/>
  <c r="BD51" i="93" s="1"/>
  <c r="BB27" i="93"/>
  <c r="BD27" i="93" s="1"/>
  <c r="I24" i="93"/>
  <c r="AR24" i="93"/>
  <c r="AS24" i="93" s="1"/>
  <c r="AV24" i="93" s="1"/>
  <c r="F24" i="93" s="1"/>
  <c r="AY24" i="93" s="1"/>
  <c r="G24" i="93" s="1"/>
  <c r="I48" i="93"/>
  <c r="AR48" i="93"/>
  <c r="AS48" i="93" s="1"/>
  <c r="AV48" i="93" s="1"/>
  <c r="F48" i="93" s="1"/>
  <c r="AY48" i="93" s="1"/>
  <c r="G48" i="93" s="1"/>
  <c r="BA42" i="93"/>
  <c r="AZ42" i="93"/>
  <c r="I18" i="93"/>
  <c r="AR18" i="93"/>
  <c r="AS18" i="93" s="1"/>
  <c r="AV18" i="93" s="1"/>
  <c r="F18" i="93" s="1"/>
  <c r="AY18" i="93" s="1"/>
  <c r="G18" i="93" s="1"/>
  <c r="I39" i="93"/>
  <c r="AR39" i="93"/>
  <c r="AS39" i="93" s="1"/>
  <c r="AV39" i="93" s="1"/>
  <c r="F39" i="93" s="1"/>
  <c r="BA27" i="93"/>
  <c r="AZ27" i="93"/>
  <c r="I33" i="93"/>
  <c r="AR33" i="93"/>
  <c r="AS33" i="93" s="1"/>
  <c r="AV33" i="93" s="1"/>
  <c r="F33" i="93" s="1"/>
  <c r="BB45" i="93"/>
  <c r="BD45" i="93" s="1"/>
  <c r="BB21" i="93"/>
  <c r="BD21" i="93" s="1"/>
  <c r="BA45" i="90"/>
  <c r="AZ45" i="90"/>
  <c r="BB45" i="90"/>
  <c r="BD45" i="90" s="1"/>
  <c r="BA18" i="90"/>
  <c r="AZ18" i="90"/>
  <c r="BB18" i="90"/>
  <c r="BD18" i="90" s="1"/>
  <c r="BA36" i="89"/>
  <c r="AZ36" i="89"/>
  <c r="BB36" i="89"/>
  <c r="BD36" i="89" s="1"/>
  <c r="BA48" i="89"/>
  <c r="AZ48" i="89"/>
  <c r="BA48" i="88"/>
  <c r="AZ48" i="88"/>
  <c r="I24" i="87"/>
  <c r="AR24" i="87"/>
  <c r="AS24" i="87" s="1"/>
  <c r="AV24" i="87" s="1"/>
  <c r="F24" i="87" s="1"/>
  <c r="AY24" i="87" s="1"/>
  <c r="G24" i="87" s="1"/>
  <c r="I42" i="87"/>
  <c r="AR42" i="87"/>
  <c r="AS42" i="87" s="1"/>
  <c r="AV42" i="87" s="1"/>
  <c r="F42" i="87" s="1"/>
  <c r="AY42" i="87" s="1"/>
  <c r="G42" i="87" s="1"/>
  <c r="BA21" i="87"/>
  <c r="AZ21" i="87"/>
  <c r="I39" i="87"/>
  <c r="AR39" i="87"/>
  <c r="AS39" i="87" s="1"/>
  <c r="AV39" i="87" s="1"/>
  <c r="F39" i="87" s="1"/>
  <c r="AY39" i="87" s="1"/>
  <c r="G39" i="87" s="1"/>
  <c r="I18" i="87"/>
  <c r="AR18" i="87"/>
  <c r="AS18" i="87" s="1"/>
  <c r="AV18" i="87" s="1"/>
  <c r="F18" i="87" s="1"/>
  <c r="AY18" i="87" s="1"/>
  <c r="G18" i="87" s="1"/>
  <c r="BA36" i="87"/>
  <c r="AZ36" i="87"/>
  <c r="I33" i="87"/>
  <c r="AR33" i="87"/>
  <c r="AS33" i="87" s="1"/>
  <c r="AV33" i="87" s="1"/>
  <c r="F33" i="87" s="1"/>
  <c r="AY33" i="87" s="1"/>
  <c r="G33" i="87" s="1"/>
  <c r="BB36" i="87"/>
  <c r="BD36" i="87" s="1"/>
  <c r="BA45" i="87"/>
  <c r="AZ45" i="87"/>
  <c r="BA27" i="87"/>
  <c r="AZ27" i="87"/>
  <c r="I30" i="87"/>
  <c r="AR30" i="87"/>
  <c r="AS30" i="87" s="1"/>
  <c r="AV30" i="87" s="1"/>
  <c r="F30" i="87" s="1"/>
  <c r="AY30" i="87" s="1"/>
  <c r="G30" i="87" s="1"/>
  <c r="I48" i="87"/>
  <c r="AR48" i="87"/>
  <c r="AS48" i="87" s="1"/>
  <c r="AV48" i="87" s="1"/>
  <c r="F48" i="87" s="1"/>
  <c r="BB27" i="87"/>
  <c r="BD27" i="87" s="1"/>
  <c r="BA51" i="87"/>
  <c r="AZ51" i="87"/>
  <c r="BB18" i="87"/>
  <c r="BD18" i="87" s="1"/>
  <c r="I33" i="86"/>
  <c r="AR33" i="86"/>
  <c r="AS33" i="86" s="1"/>
  <c r="AV33" i="86" s="1"/>
  <c r="F33" i="86" s="1"/>
  <c r="AY33" i="86" s="1"/>
  <c r="G33" i="86" s="1"/>
  <c r="BA48" i="86"/>
  <c r="AZ48" i="86"/>
  <c r="BA36" i="86"/>
  <c r="AZ36" i="86"/>
  <c r="BA21" i="86"/>
  <c r="AZ21" i="86"/>
  <c r="I39" i="86"/>
  <c r="AR39" i="86"/>
  <c r="AS39" i="86" s="1"/>
  <c r="AV39" i="86" s="1"/>
  <c r="F39" i="86" s="1"/>
  <c r="I30" i="86"/>
  <c r="AR30" i="86"/>
  <c r="AS30" i="86" s="1"/>
  <c r="AV30" i="86" s="1"/>
  <c r="F30" i="86" s="1"/>
  <c r="AY30" i="86" s="1"/>
  <c r="G30" i="86" s="1"/>
  <c r="BB48" i="86"/>
  <c r="BD48" i="86" s="1"/>
  <c r="BB21" i="86"/>
  <c r="BD21" i="86" s="1"/>
  <c r="BA24" i="86"/>
  <c r="AZ24" i="86"/>
  <c r="I27" i="86"/>
  <c r="AR27" i="86"/>
  <c r="AS27" i="86" s="1"/>
  <c r="AV27" i="86" s="1"/>
  <c r="F27" i="86" s="1"/>
  <c r="AY27" i="86" s="1"/>
  <c r="G27" i="86" s="1"/>
  <c r="I18" i="86"/>
  <c r="AR18" i="86"/>
  <c r="AS18" i="86" s="1"/>
  <c r="AV18" i="86" s="1"/>
  <c r="F18" i="86" s="1"/>
  <c r="BA42" i="86"/>
  <c r="AZ42" i="86"/>
  <c r="I51" i="86"/>
  <c r="AR51" i="86"/>
  <c r="AS51" i="86" s="1"/>
  <c r="AV51" i="86" s="1"/>
  <c r="F51" i="86" s="1"/>
  <c r="AY51" i="86" s="1"/>
  <c r="G51" i="86" s="1"/>
  <c r="BA45" i="86"/>
  <c r="AZ45" i="86"/>
  <c r="BB27" i="84"/>
  <c r="BD27" i="84" s="1"/>
  <c r="BA27" i="84"/>
  <c r="AZ27" i="84"/>
  <c r="I18" i="83"/>
  <c r="AR18" i="83"/>
  <c r="AS18" i="83" s="1"/>
  <c r="AV18" i="83" s="1"/>
  <c r="F18" i="83" s="1"/>
  <c r="AY18" i="83" s="1"/>
  <c r="G18" i="83" s="1"/>
  <c r="BB18" i="83"/>
  <c r="BD18" i="83" s="1"/>
  <c r="I48" i="82"/>
  <c r="AV48" i="82"/>
  <c r="AW48" i="82" s="1"/>
  <c r="AZ48" i="82" s="1"/>
  <c r="F48" i="82" s="1"/>
  <c r="BC48" i="82" s="1"/>
  <c r="G48" i="82" s="1"/>
  <c r="BE33" i="82"/>
  <c r="BD33" i="82"/>
  <c r="BE45" i="82"/>
  <c r="BD45" i="82"/>
  <c r="I24" i="82"/>
  <c r="AV24" i="82"/>
  <c r="AW24" i="82" s="1"/>
  <c r="AZ24" i="82" s="1"/>
  <c r="F24" i="82" s="1"/>
  <c r="BC24" i="82" s="1"/>
  <c r="G24" i="82" s="1"/>
  <c r="BF45" i="82"/>
  <c r="BH45" i="82" s="1"/>
  <c r="I51" i="82"/>
  <c r="AV51" i="82"/>
  <c r="AW51" i="82" s="1"/>
  <c r="AZ51" i="82" s="1"/>
  <c r="F51" i="82" s="1"/>
  <c r="BC51" i="82" s="1"/>
  <c r="G51" i="82" s="1"/>
  <c r="I42" i="82"/>
  <c r="AV42" i="82"/>
  <c r="AW42" i="82" s="1"/>
  <c r="AZ42" i="82" s="1"/>
  <c r="F42" i="82" s="1"/>
  <c r="BC42" i="82" s="1"/>
  <c r="G42" i="82" s="1"/>
  <c r="I36" i="82"/>
  <c r="AV36" i="82"/>
  <c r="AW36" i="82" s="1"/>
  <c r="AZ36" i="82" s="1"/>
  <c r="F36" i="82" s="1"/>
  <c r="BC36" i="82" s="1"/>
  <c r="G36" i="82" s="1"/>
  <c r="BE30" i="82"/>
  <c r="BD30" i="82"/>
  <c r="BE21" i="82"/>
  <c r="BD21" i="82"/>
  <c r="I27" i="82"/>
  <c r="AV27" i="82"/>
  <c r="AW27" i="82" s="1"/>
  <c r="AZ27" i="82" s="1"/>
  <c r="F27" i="82" s="1"/>
  <c r="BC27" i="82" s="1"/>
  <c r="G27" i="82" s="1"/>
  <c r="BF33" i="82"/>
  <c r="BH33" i="82" s="1"/>
  <c r="I18" i="82"/>
  <c r="AV18" i="82"/>
  <c r="AW18" i="82" s="1"/>
  <c r="AZ18" i="82" s="1"/>
  <c r="F18" i="82" s="1"/>
  <c r="BC18" i="82" s="1"/>
  <c r="G18" i="82" s="1"/>
  <c r="I39" i="82"/>
  <c r="AV39" i="82"/>
  <c r="AW39" i="82" s="1"/>
  <c r="AZ39" i="82" s="1"/>
  <c r="F39" i="82" s="1"/>
  <c r="BC39" i="82" s="1"/>
  <c r="G39" i="82" s="1"/>
  <c r="I48" i="81"/>
  <c r="AV48" i="81"/>
  <c r="AW48" i="81" s="1"/>
  <c r="AZ48" i="81" s="1"/>
  <c r="F48" i="81" s="1"/>
  <c r="BC48" i="81" s="1"/>
  <c r="G48" i="81" s="1"/>
  <c r="BE45" i="81"/>
  <c r="BD45" i="81"/>
  <c r="BE42" i="81"/>
  <c r="BD42" i="81"/>
  <c r="I24" i="81"/>
  <c r="AV24" i="81"/>
  <c r="AW24" i="81" s="1"/>
  <c r="AZ24" i="81" s="1"/>
  <c r="F24" i="81" s="1"/>
  <c r="BC24" i="81" s="1"/>
  <c r="G24" i="81" s="1"/>
  <c r="BE18" i="81"/>
  <c r="BD18" i="81"/>
  <c r="I51" i="81"/>
  <c r="AV51" i="81"/>
  <c r="AW51" i="81" s="1"/>
  <c r="AZ51" i="81" s="1"/>
  <c r="F51" i="81" s="1"/>
  <c r="I39" i="81"/>
  <c r="AV39" i="81"/>
  <c r="AW39" i="81" s="1"/>
  <c r="AZ39" i="81" s="1"/>
  <c r="F39" i="81" s="1"/>
  <c r="BC39" i="81" s="1"/>
  <c r="G39" i="81" s="1"/>
  <c r="I27" i="81"/>
  <c r="AV27" i="81"/>
  <c r="AW27" i="81" s="1"/>
  <c r="AZ27" i="81" s="1"/>
  <c r="F27" i="81" s="1"/>
  <c r="BF45" i="81"/>
  <c r="BH45" i="81" s="1"/>
  <c r="I36" i="81"/>
  <c r="AV36" i="81"/>
  <c r="AW36" i="81" s="1"/>
  <c r="AZ36" i="81" s="1"/>
  <c r="F36" i="81" s="1"/>
  <c r="BC36" i="81" s="1"/>
  <c r="G36" i="81" s="1"/>
  <c r="I30" i="81"/>
  <c r="AV30" i="81"/>
  <c r="AW30" i="81" s="1"/>
  <c r="AZ30" i="81" s="1"/>
  <c r="F30" i="81" s="1"/>
  <c r="BC30" i="81" s="1"/>
  <c r="G30" i="81" s="1"/>
  <c r="BF30" i="81"/>
  <c r="BH30" i="81" s="1"/>
  <c r="BE33" i="81"/>
  <c r="BD33" i="81"/>
  <c r="BF48" i="81"/>
  <c r="BH48" i="81" s="1"/>
  <c r="BF42" i="81"/>
  <c r="BH42" i="81" s="1"/>
  <c r="BE45" i="80"/>
  <c r="BD45" i="80"/>
  <c r="BF45" i="80"/>
  <c r="BH45" i="80" s="1"/>
  <c r="BE24" i="79"/>
  <c r="BD24" i="79"/>
  <c r="BE42" i="79"/>
  <c r="BD42" i="79"/>
  <c r="I45" i="79"/>
  <c r="AV45" i="79"/>
  <c r="AW45" i="79" s="1"/>
  <c r="AZ45" i="79" s="1"/>
  <c r="F45" i="79" s="1"/>
  <c r="BC45" i="79" s="1"/>
  <c r="G45" i="79" s="1"/>
  <c r="I51" i="79"/>
  <c r="AV51" i="79"/>
  <c r="AW51" i="79" s="1"/>
  <c r="AZ51" i="79" s="1"/>
  <c r="F51" i="79" s="1"/>
  <c r="BC51" i="79" s="1"/>
  <c r="G51" i="79" s="1"/>
  <c r="BF42" i="79"/>
  <c r="BH42" i="79" s="1"/>
  <c r="I27" i="79"/>
  <c r="AV27" i="79"/>
  <c r="AW27" i="79" s="1"/>
  <c r="AZ27" i="79" s="1"/>
  <c r="F27" i="79" s="1"/>
  <c r="BC27" i="79" s="1"/>
  <c r="G27" i="79" s="1"/>
  <c r="BF24" i="79"/>
  <c r="BH24" i="79" s="1"/>
  <c r="I36" i="79"/>
  <c r="AV36" i="79"/>
  <c r="AW36" i="79" s="1"/>
  <c r="AZ36" i="79" s="1"/>
  <c r="F36" i="79" s="1"/>
  <c r="BE39" i="79"/>
  <c r="BD39" i="79"/>
  <c r="I48" i="79"/>
  <c r="AV48" i="79"/>
  <c r="AW48" i="79" s="1"/>
  <c r="AZ48" i="79" s="1"/>
  <c r="F48" i="79" s="1"/>
  <c r="BC48" i="79" s="1"/>
  <c r="G48" i="79" s="1"/>
  <c r="I21" i="79"/>
  <c r="AV21" i="79"/>
  <c r="AW21" i="79" s="1"/>
  <c r="AZ21" i="79" s="1"/>
  <c r="F21" i="79" s="1"/>
  <c r="I18" i="79"/>
  <c r="AV18" i="79"/>
  <c r="AW18" i="79" s="1"/>
  <c r="AZ18" i="79" s="1"/>
  <c r="F18" i="79" s="1"/>
  <c r="BC18" i="79" s="1"/>
  <c r="G18" i="79" s="1"/>
  <c r="BF39" i="79"/>
  <c r="BH39" i="79" s="1"/>
  <c r="I48" i="78"/>
  <c r="AV48" i="78"/>
  <c r="AW48" i="78" s="1"/>
  <c r="AZ48" i="78" s="1"/>
  <c r="F48" i="78" s="1"/>
  <c r="BC48" i="78" s="1"/>
  <c r="G48" i="78" s="1"/>
  <c r="BF48" i="78"/>
  <c r="BH48" i="78" s="1"/>
  <c r="I27" i="78"/>
  <c r="AV27" i="78"/>
  <c r="AW27" i="78" s="1"/>
  <c r="AZ27" i="78" s="1"/>
  <c r="F27" i="78" s="1"/>
  <c r="BC27" i="78" s="1"/>
  <c r="G27" i="78" s="1"/>
  <c r="I39" i="78"/>
  <c r="AV39" i="78"/>
  <c r="AW39" i="78" s="1"/>
  <c r="AZ39" i="78" s="1"/>
  <c r="F39" i="78" s="1"/>
  <c r="BE45" i="78"/>
  <c r="BD45" i="78"/>
  <c r="BE42" i="78"/>
  <c r="BD42" i="78"/>
  <c r="BE36" i="78"/>
  <c r="BD36" i="78"/>
  <c r="BE33" i="78"/>
  <c r="BD33" i="78"/>
  <c r="I30" i="78"/>
  <c r="AV30" i="78"/>
  <c r="AW30" i="78" s="1"/>
  <c r="AZ30" i="78" s="1"/>
  <c r="F30" i="78" s="1"/>
  <c r="BE51" i="78"/>
  <c r="BD51" i="78"/>
  <c r="BF42" i="78"/>
  <c r="BH42" i="78" s="1"/>
  <c r="BF27" i="78"/>
  <c r="BH27" i="78" s="1"/>
  <c r="I30" i="75"/>
  <c r="AV30" i="75"/>
  <c r="AW30" i="75" s="1"/>
  <c r="AZ30" i="75" s="1"/>
  <c r="F30" i="75" s="1"/>
  <c r="BC30" i="75" s="1"/>
  <c r="G30" i="75" s="1"/>
  <c r="BE24" i="75"/>
  <c r="BD24" i="75"/>
  <c r="BF27" i="75"/>
  <c r="BH27" i="75" s="1"/>
  <c r="BF24" i="75"/>
  <c r="BH24" i="75" s="1"/>
  <c r="BE27" i="75"/>
  <c r="BD27" i="75"/>
  <c r="I48" i="75"/>
  <c r="AV48" i="75"/>
  <c r="AW48" i="75" s="1"/>
  <c r="AZ48" i="75" s="1"/>
  <c r="F48" i="75" s="1"/>
  <c r="BC48" i="75" s="1"/>
  <c r="G48" i="75" s="1"/>
  <c r="BE18" i="75"/>
  <c r="BD18" i="75"/>
  <c r="I51" i="75"/>
  <c r="AV51" i="75"/>
  <c r="AW51" i="75" s="1"/>
  <c r="AZ51" i="75" s="1"/>
  <c r="F51" i="75" s="1"/>
  <c r="BE45" i="75"/>
  <c r="BD45" i="75"/>
  <c r="BE33" i="75"/>
  <c r="BD33" i="75"/>
  <c r="I21" i="75"/>
  <c r="AV21" i="75"/>
  <c r="AW21" i="75" s="1"/>
  <c r="AZ21" i="75" s="1"/>
  <c r="F21" i="75" s="1"/>
  <c r="BC21" i="75" s="1"/>
  <c r="G21" i="75" s="1"/>
  <c r="I39" i="75"/>
  <c r="AV39" i="75"/>
  <c r="AW39" i="75" s="1"/>
  <c r="AZ39" i="75" s="1"/>
  <c r="F39" i="75" s="1"/>
  <c r="BC39" i="75" s="1"/>
  <c r="G39" i="75" s="1"/>
  <c r="I42" i="75"/>
  <c r="AV42" i="75"/>
  <c r="AW42" i="75" s="1"/>
  <c r="AZ42" i="75" s="1"/>
  <c r="F42" i="75" s="1"/>
  <c r="I36" i="75"/>
  <c r="AV36" i="75"/>
  <c r="AW36" i="75" s="1"/>
  <c r="AZ36" i="75" s="1"/>
  <c r="F36" i="75" s="1"/>
  <c r="BC36" i="75" s="1"/>
  <c r="G36" i="75" s="1"/>
  <c r="BE42" i="74"/>
  <c r="BD42" i="74"/>
  <c r="BE27" i="72"/>
  <c r="BD27" i="72"/>
  <c r="BE39" i="72"/>
  <c r="BD39" i="72"/>
  <c r="BF27" i="72"/>
  <c r="BH27" i="72" s="1"/>
  <c r="BE36" i="70"/>
  <c r="BD36" i="70"/>
  <c r="BF36" i="70"/>
  <c r="BH36" i="70" s="1"/>
  <c r="BE48" i="70"/>
  <c r="BD48" i="70"/>
  <c r="I51" i="66"/>
  <c r="AR51" i="66"/>
  <c r="AS51" i="66" s="1"/>
  <c r="AV51" i="66" s="1"/>
  <c r="F51" i="66" s="1"/>
  <c r="AY51" i="66" s="1"/>
  <c r="G51" i="66" s="1"/>
  <c r="I27" i="66"/>
  <c r="AR27" i="66"/>
  <c r="AS27" i="66" s="1"/>
  <c r="AV27" i="66" s="1"/>
  <c r="F27" i="66" s="1"/>
  <c r="AY27" i="66" s="1"/>
  <c r="G27" i="66" s="1"/>
  <c r="BA21" i="66"/>
  <c r="AZ21" i="66"/>
  <c r="I42" i="66"/>
  <c r="AR42" i="66"/>
  <c r="AS42" i="66" s="1"/>
  <c r="AV42" i="66" s="1"/>
  <c r="F42" i="66" s="1"/>
  <c r="BA39" i="66"/>
  <c r="AZ39" i="66"/>
  <c r="I36" i="66"/>
  <c r="AR36" i="66"/>
  <c r="AS36" i="66" s="1"/>
  <c r="AV36" i="66" s="1"/>
  <c r="F36" i="66" s="1"/>
  <c r="AY36" i="66" s="1"/>
  <c r="G36" i="66" s="1"/>
  <c r="I30" i="66"/>
  <c r="AR30" i="66"/>
  <c r="AS30" i="66" s="1"/>
  <c r="AV30" i="66" s="1"/>
  <c r="F30" i="66" s="1"/>
  <c r="AY30" i="66" s="1"/>
  <c r="G30" i="66" s="1"/>
  <c r="BA18" i="66"/>
  <c r="AZ18" i="66"/>
  <c r="I48" i="66"/>
  <c r="AR48" i="66"/>
  <c r="AS48" i="66" s="1"/>
  <c r="AV48" i="66" s="1"/>
  <c r="F48" i="66" s="1"/>
  <c r="BB21" i="66"/>
  <c r="BD21" i="66" s="1"/>
  <c r="BA33" i="66"/>
  <c r="AZ33" i="66"/>
  <c r="BA45" i="66"/>
  <c r="AZ45" i="66"/>
  <c r="I24" i="66"/>
  <c r="AR24" i="66"/>
  <c r="AS24" i="66" s="1"/>
  <c r="AV24" i="66" s="1"/>
  <c r="F24" i="66" s="1"/>
  <c r="BA27" i="65"/>
  <c r="AZ27" i="65"/>
  <c r="BB27" i="65"/>
  <c r="BD27" i="65" s="1"/>
  <c r="I18" i="64"/>
  <c r="AR18" i="64"/>
  <c r="AS18" i="64" s="1"/>
  <c r="AV18" i="64" s="1"/>
  <c r="F18" i="64" s="1"/>
  <c r="AY18" i="64" s="1"/>
  <c r="G18" i="64" s="1"/>
  <c r="I42" i="64"/>
  <c r="AR42" i="64"/>
  <c r="AS42" i="64" s="1"/>
  <c r="AV42" i="64" s="1"/>
  <c r="F42" i="64" s="1"/>
  <c r="AY42" i="64" s="1"/>
  <c r="G42" i="64" s="1"/>
  <c r="BA30" i="64"/>
  <c r="AZ30" i="64"/>
  <c r="I51" i="64"/>
  <c r="AR51" i="64"/>
  <c r="AS51" i="64" s="1"/>
  <c r="AV51" i="64" s="1"/>
  <c r="F51" i="64" s="1"/>
  <c r="AY51" i="64" s="1"/>
  <c r="G51" i="64" s="1"/>
  <c r="BA45" i="64"/>
  <c r="AZ45" i="64"/>
  <c r="I33" i="64"/>
  <c r="AR33" i="64"/>
  <c r="AS33" i="64" s="1"/>
  <c r="AV33" i="64" s="1"/>
  <c r="F33" i="64" s="1"/>
  <c r="AY33" i="64" s="1"/>
  <c r="G33" i="64" s="1"/>
  <c r="I27" i="64"/>
  <c r="AR27" i="64"/>
  <c r="AS27" i="64" s="1"/>
  <c r="AV27" i="64" s="1"/>
  <c r="F27" i="64" s="1"/>
  <c r="AY27" i="64" s="1"/>
  <c r="G27" i="64" s="1"/>
  <c r="BB42" i="64"/>
  <c r="BD42" i="64" s="1"/>
  <c r="I39" i="64"/>
  <c r="AR39" i="64"/>
  <c r="AS39" i="64" s="1"/>
  <c r="AV39" i="64" s="1"/>
  <c r="F39" i="64" s="1"/>
  <c r="AY39" i="64" s="1"/>
  <c r="G39" i="64" s="1"/>
  <c r="I48" i="64"/>
  <c r="AR48" i="64"/>
  <c r="AS48" i="64" s="1"/>
  <c r="AV48" i="64" s="1"/>
  <c r="F48" i="64" s="1"/>
  <c r="BA36" i="64"/>
  <c r="AZ36" i="64"/>
  <c r="BA21" i="64"/>
  <c r="AZ21" i="64"/>
  <c r="BA24" i="64"/>
  <c r="AZ24" i="64"/>
  <c r="I48" i="61"/>
  <c r="AR48" i="61"/>
  <c r="AS48" i="61" s="1"/>
  <c r="AV48" i="61" s="1"/>
  <c r="F48" i="61" s="1"/>
  <c r="AY48" i="61" s="1"/>
  <c r="G48" i="61" s="1"/>
  <c r="BA51" i="61"/>
  <c r="AZ51" i="61"/>
  <c r="BA45" i="60"/>
  <c r="AZ45" i="60"/>
  <c r="I24" i="58"/>
  <c r="AR24" i="58"/>
  <c r="AS24" i="58" s="1"/>
  <c r="AV24" i="58" s="1"/>
  <c r="F24" i="58" s="1"/>
  <c r="AY24" i="58" s="1"/>
  <c r="G24" i="58" s="1"/>
  <c r="I30" i="58"/>
  <c r="AR30" i="58"/>
  <c r="AS30" i="58" s="1"/>
  <c r="AV30" i="58" s="1"/>
  <c r="F30" i="58" s="1"/>
  <c r="AY30" i="58" s="1"/>
  <c r="G30" i="58" s="1"/>
  <c r="BA39" i="58"/>
  <c r="AZ39" i="58"/>
  <c r="I42" i="58"/>
  <c r="AR42" i="58"/>
  <c r="AS42" i="58" s="1"/>
  <c r="AV42" i="58" s="1"/>
  <c r="F42" i="58" s="1"/>
  <c r="AY42" i="58" s="1"/>
  <c r="G42" i="58" s="1"/>
  <c r="I48" i="58"/>
  <c r="AR48" i="58"/>
  <c r="AS48" i="58" s="1"/>
  <c r="AV48" i="58" s="1"/>
  <c r="F48" i="58" s="1"/>
  <c r="AY48" i="58" s="1"/>
  <c r="G48" i="58" s="1"/>
  <c r="BA27" i="58"/>
  <c r="AZ27" i="58"/>
  <c r="BA45" i="58"/>
  <c r="AZ45" i="58"/>
  <c r="BA33" i="58"/>
  <c r="AZ33" i="58"/>
  <c r="I21" i="58"/>
  <c r="AR21" i="58"/>
  <c r="AS21" i="58" s="1"/>
  <c r="AV21" i="58" s="1"/>
  <c r="F21" i="58" s="1"/>
  <c r="AY21" i="58" s="1"/>
  <c r="G21" i="58" s="1"/>
  <c r="BA51" i="58"/>
  <c r="AZ51" i="58"/>
  <c r="BB39" i="58"/>
  <c r="BD39" i="58" s="1"/>
  <c r="I18" i="58"/>
  <c r="AR18" i="58"/>
  <c r="AS18" i="58" s="1"/>
  <c r="AV18" i="58" s="1"/>
  <c r="F18" i="58" s="1"/>
  <c r="AY18" i="58" s="1"/>
  <c r="G18" i="58" s="1"/>
  <c r="I36" i="58"/>
  <c r="AR36" i="58"/>
  <c r="AS36" i="58" s="1"/>
  <c r="AV36" i="58" s="1"/>
  <c r="F36" i="58" s="1"/>
  <c r="BB51" i="58"/>
  <c r="BD51" i="58" s="1"/>
  <c r="BB27" i="58"/>
  <c r="BD27" i="58" s="1"/>
  <c r="BB45" i="58"/>
  <c r="BD45" i="58" s="1"/>
  <c r="BA27" i="55"/>
  <c r="AZ27" i="55"/>
  <c r="BB27" i="55"/>
  <c r="BD27" i="55" s="1"/>
  <c r="E21" i="23"/>
  <c r="AL21" i="23"/>
  <c r="H21" i="23" s="1"/>
  <c r="E33" i="24"/>
  <c r="AL33" i="24"/>
  <c r="H33" i="24" s="1"/>
  <c r="I45" i="35"/>
  <c r="AR45" i="35"/>
  <c r="AS45" i="35" s="1"/>
  <c r="AV45" i="35" s="1"/>
  <c r="F45" i="35" s="1"/>
  <c r="AY45" i="35" s="1"/>
  <c r="G45" i="35" s="1"/>
  <c r="BA45" i="35" s="1"/>
  <c r="AR30" i="50"/>
  <c r="AS30" i="50" s="1"/>
  <c r="AV30" i="50" s="1"/>
  <c r="F30" i="50" s="1"/>
  <c r="AY30" i="50" s="1"/>
  <c r="G30" i="50" s="1"/>
  <c r="AZ30" i="50" s="1"/>
  <c r="I30" i="50"/>
  <c r="I36" i="51"/>
  <c r="AR36" i="51"/>
  <c r="AS36" i="51" s="1"/>
  <c r="AV36" i="51" s="1"/>
  <c r="F36" i="51" s="1"/>
  <c r="AY36" i="51" s="1"/>
  <c r="G36" i="51" s="1"/>
  <c r="BA36" i="51" s="1"/>
  <c r="I33" i="44"/>
  <c r="AR33" i="44"/>
  <c r="AS33" i="44" s="1"/>
  <c r="AV33" i="44" s="1"/>
  <c r="F33" i="44" s="1"/>
  <c r="AY33" i="44" s="1"/>
  <c r="G33" i="44" s="1"/>
  <c r="AZ33" i="44" s="1"/>
  <c r="BC39" i="4"/>
  <c r="AX45" i="5"/>
  <c r="AX39" i="7"/>
  <c r="AX24" i="7"/>
  <c r="BC18" i="7"/>
  <c r="AX45" i="10"/>
  <c r="AX18" i="10"/>
  <c r="AX42" i="12"/>
  <c r="BC30" i="12"/>
  <c r="AP18" i="12"/>
  <c r="J18" i="12" s="1"/>
  <c r="AQ18" i="12" s="1"/>
  <c r="BC36" i="14"/>
  <c r="BB27" i="15"/>
  <c r="E24" i="16"/>
  <c r="BG24" i="16" s="1"/>
  <c r="AP24" i="16"/>
  <c r="H24" i="16" s="1"/>
  <c r="BB36" i="18"/>
  <c r="BB24" i="18"/>
  <c r="BB33" i="20"/>
  <c r="AR45" i="42"/>
  <c r="AS45" i="42" s="1"/>
  <c r="AV45" i="42" s="1"/>
  <c r="F45" i="42" s="1"/>
  <c r="AY45" i="42" s="1"/>
  <c r="G45" i="42" s="1"/>
  <c r="AV39" i="41"/>
  <c r="AW39" i="41" s="1"/>
  <c r="AZ39" i="41" s="1"/>
  <c r="F39" i="41" s="1"/>
  <c r="BC39" i="41" s="1"/>
  <c r="G39" i="41" s="1"/>
  <c r="AR33" i="35"/>
  <c r="AS33" i="35" s="1"/>
  <c r="AV33" i="35" s="1"/>
  <c r="F33" i="35" s="1"/>
  <c r="AY33" i="35" s="1"/>
  <c r="G33" i="35" s="1"/>
  <c r="I33" i="35"/>
  <c r="BB39" i="50"/>
  <c r="BD39" i="50" s="1"/>
  <c r="BA33" i="52"/>
  <c r="AZ33" i="52"/>
  <c r="AP48" i="52"/>
  <c r="J48" i="52" s="1"/>
  <c r="AQ48" i="52" s="1"/>
  <c r="H24" i="51"/>
  <c r="AP24" i="51"/>
  <c r="J24" i="51" s="1"/>
  <c r="AQ24" i="51" s="1"/>
  <c r="I24" i="51" s="1"/>
  <c r="AR24" i="49"/>
  <c r="AS24" i="49" s="1"/>
  <c r="AV24" i="49" s="1"/>
  <c r="F24" i="49" s="1"/>
  <c r="AY24" i="49" s="1"/>
  <c r="G24" i="49" s="1"/>
  <c r="I24" i="49"/>
  <c r="H39" i="52"/>
  <c r="AP39" i="52"/>
  <c r="J39" i="52" s="1"/>
  <c r="AQ39" i="52" s="1"/>
  <c r="AP39" i="46"/>
  <c r="J39" i="46" s="1"/>
  <c r="AQ39" i="46" s="1"/>
  <c r="H39" i="46"/>
  <c r="E48" i="21"/>
  <c r="AL48" i="21"/>
  <c r="H48" i="21" s="1"/>
  <c r="E24" i="21"/>
  <c r="AL24" i="21"/>
  <c r="H24" i="21" s="1"/>
  <c r="E18" i="12"/>
  <c r="AY39" i="34"/>
  <c r="G39" i="34" s="1"/>
  <c r="BB39" i="34"/>
  <c r="BD39" i="34" s="1"/>
  <c r="AR51" i="50"/>
  <c r="AS51" i="50" s="1"/>
  <c r="AV51" i="50" s="1"/>
  <c r="F51" i="50" s="1"/>
  <c r="I51" i="50"/>
  <c r="I45" i="50"/>
  <c r="AR45" i="50"/>
  <c r="AS45" i="50" s="1"/>
  <c r="AV45" i="50" s="1"/>
  <c r="F45" i="50" s="1"/>
  <c r="AY45" i="50" s="1"/>
  <c r="G45" i="50" s="1"/>
  <c r="AR21" i="46"/>
  <c r="AS21" i="46" s="1"/>
  <c r="AV21" i="46" s="1"/>
  <c r="F21" i="46" s="1"/>
  <c r="AY21" i="46" s="1"/>
  <c r="G21" i="46" s="1"/>
  <c r="H18" i="51"/>
  <c r="AP18" i="51"/>
  <c r="J18" i="51" s="1"/>
  <c r="AQ18" i="51" s="1"/>
  <c r="H18" i="46"/>
  <c r="AP18" i="46"/>
  <c r="J18" i="46" s="1"/>
  <c r="AQ18" i="46" s="1"/>
  <c r="AX48" i="4"/>
  <c r="AX30" i="4"/>
  <c r="AX21" i="4"/>
  <c r="AX39" i="5"/>
  <c r="AX24" i="5"/>
  <c r="AX48" i="12"/>
  <c r="AX27" i="12"/>
  <c r="AX48" i="14"/>
  <c r="BC45" i="14"/>
  <c r="AX24" i="14"/>
  <c r="BC18" i="14"/>
  <c r="BB42" i="15"/>
  <c r="BB24" i="15"/>
  <c r="BB51" i="17"/>
  <c r="E36" i="18"/>
  <c r="AP36" i="18"/>
  <c r="H36" i="18" s="1"/>
  <c r="BB45" i="20"/>
  <c r="BB42" i="20"/>
  <c r="BB30" i="20"/>
  <c r="E30" i="21"/>
  <c r="BC30" i="21" s="1"/>
  <c r="AL30" i="21"/>
  <c r="H30" i="21" s="1"/>
  <c r="E27" i="25"/>
  <c r="BC27" i="25" s="1"/>
  <c r="AL27" i="25"/>
  <c r="H27" i="25" s="1"/>
  <c r="AP51" i="4"/>
  <c r="J51" i="4" s="1"/>
  <c r="AQ51" i="4" s="1"/>
  <c r="AX45" i="4"/>
  <c r="AX39" i="4"/>
  <c r="BC21" i="4"/>
  <c r="AX18" i="4"/>
  <c r="AX51" i="5"/>
  <c r="AP42" i="5"/>
  <c r="J42" i="5" s="1"/>
  <c r="AQ42" i="5" s="1"/>
  <c r="AR42" i="5" s="1"/>
  <c r="AS42" i="5" s="1"/>
  <c r="AV42" i="5" s="1"/>
  <c r="F42" i="5" s="1"/>
  <c r="AY42" i="5" s="1"/>
  <c r="G42" i="5" s="1"/>
  <c r="AZ42" i="5" s="1"/>
  <c r="AX36" i="5"/>
  <c r="AX33" i="5"/>
  <c r="AX21" i="5"/>
  <c r="AX51" i="7"/>
  <c r="AX48" i="7"/>
  <c r="AP42" i="7"/>
  <c r="J42" i="7" s="1"/>
  <c r="AQ42" i="7" s="1"/>
  <c r="BB42" i="7" s="1"/>
  <c r="BD42" i="7" s="1"/>
  <c r="BC36" i="7"/>
  <c r="BC33" i="7"/>
  <c r="AX30" i="7"/>
  <c r="BC27" i="7"/>
  <c r="AX21" i="7"/>
  <c r="AX42" i="10"/>
  <c r="AX39" i="10"/>
  <c r="AX27" i="10"/>
  <c r="AP51" i="12"/>
  <c r="J51" i="12" s="1"/>
  <c r="AQ51" i="12" s="1"/>
  <c r="AL48" i="12"/>
  <c r="H48" i="12" s="1"/>
  <c r="AP45" i="12"/>
  <c r="J45" i="12" s="1"/>
  <c r="AQ45" i="12" s="1"/>
  <c r="AR45" i="12" s="1"/>
  <c r="AS45" i="12" s="1"/>
  <c r="AV45" i="12" s="1"/>
  <c r="F45" i="12" s="1"/>
  <c r="AY45" i="12" s="1"/>
  <c r="G45" i="12" s="1"/>
  <c r="E36" i="12"/>
  <c r="BC36" i="12" s="1"/>
  <c r="AL27" i="12"/>
  <c r="H27" i="12" s="1"/>
  <c r="AL48" i="14"/>
  <c r="AL33" i="14"/>
  <c r="H33" i="14" s="1"/>
  <c r="BC30" i="14"/>
  <c r="AL24" i="14"/>
  <c r="H24" i="14" s="1"/>
  <c r="AP42" i="15"/>
  <c r="BG24" i="15"/>
  <c r="BB48" i="16"/>
  <c r="AP48" i="16"/>
  <c r="H48" i="16" s="1"/>
  <c r="AP30" i="17"/>
  <c r="H30" i="17" s="1"/>
  <c r="AT27" i="17"/>
  <c r="J27" i="17" s="1"/>
  <c r="AU27" i="17" s="1"/>
  <c r="AV27" i="17" s="1"/>
  <c r="AW27" i="17" s="1"/>
  <c r="AZ27" i="17" s="1"/>
  <c r="F27" i="17" s="1"/>
  <c r="BC27" i="17" s="1"/>
  <c r="G27" i="17" s="1"/>
  <c r="BB18" i="17"/>
  <c r="AP48" i="18"/>
  <c r="H48" i="18" s="1"/>
  <c r="BB45" i="18"/>
  <c r="BB30" i="18"/>
  <c r="E30" i="18"/>
  <c r="BG30" i="18" s="1"/>
  <c r="AP30" i="18"/>
  <c r="H30" i="18" s="1"/>
  <c r="AP21" i="18"/>
  <c r="H21" i="18" s="1"/>
  <c r="E36" i="21"/>
  <c r="AL36" i="21"/>
  <c r="H36" i="21" s="1"/>
  <c r="E45" i="23"/>
  <c r="AL45" i="23"/>
  <c r="H45" i="23" s="1"/>
  <c r="AX39" i="23"/>
  <c r="E18" i="25"/>
  <c r="BC18" i="25" s="1"/>
  <c r="AL18" i="25"/>
  <c r="H18" i="25" s="1"/>
  <c r="E30" i="12"/>
  <c r="AV24" i="40"/>
  <c r="AW24" i="40" s="1"/>
  <c r="AZ24" i="40" s="1"/>
  <c r="F24" i="40" s="1"/>
  <c r="BC24" i="40" s="1"/>
  <c r="G24" i="40" s="1"/>
  <c r="BE24" i="40" s="1"/>
  <c r="I45" i="46"/>
  <c r="AT45" i="40"/>
  <c r="J45" i="40" s="1"/>
  <c r="AU45" i="40" s="1"/>
  <c r="I42" i="44"/>
  <c r="AR42" i="44"/>
  <c r="AS42" i="44" s="1"/>
  <c r="AV42" i="44" s="1"/>
  <c r="F42" i="44" s="1"/>
  <c r="AY42" i="44" s="1"/>
  <c r="G42" i="44" s="1"/>
  <c r="AP36" i="47"/>
  <c r="J36" i="47" s="1"/>
  <c r="AQ36" i="47" s="1"/>
  <c r="AR45" i="47"/>
  <c r="AS45" i="47" s="1"/>
  <c r="AV45" i="47" s="1"/>
  <c r="F45" i="47" s="1"/>
  <c r="AY45" i="47" s="1"/>
  <c r="G45" i="47" s="1"/>
  <c r="I45" i="47"/>
  <c r="AR24" i="42"/>
  <c r="AS24" i="42" s="1"/>
  <c r="AV24" i="42" s="1"/>
  <c r="F24" i="42" s="1"/>
  <c r="AY24" i="42" s="1"/>
  <c r="G24" i="42" s="1"/>
  <c r="I24" i="42"/>
  <c r="I36" i="42"/>
  <c r="AR36" i="42"/>
  <c r="AS36" i="42" s="1"/>
  <c r="AV36" i="42" s="1"/>
  <c r="F36" i="42" s="1"/>
  <c r="AY36" i="42" s="1"/>
  <c r="G36" i="42" s="1"/>
  <c r="I39" i="42"/>
  <c r="AR39" i="42"/>
  <c r="AS39" i="42" s="1"/>
  <c r="AV39" i="42" s="1"/>
  <c r="F39" i="42" s="1"/>
  <c r="AY39" i="42" s="1"/>
  <c r="G39" i="42" s="1"/>
  <c r="I39" i="50"/>
  <c r="H21" i="52"/>
  <c r="AP21" i="52"/>
  <c r="J21" i="52" s="1"/>
  <c r="AQ21" i="52" s="1"/>
  <c r="AR36" i="52"/>
  <c r="AS36" i="52" s="1"/>
  <c r="AV36" i="52" s="1"/>
  <c r="F36" i="52" s="1"/>
  <c r="AY36" i="52" s="1"/>
  <c r="G36" i="52" s="1"/>
  <c r="I36" i="52"/>
  <c r="H27" i="35"/>
  <c r="AP27" i="35"/>
  <c r="J27" i="35" s="1"/>
  <c r="AQ27" i="35" s="1"/>
  <c r="H36" i="34"/>
  <c r="AP36" i="34"/>
  <c r="J36" i="34" s="1"/>
  <c r="AQ36" i="34" s="1"/>
  <c r="I36" i="34" s="1"/>
  <c r="H21" i="31"/>
  <c r="AP21" i="31"/>
  <c r="J21" i="31" s="1"/>
  <c r="AQ21" i="31" s="1"/>
  <c r="H42" i="31"/>
  <c r="AP42" i="31"/>
  <c r="J42" i="31" s="1"/>
  <c r="AQ42" i="31" s="1"/>
  <c r="H36" i="44"/>
  <c r="AP36" i="44"/>
  <c r="J36" i="44" s="1"/>
  <c r="AQ36" i="44" s="1"/>
  <c r="I36" i="44" s="1"/>
  <c r="H48" i="42"/>
  <c r="AP48" i="42"/>
  <c r="J48" i="42" s="1"/>
  <c r="AQ48" i="42" s="1"/>
  <c r="H45" i="41"/>
  <c r="AT45" i="41"/>
  <c r="J45" i="41" s="1"/>
  <c r="AU45" i="41" s="1"/>
  <c r="H39" i="35"/>
  <c r="AP39" i="35"/>
  <c r="J39" i="35" s="1"/>
  <c r="AQ39" i="35" s="1"/>
  <c r="E39" i="16"/>
  <c r="AP39" i="16"/>
  <c r="H39" i="16" s="1"/>
  <c r="I42" i="38"/>
  <c r="AR42" i="38"/>
  <c r="AS42" i="38" s="1"/>
  <c r="AV42" i="38" s="1"/>
  <c r="F42" i="38" s="1"/>
  <c r="AY42" i="38" s="1"/>
  <c r="G42" i="38" s="1"/>
  <c r="BC45" i="4"/>
  <c r="AX30" i="10"/>
  <c r="AP48" i="14"/>
  <c r="J48" i="14" s="1"/>
  <c r="AQ48" i="14" s="1"/>
  <c r="AX33" i="14"/>
  <c r="BB33" i="16"/>
  <c r="E30" i="20"/>
  <c r="AP30" i="20"/>
  <c r="H30" i="20" s="1"/>
  <c r="AX33" i="26"/>
  <c r="E33" i="12"/>
  <c r="BC33" i="12" s="1"/>
  <c r="AL45" i="4"/>
  <c r="H45" i="4" s="1"/>
  <c r="AP42" i="4"/>
  <c r="J42" i="4" s="1"/>
  <c r="AQ42" i="4" s="1"/>
  <c r="AL39" i="4"/>
  <c r="H39" i="4" s="1"/>
  <c r="BC30" i="4"/>
  <c r="AL51" i="5"/>
  <c r="H51" i="5" s="1"/>
  <c r="AL21" i="5"/>
  <c r="H21" i="5" s="1"/>
  <c r="BC48" i="7"/>
  <c r="AX45" i="7"/>
  <c r="BC45" i="7"/>
  <c r="AL21" i="7"/>
  <c r="H21" i="7" s="1"/>
  <c r="AL27" i="10"/>
  <c r="H27" i="10" s="1"/>
  <c r="AL39" i="12"/>
  <c r="H39" i="12" s="1"/>
  <c r="AL33" i="12"/>
  <c r="H33" i="12" s="1"/>
  <c r="AL45" i="14"/>
  <c r="AP45" i="14" s="1"/>
  <c r="J45" i="14" s="1"/>
  <c r="AQ45" i="14" s="1"/>
  <c r="I45" i="14" s="1"/>
  <c r="BC21" i="14"/>
  <c r="E21" i="15"/>
  <c r="AP21" i="15"/>
  <c r="H21" i="15" s="1"/>
  <c r="AT51" i="16"/>
  <c r="J51" i="16" s="1"/>
  <c r="AU51" i="16" s="1"/>
  <c r="AV51" i="16" s="1"/>
  <c r="AW51" i="16" s="1"/>
  <c r="AZ51" i="16" s="1"/>
  <c r="F51" i="16" s="1"/>
  <c r="BC51" i="16" s="1"/>
  <c r="G51" i="16" s="1"/>
  <c r="AT33" i="17"/>
  <c r="J33" i="17" s="1"/>
  <c r="AU33" i="17" s="1"/>
  <c r="E51" i="18"/>
  <c r="BG51" i="18" s="1"/>
  <c r="AP51" i="18"/>
  <c r="H51" i="18" s="1"/>
  <c r="AT36" i="18"/>
  <c r="J36" i="18" s="1"/>
  <c r="AU36" i="18" s="1"/>
  <c r="AV36" i="18" s="1"/>
  <c r="AW36" i="18" s="1"/>
  <c r="AZ36" i="18" s="1"/>
  <c r="F36" i="18" s="1"/>
  <c r="BC36" i="18" s="1"/>
  <c r="G36" i="18" s="1"/>
  <c r="BD36" i="18" s="1"/>
  <c r="E42" i="21"/>
  <c r="AL42" i="21"/>
  <c r="H42" i="21" s="1"/>
  <c r="E18" i="21"/>
  <c r="BC18" i="21" s="1"/>
  <c r="AL18" i="21"/>
  <c r="H18" i="21" s="1"/>
  <c r="AL48" i="22"/>
  <c r="H48" i="22" s="1"/>
  <c r="AL42" i="22"/>
  <c r="H42" i="22" s="1"/>
  <c r="AL36" i="22"/>
  <c r="H36" i="22" s="1"/>
  <c r="AL30" i="22"/>
  <c r="H30" i="22" s="1"/>
  <c r="AX21" i="22"/>
  <c r="AX18" i="22"/>
  <c r="E36" i="23"/>
  <c r="BC36" i="23" s="1"/>
  <c r="AL36" i="23"/>
  <c r="H36" i="23" s="1"/>
  <c r="AL30" i="24"/>
  <c r="H30" i="24" s="1"/>
  <c r="AX21" i="24"/>
  <c r="AX18" i="24"/>
  <c r="E51" i="25"/>
  <c r="AL51" i="25"/>
  <c r="H51" i="25" s="1"/>
  <c r="AL48" i="25"/>
  <c r="H48" i="25" s="1"/>
  <c r="AX45" i="25"/>
  <c r="E39" i="25"/>
  <c r="AL39" i="25"/>
  <c r="H39" i="25" s="1"/>
  <c r="AL36" i="25"/>
  <c r="H36" i="25" s="1"/>
  <c r="AX33" i="25"/>
  <c r="AP27" i="25"/>
  <c r="J27" i="25" s="1"/>
  <c r="AQ27" i="25" s="1"/>
  <c r="AX45" i="26"/>
  <c r="E45" i="26"/>
  <c r="BC45" i="26" s="1"/>
  <c r="AL45" i="26"/>
  <c r="H45" i="26" s="1"/>
  <c r="AX24" i="26"/>
  <c r="E24" i="26"/>
  <c r="BC24" i="26" s="1"/>
  <c r="AL24" i="26"/>
  <c r="H24" i="26" s="1"/>
  <c r="H51" i="38"/>
  <c r="AP24" i="38"/>
  <c r="J24" i="38" s="1"/>
  <c r="AQ24" i="38" s="1"/>
  <c r="I24" i="38" s="1"/>
  <c r="AR51" i="44"/>
  <c r="AS51" i="44" s="1"/>
  <c r="AV51" i="44" s="1"/>
  <c r="F51" i="44" s="1"/>
  <c r="AY51" i="44" s="1"/>
  <c r="G51" i="44" s="1"/>
  <c r="BB51" i="44"/>
  <c r="BD51" i="44" s="1"/>
  <c r="I27" i="49"/>
  <c r="I27" i="50"/>
  <c r="AR51" i="51"/>
  <c r="AS51" i="51" s="1"/>
  <c r="AV51" i="51" s="1"/>
  <c r="F51" i="51" s="1"/>
  <c r="I51" i="51"/>
  <c r="H18" i="52"/>
  <c r="AP18" i="52"/>
  <c r="J18" i="52" s="1"/>
  <c r="AQ18" i="52" s="1"/>
  <c r="H39" i="47"/>
  <c r="BB39" i="47"/>
  <c r="BD39" i="47" s="1"/>
  <c r="AV24" i="41"/>
  <c r="AW24" i="41" s="1"/>
  <c r="AZ24" i="41" s="1"/>
  <c r="F24" i="41" s="1"/>
  <c r="I24" i="41"/>
  <c r="AV48" i="41"/>
  <c r="AW48" i="41" s="1"/>
  <c r="AZ48" i="41" s="1"/>
  <c r="F48" i="41" s="1"/>
  <c r="BC48" i="41" s="1"/>
  <c r="G48" i="41" s="1"/>
  <c r="H39" i="49"/>
  <c r="AP39" i="49"/>
  <c r="J39" i="49" s="1"/>
  <c r="AQ39" i="49" s="1"/>
  <c r="H33" i="48"/>
  <c r="AP33" i="48"/>
  <c r="J33" i="48" s="1"/>
  <c r="AQ33" i="48" s="1"/>
  <c r="I33" i="48" s="1"/>
  <c r="AP51" i="34"/>
  <c r="J51" i="34" s="1"/>
  <c r="AQ51" i="34" s="1"/>
  <c r="H51" i="34"/>
  <c r="BB39" i="16"/>
  <c r="BB24" i="16"/>
  <c r="BB48" i="17"/>
  <c r="BB45" i="17"/>
  <c r="AT30" i="17"/>
  <c r="J30" i="17" s="1"/>
  <c r="AU30" i="17" s="1"/>
  <c r="AV30" i="17" s="1"/>
  <c r="AW30" i="17" s="1"/>
  <c r="AZ30" i="17" s="1"/>
  <c r="F30" i="17" s="1"/>
  <c r="BC30" i="17" s="1"/>
  <c r="G30" i="17" s="1"/>
  <c r="BB51" i="18"/>
  <c r="AP24" i="18"/>
  <c r="H24" i="18" s="1"/>
  <c r="AP33" i="20"/>
  <c r="H33" i="20" s="1"/>
  <c r="AX45" i="23"/>
  <c r="AX36" i="23"/>
  <c r="AX21" i="23"/>
  <c r="AL36" i="24"/>
  <c r="H36" i="24" s="1"/>
  <c r="AL21" i="24"/>
  <c r="H21" i="24" s="1"/>
  <c r="AX42" i="25"/>
  <c r="AL42" i="25"/>
  <c r="H42" i="25" s="1"/>
  <c r="AX21" i="25"/>
  <c r="AL21" i="25"/>
  <c r="H21" i="25" s="1"/>
  <c r="AL39" i="26"/>
  <c r="H39" i="26" s="1"/>
  <c r="AL33" i="26"/>
  <c r="H33" i="26" s="1"/>
  <c r="AP36" i="35"/>
  <c r="J36" i="35" s="1"/>
  <c r="AQ36" i="35" s="1"/>
  <c r="I36" i="35" s="1"/>
  <c r="G30" i="51"/>
  <c r="BA30" i="51" s="1"/>
  <c r="BB42" i="52"/>
  <c r="BD42" i="52" s="1"/>
  <c r="H51" i="41"/>
  <c r="AT51" i="41"/>
  <c r="J51" i="41" s="1"/>
  <c r="AU51" i="41" s="1"/>
  <c r="H51" i="35"/>
  <c r="AP51" i="35"/>
  <c r="J51" i="35" s="1"/>
  <c r="AQ51" i="35" s="1"/>
  <c r="AT27" i="16"/>
  <c r="J27" i="16" s="1"/>
  <c r="AU27" i="16" s="1"/>
  <c r="BG27" i="17"/>
  <c r="AT21" i="17"/>
  <c r="J21" i="17" s="1"/>
  <c r="AU21" i="17" s="1"/>
  <c r="AT39" i="18"/>
  <c r="J39" i="18" s="1"/>
  <c r="AU39" i="18" s="1"/>
  <c r="I39" i="18" s="1"/>
  <c r="AT33" i="18"/>
  <c r="J33" i="18" s="1"/>
  <c r="AU33" i="18" s="1"/>
  <c r="AV33" i="18" s="1"/>
  <c r="AW33" i="18" s="1"/>
  <c r="AZ33" i="18" s="1"/>
  <c r="F33" i="18" s="1"/>
  <c r="BC33" i="18" s="1"/>
  <c r="G33" i="18" s="1"/>
  <c r="BG24" i="18"/>
  <c r="AT18" i="18"/>
  <c r="J18" i="18" s="1"/>
  <c r="AU18" i="18" s="1"/>
  <c r="AT48" i="20"/>
  <c r="J48" i="20" s="1"/>
  <c r="AU48" i="20" s="1"/>
  <c r="I48" i="20" s="1"/>
  <c r="BG42" i="20"/>
  <c r="AX30" i="21"/>
  <c r="AX27" i="21"/>
  <c r="AX24" i="21"/>
  <c r="AX21" i="21"/>
  <c r="AX18" i="21"/>
  <c r="AP18" i="22"/>
  <c r="J18" i="22" s="1"/>
  <c r="AQ18" i="22" s="1"/>
  <c r="AP48" i="23"/>
  <c r="J48" i="23" s="1"/>
  <c r="AQ48" i="23" s="1"/>
  <c r="I48" i="23" s="1"/>
  <c r="AP24" i="23"/>
  <c r="J24" i="23" s="1"/>
  <c r="AQ24" i="23" s="1"/>
  <c r="AP51" i="24"/>
  <c r="J51" i="24" s="1"/>
  <c r="AQ51" i="24" s="1"/>
  <c r="BC33" i="26"/>
  <c r="AP27" i="26"/>
  <c r="J27" i="26" s="1"/>
  <c r="AQ27" i="26" s="1"/>
  <c r="AR27" i="26" s="1"/>
  <c r="AS27" i="26" s="1"/>
  <c r="AV27" i="26" s="1"/>
  <c r="F27" i="26" s="1"/>
  <c r="AY27" i="26" s="1"/>
  <c r="G27" i="26" s="1"/>
  <c r="BA27" i="26" s="1"/>
  <c r="AP21" i="26"/>
  <c r="J21" i="26" s="1"/>
  <c r="AQ21" i="26" s="1"/>
  <c r="AR21" i="26" s="1"/>
  <c r="AS21" i="26" s="1"/>
  <c r="AV21" i="26" s="1"/>
  <c r="F21" i="26" s="1"/>
  <c r="AY21" i="26" s="1"/>
  <c r="G21" i="26" s="1"/>
  <c r="BC18" i="26"/>
  <c r="G27" i="32"/>
  <c r="BF42" i="40"/>
  <c r="BH42" i="40" s="1"/>
  <c r="I36" i="40"/>
  <c r="AV36" i="40"/>
  <c r="AW36" i="40" s="1"/>
  <c r="AZ36" i="40" s="1"/>
  <c r="F36" i="40" s="1"/>
  <c r="H33" i="34"/>
  <c r="AP33" i="34"/>
  <c r="J33" i="34" s="1"/>
  <c r="AQ33" i="34" s="1"/>
  <c r="I33" i="34" s="1"/>
  <c r="AP45" i="31"/>
  <c r="J45" i="31" s="1"/>
  <c r="AQ45" i="31" s="1"/>
  <c r="H24" i="31"/>
  <c r="AP24" i="31"/>
  <c r="J24" i="31" s="1"/>
  <c r="AQ24" i="31" s="1"/>
  <c r="H21" i="51"/>
  <c r="AP21" i="51"/>
  <c r="J21" i="51" s="1"/>
  <c r="AQ21" i="51" s="1"/>
  <c r="H36" i="52"/>
  <c r="BB36" i="52"/>
  <c r="BD36" i="52" s="1"/>
  <c r="AP27" i="47"/>
  <c r="J27" i="47" s="1"/>
  <c r="AQ27" i="47" s="1"/>
  <c r="H48" i="47"/>
  <c r="AP48" i="47"/>
  <c r="J48" i="47" s="1"/>
  <c r="AQ48" i="47" s="1"/>
  <c r="H18" i="38"/>
  <c r="AP18" i="38"/>
  <c r="J18" i="38" s="1"/>
  <c r="AQ18" i="38" s="1"/>
  <c r="H33" i="38"/>
  <c r="AP33" i="38"/>
  <c r="J33" i="38" s="1"/>
  <c r="AQ33" i="38" s="1"/>
  <c r="AP39" i="31"/>
  <c r="J39" i="31" s="1"/>
  <c r="AQ39" i="31" s="1"/>
  <c r="AP27" i="42"/>
  <c r="J27" i="42" s="1"/>
  <c r="AQ27" i="42" s="1"/>
  <c r="I27" i="42" s="1"/>
  <c r="AP24" i="52"/>
  <c r="J24" i="52" s="1"/>
  <c r="AQ24" i="52" s="1"/>
  <c r="AP45" i="52"/>
  <c r="J45" i="52" s="1"/>
  <c r="AQ45" i="52" s="1"/>
  <c r="BB33" i="52"/>
  <c r="BD33" i="52" s="1"/>
  <c r="AP30" i="52"/>
  <c r="J30" i="52" s="1"/>
  <c r="AQ30" i="52" s="1"/>
  <c r="AP27" i="52"/>
  <c r="J27" i="52" s="1"/>
  <c r="AQ27" i="52" s="1"/>
  <c r="BB39" i="51"/>
  <c r="BD39" i="51" s="1"/>
  <c r="AP33" i="51"/>
  <c r="J33" i="51" s="1"/>
  <c r="AQ33" i="51" s="1"/>
  <c r="AP45" i="51"/>
  <c r="J45" i="51" s="1"/>
  <c r="AQ45" i="51" s="1"/>
  <c r="BB48" i="50"/>
  <c r="BD48" i="50" s="1"/>
  <c r="BB42" i="50"/>
  <c r="BD42" i="50" s="1"/>
  <c r="I48" i="50"/>
  <c r="BB45" i="50"/>
  <c r="BD45" i="50" s="1"/>
  <c r="AZ48" i="50"/>
  <c r="AP36" i="50"/>
  <c r="J36" i="50" s="1"/>
  <c r="AQ36" i="50" s="1"/>
  <c r="AZ42" i="50"/>
  <c r="AP21" i="50"/>
  <c r="J21" i="50" s="1"/>
  <c r="AQ21" i="50" s="1"/>
  <c r="I42" i="50"/>
  <c r="AP18" i="50"/>
  <c r="J18" i="50" s="1"/>
  <c r="AQ18" i="50" s="1"/>
  <c r="BB42" i="49"/>
  <c r="BD42" i="49" s="1"/>
  <c r="BB36" i="49"/>
  <c r="BD36" i="49" s="1"/>
  <c r="I51" i="52"/>
  <c r="AR51" i="52"/>
  <c r="AS51" i="52" s="1"/>
  <c r="AV51" i="52" s="1"/>
  <c r="F51" i="52" s="1"/>
  <c r="AY51" i="52" s="1"/>
  <c r="G51" i="52" s="1"/>
  <c r="BA42" i="52"/>
  <c r="AZ42" i="52"/>
  <c r="BA42" i="51"/>
  <c r="AZ42" i="51"/>
  <c r="AZ36" i="51"/>
  <c r="BB30" i="51"/>
  <c r="BD30" i="51" s="1"/>
  <c r="BB27" i="51"/>
  <c r="BD27" i="51" s="1"/>
  <c r="BA48" i="51"/>
  <c r="AZ48" i="51"/>
  <c r="BA27" i="51"/>
  <c r="AZ27" i="51"/>
  <c r="BB42" i="51"/>
  <c r="BD42" i="51" s="1"/>
  <c r="BA39" i="51"/>
  <c r="AZ39" i="51"/>
  <c r="BB48" i="51"/>
  <c r="BD48" i="51" s="1"/>
  <c r="BA39" i="50"/>
  <c r="AZ39" i="50"/>
  <c r="BA27" i="50"/>
  <c r="AZ27" i="50"/>
  <c r="BA30" i="50"/>
  <c r="BB27" i="50"/>
  <c r="BD27" i="50" s="1"/>
  <c r="BA45" i="50"/>
  <c r="AZ45" i="50"/>
  <c r="BA21" i="49"/>
  <c r="AZ21" i="49"/>
  <c r="BA27" i="49"/>
  <c r="AZ27" i="49"/>
  <c r="BA45" i="49"/>
  <c r="AZ45" i="49"/>
  <c r="BA51" i="49"/>
  <c r="AZ51" i="49"/>
  <c r="BA30" i="49"/>
  <c r="AZ30" i="49"/>
  <c r="BB21" i="49"/>
  <c r="BD21" i="49" s="1"/>
  <c r="BB45" i="49"/>
  <c r="BD45" i="49" s="1"/>
  <c r="BA24" i="49"/>
  <c r="AZ24" i="49"/>
  <c r="BB30" i="49"/>
  <c r="BD30" i="49" s="1"/>
  <c r="BA48" i="49"/>
  <c r="AZ48" i="49"/>
  <c r="BA33" i="49"/>
  <c r="AZ33" i="49"/>
  <c r="BA18" i="49"/>
  <c r="AZ18" i="49"/>
  <c r="BB24" i="49"/>
  <c r="BD24" i="49" s="1"/>
  <c r="BB48" i="49"/>
  <c r="BD48" i="49" s="1"/>
  <c r="BB27" i="49"/>
  <c r="BD27" i="49" s="1"/>
  <c r="BB33" i="49"/>
  <c r="BD33" i="49" s="1"/>
  <c r="BB51" i="49"/>
  <c r="BD51" i="49" s="1"/>
  <c r="BB18" i="49"/>
  <c r="BD18" i="49" s="1"/>
  <c r="BA36" i="49"/>
  <c r="AZ36" i="49"/>
  <c r="BA42" i="49"/>
  <c r="AZ42" i="49"/>
  <c r="BA42" i="32"/>
  <c r="BB42" i="32"/>
  <c r="BD42" i="32" s="1"/>
  <c r="I42" i="32"/>
  <c r="AY51" i="31"/>
  <c r="G51" i="31" s="1"/>
  <c r="AZ51" i="31" s="1"/>
  <c r="BB51" i="31"/>
  <c r="BD51" i="31" s="1"/>
  <c r="I51" i="31"/>
  <c r="BB33" i="31"/>
  <c r="BD33" i="31" s="1"/>
  <c r="AR30" i="31"/>
  <c r="AS30" i="31" s="1"/>
  <c r="AV30" i="31" s="1"/>
  <c r="F30" i="31" s="1"/>
  <c r="AY30" i="31" s="1"/>
  <c r="G30" i="31" s="1"/>
  <c r="AZ30" i="31" s="1"/>
  <c r="AP48" i="31"/>
  <c r="J48" i="31" s="1"/>
  <c r="AQ48" i="31" s="1"/>
  <c r="BD27" i="31"/>
  <c r="I48" i="46"/>
  <c r="AR48" i="46"/>
  <c r="AS48" i="46" s="1"/>
  <c r="AV48" i="46" s="1"/>
  <c r="F48" i="46" s="1"/>
  <c r="AY48" i="46" s="1"/>
  <c r="G48" i="46" s="1"/>
  <c r="BB42" i="46"/>
  <c r="BD42" i="46" s="1"/>
  <c r="BB45" i="46"/>
  <c r="BD45" i="46" s="1"/>
  <c r="AP30" i="46"/>
  <c r="J30" i="46" s="1"/>
  <c r="AQ30" i="46" s="1"/>
  <c r="BB51" i="46"/>
  <c r="BD51" i="46" s="1"/>
  <c r="AP33" i="42"/>
  <c r="J33" i="42" s="1"/>
  <c r="AQ33" i="42" s="1"/>
  <c r="BB42" i="42"/>
  <c r="BD42" i="42" s="1"/>
  <c r="I48" i="42"/>
  <c r="I42" i="42"/>
  <c r="AR51" i="42"/>
  <c r="AS51" i="42" s="1"/>
  <c r="AV51" i="42" s="1"/>
  <c r="F51" i="42" s="1"/>
  <c r="AP21" i="42"/>
  <c r="J21" i="42" s="1"/>
  <c r="AQ21" i="42" s="1"/>
  <c r="BB18" i="42"/>
  <c r="BD18" i="42" s="1"/>
  <c r="AP24" i="45"/>
  <c r="J24" i="45" s="1"/>
  <c r="AQ24" i="45" s="1"/>
  <c r="AP30" i="45"/>
  <c r="J30" i="45" s="1"/>
  <c r="AQ30" i="45" s="1"/>
  <c r="AP30" i="47"/>
  <c r="J30" i="47" s="1"/>
  <c r="AQ30" i="47" s="1"/>
  <c r="BB24" i="47"/>
  <c r="BD24" i="47" s="1"/>
  <c r="AP42" i="47"/>
  <c r="J42" i="47" s="1"/>
  <c r="AQ42" i="47" s="1"/>
  <c r="AR30" i="44"/>
  <c r="AS30" i="44" s="1"/>
  <c r="AV30" i="44" s="1"/>
  <c r="F30" i="44" s="1"/>
  <c r="AY30" i="44" s="1"/>
  <c r="G30" i="44" s="1"/>
  <c r="AZ30" i="44" s="1"/>
  <c r="BB39" i="44"/>
  <c r="BD39" i="44" s="1"/>
  <c r="AP48" i="44"/>
  <c r="J48" i="44" s="1"/>
  <c r="AQ48" i="44" s="1"/>
  <c r="I51" i="38"/>
  <c r="AR51" i="38"/>
  <c r="AS51" i="38" s="1"/>
  <c r="AV51" i="38" s="1"/>
  <c r="F51" i="38" s="1"/>
  <c r="AY51" i="38" s="1"/>
  <c r="G51" i="38" s="1"/>
  <c r="BA51" i="38" s="1"/>
  <c r="AR24" i="38"/>
  <c r="AS24" i="38" s="1"/>
  <c r="AV24" i="38" s="1"/>
  <c r="F24" i="38" s="1"/>
  <c r="AY24" i="38" s="1"/>
  <c r="G24" i="38" s="1"/>
  <c r="AZ24" i="38" s="1"/>
  <c r="AR39" i="38"/>
  <c r="AS39" i="38" s="1"/>
  <c r="AV39" i="38" s="1"/>
  <c r="F39" i="38" s="1"/>
  <c r="AY39" i="38" s="1"/>
  <c r="G39" i="38" s="1"/>
  <c r="BA39" i="38" s="1"/>
  <c r="AP21" i="38"/>
  <c r="J21" i="38" s="1"/>
  <c r="AQ21" i="38" s="1"/>
  <c r="AP27" i="38"/>
  <c r="J27" i="38" s="1"/>
  <c r="AQ27" i="38" s="1"/>
  <c r="I27" i="38" s="1"/>
  <c r="BB45" i="38"/>
  <c r="BD45" i="38" s="1"/>
  <c r="AP36" i="38"/>
  <c r="J36" i="38" s="1"/>
  <c r="AQ36" i="38" s="1"/>
  <c r="BB42" i="37"/>
  <c r="BD42" i="37" s="1"/>
  <c r="AR45" i="37"/>
  <c r="AS45" i="37" s="1"/>
  <c r="AV45" i="37" s="1"/>
  <c r="F45" i="37" s="1"/>
  <c r="AY45" i="37" s="1"/>
  <c r="G45" i="37" s="1"/>
  <c r="BA45" i="37" s="1"/>
  <c r="BB39" i="37"/>
  <c r="BD39" i="37" s="1"/>
  <c r="AP30" i="37"/>
  <c r="J30" i="37" s="1"/>
  <c r="AQ30" i="37" s="1"/>
  <c r="AP48" i="35"/>
  <c r="J48" i="35" s="1"/>
  <c r="AQ48" i="35" s="1"/>
  <c r="AR21" i="35"/>
  <c r="AS21" i="35" s="1"/>
  <c r="AV21" i="35" s="1"/>
  <c r="F21" i="35" s="1"/>
  <c r="AY21" i="35" s="1"/>
  <c r="G21" i="35" s="1"/>
  <c r="AZ21" i="35" s="1"/>
  <c r="AR36" i="35"/>
  <c r="AS36" i="35" s="1"/>
  <c r="AV36" i="35" s="1"/>
  <c r="F36" i="35" s="1"/>
  <c r="AY36" i="35" s="1"/>
  <c r="G36" i="35" s="1"/>
  <c r="AP24" i="35"/>
  <c r="J24" i="35" s="1"/>
  <c r="AQ24" i="35" s="1"/>
  <c r="AP30" i="35"/>
  <c r="J30" i="35" s="1"/>
  <c r="AQ30" i="35" s="1"/>
  <c r="AP42" i="35"/>
  <c r="J42" i="35" s="1"/>
  <c r="AQ42" i="35" s="1"/>
  <c r="AP18" i="35"/>
  <c r="J18" i="35" s="1"/>
  <c r="AQ18" i="35" s="1"/>
  <c r="I45" i="34"/>
  <c r="AR45" i="34"/>
  <c r="AS45" i="34" s="1"/>
  <c r="AV45" i="34" s="1"/>
  <c r="F45" i="34" s="1"/>
  <c r="AY45" i="34" s="1"/>
  <c r="G45" i="34" s="1"/>
  <c r="BA45" i="34" s="1"/>
  <c r="H45" i="34"/>
  <c r="H48" i="34"/>
  <c r="AR33" i="34"/>
  <c r="AS33" i="34" s="1"/>
  <c r="AV33" i="34" s="1"/>
  <c r="F33" i="34" s="1"/>
  <c r="AY33" i="34" s="1"/>
  <c r="G33" i="34" s="1"/>
  <c r="BA33" i="34" s="1"/>
  <c r="AP48" i="34"/>
  <c r="J48" i="34" s="1"/>
  <c r="AQ48" i="34" s="1"/>
  <c r="BB42" i="34"/>
  <c r="BD42" i="34" s="1"/>
  <c r="AP30" i="34"/>
  <c r="J30" i="34" s="1"/>
  <c r="AQ30" i="34" s="1"/>
  <c r="I36" i="41"/>
  <c r="BD36" i="41"/>
  <c r="I39" i="41"/>
  <c r="AV42" i="41"/>
  <c r="AW42" i="41" s="1"/>
  <c r="AZ42" i="41" s="1"/>
  <c r="F42" i="41" s="1"/>
  <c r="BC42" i="41" s="1"/>
  <c r="G42" i="41" s="1"/>
  <c r="BD42" i="41" s="1"/>
  <c r="AT30" i="41"/>
  <c r="J30" i="41" s="1"/>
  <c r="AU30" i="41" s="1"/>
  <c r="AT18" i="41"/>
  <c r="J18" i="41" s="1"/>
  <c r="AU18" i="41" s="1"/>
  <c r="BH39" i="40"/>
  <c r="AT33" i="40"/>
  <c r="J33" i="40" s="1"/>
  <c r="AU33" i="40" s="1"/>
  <c r="AZ21" i="48"/>
  <c r="BA21" i="48"/>
  <c r="I51" i="48"/>
  <c r="AR51" i="48"/>
  <c r="AS51" i="48" s="1"/>
  <c r="AV51" i="48" s="1"/>
  <c r="F51" i="48" s="1"/>
  <c r="AY51" i="48" s="1"/>
  <c r="G51" i="48" s="1"/>
  <c r="BC30" i="48"/>
  <c r="AR30" i="48"/>
  <c r="AS30" i="48" s="1"/>
  <c r="AV30" i="48" s="1"/>
  <c r="F30" i="48" s="1"/>
  <c r="AY30" i="48" s="1"/>
  <c r="G30" i="48" s="1"/>
  <c r="I30" i="48"/>
  <c r="I45" i="48"/>
  <c r="AR45" i="48"/>
  <c r="AS45" i="48" s="1"/>
  <c r="AV45" i="48" s="1"/>
  <c r="F45" i="48" s="1"/>
  <c r="BC36" i="48"/>
  <c r="BC24" i="48"/>
  <c r="BD24" i="48" s="1"/>
  <c r="BB51" i="48"/>
  <c r="BD51" i="48" s="1"/>
  <c r="BC42" i="48"/>
  <c r="BC18" i="48"/>
  <c r="BC21" i="48"/>
  <c r="BD21" i="48" s="1"/>
  <c r="AR33" i="48"/>
  <c r="AS33" i="48" s="1"/>
  <c r="AV33" i="48" s="1"/>
  <c r="F33" i="48" s="1"/>
  <c r="AY33" i="48" s="1"/>
  <c r="G33" i="48" s="1"/>
  <c r="BC48" i="48"/>
  <c r="BC27" i="48"/>
  <c r="I48" i="48"/>
  <c r="AR48" i="48"/>
  <c r="AS48" i="48" s="1"/>
  <c r="AV48" i="48" s="1"/>
  <c r="F48" i="48" s="1"/>
  <c r="AY48" i="48" s="1"/>
  <c r="G48" i="48" s="1"/>
  <c r="AR27" i="48"/>
  <c r="AS27" i="48" s="1"/>
  <c r="AV27" i="48" s="1"/>
  <c r="F27" i="48" s="1"/>
  <c r="I27" i="48"/>
  <c r="H18" i="48"/>
  <c r="AR39" i="48"/>
  <c r="AS39" i="48" s="1"/>
  <c r="AV39" i="48" s="1"/>
  <c r="F39" i="48" s="1"/>
  <c r="AY39" i="48" s="1"/>
  <c r="G39" i="48" s="1"/>
  <c r="I39" i="48"/>
  <c r="AP18" i="48"/>
  <c r="J18" i="48" s="1"/>
  <c r="AQ18" i="48" s="1"/>
  <c r="I36" i="48"/>
  <c r="AR36" i="48"/>
  <c r="AS36" i="48" s="1"/>
  <c r="AV36" i="48" s="1"/>
  <c r="F36" i="48" s="1"/>
  <c r="I42" i="48"/>
  <c r="AR42" i="48"/>
  <c r="AS42" i="48" s="1"/>
  <c r="AV42" i="48" s="1"/>
  <c r="F42" i="48" s="1"/>
  <c r="G24" i="48"/>
  <c r="BA39" i="47"/>
  <c r="AZ39" i="47"/>
  <c r="BA33" i="47"/>
  <c r="AZ33" i="47"/>
  <c r="BA18" i="47"/>
  <c r="AZ18" i="47"/>
  <c r="BA24" i="47"/>
  <c r="AZ24" i="47"/>
  <c r="BB18" i="47"/>
  <c r="BD18" i="47" s="1"/>
  <c r="BB33" i="47"/>
  <c r="BD33" i="47" s="1"/>
  <c r="BA48" i="46"/>
  <c r="AZ48" i="46"/>
  <c r="I27" i="46"/>
  <c r="AR27" i="46"/>
  <c r="AS27" i="46" s="1"/>
  <c r="AV27" i="46" s="1"/>
  <c r="F27" i="46" s="1"/>
  <c r="AY27" i="46" s="1"/>
  <c r="G27" i="46" s="1"/>
  <c r="I36" i="46"/>
  <c r="AR36" i="46"/>
  <c r="AS36" i="46" s="1"/>
  <c r="AV36" i="46" s="1"/>
  <c r="F36" i="46" s="1"/>
  <c r="AY36" i="46" s="1"/>
  <c r="G36" i="46" s="1"/>
  <c r="BA21" i="46"/>
  <c r="AZ21" i="46"/>
  <c r="BB21" i="46"/>
  <c r="BD21" i="46" s="1"/>
  <c r="BA42" i="46"/>
  <c r="AZ42" i="46"/>
  <c r="I24" i="46"/>
  <c r="AR24" i="46"/>
  <c r="AS24" i="46" s="1"/>
  <c r="AV24" i="46" s="1"/>
  <c r="F24" i="46" s="1"/>
  <c r="AY24" i="46" s="1"/>
  <c r="G24" i="46" s="1"/>
  <c r="BA45" i="46"/>
  <c r="AZ45" i="46"/>
  <c r="BA51" i="46"/>
  <c r="AZ51" i="46"/>
  <c r="BB48" i="46"/>
  <c r="BD48" i="46" s="1"/>
  <c r="I36" i="45"/>
  <c r="AR36" i="45"/>
  <c r="AS36" i="45" s="1"/>
  <c r="AV36" i="45" s="1"/>
  <c r="F36" i="45" s="1"/>
  <c r="AY36" i="45" s="1"/>
  <c r="G36" i="45" s="1"/>
  <c r="H48" i="45"/>
  <c r="AP48" i="45"/>
  <c r="J48" i="45" s="1"/>
  <c r="AQ48" i="45" s="1"/>
  <c r="H39" i="45"/>
  <c r="H51" i="45"/>
  <c r="AP39" i="45"/>
  <c r="J39" i="45" s="1"/>
  <c r="AQ39" i="45" s="1"/>
  <c r="AP51" i="45"/>
  <c r="J51" i="45" s="1"/>
  <c r="AQ51" i="45" s="1"/>
  <c r="BB21" i="45"/>
  <c r="BD21" i="45" s="1"/>
  <c r="H36" i="45"/>
  <c r="BA21" i="45"/>
  <c r="AZ21" i="45"/>
  <c r="H18" i="45"/>
  <c r="H42" i="45"/>
  <c r="AP18" i="45"/>
  <c r="J18" i="45" s="1"/>
  <c r="AQ18" i="45" s="1"/>
  <c r="AP42" i="45"/>
  <c r="J42" i="45" s="1"/>
  <c r="AQ42" i="45" s="1"/>
  <c r="H33" i="45"/>
  <c r="H45" i="45"/>
  <c r="AP33" i="45"/>
  <c r="J33" i="45" s="1"/>
  <c r="AQ33" i="45" s="1"/>
  <c r="AP45" i="45"/>
  <c r="J45" i="45" s="1"/>
  <c r="AQ45" i="45" s="1"/>
  <c r="BA27" i="44"/>
  <c r="AZ27" i="44"/>
  <c r="BB33" i="44"/>
  <c r="BD33" i="44" s="1"/>
  <c r="BA21" i="44"/>
  <c r="AZ21" i="44"/>
  <c r="BB27" i="44"/>
  <c r="BD27" i="44" s="1"/>
  <c r="BA42" i="44"/>
  <c r="AZ42" i="44"/>
  <c r="BB42" i="44"/>
  <c r="BD42" i="44" s="1"/>
  <c r="BA33" i="44"/>
  <c r="BA24" i="44"/>
  <c r="BB24" i="44"/>
  <c r="BD24" i="44" s="1"/>
  <c r="BB21" i="44"/>
  <c r="BD21" i="44" s="1"/>
  <c r="BA39" i="44"/>
  <c r="AZ39" i="44"/>
  <c r="BD45" i="44"/>
  <c r="BA30" i="44"/>
  <c r="I24" i="43"/>
  <c r="AR24" i="43"/>
  <c r="AS24" i="43" s="1"/>
  <c r="AV24" i="43" s="1"/>
  <c r="F24" i="43" s="1"/>
  <c r="AY24" i="43" s="1"/>
  <c r="G24" i="43" s="1"/>
  <c r="I36" i="43"/>
  <c r="AR36" i="43"/>
  <c r="AS36" i="43" s="1"/>
  <c r="AV36" i="43" s="1"/>
  <c r="F36" i="43" s="1"/>
  <c r="AY36" i="43" s="1"/>
  <c r="G36" i="43" s="1"/>
  <c r="I27" i="43"/>
  <c r="AR27" i="43"/>
  <c r="AS27" i="43" s="1"/>
  <c r="AV27" i="43" s="1"/>
  <c r="F27" i="43" s="1"/>
  <c r="AY27" i="43" s="1"/>
  <c r="G27" i="43" s="1"/>
  <c r="I39" i="43"/>
  <c r="AR39" i="43"/>
  <c r="AS39" i="43" s="1"/>
  <c r="AV39" i="43" s="1"/>
  <c r="F39" i="43" s="1"/>
  <c r="AY39" i="43" s="1"/>
  <c r="G39" i="43" s="1"/>
  <c r="H18" i="43"/>
  <c r="H30" i="43"/>
  <c r="I48" i="43"/>
  <c r="AR48" i="43"/>
  <c r="AS48" i="43" s="1"/>
  <c r="AV48" i="43" s="1"/>
  <c r="F48" i="43" s="1"/>
  <c r="AY48" i="43" s="1"/>
  <c r="G48" i="43" s="1"/>
  <c r="H21" i="43"/>
  <c r="H33" i="43"/>
  <c r="H45" i="43"/>
  <c r="I21" i="43"/>
  <c r="AR21" i="43"/>
  <c r="AS21" i="43" s="1"/>
  <c r="AV21" i="43" s="1"/>
  <c r="F21" i="43" s="1"/>
  <c r="AY21" i="43" s="1"/>
  <c r="G21" i="43" s="1"/>
  <c r="I33" i="43"/>
  <c r="AR33" i="43"/>
  <c r="AS33" i="43" s="1"/>
  <c r="AV33" i="43" s="1"/>
  <c r="F33" i="43" s="1"/>
  <c r="AY33" i="43" s="1"/>
  <c r="G33" i="43" s="1"/>
  <c r="H24" i="43"/>
  <c r="H36" i="43"/>
  <c r="H48" i="43"/>
  <c r="I51" i="43"/>
  <c r="AR51" i="43"/>
  <c r="AS51" i="43" s="1"/>
  <c r="AV51" i="43" s="1"/>
  <c r="F51" i="43" s="1"/>
  <c r="AY51" i="43" s="1"/>
  <c r="G51" i="43" s="1"/>
  <c r="H42" i="43"/>
  <c r="H27" i="43"/>
  <c r="H39" i="43"/>
  <c r="H51" i="43"/>
  <c r="AP18" i="43"/>
  <c r="J18" i="43" s="1"/>
  <c r="AQ18" i="43" s="1"/>
  <c r="AP30" i="43"/>
  <c r="J30" i="43" s="1"/>
  <c r="AQ30" i="43" s="1"/>
  <c r="AP42" i="43"/>
  <c r="J42" i="43" s="1"/>
  <c r="AQ42" i="43" s="1"/>
  <c r="AP45" i="43"/>
  <c r="J45" i="43" s="1"/>
  <c r="AQ45" i="43" s="1"/>
  <c r="BB24" i="42"/>
  <c r="BD24" i="42" s="1"/>
  <c r="BA36" i="42"/>
  <c r="AZ36" i="42"/>
  <c r="BA39" i="42"/>
  <c r="AZ39" i="42"/>
  <c r="BA24" i="42"/>
  <c r="AZ24" i="42"/>
  <c r="BA30" i="42"/>
  <c r="AZ30" i="42"/>
  <c r="BB36" i="42"/>
  <c r="BD36" i="42" s="1"/>
  <c r="BA45" i="42"/>
  <c r="AZ45" i="42"/>
  <c r="BA18" i="42"/>
  <c r="AZ18" i="42"/>
  <c r="BB30" i="42"/>
  <c r="BD30" i="42" s="1"/>
  <c r="BE30" i="40"/>
  <c r="BD30" i="40"/>
  <c r="BD18" i="40"/>
  <c r="BE48" i="40"/>
  <c r="BD48" i="40"/>
  <c r="BF30" i="40"/>
  <c r="BH30" i="40" s="1"/>
  <c r="I27" i="40"/>
  <c r="AV27" i="40"/>
  <c r="AW27" i="40" s="1"/>
  <c r="AZ27" i="40" s="1"/>
  <c r="F27" i="40" s="1"/>
  <c r="BC27" i="40" s="1"/>
  <c r="G27" i="40" s="1"/>
  <c r="BE21" i="40"/>
  <c r="BD21" i="40"/>
  <c r="BF18" i="40"/>
  <c r="BH18" i="40" s="1"/>
  <c r="BE51" i="40"/>
  <c r="BD51" i="40"/>
  <c r="BF24" i="40"/>
  <c r="BH24" i="40" s="1"/>
  <c r="BE42" i="40"/>
  <c r="BD42" i="40"/>
  <c r="BF21" i="40"/>
  <c r="BH21" i="40" s="1"/>
  <c r="BF51" i="40"/>
  <c r="BH51" i="40" s="1"/>
  <c r="BE39" i="40"/>
  <c r="BD39" i="40"/>
  <c r="BA30" i="38"/>
  <c r="AZ30" i="38"/>
  <c r="BA48" i="38"/>
  <c r="AZ48" i="38"/>
  <c r="AR27" i="38"/>
  <c r="AS27" i="38" s="1"/>
  <c r="AV27" i="38" s="1"/>
  <c r="F27" i="38" s="1"/>
  <c r="AY27" i="38" s="1"/>
  <c r="G27" i="38" s="1"/>
  <c r="BA45" i="38"/>
  <c r="AZ45" i="38"/>
  <c r="AZ51" i="38"/>
  <c r="BB30" i="38"/>
  <c r="BD30" i="38" s="1"/>
  <c r="BA42" i="38"/>
  <c r="AZ42" i="38"/>
  <c r="BB51" i="38"/>
  <c r="BD51" i="38" s="1"/>
  <c r="BA51" i="37"/>
  <c r="AZ51" i="37"/>
  <c r="I18" i="37"/>
  <c r="AR18" i="37"/>
  <c r="AS18" i="37" s="1"/>
  <c r="AV18" i="37" s="1"/>
  <c r="F18" i="37" s="1"/>
  <c r="AY18" i="37" s="1"/>
  <c r="G18" i="37" s="1"/>
  <c r="I36" i="37"/>
  <c r="AR36" i="37"/>
  <c r="AS36" i="37" s="1"/>
  <c r="AV36" i="37" s="1"/>
  <c r="F36" i="37" s="1"/>
  <c r="AY36" i="37" s="1"/>
  <c r="G36" i="37" s="1"/>
  <c r="BA39" i="37"/>
  <c r="AZ39" i="37"/>
  <c r="BA48" i="37"/>
  <c r="AZ48" i="37"/>
  <c r="BA21" i="37"/>
  <c r="AZ21" i="37"/>
  <c r="I27" i="37"/>
  <c r="AR27" i="37"/>
  <c r="AS27" i="37" s="1"/>
  <c r="AV27" i="37" s="1"/>
  <c r="F27" i="37" s="1"/>
  <c r="AY27" i="37" s="1"/>
  <c r="G27" i="37" s="1"/>
  <c r="I24" i="37"/>
  <c r="AR24" i="37"/>
  <c r="AS24" i="37" s="1"/>
  <c r="AV24" i="37" s="1"/>
  <c r="F24" i="37" s="1"/>
  <c r="AY24" i="37" s="1"/>
  <c r="G24" i="37" s="1"/>
  <c r="BB21" i="37"/>
  <c r="BD21" i="37" s="1"/>
  <c r="BA42" i="37"/>
  <c r="AZ42" i="37"/>
  <c r="BB48" i="37"/>
  <c r="BD48" i="37" s="1"/>
  <c r="BB51" i="37"/>
  <c r="BD51" i="37" s="1"/>
  <c r="I18" i="36"/>
  <c r="AR18" i="36"/>
  <c r="AS18" i="36" s="1"/>
  <c r="AV18" i="36" s="1"/>
  <c r="F18" i="36" s="1"/>
  <c r="AY18" i="36" s="1"/>
  <c r="G18" i="36" s="1"/>
  <c r="I42" i="36"/>
  <c r="AR42" i="36"/>
  <c r="AS42" i="36" s="1"/>
  <c r="AV42" i="36" s="1"/>
  <c r="F42" i="36" s="1"/>
  <c r="AY42" i="36" s="1"/>
  <c r="G42" i="36" s="1"/>
  <c r="H30" i="36"/>
  <c r="H21" i="36"/>
  <c r="H33" i="36"/>
  <c r="H45" i="36"/>
  <c r="I39" i="36"/>
  <c r="AR39" i="36"/>
  <c r="AS39" i="36" s="1"/>
  <c r="AV39" i="36" s="1"/>
  <c r="F39" i="36" s="1"/>
  <c r="AY39" i="36" s="1"/>
  <c r="G39" i="36" s="1"/>
  <c r="I36" i="36"/>
  <c r="AR36" i="36"/>
  <c r="AS36" i="36" s="1"/>
  <c r="AV36" i="36" s="1"/>
  <c r="F36" i="36" s="1"/>
  <c r="AY36" i="36" s="1"/>
  <c r="G36" i="36" s="1"/>
  <c r="AP30" i="36"/>
  <c r="J30" i="36" s="1"/>
  <c r="AQ30" i="36" s="1"/>
  <c r="AP33" i="36"/>
  <c r="J33" i="36" s="1"/>
  <c r="AQ33" i="36" s="1"/>
  <c r="I24" i="36"/>
  <c r="AR24" i="36"/>
  <c r="AS24" i="36" s="1"/>
  <c r="AV24" i="36" s="1"/>
  <c r="F24" i="36" s="1"/>
  <c r="AY24" i="36" s="1"/>
  <c r="G24" i="36" s="1"/>
  <c r="H24" i="36"/>
  <c r="H36" i="36"/>
  <c r="H48" i="36"/>
  <c r="I27" i="36"/>
  <c r="AR27" i="36"/>
  <c r="AS27" i="36" s="1"/>
  <c r="AV27" i="36" s="1"/>
  <c r="F27" i="36" s="1"/>
  <c r="AY27" i="36" s="1"/>
  <c r="G27" i="36" s="1"/>
  <c r="AP45" i="36"/>
  <c r="J45" i="36" s="1"/>
  <c r="AQ45" i="36" s="1"/>
  <c r="AP21" i="36"/>
  <c r="J21" i="36" s="1"/>
  <c r="AQ21" i="36" s="1"/>
  <c r="H18" i="36"/>
  <c r="H42" i="36"/>
  <c r="H27" i="36"/>
  <c r="H39" i="36"/>
  <c r="H51" i="36"/>
  <c r="AP51" i="36"/>
  <c r="J51" i="36" s="1"/>
  <c r="AQ51" i="36" s="1"/>
  <c r="AP48" i="36"/>
  <c r="J48" i="36" s="1"/>
  <c r="AQ48" i="36" s="1"/>
  <c r="BB45" i="35"/>
  <c r="BD45" i="35" s="1"/>
  <c r="BA36" i="35"/>
  <c r="AZ36" i="35"/>
  <c r="BA33" i="35"/>
  <c r="AZ33" i="35"/>
  <c r="BB36" i="35"/>
  <c r="BD36" i="35" s="1"/>
  <c r="BA21" i="35"/>
  <c r="BB33" i="35"/>
  <c r="BD33" i="35" s="1"/>
  <c r="BA24" i="34"/>
  <c r="AZ24" i="34"/>
  <c r="BA18" i="34"/>
  <c r="AZ18" i="34"/>
  <c r="I27" i="34"/>
  <c r="AR27" i="34"/>
  <c r="AS27" i="34" s="1"/>
  <c r="AV27" i="34" s="1"/>
  <c r="F27" i="34" s="1"/>
  <c r="AY27" i="34" s="1"/>
  <c r="G27" i="34" s="1"/>
  <c r="BA21" i="34"/>
  <c r="AZ21" i="34"/>
  <c r="BB18" i="34"/>
  <c r="BD18" i="34" s="1"/>
  <c r="BB24" i="34"/>
  <c r="BD24" i="34" s="1"/>
  <c r="BA42" i="34"/>
  <c r="AZ42" i="34"/>
  <c r="BB21" i="34"/>
  <c r="BD21" i="34" s="1"/>
  <c r="BA39" i="34"/>
  <c r="AZ39" i="34"/>
  <c r="AZ27" i="32"/>
  <c r="BA27" i="32"/>
  <c r="BC24" i="32"/>
  <c r="BD24" i="32" s="1"/>
  <c r="AZ21" i="32"/>
  <c r="BA21" i="32"/>
  <c r="BC21" i="32"/>
  <c r="BD21" i="32" s="1"/>
  <c r="I48" i="32"/>
  <c r="AR48" i="32"/>
  <c r="AS48" i="32" s="1"/>
  <c r="AV48" i="32" s="1"/>
  <c r="F48" i="32" s="1"/>
  <c r="AY48" i="32" s="1"/>
  <c r="G48" i="32" s="1"/>
  <c r="BC39" i="32"/>
  <c r="G24" i="32"/>
  <c r="BC18" i="32"/>
  <c r="BD18" i="32" s="1"/>
  <c r="BC30" i="32"/>
  <c r="BD30" i="32"/>
  <c r="AR33" i="32"/>
  <c r="AS33" i="32" s="1"/>
  <c r="AV33" i="32" s="1"/>
  <c r="F33" i="32" s="1"/>
  <c r="AY33" i="32" s="1"/>
  <c r="G33" i="32" s="1"/>
  <c r="I33" i="32"/>
  <c r="AR45" i="32"/>
  <c r="AS45" i="32" s="1"/>
  <c r="AV45" i="32" s="1"/>
  <c r="F45" i="32" s="1"/>
  <c r="AY45" i="32" s="1"/>
  <c r="G45" i="32" s="1"/>
  <c r="I45" i="32"/>
  <c r="I39" i="32"/>
  <c r="AR39" i="32"/>
  <c r="AS39" i="32" s="1"/>
  <c r="AV39" i="32" s="1"/>
  <c r="F39" i="32" s="1"/>
  <c r="BC51" i="32"/>
  <c r="BC27" i="32"/>
  <c r="BD27" i="32" s="1"/>
  <c r="I36" i="32"/>
  <c r="AR36" i="32"/>
  <c r="AS36" i="32" s="1"/>
  <c r="AV36" i="32" s="1"/>
  <c r="F36" i="32" s="1"/>
  <c r="BB45" i="32"/>
  <c r="BD45" i="32" s="1"/>
  <c r="I51" i="32"/>
  <c r="AR51" i="32"/>
  <c r="AS51" i="32" s="1"/>
  <c r="AV51" i="32" s="1"/>
  <c r="F51" i="32" s="1"/>
  <c r="G18" i="32"/>
  <c r="G30" i="32"/>
  <c r="BA36" i="31"/>
  <c r="AZ36" i="31"/>
  <c r="BA27" i="31"/>
  <c r="AZ27" i="31"/>
  <c r="H18" i="31"/>
  <c r="BB36" i="31"/>
  <c r="BD36" i="31" s="1"/>
  <c r="AP18" i="31"/>
  <c r="J18" i="31" s="1"/>
  <c r="AQ18" i="31" s="1"/>
  <c r="BA51" i="31"/>
  <c r="BA33" i="31"/>
  <c r="AZ33" i="31"/>
  <c r="H27" i="30"/>
  <c r="H39" i="30"/>
  <c r="H51" i="30"/>
  <c r="I42" i="30"/>
  <c r="AR42" i="30"/>
  <c r="AS42" i="30" s="1"/>
  <c r="AV42" i="30" s="1"/>
  <c r="F42" i="30" s="1"/>
  <c r="AY42" i="30" s="1"/>
  <c r="G42" i="30" s="1"/>
  <c r="H18" i="30"/>
  <c r="H30" i="30"/>
  <c r="H42" i="30"/>
  <c r="I21" i="30"/>
  <c r="AR21" i="30"/>
  <c r="AS21" i="30" s="1"/>
  <c r="AV21" i="30" s="1"/>
  <c r="F21" i="30" s="1"/>
  <c r="AY21" i="30" s="1"/>
  <c r="G21" i="30" s="1"/>
  <c r="AP39" i="30"/>
  <c r="J39" i="30" s="1"/>
  <c r="AQ39" i="30" s="1"/>
  <c r="H21" i="30"/>
  <c r="H33" i="30"/>
  <c r="H45" i="30"/>
  <c r="AP27" i="30"/>
  <c r="J27" i="30" s="1"/>
  <c r="AQ27" i="30" s="1"/>
  <c r="AP18" i="30"/>
  <c r="J18" i="30" s="1"/>
  <c r="AQ18" i="30" s="1"/>
  <c r="AP45" i="30"/>
  <c r="J45" i="30" s="1"/>
  <c r="AQ45" i="30" s="1"/>
  <c r="I30" i="30"/>
  <c r="AR30" i="30"/>
  <c r="AS30" i="30" s="1"/>
  <c r="AV30" i="30" s="1"/>
  <c r="F30" i="30" s="1"/>
  <c r="AY30" i="30" s="1"/>
  <c r="G30" i="30" s="1"/>
  <c r="I48" i="30"/>
  <c r="AR48" i="30"/>
  <c r="AS48" i="30" s="1"/>
  <c r="AV48" i="30" s="1"/>
  <c r="F48" i="30" s="1"/>
  <c r="AY48" i="30" s="1"/>
  <c r="G48" i="30" s="1"/>
  <c r="H24" i="30"/>
  <c r="H36" i="30"/>
  <c r="H48" i="30"/>
  <c r="AP33" i="30"/>
  <c r="J33" i="30" s="1"/>
  <c r="AQ33" i="30" s="1"/>
  <c r="AP36" i="30"/>
  <c r="J36" i="30" s="1"/>
  <c r="AQ36" i="30" s="1"/>
  <c r="AP24" i="30"/>
  <c r="J24" i="30" s="1"/>
  <c r="AQ24" i="30" s="1"/>
  <c r="AP51" i="30"/>
  <c r="J51" i="30" s="1"/>
  <c r="AQ51" i="30" s="1"/>
  <c r="BC42" i="14"/>
  <c r="BC51" i="14"/>
  <c r="BC39" i="14"/>
  <c r="BC27" i="14"/>
  <c r="AP24" i="14"/>
  <c r="J24" i="14" s="1"/>
  <c r="AQ24" i="14" s="1"/>
  <c r="I24" i="14" s="1"/>
  <c r="AP51" i="14"/>
  <c r="J51" i="14" s="1"/>
  <c r="AQ51" i="14" s="1"/>
  <c r="BC48" i="14"/>
  <c r="AL42" i="14"/>
  <c r="AP39" i="14"/>
  <c r="J39" i="14" s="1"/>
  <c r="AQ39" i="14" s="1"/>
  <c r="AL36" i="14"/>
  <c r="H36" i="14" s="1"/>
  <c r="BC33" i="14"/>
  <c r="AP30" i="14"/>
  <c r="J30" i="14" s="1"/>
  <c r="AQ30" i="14" s="1"/>
  <c r="AR30" i="14" s="1"/>
  <c r="AS30" i="14" s="1"/>
  <c r="AV30" i="14" s="1"/>
  <c r="F30" i="14" s="1"/>
  <c r="AY30" i="14" s="1"/>
  <c r="G30" i="14" s="1"/>
  <c r="AL21" i="14"/>
  <c r="H21" i="14" s="1"/>
  <c r="AL18" i="14"/>
  <c r="H18" i="14" s="1"/>
  <c r="BC51" i="7"/>
  <c r="AP48" i="7"/>
  <c r="J48" i="7" s="1"/>
  <c r="AQ48" i="7" s="1"/>
  <c r="AR48" i="7" s="1"/>
  <c r="AS48" i="7" s="1"/>
  <c r="AV48" i="7" s="1"/>
  <c r="F48" i="7" s="1"/>
  <c r="AY48" i="7" s="1"/>
  <c r="G48" i="7" s="1"/>
  <c r="AP33" i="7"/>
  <c r="J33" i="7" s="1"/>
  <c r="AQ33" i="7" s="1"/>
  <c r="AL24" i="7"/>
  <c r="H24" i="7" s="1"/>
  <c r="BC21" i="7"/>
  <c r="BC30" i="7"/>
  <c r="AP51" i="7"/>
  <c r="J51" i="7" s="1"/>
  <c r="AQ51" i="7" s="1"/>
  <c r="AL45" i="7"/>
  <c r="H45" i="7" s="1"/>
  <c r="BC39" i="7"/>
  <c r="AP36" i="7"/>
  <c r="J36" i="7" s="1"/>
  <c r="AQ36" i="7" s="1"/>
  <c r="I36" i="7" s="1"/>
  <c r="AL30" i="7"/>
  <c r="H30" i="7" s="1"/>
  <c r="AP21" i="7"/>
  <c r="J21" i="7" s="1"/>
  <c r="AQ21" i="7" s="1"/>
  <c r="AR21" i="7" s="1"/>
  <c r="AS21" i="7" s="1"/>
  <c r="AV21" i="7" s="1"/>
  <c r="F21" i="7" s="1"/>
  <c r="AY21" i="7" s="1"/>
  <c r="G21" i="7" s="1"/>
  <c r="AL18" i="7"/>
  <c r="H18" i="7" s="1"/>
  <c r="BC42" i="12"/>
  <c r="AP39" i="12"/>
  <c r="J39" i="12" s="1"/>
  <c r="AQ39" i="12" s="1"/>
  <c r="I39" i="12" s="1"/>
  <c r="AP36" i="12"/>
  <c r="J36" i="12" s="1"/>
  <c r="AQ36" i="12" s="1"/>
  <c r="AR36" i="12" s="1"/>
  <c r="AS36" i="12" s="1"/>
  <c r="AV36" i="12" s="1"/>
  <c r="F36" i="12" s="1"/>
  <c r="AY36" i="12" s="1"/>
  <c r="G36" i="12" s="1"/>
  <c r="BA36" i="12" s="1"/>
  <c r="AP33" i="12"/>
  <c r="J33" i="12" s="1"/>
  <c r="AQ33" i="12" s="1"/>
  <c r="AR33" i="12" s="1"/>
  <c r="AS33" i="12" s="1"/>
  <c r="AV33" i="12" s="1"/>
  <c r="F33" i="12" s="1"/>
  <c r="AY33" i="12" s="1"/>
  <c r="G33" i="12" s="1"/>
  <c r="AZ33" i="12" s="1"/>
  <c r="AP21" i="12"/>
  <c r="J21" i="12" s="1"/>
  <c r="AQ21" i="12" s="1"/>
  <c r="BC48" i="12"/>
  <c r="BC45" i="12"/>
  <c r="AP42" i="12"/>
  <c r="J42" i="12" s="1"/>
  <c r="AQ42" i="12" s="1"/>
  <c r="I42" i="12" s="1"/>
  <c r="AL30" i="12"/>
  <c r="H30" i="12" s="1"/>
  <c r="AP24" i="12"/>
  <c r="J24" i="12" s="1"/>
  <c r="AQ24" i="12" s="1"/>
  <c r="AR24" i="12" s="1"/>
  <c r="AS24" i="12" s="1"/>
  <c r="AV24" i="12" s="1"/>
  <c r="F24" i="12" s="1"/>
  <c r="AY24" i="12" s="1"/>
  <c r="G24" i="12" s="1"/>
  <c r="BC42" i="10"/>
  <c r="BC21" i="10"/>
  <c r="BC48" i="10"/>
  <c r="AP45" i="10"/>
  <c r="J45" i="10" s="1"/>
  <c r="AQ45" i="10" s="1"/>
  <c r="I45" i="10" s="1"/>
  <c r="AL39" i="10"/>
  <c r="H39" i="10" s="1"/>
  <c r="AL36" i="10"/>
  <c r="H36" i="10" s="1"/>
  <c r="AL33" i="10"/>
  <c r="H33" i="10" s="1"/>
  <c r="BC30" i="10"/>
  <c r="AP27" i="10"/>
  <c r="J27" i="10" s="1"/>
  <c r="AQ27" i="10" s="1"/>
  <c r="AR27" i="10" s="1"/>
  <c r="AS27" i="10" s="1"/>
  <c r="AV27" i="10" s="1"/>
  <c r="F27" i="10" s="1"/>
  <c r="AY27" i="10" s="1"/>
  <c r="G27" i="10" s="1"/>
  <c r="AP24" i="10"/>
  <c r="J24" i="10" s="1"/>
  <c r="AQ24" i="10" s="1"/>
  <c r="AR24" i="10" s="1"/>
  <c r="AS24" i="10" s="1"/>
  <c r="AV24" i="10" s="1"/>
  <c r="F24" i="10" s="1"/>
  <c r="AY24" i="10" s="1"/>
  <c r="G24" i="10" s="1"/>
  <c r="AP21" i="10"/>
  <c r="J21" i="10" s="1"/>
  <c r="AQ21" i="10" s="1"/>
  <c r="AR21" i="10" s="1"/>
  <c r="AS21" i="10" s="1"/>
  <c r="AV21" i="10" s="1"/>
  <c r="F21" i="10" s="1"/>
  <c r="AY21" i="10" s="1"/>
  <c r="G21" i="10" s="1"/>
  <c r="AP36" i="10"/>
  <c r="J36" i="10" s="1"/>
  <c r="AQ36" i="10" s="1"/>
  <c r="AR36" i="10" s="1"/>
  <c r="AS36" i="10" s="1"/>
  <c r="AV36" i="10" s="1"/>
  <c r="F36" i="10" s="1"/>
  <c r="AY36" i="10" s="1"/>
  <c r="G36" i="10" s="1"/>
  <c r="AZ36" i="10" s="1"/>
  <c r="BC51" i="10"/>
  <c r="BC24" i="10"/>
  <c r="AL51" i="10"/>
  <c r="H51" i="10" s="1"/>
  <c r="AP48" i="10"/>
  <c r="J48" i="10" s="1"/>
  <c r="AQ48" i="10" s="1"/>
  <c r="I48" i="10" s="1"/>
  <c r="AL42" i="10"/>
  <c r="H42" i="10" s="1"/>
  <c r="BC36" i="10"/>
  <c r="BC33" i="10"/>
  <c r="AP30" i="10"/>
  <c r="J30" i="10" s="1"/>
  <c r="AQ30" i="10" s="1"/>
  <c r="BC18" i="10"/>
  <c r="AP36" i="17"/>
  <c r="H36" i="17" s="1"/>
  <c r="BG30" i="17"/>
  <c r="BG51" i="17"/>
  <c r="AT51" i="17"/>
  <c r="J51" i="17" s="1"/>
  <c r="AU51" i="17" s="1"/>
  <c r="AV51" i="17" s="1"/>
  <c r="AW51" i="17" s="1"/>
  <c r="AZ51" i="17" s="1"/>
  <c r="F51" i="17" s="1"/>
  <c r="BC51" i="17" s="1"/>
  <c r="G51" i="17" s="1"/>
  <c r="BE51" i="17" s="1"/>
  <c r="AP45" i="17"/>
  <c r="H45" i="17" s="1"/>
  <c r="AP42" i="17"/>
  <c r="H42" i="17" s="1"/>
  <c r="AP39" i="17"/>
  <c r="H39" i="17" s="1"/>
  <c r="BG36" i="17"/>
  <c r="BG48" i="17"/>
  <c r="AP48" i="17"/>
  <c r="H48" i="17" s="1"/>
  <c r="BG42" i="17"/>
  <c r="AT36" i="17"/>
  <c r="J36" i="17" s="1"/>
  <c r="AU36" i="17" s="1"/>
  <c r="AV36" i="17" s="1"/>
  <c r="AW36" i="17" s="1"/>
  <c r="AZ36" i="17" s="1"/>
  <c r="F36" i="17" s="1"/>
  <c r="BC36" i="17" s="1"/>
  <c r="G36" i="17" s="1"/>
  <c r="AP24" i="17"/>
  <c r="H24" i="17" s="1"/>
  <c r="AP18" i="17"/>
  <c r="H18" i="17" s="1"/>
  <c r="BG18" i="17"/>
  <c r="AT45" i="16"/>
  <c r="J45" i="16" s="1"/>
  <c r="AU45" i="16" s="1"/>
  <c r="AT33" i="16"/>
  <c r="J33" i="16" s="1"/>
  <c r="AU33" i="16" s="1"/>
  <c r="I33" i="16" s="1"/>
  <c r="AT21" i="16"/>
  <c r="J21" i="16" s="1"/>
  <c r="AU21" i="16" s="1"/>
  <c r="I21" i="16" s="1"/>
  <c r="AP42" i="16"/>
  <c r="H42" i="16" s="1"/>
  <c r="AT36" i="16"/>
  <c r="J36" i="16" s="1"/>
  <c r="AU36" i="16" s="1"/>
  <c r="I36" i="16" s="1"/>
  <c r="AP30" i="16"/>
  <c r="H30" i="16" s="1"/>
  <c r="AT24" i="16"/>
  <c r="J24" i="16" s="1"/>
  <c r="AU24" i="16" s="1"/>
  <c r="BG51" i="15"/>
  <c r="AT42" i="15"/>
  <c r="J42" i="15" s="1"/>
  <c r="AU42" i="15" s="1"/>
  <c r="AP36" i="15"/>
  <c r="H36" i="15" s="1"/>
  <c r="BG33" i="15"/>
  <c r="AT30" i="15"/>
  <c r="J30" i="15" s="1"/>
  <c r="AU30" i="15" s="1"/>
  <c r="BG39" i="15"/>
  <c r="BG27" i="15"/>
  <c r="BG48" i="15"/>
  <c r="AP51" i="15"/>
  <c r="AT51" i="15" s="1"/>
  <c r="J51" i="15" s="1"/>
  <c r="AU51" i="15" s="1"/>
  <c r="AT48" i="15"/>
  <c r="J48" i="15" s="1"/>
  <c r="AU48" i="15" s="1"/>
  <c r="I48" i="15" s="1"/>
  <c r="BG45" i="15"/>
  <c r="AP39" i="15"/>
  <c r="H39" i="15" s="1"/>
  <c r="AT33" i="15"/>
  <c r="J33" i="15" s="1"/>
  <c r="AU33" i="15" s="1"/>
  <c r="I33" i="15" s="1"/>
  <c r="AP27" i="15"/>
  <c r="H27" i="15" s="1"/>
  <c r="AP24" i="15"/>
  <c r="H24" i="15" s="1"/>
  <c r="BG21" i="15"/>
  <c r="BG18" i="15"/>
  <c r="AP18" i="15"/>
  <c r="H18" i="15" s="1"/>
  <c r="BG27" i="20"/>
  <c r="AP36" i="20"/>
  <c r="H36" i="20" s="1"/>
  <c r="BG30" i="20"/>
  <c r="AT27" i="20"/>
  <c r="J27" i="20" s="1"/>
  <c r="AU27" i="20" s="1"/>
  <c r="I27" i="20" s="1"/>
  <c r="AP21" i="20"/>
  <c r="H21" i="20" s="1"/>
  <c r="BG48" i="20"/>
  <c r="BG51" i="20"/>
  <c r="AT51" i="20"/>
  <c r="J51" i="20" s="1"/>
  <c r="AU51" i="20" s="1"/>
  <c r="AV51" i="20" s="1"/>
  <c r="AW51" i="20" s="1"/>
  <c r="AZ51" i="20" s="1"/>
  <c r="F51" i="20" s="1"/>
  <c r="BC51" i="20" s="1"/>
  <c r="G51" i="20" s="1"/>
  <c r="BE51" i="20" s="1"/>
  <c r="AP45" i="20"/>
  <c r="H45" i="20" s="1"/>
  <c r="AP42" i="20"/>
  <c r="H42" i="20" s="1"/>
  <c r="AP39" i="20"/>
  <c r="H39" i="20" s="1"/>
  <c r="BG36" i="20"/>
  <c r="AT33" i="20"/>
  <c r="J33" i="20" s="1"/>
  <c r="AU33" i="20" s="1"/>
  <c r="I33" i="20" s="1"/>
  <c r="AP24" i="20"/>
  <c r="H24" i="20" s="1"/>
  <c r="AP18" i="20"/>
  <c r="H18" i="20" s="1"/>
  <c r="AT45" i="18"/>
  <c r="J45" i="18" s="1"/>
  <c r="AU45" i="18" s="1"/>
  <c r="I45" i="18" s="1"/>
  <c r="AT21" i="18"/>
  <c r="J21" i="18" s="1"/>
  <c r="AU21" i="18" s="1"/>
  <c r="AV21" i="18" s="1"/>
  <c r="AW21" i="18" s="1"/>
  <c r="AZ21" i="18" s="1"/>
  <c r="F21" i="18" s="1"/>
  <c r="BC21" i="18" s="1"/>
  <c r="G21" i="18" s="1"/>
  <c r="BG21" i="18"/>
  <c r="BG48" i="18"/>
  <c r="AT27" i="18"/>
  <c r="J27" i="18" s="1"/>
  <c r="AU27" i="18" s="1"/>
  <c r="AT24" i="18"/>
  <c r="J24" i="18" s="1"/>
  <c r="AU24" i="18" s="1"/>
  <c r="AV24" i="18" s="1"/>
  <c r="AW24" i="18" s="1"/>
  <c r="AZ24" i="18" s="1"/>
  <c r="F24" i="18" s="1"/>
  <c r="BC24" i="18" s="1"/>
  <c r="G24" i="18" s="1"/>
  <c r="BE24" i="18" s="1"/>
  <c r="AT51" i="18"/>
  <c r="J51" i="18" s="1"/>
  <c r="AU51" i="18" s="1"/>
  <c r="AV51" i="18" s="1"/>
  <c r="AW51" i="18" s="1"/>
  <c r="AZ51" i="18" s="1"/>
  <c r="F51" i="18" s="1"/>
  <c r="BC51" i="18" s="1"/>
  <c r="G51" i="18" s="1"/>
  <c r="AP42" i="18"/>
  <c r="H42" i="18" s="1"/>
  <c r="BG36" i="18"/>
  <c r="BG33" i="18"/>
  <c r="AT30" i="18"/>
  <c r="J30" i="18" s="1"/>
  <c r="AU30" i="18" s="1"/>
  <c r="I30" i="18" s="1"/>
  <c r="BG18" i="18"/>
  <c r="BC51" i="4"/>
  <c r="BC48" i="4"/>
  <c r="BC36" i="4"/>
  <c r="BC33" i="4"/>
  <c r="AP30" i="4"/>
  <c r="J30" i="4" s="1"/>
  <c r="AQ30" i="4" s="1"/>
  <c r="I30" i="4" s="1"/>
  <c r="AL48" i="4"/>
  <c r="H48" i="4" s="1"/>
  <c r="AP36" i="4"/>
  <c r="J36" i="4" s="1"/>
  <c r="AQ36" i="4" s="1"/>
  <c r="AR36" i="4" s="1"/>
  <c r="AS36" i="4" s="1"/>
  <c r="AV36" i="4" s="1"/>
  <c r="F36" i="4" s="1"/>
  <c r="AY36" i="4" s="1"/>
  <c r="G36" i="4" s="1"/>
  <c r="AP33" i="4"/>
  <c r="J33" i="4" s="1"/>
  <c r="AQ33" i="4" s="1"/>
  <c r="AR33" i="4" s="1"/>
  <c r="AS33" i="4" s="1"/>
  <c r="AV33" i="4" s="1"/>
  <c r="F33" i="4" s="1"/>
  <c r="AY33" i="4" s="1"/>
  <c r="G33" i="4" s="1"/>
  <c r="BA33" i="4" s="1"/>
  <c r="AL27" i="4"/>
  <c r="H27" i="4" s="1"/>
  <c r="AL24" i="4"/>
  <c r="H24" i="4" s="1"/>
  <c r="AL21" i="4"/>
  <c r="H21" i="4" s="1"/>
  <c r="BC18" i="4"/>
  <c r="AL18" i="4"/>
  <c r="H18" i="4" s="1"/>
  <c r="BC36" i="5"/>
  <c r="AL48" i="5"/>
  <c r="H48" i="5" s="1"/>
  <c r="BC42" i="5"/>
  <c r="AL27" i="5"/>
  <c r="H27" i="5" s="1"/>
  <c r="AP21" i="5"/>
  <c r="J21" i="5" s="1"/>
  <c r="AQ21" i="5" s="1"/>
  <c r="AR21" i="5" s="1"/>
  <c r="AS21" i="5" s="1"/>
  <c r="AV21" i="5" s="1"/>
  <c r="F21" i="5" s="1"/>
  <c r="AY21" i="5" s="1"/>
  <c r="G21" i="5" s="1"/>
  <c r="BA21" i="5" s="1"/>
  <c r="BC18" i="5"/>
  <c r="AL51" i="21"/>
  <c r="H51" i="21" s="1"/>
  <c r="AL45" i="21"/>
  <c r="H45" i="21" s="1"/>
  <c r="AP42" i="21"/>
  <c r="J42" i="21" s="1"/>
  <c r="AQ42" i="21" s="1"/>
  <c r="I42" i="21" s="1"/>
  <c r="AL39" i="21"/>
  <c r="H39" i="21" s="1"/>
  <c r="AL33" i="21"/>
  <c r="H33" i="21" s="1"/>
  <c r="AP30" i="21"/>
  <c r="J30" i="21" s="1"/>
  <c r="AQ30" i="21" s="1"/>
  <c r="I30" i="21" s="1"/>
  <c r="AL27" i="21"/>
  <c r="H27" i="21" s="1"/>
  <c r="AP24" i="21"/>
  <c r="J24" i="21" s="1"/>
  <c r="AQ24" i="21" s="1"/>
  <c r="AL21" i="21"/>
  <c r="H21" i="21" s="1"/>
  <c r="AP18" i="21"/>
  <c r="J18" i="21" s="1"/>
  <c r="AQ18" i="21" s="1"/>
  <c r="I18" i="21" s="1"/>
  <c r="BC51" i="26"/>
  <c r="BC42" i="26"/>
  <c r="AP39" i="26"/>
  <c r="J39" i="26" s="1"/>
  <c r="AQ39" i="26" s="1"/>
  <c r="AR39" i="26" s="1"/>
  <c r="AS39" i="26" s="1"/>
  <c r="AV39" i="26" s="1"/>
  <c r="F39" i="26" s="1"/>
  <c r="AP36" i="26"/>
  <c r="J36" i="26" s="1"/>
  <c r="AQ36" i="26" s="1"/>
  <c r="AR36" i="26" s="1"/>
  <c r="AS36" i="26" s="1"/>
  <c r="AV36" i="26" s="1"/>
  <c r="F36" i="26" s="1"/>
  <c r="AY36" i="26" s="1"/>
  <c r="G36" i="26" s="1"/>
  <c r="BA36" i="26" s="1"/>
  <c r="AP33" i="26"/>
  <c r="J33" i="26" s="1"/>
  <c r="AQ33" i="26" s="1"/>
  <c r="AR33" i="26" s="1"/>
  <c r="AS33" i="26" s="1"/>
  <c r="AV33" i="26" s="1"/>
  <c r="F33" i="26" s="1"/>
  <c r="AY33" i="26" s="1"/>
  <c r="G33" i="26" s="1"/>
  <c r="BA33" i="26" s="1"/>
  <c r="AL51" i="26"/>
  <c r="H51" i="26" s="1"/>
  <c r="AP42" i="26"/>
  <c r="J42" i="26" s="1"/>
  <c r="AQ42" i="26" s="1"/>
  <c r="AR42" i="26" s="1"/>
  <c r="AS42" i="26" s="1"/>
  <c r="AV42" i="26" s="1"/>
  <c r="F42" i="26" s="1"/>
  <c r="AY42" i="26" s="1"/>
  <c r="G42" i="26" s="1"/>
  <c r="AL30" i="26"/>
  <c r="H30" i="26" s="1"/>
  <c r="BC21" i="26"/>
  <c r="AL18" i="26"/>
  <c r="H18" i="26" s="1"/>
  <c r="AP45" i="25"/>
  <c r="J45" i="25" s="1"/>
  <c r="AQ45" i="25" s="1"/>
  <c r="AP42" i="25"/>
  <c r="J42" i="25" s="1"/>
  <c r="AQ42" i="25" s="1"/>
  <c r="AR42" i="25" s="1"/>
  <c r="AS42" i="25" s="1"/>
  <c r="AV42" i="25" s="1"/>
  <c r="F42" i="25" s="1"/>
  <c r="AY42" i="25" s="1"/>
  <c r="G42" i="25" s="1"/>
  <c r="AP36" i="25"/>
  <c r="J36" i="25" s="1"/>
  <c r="AQ36" i="25" s="1"/>
  <c r="AR36" i="25" s="1"/>
  <c r="AS36" i="25" s="1"/>
  <c r="AV36" i="25" s="1"/>
  <c r="F36" i="25" s="1"/>
  <c r="AY36" i="25" s="1"/>
  <c r="G36" i="25" s="1"/>
  <c r="AP24" i="25"/>
  <c r="J24" i="25" s="1"/>
  <c r="AQ24" i="25" s="1"/>
  <c r="AR24" i="25" s="1"/>
  <c r="AS24" i="25" s="1"/>
  <c r="AV24" i="25" s="1"/>
  <c r="F24" i="25" s="1"/>
  <c r="AY24" i="25" s="1"/>
  <c r="G24" i="25" s="1"/>
  <c r="AP48" i="25"/>
  <c r="J48" i="25" s="1"/>
  <c r="AQ48" i="25" s="1"/>
  <c r="AR48" i="25" s="1"/>
  <c r="AS48" i="25" s="1"/>
  <c r="AV48" i="25" s="1"/>
  <c r="F48" i="25" s="1"/>
  <c r="AY48" i="25" s="1"/>
  <c r="G48" i="25" s="1"/>
  <c r="BC51" i="25"/>
  <c r="BC48" i="24"/>
  <c r="BC30" i="24"/>
  <c r="BC45" i="24"/>
  <c r="AL42" i="24"/>
  <c r="H42" i="24" s="1"/>
  <c r="BC36" i="24"/>
  <c r="BC33" i="24"/>
  <c r="AL24" i="24"/>
  <c r="H24" i="24" s="1"/>
  <c r="AL48" i="24"/>
  <c r="H48" i="24" s="1"/>
  <c r="AL45" i="24"/>
  <c r="H45" i="24" s="1"/>
  <c r="BC42" i="24"/>
  <c r="AP39" i="24"/>
  <c r="J39" i="24" s="1"/>
  <c r="AQ39" i="24" s="1"/>
  <c r="AP33" i="24"/>
  <c r="J33" i="24" s="1"/>
  <c r="AQ33" i="24" s="1"/>
  <c r="AR33" i="24" s="1"/>
  <c r="AS33" i="24" s="1"/>
  <c r="AV33" i="24" s="1"/>
  <c r="F33" i="24" s="1"/>
  <c r="AY33" i="24" s="1"/>
  <c r="G33" i="24" s="1"/>
  <c r="BA33" i="24" s="1"/>
  <c r="AL27" i="24"/>
  <c r="H27" i="24" s="1"/>
  <c r="AP21" i="24"/>
  <c r="J21" i="24" s="1"/>
  <c r="AQ21" i="24" s="1"/>
  <c r="AL18" i="24"/>
  <c r="H18" i="24" s="1"/>
  <c r="AP18" i="24"/>
  <c r="J18" i="24" s="1"/>
  <c r="AQ18" i="24" s="1"/>
  <c r="AR18" i="24" s="1"/>
  <c r="AS18" i="24" s="1"/>
  <c r="AV18" i="24" s="1"/>
  <c r="F18" i="24" s="1"/>
  <c r="AY18" i="24" s="1"/>
  <c r="G18" i="24" s="1"/>
  <c r="AP42" i="23"/>
  <c r="J42" i="23" s="1"/>
  <c r="AQ42" i="23" s="1"/>
  <c r="AP30" i="23"/>
  <c r="J30" i="23" s="1"/>
  <c r="AQ30" i="23" s="1"/>
  <c r="AL51" i="23"/>
  <c r="H51" i="23" s="1"/>
  <c r="AP45" i="23"/>
  <c r="J45" i="23" s="1"/>
  <c r="AQ45" i="23" s="1"/>
  <c r="AR45" i="23" s="1"/>
  <c r="AS45" i="23" s="1"/>
  <c r="AV45" i="23" s="1"/>
  <c r="F45" i="23" s="1"/>
  <c r="AY45" i="23" s="1"/>
  <c r="AL39" i="23"/>
  <c r="H39" i="23" s="1"/>
  <c r="AL27" i="23"/>
  <c r="H27" i="23" s="1"/>
  <c r="AP21" i="23"/>
  <c r="J21" i="23" s="1"/>
  <c r="AQ21" i="23" s="1"/>
  <c r="I21" i="23" s="1"/>
  <c r="AL51" i="22"/>
  <c r="H51" i="22" s="1"/>
  <c r="AP48" i="22"/>
  <c r="J48" i="22" s="1"/>
  <c r="AQ48" i="22" s="1"/>
  <c r="I48" i="22" s="1"/>
  <c r="AL45" i="22"/>
  <c r="H45" i="22" s="1"/>
  <c r="AP42" i="22"/>
  <c r="J42" i="22" s="1"/>
  <c r="AQ42" i="22" s="1"/>
  <c r="AL39" i="22"/>
  <c r="H39" i="22" s="1"/>
  <c r="AP36" i="22"/>
  <c r="J36" i="22" s="1"/>
  <c r="AQ36" i="22" s="1"/>
  <c r="AR36" i="22" s="1"/>
  <c r="AS36" i="22" s="1"/>
  <c r="AV36" i="22" s="1"/>
  <c r="F36" i="22" s="1"/>
  <c r="AY36" i="22" s="1"/>
  <c r="G36" i="22" s="1"/>
  <c r="AL33" i="22"/>
  <c r="H33" i="22" s="1"/>
  <c r="AP30" i="22"/>
  <c r="J30" i="22" s="1"/>
  <c r="AQ30" i="22" s="1"/>
  <c r="AR30" i="22" s="1"/>
  <c r="AS30" i="22" s="1"/>
  <c r="AV30" i="22" s="1"/>
  <c r="F30" i="22" s="1"/>
  <c r="AY30" i="22" s="1"/>
  <c r="G30" i="22" s="1"/>
  <c r="AL27" i="22"/>
  <c r="H27" i="22" s="1"/>
  <c r="AP24" i="22"/>
  <c r="J24" i="22" s="1"/>
  <c r="AQ24" i="22" s="1"/>
  <c r="I24" i="22" s="1"/>
  <c r="AL21" i="22"/>
  <c r="H21" i="22" s="1"/>
  <c r="BA21" i="26"/>
  <c r="AZ21" i="26"/>
  <c r="AZ36" i="26"/>
  <c r="AZ33" i="26"/>
  <c r="BB33" i="26"/>
  <c r="BD33" i="26" s="1"/>
  <c r="I21" i="26"/>
  <c r="BB21" i="26"/>
  <c r="AP48" i="26"/>
  <c r="J48" i="26" s="1"/>
  <c r="AQ48" i="26" s="1"/>
  <c r="BC39" i="26"/>
  <c r="I36" i="26"/>
  <c r="BB36" i="26"/>
  <c r="BC27" i="26"/>
  <c r="BC48" i="25"/>
  <c r="BC33" i="25"/>
  <c r="BC30" i="25"/>
  <c r="I24" i="25"/>
  <c r="BC36" i="25"/>
  <c r="BC24" i="25"/>
  <c r="BC45" i="25"/>
  <c r="BC39" i="25"/>
  <c r="BC21" i="25"/>
  <c r="BC42" i="25"/>
  <c r="I45" i="25"/>
  <c r="AR45" i="25"/>
  <c r="AS45" i="25" s="1"/>
  <c r="AV45" i="25" s="1"/>
  <c r="F45" i="25" s="1"/>
  <c r="AY45" i="25" s="1"/>
  <c r="G45" i="25" s="1"/>
  <c r="I27" i="25"/>
  <c r="AR27" i="25"/>
  <c r="AS27" i="25" s="1"/>
  <c r="AV27" i="25" s="1"/>
  <c r="F27" i="25" s="1"/>
  <c r="AY27" i="25" s="1"/>
  <c r="AL33" i="25"/>
  <c r="AL30" i="25"/>
  <c r="AP30" i="25" s="1"/>
  <c r="J30" i="25" s="1"/>
  <c r="AQ30" i="25" s="1"/>
  <c r="BC18" i="24"/>
  <c r="I51" i="24"/>
  <c r="I39" i="24"/>
  <c r="BC21" i="24"/>
  <c r="AR51" i="24"/>
  <c r="AS51" i="24" s="1"/>
  <c r="AV51" i="24" s="1"/>
  <c r="F51" i="24" s="1"/>
  <c r="AY51" i="24" s="1"/>
  <c r="G51" i="24" s="1"/>
  <c r="AR39" i="24"/>
  <c r="AS39" i="24" s="1"/>
  <c r="AV39" i="24" s="1"/>
  <c r="F39" i="24" s="1"/>
  <c r="AY39" i="24" s="1"/>
  <c r="G39" i="24" s="1"/>
  <c r="BC24" i="24"/>
  <c r="I21" i="24"/>
  <c r="AR21" i="24"/>
  <c r="AS21" i="24" s="1"/>
  <c r="AV21" i="24" s="1"/>
  <c r="F21" i="24" s="1"/>
  <c r="AY21" i="24" s="1"/>
  <c r="G21" i="24" s="1"/>
  <c r="BC51" i="24"/>
  <c r="BC39" i="24"/>
  <c r="BC27" i="24"/>
  <c r="BC48" i="23"/>
  <c r="BC24" i="23"/>
  <c r="BC51" i="23"/>
  <c r="AR48" i="23"/>
  <c r="AS48" i="23" s="1"/>
  <c r="AV48" i="23" s="1"/>
  <c r="F48" i="23" s="1"/>
  <c r="AY48" i="23" s="1"/>
  <c r="G48" i="23" s="1"/>
  <c r="BC39" i="23"/>
  <c r="BC27" i="23"/>
  <c r="I24" i="23"/>
  <c r="AR24" i="23"/>
  <c r="AS24" i="23" s="1"/>
  <c r="AV24" i="23" s="1"/>
  <c r="F24" i="23" s="1"/>
  <c r="AY24" i="23" s="1"/>
  <c r="G24" i="23" s="1"/>
  <c r="BC18" i="23"/>
  <c r="BC42" i="23"/>
  <c r="BC30" i="23"/>
  <c r="BC45" i="23"/>
  <c r="I42" i="23"/>
  <c r="AR42" i="23"/>
  <c r="AS42" i="23" s="1"/>
  <c r="AV42" i="23" s="1"/>
  <c r="F42" i="23" s="1"/>
  <c r="AY42" i="23" s="1"/>
  <c r="G42" i="23" s="1"/>
  <c r="BB42" i="23"/>
  <c r="BC33" i="23"/>
  <c r="I30" i="23"/>
  <c r="AR30" i="23"/>
  <c r="AS30" i="23" s="1"/>
  <c r="AV30" i="23" s="1"/>
  <c r="F30" i="23" s="1"/>
  <c r="AY30" i="23" s="1"/>
  <c r="G30" i="23" s="1"/>
  <c r="BC21" i="23"/>
  <c r="AL18" i="23"/>
  <c r="AP18" i="23" s="1"/>
  <c r="J18" i="23" s="1"/>
  <c r="AQ18" i="23" s="1"/>
  <c r="BC48" i="22"/>
  <c r="I42" i="22"/>
  <c r="AR42" i="22"/>
  <c r="AS42" i="22" s="1"/>
  <c r="AV42" i="22" s="1"/>
  <c r="F42" i="22" s="1"/>
  <c r="AY42" i="22" s="1"/>
  <c r="G42" i="22" s="1"/>
  <c r="I30" i="22"/>
  <c r="I18" i="22"/>
  <c r="AR18" i="22"/>
  <c r="AS18" i="22" s="1"/>
  <c r="AV18" i="22" s="1"/>
  <c r="F18" i="22" s="1"/>
  <c r="AY18" i="22" s="1"/>
  <c r="G18" i="22" s="1"/>
  <c r="BC42" i="22"/>
  <c r="BC36" i="22"/>
  <c r="BC24" i="22"/>
  <c r="BC51" i="22"/>
  <c r="BC45" i="22"/>
  <c r="BC39" i="22"/>
  <c r="BC33" i="22"/>
  <c r="BC27" i="22"/>
  <c r="BC21" i="22"/>
  <c r="BC30" i="22"/>
  <c r="BC18" i="22"/>
  <c r="BC48" i="21"/>
  <c r="BC42" i="21"/>
  <c r="BC24" i="21"/>
  <c r="I24" i="21"/>
  <c r="BC51" i="21"/>
  <c r="BC45" i="21"/>
  <c r="BC39" i="21"/>
  <c r="BC33" i="21"/>
  <c r="BC27" i="21"/>
  <c r="BC21" i="21"/>
  <c r="BC36" i="21"/>
  <c r="BG18" i="20"/>
  <c r="AV33" i="20"/>
  <c r="AW33" i="20" s="1"/>
  <c r="AZ33" i="20" s="1"/>
  <c r="F33" i="20" s="1"/>
  <c r="BC33" i="20" s="1"/>
  <c r="G33" i="20" s="1"/>
  <c r="BG24" i="20"/>
  <c r="BG21" i="20"/>
  <c r="BG45" i="20"/>
  <c r="BG33" i="20"/>
  <c r="BE21" i="18"/>
  <c r="BD21" i="18"/>
  <c r="BE36" i="18"/>
  <c r="BE33" i="18"/>
  <c r="BD33" i="18"/>
  <c r="I51" i="18"/>
  <c r="I27" i="18"/>
  <c r="I18" i="18"/>
  <c r="I33" i="18"/>
  <c r="BF33" i="18"/>
  <c r="AV27" i="18"/>
  <c r="AW27" i="18" s="1"/>
  <c r="AZ27" i="18" s="1"/>
  <c r="F27" i="18" s="1"/>
  <c r="BC27" i="18" s="1"/>
  <c r="G27" i="18" s="1"/>
  <c r="I21" i="18"/>
  <c r="BF21" i="18"/>
  <c r="BH21" i="18" s="1"/>
  <c r="AT48" i="18"/>
  <c r="J48" i="18" s="1"/>
  <c r="AU48" i="18" s="1"/>
  <c r="BG39" i="18"/>
  <c r="AV30" i="18"/>
  <c r="AW30" i="18" s="1"/>
  <c r="AZ30" i="18" s="1"/>
  <c r="F30" i="18" s="1"/>
  <c r="BC30" i="18" s="1"/>
  <c r="G30" i="18" s="1"/>
  <c r="BG27" i="18"/>
  <c r="AV18" i="18"/>
  <c r="AW18" i="18" s="1"/>
  <c r="AZ18" i="18" s="1"/>
  <c r="F18" i="18" s="1"/>
  <c r="BC18" i="18" s="1"/>
  <c r="G18" i="18" s="1"/>
  <c r="BE30" i="17"/>
  <c r="BD30" i="17"/>
  <c r="BE27" i="17"/>
  <c r="BD27" i="17"/>
  <c r="I36" i="17"/>
  <c r="I33" i="17"/>
  <c r="I21" i="17"/>
  <c r="AV33" i="17"/>
  <c r="AW33" i="17" s="1"/>
  <c r="AZ33" i="17" s="1"/>
  <c r="F33" i="17" s="1"/>
  <c r="BC33" i="17" s="1"/>
  <c r="G33" i="17" s="1"/>
  <c r="I27" i="17"/>
  <c r="BF27" i="17"/>
  <c r="BH27" i="17" s="1"/>
  <c r="AV21" i="17"/>
  <c r="AW21" i="17" s="1"/>
  <c r="AZ21" i="17" s="1"/>
  <c r="F21" i="17" s="1"/>
  <c r="BC21" i="17" s="1"/>
  <c r="G21" i="17" s="1"/>
  <c r="BG45" i="17"/>
  <c r="BG33" i="17"/>
  <c r="I30" i="17"/>
  <c r="BF30" i="17"/>
  <c r="BH30" i="17" s="1"/>
  <c r="BG21" i="17"/>
  <c r="BG48" i="16"/>
  <c r="BG36" i="16"/>
  <c r="BG51" i="16"/>
  <c r="BG39" i="16"/>
  <c r="AV36" i="16"/>
  <c r="AW36" i="16" s="1"/>
  <c r="AZ36" i="16" s="1"/>
  <c r="F36" i="16" s="1"/>
  <c r="BC36" i="16" s="1"/>
  <c r="G36" i="16" s="1"/>
  <c r="BG27" i="16"/>
  <c r="I24" i="16"/>
  <c r="AV24" i="16"/>
  <c r="AW24" i="16" s="1"/>
  <c r="AZ24" i="16" s="1"/>
  <c r="F24" i="16" s="1"/>
  <c r="BC24" i="16" s="1"/>
  <c r="BG18" i="16"/>
  <c r="I45" i="16"/>
  <c r="AV45" i="16"/>
  <c r="AW45" i="16" s="1"/>
  <c r="AZ45" i="16" s="1"/>
  <c r="F45" i="16" s="1"/>
  <c r="BC45" i="16" s="1"/>
  <c r="G45" i="16" s="1"/>
  <c r="BG42" i="16"/>
  <c r="BG30" i="16"/>
  <c r="I27" i="16"/>
  <c r="AV27" i="16"/>
  <c r="AW27" i="16" s="1"/>
  <c r="AZ27" i="16" s="1"/>
  <c r="F27" i="16" s="1"/>
  <c r="BC27" i="16" s="1"/>
  <c r="G27" i="16" s="1"/>
  <c r="BG45" i="16"/>
  <c r="BG33" i="16"/>
  <c r="BG21" i="16"/>
  <c r="AP18" i="16"/>
  <c r="I45" i="15"/>
  <c r="AV45" i="15"/>
  <c r="AW45" i="15" s="1"/>
  <c r="AZ45" i="15" s="1"/>
  <c r="F45" i="15" s="1"/>
  <c r="BC45" i="15" s="1"/>
  <c r="G45" i="15" s="1"/>
  <c r="I30" i="15"/>
  <c r="AV30" i="15"/>
  <c r="AW30" i="15" s="1"/>
  <c r="AZ30" i="15" s="1"/>
  <c r="F30" i="15" s="1"/>
  <c r="BC30" i="15" s="1"/>
  <c r="G30" i="15" s="1"/>
  <c r="AV48" i="15"/>
  <c r="AW48" i="15" s="1"/>
  <c r="AZ48" i="15" s="1"/>
  <c r="F48" i="15" s="1"/>
  <c r="BC48" i="15" s="1"/>
  <c r="G48" i="15" s="1"/>
  <c r="AV33" i="15"/>
  <c r="AW33" i="15" s="1"/>
  <c r="AZ33" i="15" s="1"/>
  <c r="F33" i="15" s="1"/>
  <c r="BC33" i="15" s="1"/>
  <c r="G33" i="15" s="1"/>
  <c r="I42" i="15"/>
  <c r="AV42" i="15"/>
  <c r="AW42" i="15" s="1"/>
  <c r="AZ42" i="15" s="1"/>
  <c r="F42" i="15" s="1"/>
  <c r="BC42" i="15" s="1"/>
  <c r="G42" i="15" s="1"/>
  <c r="H51" i="15"/>
  <c r="H48" i="15"/>
  <c r="H45" i="15"/>
  <c r="H42" i="15"/>
  <c r="I51" i="14"/>
  <c r="AR51" i="14"/>
  <c r="AS51" i="14" s="1"/>
  <c r="AV51" i="14" s="1"/>
  <c r="F51" i="14" s="1"/>
  <c r="AY51" i="14" s="1"/>
  <c r="G51" i="14" s="1"/>
  <c r="I39" i="14"/>
  <c r="AR39" i="14"/>
  <c r="AS39" i="14" s="1"/>
  <c r="AV39" i="14" s="1"/>
  <c r="F39" i="14" s="1"/>
  <c r="AY39" i="14" s="1"/>
  <c r="G39" i="14" s="1"/>
  <c r="I48" i="14"/>
  <c r="AR48" i="14"/>
  <c r="AS48" i="14" s="1"/>
  <c r="AV48" i="14" s="1"/>
  <c r="F48" i="14" s="1"/>
  <c r="AY48" i="14" s="1"/>
  <c r="G48" i="14" s="1"/>
  <c r="H39" i="14"/>
  <c r="H51" i="14"/>
  <c r="H48" i="14"/>
  <c r="AP27" i="14"/>
  <c r="J27" i="14" s="1"/>
  <c r="AQ27" i="14" s="1"/>
  <c r="BA45" i="12"/>
  <c r="AZ45" i="12"/>
  <c r="I51" i="12"/>
  <c r="BC18" i="12"/>
  <c r="BC21" i="12"/>
  <c r="I18" i="12"/>
  <c r="AR18" i="12"/>
  <c r="AS18" i="12" s="1"/>
  <c r="AV18" i="12" s="1"/>
  <c r="F18" i="12" s="1"/>
  <c r="AY18" i="12" s="1"/>
  <c r="G18" i="12" s="1"/>
  <c r="AR51" i="12"/>
  <c r="AS51" i="12" s="1"/>
  <c r="AV51" i="12" s="1"/>
  <c r="F51" i="12" s="1"/>
  <c r="AY51" i="12" s="1"/>
  <c r="G51" i="12" s="1"/>
  <c r="I45" i="12"/>
  <c r="BB45" i="12"/>
  <c r="BB33" i="12"/>
  <c r="BC24" i="12"/>
  <c r="I21" i="12"/>
  <c r="AR21" i="12"/>
  <c r="AS21" i="12" s="1"/>
  <c r="AV21" i="12" s="1"/>
  <c r="F21" i="12" s="1"/>
  <c r="AY21" i="12" s="1"/>
  <c r="G21" i="12" s="1"/>
  <c r="BC51" i="12"/>
  <c r="AR42" i="12"/>
  <c r="AS42" i="12" s="1"/>
  <c r="AV42" i="12" s="1"/>
  <c r="F42" i="12" s="1"/>
  <c r="AY42" i="12" s="1"/>
  <c r="G42" i="12" s="1"/>
  <c r="BC39" i="12"/>
  <c r="BC27" i="12"/>
  <c r="I24" i="12"/>
  <c r="BA21" i="10"/>
  <c r="AZ21" i="10"/>
  <c r="BA24" i="10"/>
  <c r="AZ24" i="10"/>
  <c r="AR48" i="10"/>
  <c r="AS48" i="10" s="1"/>
  <c r="AV48" i="10" s="1"/>
  <c r="F48" i="10" s="1"/>
  <c r="AY48" i="10" s="1"/>
  <c r="G48" i="10" s="1"/>
  <c r="I30" i="10"/>
  <c r="I18" i="10"/>
  <c r="BC27" i="10"/>
  <c r="I24" i="10"/>
  <c r="BB24" i="10"/>
  <c r="BD24" i="10" s="1"/>
  <c r="AR18" i="10"/>
  <c r="AS18" i="10" s="1"/>
  <c r="AV18" i="10" s="1"/>
  <c r="F18" i="10" s="1"/>
  <c r="AY18" i="10" s="1"/>
  <c r="G18" i="10" s="1"/>
  <c r="I48" i="7"/>
  <c r="I33" i="7"/>
  <c r="AR33" i="7"/>
  <c r="AS33" i="7" s="1"/>
  <c r="AV33" i="7" s="1"/>
  <c r="F33" i="7" s="1"/>
  <c r="AY33" i="7" s="1"/>
  <c r="G33" i="7" s="1"/>
  <c r="I51" i="7"/>
  <c r="AR51" i="7"/>
  <c r="AS51" i="7" s="1"/>
  <c r="AV51" i="7" s="1"/>
  <c r="F51" i="7" s="1"/>
  <c r="AY51" i="7" s="1"/>
  <c r="G51" i="7" s="1"/>
  <c r="AR42" i="7"/>
  <c r="AS42" i="7" s="1"/>
  <c r="AV42" i="7" s="1"/>
  <c r="F42" i="7" s="1"/>
  <c r="AY42" i="7" s="1"/>
  <c r="G42" i="7" s="1"/>
  <c r="AP39" i="7"/>
  <c r="J39" i="7" s="1"/>
  <c r="AQ39" i="7" s="1"/>
  <c r="AR36" i="7"/>
  <c r="AS36" i="7" s="1"/>
  <c r="AV36" i="7" s="1"/>
  <c r="F36" i="7" s="1"/>
  <c r="AY36" i="7" s="1"/>
  <c r="G36" i="7" s="1"/>
  <c r="AP27" i="7"/>
  <c r="J27" i="7" s="1"/>
  <c r="AQ27" i="7" s="1"/>
  <c r="BA45" i="5"/>
  <c r="AZ45" i="5"/>
  <c r="BA42" i="5"/>
  <c r="AP39" i="5"/>
  <c r="J39" i="5" s="1"/>
  <c r="AQ39" i="5" s="1"/>
  <c r="BC45" i="5"/>
  <c r="BB42" i="5"/>
  <c r="BD42" i="5" s="1"/>
  <c r="BC21" i="5"/>
  <c r="BC48" i="5"/>
  <c r="I45" i="5"/>
  <c r="BB45" i="5"/>
  <c r="BC39" i="5"/>
  <c r="BC33" i="5"/>
  <c r="BC24" i="5"/>
  <c r="AL39" i="5"/>
  <c r="AL36" i="5"/>
  <c r="AL33" i="5"/>
  <c r="AL30" i="5"/>
  <c r="AP30" i="5" s="1"/>
  <c r="J30" i="5" s="1"/>
  <c r="AQ30" i="5" s="1"/>
  <c r="AL18" i="5"/>
  <c r="AP18" i="5" s="1"/>
  <c r="J18" i="5" s="1"/>
  <c r="AQ18" i="5" s="1"/>
  <c r="BA36" i="4"/>
  <c r="AZ36" i="4"/>
  <c r="I51" i="4"/>
  <c r="AR51" i="4"/>
  <c r="AS51" i="4" s="1"/>
  <c r="AV51" i="4" s="1"/>
  <c r="F51" i="4" s="1"/>
  <c r="AY51" i="4" s="1"/>
  <c r="G51" i="4" s="1"/>
  <c r="I42" i="4"/>
  <c r="I33" i="4"/>
  <c r="AR42" i="4"/>
  <c r="AS42" i="4" s="1"/>
  <c r="AV42" i="4" s="1"/>
  <c r="F42" i="4" s="1"/>
  <c r="AY42" i="4" s="1"/>
  <c r="G42" i="4" s="1"/>
  <c r="I36" i="4"/>
  <c r="BC27" i="4"/>
  <c r="BA30" i="83" l="1"/>
  <c r="AZ30" i="83"/>
  <c r="AY42" i="83"/>
  <c r="G42" i="83" s="1"/>
  <c r="BB42" i="83"/>
  <c r="BD42" i="83" s="1"/>
  <c r="BA24" i="83"/>
  <c r="AZ24" i="83"/>
  <c r="BB36" i="67"/>
  <c r="BD36" i="67" s="1"/>
  <c r="BE18" i="101"/>
  <c r="BD18" i="101"/>
  <c r="BD21" i="97"/>
  <c r="BE21" i="97"/>
  <c r="BE21" i="96"/>
  <c r="BD21" i="96"/>
  <c r="BA30" i="111"/>
  <c r="AZ30" i="111"/>
  <c r="BA30" i="117"/>
  <c r="AZ30" i="117"/>
  <c r="AY30" i="84"/>
  <c r="G30" i="84" s="1"/>
  <c r="BB30" i="84"/>
  <c r="BD30" i="84" s="1"/>
  <c r="BB33" i="86"/>
  <c r="BD33" i="86" s="1"/>
  <c r="BB21" i="88"/>
  <c r="BD21" i="88" s="1"/>
  <c r="BA36" i="88"/>
  <c r="AZ36" i="88"/>
  <c r="BF42" i="82"/>
  <c r="BH42" i="82" s="1"/>
  <c r="BF24" i="82"/>
  <c r="BH24" i="82" s="1"/>
  <c r="BC39" i="80"/>
  <c r="G39" i="80" s="1"/>
  <c r="BF39" i="80"/>
  <c r="BH39" i="80" s="1"/>
  <c r="BC42" i="80"/>
  <c r="G42" i="80" s="1"/>
  <c r="BF42" i="80"/>
  <c r="BH42" i="80" s="1"/>
  <c r="BE33" i="80"/>
  <c r="BD33" i="80"/>
  <c r="BA48" i="112"/>
  <c r="AZ48" i="112"/>
  <c r="BA45" i="112"/>
  <c r="AZ45" i="112"/>
  <c r="AZ21" i="112"/>
  <c r="BA21" i="112"/>
  <c r="BA51" i="114"/>
  <c r="AZ51" i="114"/>
  <c r="BA27" i="114"/>
  <c r="AZ27" i="114"/>
  <c r="AZ39" i="114"/>
  <c r="BA39" i="114"/>
  <c r="BA42" i="116"/>
  <c r="AZ42" i="116"/>
  <c r="AZ24" i="116"/>
  <c r="BA24" i="116"/>
  <c r="AZ51" i="116"/>
  <c r="BA51" i="116"/>
  <c r="AZ36" i="123"/>
  <c r="BA36" i="123"/>
  <c r="AZ51" i="122"/>
  <c r="BA51" i="122"/>
  <c r="BA33" i="108"/>
  <c r="AZ33" i="108"/>
  <c r="BA45" i="106"/>
  <c r="AZ45" i="106"/>
  <c r="AZ36" i="107"/>
  <c r="BA36" i="107"/>
  <c r="BA24" i="107"/>
  <c r="AZ24" i="107"/>
  <c r="BA18" i="107"/>
  <c r="AZ18" i="107"/>
  <c r="AZ51" i="105"/>
  <c r="BA51" i="105"/>
  <c r="BA42" i="105"/>
  <c r="AZ42" i="105"/>
  <c r="AY51" i="65"/>
  <c r="G51" i="65" s="1"/>
  <c r="BB51" i="65"/>
  <c r="BD51" i="65" s="1"/>
  <c r="BB33" i="64"/>
  <c r="BD33" i="64" s="1"/>
  <c r="BD18" i="126"/>
  <c r="BE18" i="126"/>
  <c r="AY45" i="62"/>
  <c r="G45" i="62" s="1"/>
  <c r="BB45" i="62"/>
  <c r="BD45" i="62" s="1"/>
  <c r="AY27" i="62"/>
  <c r="G27" i="62" s="1"/>
  <c r="BB27" i="62"/>
  <c r="BD27" i="62" s="1"/>
  <c r="AZ36" i="61"/>
  <c r="BA36" i="61"/>
  <c r="AY27" i="92"/>
  <c r="G27" i="92" s="1"/>
  <c r="BB27" i="92"/>
  <c r="BD27" i="92" s="1"/>
  <c r="AY39" i="92"/>
  <c r="G39" i="92" s="1"/>
  <c r="BB39" i="92"/>
  <c r="BD39" i="92" s="1"/>
  <c r="AZ51" i="92"/>
  <c r="BA51" i="92"/>
  <c r="BA21" i="89"/>
  <c r="AZ21" i="89"/>
  <c r="BA21" i="110"/>
  <c r="AZ21" i="110"/>
  <c r="AZ51" i="110"/>
  <c r="BA51" i="110"/>
  <c r="AY48" i="91"/>
  <c r="G48" i="91" s="1"/>
  <c r="BB48" i="91"/>
  <c r="BD48" i="91" s="1"/>
  <c r="AY36" i="91"/>
  <c r="G36" i="91" s="1"/>
  <c r="BB36" i="91"/>
  <c r="BD36" i="91" s="1"/>
  <c r="AY45" i="91"/>
  <c r="G45" i="91" s="1"/>
  <c r="BB45" i="91"/>
  <c r="BD45" i="91" s="1"/>
  <c r="BB33" i="90"/>
  <c r="BD33" i="90" s="1"/>
  <c r="BB30" i="90"/>
  <c r="BD30" i="90" s="1"/>
  <c r="BB48" i="90"/>
  <c r="BD48" i="90" s="1"/>
  <c r="BB48" i="69"/>
  <c r="BD48" i="69" s="1"/>
  <c r="BB36" i="69"/>
  <c r="BD36" i="69" s="1"/>
  <c r="AZ48" i="69"/>
  <c r="BA48" i="69"/>
  <c r="AZ33" i="59"/>
  <c r="BA33" i="59"/>
  <c r="AY36" i="55"/>
  <c r="G36" i="55" s="1"/>
  <c r="BB36" i="55"/>
  <c r="BD36" i="55" s="1"/>
  <c r="BA45" i="55"/>
  <c r="AZ45" i="55"/>
  <c r="AZ42" i="57"/>
  <c r="BA42" i="57"/>
  <c r="AY21" i="57"/>
  <c r="G21" i="57" s="1"/>
  <c r="BB21" i="57"/>
  <c r="BD21" i="57" s="1"/>
  <c r="BA48" i="57"/>
  <c r="AZ48" i="57"/>
  <c r="BB27" i="57"/>
  <c r="BD27" i="57" s="1"/>
  <c r="BD24" i="76"/>
  <c r="BE24" i="76"/>
  <c r="BF24" i="76"/>
  <c r="BH24" i="76" s="1"/>
  <c r="BE42" i="76"/>
  <c r="BD42" i="76"/>
  <c r="BF30" i="75"/>
  <c r="BH30" i="75" s="1"/>
  <c r="BE27" i="74"/>
  <c r="BD27" i="74"/>
  <c r="BF27" i="73"/>
  <c r="BH27" i="73" s="1"/>
  <c r="BF42" i="73"/>
  <c r="BH42" i="73" s="1"/>
  <c r="BC30" i="73"/>
  <c r="G30" i="73" s="1"/>
  <c r="BF30" i="73"/>
  <c r="BH30" i="73" s="1"/>
  <c r="BD42" i="73"/>
  <c r="BE42" i="73"/>
  <c r="BC21" i="72"/>
  <c r="G21" i="72" s="1"/>
  <c r="BF21" i="72"/>
  <c r="BH21" i="72" s="1"/>
  <c r="AZ33" i="50"/>
  <c r="BA33" i="50"/>
  <c r="BB30" i="50"/>
  <c r="BD30" i="50" s="1"/>
  <c r="I33" i="50"/>
  <c r="AR24" i="50"/>
  <c r="AS24" i="50" s="1"/>
  <c r="AV24" i="50" s="1"/>
  <c r="F24" i="50" s="1"/>
  <c r="I24" i="50"/>
  <c r="BB33" i="50"/>
  <c r="BD33" i="50" s="1"/>
  <c r="AY39" i="54"/>
  <c r="G39" i="54" s="1"/>
  <c r="BB39" i="54"/>
  <c r="BD39" i="54" s="1"/>
  <c r="BB21" i="54"/>
  <c r="BD21" i="54" s="1"/>
  <c r="AZ21" i="54"/>
  <c r="BA21" i="54"/>
  <c r="AY30" i="54"/>
  <c r="G30" i="54" s="1"/>
  <c r="BB30" i="54"/>
  <c r="BD30" i="54" s="1"/>
  <c r="AY39" i="68"/>
  <c r="G39" i="68" s="1"/>
  <c r="BB39" i="68"/>
  <c r="BD39" i="68" s="1"/>
  <c r="AZ33" i="46"/>
  <c r="BB33" i="46"/>
  <c r="BD33" i="46" s="1"/>
  <c r="BB39" i="42"/>
  <c r="BD39" i="42" s="1"/>
  <c r="AR27" i="42"/>
  <c r="AS27" i="42" s="1"/>
  <c r="AV27" i="42" s="1"/>
  <c r="F27" i="42" s="1"/>
  <c r="AY27" i="42" s="1"/>
  <c r="G27" i="42" s="1"/>
  <c r="BB45" i="42"/>
  <c r="BD45" i="42" s="1"/>
  <c r="AY27" i="45"/>
  <c r="G27" i="45" s="1"/>
  <c r="BB27" i="45"/>
  <c r="BD27" i="45" s="1"/>
  <c r="AZ21" i="47"/>
  <c r="BB21" i="47"/>
  <c r="BD21" i="47" s="1"/>
  <c r="AR51" i="47"/>
  <c r="AS51" i="47" s="1"/>
  <c r="AV51" i="47" s="1"/>
  <c r="F51" i="47" s="1"/>
  <c r="I51" i="47"/>
  <c r="AR18" i="44"/>
  <c r="AS18" i="44" s="1"/>
  <c r="AV18" i="44" s="1"/>
  <c r="F18" i="44" s="1"/>
  <c r="I18" i="44"/>
  <c r="BA30" i="31"/>
  <c r="BB30" i="31"/>
  <c r="BD30" i="31" s="1"/>
  <c r="BF42" i="41"/>
  <c r="BH42" i="41" s="1"/>
  <c r="BE42" i="41"/>
  <c r="BF48" i="41"/>
  <c r="BH48" i="41" s="1"/>
  <c r="AV27" i="41"/>
  <c r="AW27" i="41" s="1"/>
  <c r="AZ27" i="41" s="1"/>
  <c r="F27" i="41" s="1"/>
  <c r="BC27" i="41" s="1"/>
  <c r="G27" i="41" s="1"/>
  <c r="I27" i="41"/>
  <c r="BC30" i="70"/>
  <c r="G30" i="70" s="1"/>
  <c r="BF30" i="70"/>
  <c r="BH30" i="70" s="1"/>
  <c r="AZ39" i="38"/>
  <c r="BB39" i="38"/>
  <c r="BD39" i="38" s="1"/>
  <c r="BB42" i="38"/>
  <c r="BD42" i="38" s="1"/>
  <c r="AZ45" i="37"/>
  <c r="I33" i="37"/>
  <c r="AR33" i="37"/>
  <c r="AS33" i="37" s="1"/>
  <c r="AV33" i="37" s="1"/>
  <c r="F33" i="37" s="1"/>
  <c r="AY30" i="71"/>
  <c r="G30" i="71" s="1"/>
  <c r="BB30" i="71"/>
  <c r="BD30" i="71" s="1"/>
  <c r="BB48" i="14"/>
  <c r="BD48" i="14" s="1"/>
  <c r="BB39" i="14"/>
  <c r="BD39" i="14" s="1"/>
  <c r="I42" i="7"/>
  <c r="AP30" i="7"/>
  <c r="J30" i="7" s="1"/>
  <c r="AQ30" i="7" s="1"/>
  <c r="BA33" i="12"/>
  <c r="I33" i="12"/>
  <c r="AT24" i="17"/>
  <c r="J24" i="17" s="1"/>
  <c r="AU24" i="17" s="1"/>
  <c r="I24" i="17" s="1"/>
  <c r="I51" i="17"/>
  <c r="AV27" i="20"/>
  <c r="AW27" i="20" s="1"/>
  <c r="AZ27" i="20" s="1"/>
  <c r="F27" i="20" s="1"/>
  <c r="BC27" i="20" s="1"/>
  <c r="G27" i="20" s="1"/>
  <c r="BF51" i="20"/>
  <c r="BH51" i="20" s="1"/>
  <c r="AT30" i="20"/>
  <c r="J30" i="20" s="1"/>
  <c r="AU30" i="20" s="1"/>
  <c r="AV30" i="20" s="1"/>
  <c r="AW30" i="20" s="1"/>
  <c r="AZ30" i="20" s="1"/>
  <c r="F30" i="20" s="1"/>
  <c r="BC30" i="20" s="1"/>
  <c r="G30" i="20" s="1"/>
  <c r="BE30" i="20" s="1"/>
  <c r="AT24" i="20"/>
  <c r="J24" i="20" s="1"/>
  <c r="AU24" i="20" s="1"/>
  <c r="AT42" i="18"/>
  <c r="J42" i="18" s="1"/>
  <c r="AU42" i="18" s="1"/>
  <c r="BF27" i="18"/>
  <c r="AP39" i="4"/>
  <c r="J39" i="4" s="1"/>
  <c r="AQ39" i="4" s="1"/>
  <c r="AR24" i="5"/>
  <c r="AS24" i="5" s="1"/>
  <c r="AV24" i="5" s="1"/>
  <c r="F24" i="5" s="1"/>
  <c r="AY24" i="5" s="1"/>
  <c r="G24" i="5" s="1"/>
  <c r="BB24" i="5"/>
  <c r="AP36" i="21"/>
  <c r="J36" i="21" s="1"/>
  <c r="AQ36" i="21" s="1"/>
  <c r="AP39" i="21"/>
  <c r="J39" i="21" s="1"/>
  <c r="AQ39" i="21" s="1"/>
  <c r="AR39" i="21" s="1"/>
  <c r="AS39" i="21" s="1"/>
  <c r="AV39" i="21" s="1"/>
  <c r="F39" i="21" s="1"/>
  <c r="AY39" i="21" s="1"/>
  <c r="G39" i="21" s="1"/>
  <c r="BD36" i="26"/>
  <c r="I42" i="26"/>
  <c r="AZ27" i="26"/>
  <c r="I42" i="25"/>
  <c r="BB33" i="24"/>
  <c r="BD33" i="24" s="1"/>
  <c r="I18" i="24"/>
  <c r="AP42" i="24"/>
  <c r="J42" i="24" s="1"/>
  <c r="AQ42" i="24" s="1"/>
  <c r="I42" i="24" s="1"/>
  <c r="AP36" i="23"/>
  <c r="J36" i="23" s="1"/>
  <c r="AQ36" i="23" s="1"/>
  <c r="I36" i="23" s="1"/>
  <c r="AR21" i="23"/>
  <c r="AS21" i="23" s="1"/>
  <c r="AV21" i="23" s="1"/>
  <c r="F21" i="23" s="1"/>
  <c r="AY21" i="23" s="1"/>
  <c r="G21" i="23" s="1"/>
  <c r="I45" i="23"/>
  <c r="AP33" i="23"/>
  <c r="J33" i="23" s="1"/>
  <c r="AQ33" i="23" s="1"/>
  <c r="BD48" i="104"/>
  <c r="BE48" i="104"/>
  <c r="AZ45" i="68"/>
  <c r="BA45" i="68"/>
  <c r="BB51" i="68"/>
  <c r="BD51" i="68" s="1"/>
  <c r="BB48" i="68"/>
  <c r="BD48" i="68" s="1"/>
  <c r="BA51" i="68"/>
  <c r="AZ51" i="68"/>
  <c r="BB45" i="68"/>
  <c r="BD45" i="68" s="1"/>
  <c r="BA48" i="68"/>
  <c r="AZ48" i="68"/>
  <c r="BA27" i="54"/>
  <c r="AZ27" i="54"/>
  <c r="AY42" i="54"/>
  <c r="G42" i="54" s="1"/>
  <c r="BB42" i="54"/>
  <c r="BD42" i="54" s="1"/>
  <c r="BB27" i="54"/>
  <c r="BD27" i="54" s="1"/>
  <c r="BF39" i="82"/>
  <c r="BH39" i="82" s="1"/>
  <c r="BF36" i="81"/>
  <c r="BH36" i="81" s="1"/>
  <c r="BF24" i="80"/>
  <c r="BH24" i="80" s="1"/>
  <c r="BF27" i="80"/>
  <c r="BH27" i="80" s="1"/>
  <c r="BE27" i="80"/>
  <c r="BD27" i="80"/>
  <c r="BD24" i="80"/>
  <c r="BE24" i="80"/>
  <c r="AY33" i="62"/>
  <c r="G33" i="62" s="1"/>
  <c r="BB33" i="62"/>
  <c r="BD33" i="62" s="1"/>
  <c r="BB39" i="62"/>
  <c r="BD39" i="62" s="1"/>
  <c r="AZ21" i="62"/>
  <c r="BA21" i="62"/>
  <c r="BB21" i="62"/>
  <c r="BD21" i="62" s="1"/>
  <c r="AZ39" i="62"/>
  <c r="BA39" i="62"/>
  <c r="AY18" i="62"/>
  <c r="G18" i="62" s="1"/>
  <c r="BB18" i="62"/>
  <c r="BD18" i="62" s="1"/>
  <c r="BB39" i="61"/>
  <c r="BD39" i="61" s="1"/>
  <c r="BB48" i="61"/>
  <c r="BD48" i="61" s="1"/>
  <c r="AY45" i="61"/>
  <c r="G45" i="61" s="1"/>
  <c r="BB45" i="61"/>
  <c r="BD45" i="61" s="1"/>
  <c r="AZ39" i="61"/>
  <c r="BA39" i="61"/>
  <c r="AZ18" i="61"/>
  <c r="BA18" i="61"/>
  <c r="BB18" i="61"/>
  <c r="BD18" i="61" s="1"/>
  <c r="BB36" i="60"/>
  <c r="BD36" i="60" s="1"/>
  <c r="BA36" i="60"/>
  <c r="AZ36" i="60"/>
  <c r="AZ39" i="60"/>
  <c r="BA39" i="60"/>
  <c r="AY18" i="60"/>
  <c r="G18" i="60" s="1"/>
  <c r="BB18" i="60"/>
  <c r="BD18" i="60" s="1"/>
  <c r="BA30" i="113"/>
  <c r="AZ30" i="113"/>
  <c r="AZ30" i="112"/>
  <c r="BA30" i="112"/>
  <c r="AZ39" i="112"/>
  <c r="BA39" i="112"/>
  <c r="BA42" i="112"/>
  <c r="AZ42" i="112"/>
  <c r="BA36" i="108"/>
  <c r="AZ36" i="108"/>
  <c r="BA30" i="106"/>
  <c r="AZ30" i="106"/>
  <c r="AZ36" i="106"/>
  <c r="BA36" i="106"/>
  <c r="BA30" i="105"/>
  <c r="AZ30" i="105"/>
  <c r="AZ21" i="105"/>
  <c r="BA21" i="105"/>
  <c r="BD18" i="96"/>
  <c r="BE18" i="96"/>
  <c r="BA45" i="107"/>
  <c r="AZ45" i="107"/>
  <c r="AZ21" i="116"/>
  <c r="BA21" i="116"/>
  <c r="BA42" i="122"/>
  <c r="AZ42" i="122"/>
  <c r="AZ48" i="122"/>
  <c r="BA48" i="122"/>
  <c r="AZ42" i="117"/>
  <c r="BA42" i="117"/>
  <c r="BA42" i="118"/>
  <c r="AZ42" i="118"/>
  <c r="BA36" i="118"/>
  <c r="AZ36" i="118"/>
  <c r="BA18" i="113"/>
  <c r="AZ18" i="113"/>
  <c r="BA18" i="105"/>
  <c r="AZ18" i="105"/>
  <c r="BE33" i="102"/>
  <c r="BD33" i="102"/>
  <c r="BE45" i="100"/>
  <c r="BD45" i="100"/>
  <c r="BE30" i="100"/>
  <c r="BD30" i="100"/>
  <c r="BE45" i="99"/>
  <c r="BD45" i="99"/>
  <c r="BE24" i="99"/>
  <c r="BD24" i="99"/>
  <c r="BE42" i="97"/>
  <c r="BD42" i="97"/>
  <c r="BA39" i="71"/>
  <c r="AZ39" i="71"/>
  <c r="BA36" i="71"/>
  <c r="AZ36" i="71"/>
  <c r="AY42" i="71"/>
  <c r="G42" i="71" s="1"/>
  <c r="BB42" i="71"/>
  <c r="BD42" i="71" s="1"/>
  <c r="BB39" i="71"/>
  <c r="BD39" i="71" s="1"/>
  <c r="BC45" i="70"/>
  <c r="G45" i="70" s="1"/>
  <c r="BF45" i="70"/>
  <c r="BH45" i="70" s="1"/>
  <c r="BA30" i="89"/>
  <c r="AZ30" i="89"/>
  <c r="AY51" i="89"/>
  <c r="G51" i="89" s="1"/>
  <c r="BB51" i="89"/>
  <c r="BD51" i="89" s="1"/>
  <c r="AY42" i="89"/>
  <c r="G42" i="89" s="1"/>
  <c r="BB42" i="89"/>
  <c r="BD42" i="89" s="1"/>
  <c r="BB30" i="89"/>
  <c r="BD30" i="89" s="1"/>
  <c r="AY18" i="89"/>
  <c r="G18" i="89" s="1"/>
  <c r="BB18" i="89"/>
  <c r="BD18" i="89" s="1"/>
  <c r="AY33" i="83"/>
  <c r="G33" i="83" s="1"/>
  <c r="BB33" i="83"/>
  <c r="BD33" i="83" s="1"/>
  <c r="BA21" i="83"/>
  <c r="AZ21" i="83"/>
  <c r="BB21" i="83"/>
  <c r="BD21" i="83" s="1"/>
  <c r="BA45" i="83"/>
  <c r="AZ45" i="83"/>
  <c r="BA48" i="83"/>
  <c r="AZ48" i="83"/>
  <c r="BB45" i="83"/>
  <c r="BD45" i="83" s="1"/>
  <c r="BB24" i="93"/>
  <c r="BD24" i="93" s="1"/>
  <c r="AZ18" i="92"/>
  <c r="BA18" i="92"/>
  <c r="BB18" i="92"/>
  <c r="BD18" i="92" s="1"/>
  <c r="AY27" i="90"/>
  <c r="G27" i="90" s="1"/>
  <c r="BB27" i="90"/>
  <c r="BD27" i="90" s="1"/>
  <c r="BA33" i="90"/>
  <c r="AZ33" i="90"/>
  <c r="BA30" i="90"/>
  <c r="AZ30" i="90"/>
  <c r="AY36" i="90"/>
  <c r="G36" i="90" s="1"/>
  <c r="BB36" i="90"/>
  <c r="BD36" i="90" s="1"/>
  <c r="AZ48" i="90"/>
  <c r="BA48" i="90"/>
  <c r="AZ36" i="84"/>
  <c r="BA36" i="84"/>
  <c r="AY21" i="84"/>
  <c r="G21" i="84" s="1"/>
  <c r="BB21" i="84"/>
  <c r="BD21" i="84" s="1"/>
  <c r="BB36" i="84"/>
  <c r="BD36" i="84" s="1"/>
  <c r="BB39" i="87"/>
  <c r="BD39" i="87" s="1"/>
  <c r="BA33" i="85"/>
  <c r="AZ33" i="85"/>
  <c r="AY48" i="85"/>
  <c r="G48" i="85" s="1"/>
  <c r="BB48" i="85"/>
  <c r="BD48" i="85" s="1"/>
  <c r="BB33" i="85"/>
  <c r="BD33" i="85" s="1"/>
  <c r="BA45" i="85"/>
  <c r="AZ45" i="85"/>
  <c r="AY21" i="85"/>
  <c r="G21" i="85" s="1"/>
  <c r="BB21" i="85"/>
  <c r="BD21" i="85" s="1"/>
  <c r="AY24" i="85"/>
  <c r="G24" i="85" s="1"/>
  <c r="BB24" i="85"/>
  <c r="BD24" i="85" s="1"/>
  <c r="AY18" i="85"/>
  <c r="G18" i="85" s="1"/>
  <c r="BB18" i="85"/>
  <c r="BD18" i="85" s="1"/>
  <c r="AZ30" i="88"/>
  <c r="BA30" i="88"/>
  <c r="AY27" i="88"/>
  <c r="G27" i="88" s="1"/>
  <c r="BB27" i="88"/>
  <c r="BD27" i="88" s="1"/>
  <c r="BA24" i="88"/>
  <c r="AZ24" i="88"/>
  <c r="AY51" i="88"/>
  <c r="G51" i="88" s="1"/>
  <c r="BB51" i="88"/>
  <c r="BD51" i="88" s="1"/>
  <c r="BB30" i="88"/>
  <c r="BD30" i="88" s="1"/>
  <c r="BB24" i="88"/>
  <c r="BD24" i="88" s="1"/>
  <c r="BA21" i="88"/>
  <c r="AZ21" i="88"/>
  <c r="BC24" i="78"/>
  <c r="G24" i="78" s="1"/>
  <c r="BF24" i="78"/>
  <c r="BH24" i="78" s="1"/>
  <c r="BF36" i="75"/>
  <c r="BH36" i="75" s="1"/>
  <c r="BF21" i="75"/>
  <c r="BH21" i="75" s="1"/>
  <c r="BD30" i="74"/>
  <c r="BE30" i="74"/>
  <c r="BC45" i="74"/>
  <c r="G45" i="74" s="1"/>
  <c r="BF45" i="74"/>
  <c r="BH45" i="74" s="1"/>
  <c r="BC18" i="74"/>
  <c r="G18" i="74" s="1"/>
  <c r="BF18" i="74"/>
  <c r="BH18" i="74" s="1"/>
  <c r="BC36" i="73"/>
  <c r="G36" i="73" s="1"/>
  <c r="BF36" i="73"/>
  <c r="BH36" i="73" s="1"/>
  <c r="BE24" i="73"/>
  <c r="BD24" i="73"/>
  <c r="BC39" i="73"/>
  <c r="G39" i="73" s="1"/>
  <c r="BF39" i="73"/>
  <c r="BH39" i="73" s="1"/>
  <c r="BC51" i="73"/>
  <c r="G51" i="73" s="1"/>
  <c r="BF51" i="73"/>
  <c r="BH51" i="73" s="1"/>
  <c r="BE27" i="73"/>
  <c r="BD27" i="73"/>
  <c r="BF24" i="72"/>
  <c r="BH24" i="72" s="1"/>
  <c r="BD24" i="72"/>
  <c r="BE24" i="72"/>
  <c r="BF48" i="79"/>
  <c r="BH48" i="79" s="1"/>
  <c r="BC33" i="79"/>
  <c r="G33" i="79" s="1"/>
  <c r="BF33" i="79"/>
  <c r="BH33" i="79" s="1"/>
  <c r="BF18" i="79"/>
  <c r="BH18" i="79" s="1"/>
  <c r="BA36" i="67"/>
  <c r="AZ36" i="67"/>
  <c r="AZ30" i="67"/>
  <c r="BA30" i="67"/>
  <c r="AZ33" i="67"/>
  <c r="BA33" i="67"/>
  <c r="BB30" i="67"/>
  <c r="BD30" i="67" s="1"/>
  <c r="BA27" i="59"/>
  <c r="AZ27" i="59"/>
  <c r="AY18" i="59"/>
  <c r="G18" i="59" s="1"/>
  <c r="BB18" i="59"/>
  <c r="BD18" i="59" s="1"/>
  <c r="AY21" i="55"/>
  <c r="G21" i="55" s="1"/>
  <c r="BB21" i="55"/>
  <c r="BD21" i="55" s="1"/>
  <c r="AY51" i="57"/>
  <c r="G51" i="57" s="1"/>
  <c r="BB51" i="57"/>
  <c r="BD51" i="57" s="1"/>
  <c r="BA24" i="57"/>
  <c r="AZ24" i="57"/>
  <c r="BA27" i="57"/>
  <c r="AZ27" i="57"/>
  <c r="AZ18" i="57"/>
  <c r="BA18" i="57"/>
  <c r="BA24" i="69"/>
  <c r="AZ24" i="69"/>
  <c r="BA36" i="69"/>
  <c r="AZ36" i="69"/>
  <c r="AY51" i="69"/>
  <c r="G51" i="69" s="1"/>
  <c r="BB51" i="69"/>
  <c r="BD51" i="69" s="1"/>
  <c r="BA42" i="69"/>
  <c r="AZ42" i="69"/>
  <c r="BB24" i="69"/>
  <c r="BD24" i="69" s="1"/>
  <c r="BB48" i="58"/>
  <c r="BD48" i="58" s="1"/>
  <c r="BB27" i="66"/>
  <c r="BD27" i="66" s="1"/>
  <c r="BB51" i="64"/>
  <c r="BD51" i="64" s="1"/>
  <c r="AY21" i="65"/>
  <c r="G21" i="65" s="1"/>
  <c r="BB21" i="65"/>
  <c r="BD21" i="65" s="1"/>
  <c r="AZ33" i="65"/>
  <c r="BA33" i="65"/>
  <c r="AY18" i="65"/>
  <c r="G18" i="65" s="1"/>
  <c r="BB18" i="65"/>
  <c r="BD18" i="65" s="1"/>
  <c r="BA39" i="94"/>
  <c r="AZ39" i="94"/>
  <c r="BA27" i="94"/>
  <c r="AZ27" i="94"/>
  <c r="AY42" i="94"/>
  <c r="G42" i="94" s="1"/>
  <c r="BB42" i="94"/>
  <c r="BD42" i="94" s="1"/>
  <c r="BA51" i="94"/>
  <c r="AZ51" i="94"/>
  <c r="BA24" i="94"/>
  <c r="AZ24" i="94"/>
  <c r="AY48" i="94"/>
  <c r="G48" i="94" s="1"/>
  <c r="BB48" i="94"/>
  <c r="BD48" i="94" s="1"/>
  <c r="AY18" i="94"/>
  <c r="G18" i="94" s="1"/>
  <c r="BB18" i="94"/>
  <c r="BD18" i="94" s="1"/>
  <c r="BB51" i="94"/>
  <c r="BD51" i="94" s="1"/>
  <c r="BB39" i="94"/>
  <c r="BD39" i="94" s="1"/>
  <c r="BB27" i="94"/>
  <c r="BD27" i="94" s="1"/>
  <c r="BA18" i="93"/>
  <c r="AZ18" i="93"/>
  <c r="BA48" i="93"/>
  <c r="AZ48" i="93"/>
  <c r="BA30" i="93"/>
  <c r="AZ30" i="93"/>
  <c r="BB48" i="93"/>
  <c r="BD48" i="93" s="1"/>
  <c r="BA45" i="93"/>
  <c r="AZ45" i="93"/>
  <c r="AY33" i="93"/>
  <c r="G33" i="93" s="1"/>
  <c r="BB33" i="93"/>
  <c r="BD33" i="93" s="1"/>
  <c r="AY39" i="93"/>
  <c r="G39" i="93" s="1"/>
  <c r="BB39" i="93"/>
  <c r="BD39" i="93" s="1"/>
  <c r="BA24" i="93"/>
  <c r="AZ24" i="93"/>
  <c r="BA21" i="93"/>
  <c r="AZ21" i="93"/>
  <c r="BB30" i="93"/>
  <c r="BD30" i="93" s="1"/>
  <c r="BB18" i="93"/>
  <c r="BD18" i="93" s="1"/>
  <c r="BA30" i="87"/>
  <c r="AZ30" i="87"/>
  <c r="BA18" i="87"/>
  <c r="AZ18" i="87"/>
  <c r="BB42" i="87"/>
  <c r="BD42" i="87" s="1"/>
  <c r="BB33" i="87"/>
  <c r="BD33" i="87" s="1"/>
  <c r="BA24" i="87"/>
  <c r="AZ24" i="87"/>
  <c r="BA33" i="87"/>
  <c r="AZ33" i="87"/>
  <c r="BA42" i="87"/>
  <c r="AZ42" i="87"/>
  <c r="AY48" i="87"/>
  <c r="G48" i="87" s="1"/>
  <c r="BB48" i="87"/>
  <c r="BD48" i="87" s="1"/>
  <c r="BB30" i="87"/>
  <c r="BD30" i="87" s="1"/>
  <c r="BA39" i="87"/>
  <c r="AZ39" i="87"/>
  <c r="BB24" i="87"/>
  <c r="BD24" i="87" s="1"/>
  <c r="BA30" i="86"/>
  <c r="AZ30" i="86"/>
  <c r="BA27" i="86"/>
  <c r="AZ27" i="86"/>
  <c r="BB30" i="86"/>
  <c r="BD30" i="86" s="1"/>
  <c r="BB27" i="86"/>
  <c r="BD27" i="86" s="1"/>
  <c r="BA51" i="86"/>
  <c r="AZ51" i="86"/>
  <c r="AY18" i="86"/>
  <c r="G18" i="86" s="1"/>
  <c r="BB18" i="86"/>
  <c r="BD18" i="86" s="1"/>
  <c r="AY39" i="86"/>
  <c r="G39" i="86" s="1"/>
  <c r="BB39" i="86"/>
  <c r="BD39" i="86" s="1"/>
  <c r="BA33" i="86"/>
  <c r="AZ33" i="86"/>
  <c r="BB51" i="86"/>
  <c r="BD51" i="86" s="1"/>
  <c r="BA18" i="83"/>
  <c r="AZ18" i="83"/>
  <c r="BE36" i="82"/>
  <c r="BD36" i="82"/>
  <c r="BE27" i="82"/>
  <c r="BD27" i="82"/>
  <c r="BE42" i="82"/>
  <c r="BD42" i="82"/>
  <c r="BF27" i="82"/>
  <c r="BH27" i="82" s="1"/>
  <c r="BE51" i="82"/>
  <c r="BD51" i="82"/>
  <c r="BE39" i="82"/>
  <c r="BD39" i="82"/>
  <c r="BE48" i="82"/>
  <c r="BD48" i="82"/>
  <c r="BF36" i="82"/>
  <c r="BH36" i="82" s="1"/>
  <c r="BF48" i="82"/>
  <c r="BH48" i="82" s="1"/>
  <c r="BE18" i="82"/>
  <c r="BD18" i="82"/>
  <c r="BE24" i="82"/>
  <c r="BD24" i="82"/>
  <c r="BF18" i="82"/>
  <c r="BH18" i="82" s="1"/>
  <c r="BF51" i="82"/>
  <c r="BH51" i="82" s="1"/>
  <c r="BF24" i="81"/>
  <c r="BH24" i="81" s="1"/>
  <c r="BE36" i="81"/>
  <c r="BD36" i="81"/>
  <c r="BC27" i="81"/>
  <c r="G27" i="81" s="1"/>
  <c r="BF27" i="81"/>
  <c r="BH27" i="81" s="1"/>
  <c r="BC51" i="81"/>
  <c r="G51" i="81" s="1"/>
  <c r="BF51" i="81"/>
  <c r="BH51" i="81" s="1"/>
  <c r="BE30" i="81"/>
  <c r="BD30" i="81"/>
  <c r="BE39" i="81"/>
  <c r="BD39" i="81"/>
  <c r="BE48" i="81"/>
  <c r="BD48" i="81"/>
  <c r="BE24" i="81"/>
  <c r="BD24" i="81"/>
  <c r="BF39" i="81"/>
  <c r="BH39" i="81" s="1"/>
  <c r="BC36" i="79"/>
  <c r="G36" i="79" s="1"/>
  <c r="BF36" i="79"/>
  <c r="BH36" i="79" s="1"/>
  <c r="BE27" i="79"/>
  <c r="BD27" i="79"/>
  <c r="BC21" i="79"/>
  <c r="G21" i="79" s="1"/>
  <c r="BF21" i="79"/>
  <c r="BH21" i="79" s="1"/>
  <c r="BF27" i="79"/>
  <c r="BH27" i="79" s="1"/>
  <c r="BF51" i="79"/>
  <c r="BH51" i="79" s="1"/>
  <c r="BE45" i="79"/>
  <c r="BD45" i="79"/>
  <c r="BE51" i="79"/>
  <c r="BD51" i="79"/>
  <c r="BE18" i="79"/>
  <c r="BD18" i="79"/>
  <c r="BE48" i="79"/>
  <c r="BD48" i="79"/>
  <c r="BF45" i="79"/>
  <c r="BH45" i="79" s="1"/>
  <c r="BC39" i="78"/>
  <c r="G39" i="78" s="1"/>
  <c r="BF39" i="78"/>
  <c r="BH39" i="78" s="1"/>
  <c r="BE48" i="78"/>
  <c r="BD48" i="78"/>
  <c r="BC30" i="78"/>
  <c r="G30" i="78" s="1"/>
  <c r="BF30" i="78"/>
  <c r="BH30" i="78" s="1"/>
  <c r="BE27" i="78"/>
  <c r="BD27" i="78"/>
  <c r="BC51" i="75"/>
  <c r="G51" i="75" s="1"/>
  <c r="BF51" i="75"/>
  <c r="BH51" i="75" s="1"/>
  <c r="BE48" i="75"/>
  <c r="BD48" i="75"/>
  <c r="BE30" i="75"/>
  <c r="BD30" i="75"/>
  <c r="BE39" i="75"/>
  <c r="BD39" i="75"/>
  <c r="BF39" i="75"/>
  <c r="BH39" i="75" s="1"/>
  <c r="BC42" i="75"/>
  <c r="G42" i="75" s="1"/>
  <c r="BF42" i="75"/>
  <c r="BH42" i="75" s="1"/>
  <c r="BE36" i="75"/>
  <c r="BD36" i="75"/>
  <c r="BE21" i="75"/>
  <c r="BD21" i="75"/>
  <c r="BF48" i="75"/>
  <c r="BH48" i="75" s="1"/>
  <c r="BA51" i="66"/>
  <c r="AZ51" i="66"/>
  <c r="BA36" i="66"/>
  <c r="AZ36" i="66"/>
  <c r="AY24" i="66"/>
  <c r="G24" i="66" s="1"/>
  <c r="BB24" i="66"/>
  <c r="BD24" i="66" s="1"/>
  <c r="BB51" i="66"/>
  <c r="BD51" i="66" s="1"/>
  <c r="BB36" i="66"/>
  <c r="BD36" i="66" s="1"/>
  <c r="AY48" i="66"/>
  <c r="G48" i="66" s="1"/>
  <c r="BB48" i="66"/>
  <c r="BD48" i="66" s="1"/>
  <c r="BA30" i="66"/>
  <c r="AZ30" i="66"/>
  <c r="AY42" i="66"/>
  <c r="G42" i="66" s="1"/>
  <c r="BB42" i="66"/>
  <c r="BD42" i="66" s="1"/>
  <c r="BA27" i="66"/>
  <c r="AZ27" i="66"/>
  <c r="BB30" i="66"/>
  <c r="BD30" i="66" s="1"/>
  <c r="BA39" i="64"/>
  <c r="AZ39" i="64"/>
  <c r="BA27" i="64"/>
  <c r="AZ27" i="64"/>
  <c r="BA18" i="64"/>
  <c r="AZ18" i="64"/>
  <c r="BB27" i="64"/>
  <c r="BD27" i="64" s="1"/>
  <c r="AY48" i="64"/>
  <c r="G48" i="64" s="1"/>
  <c r="BB48" i="64"/>
  <c r="BD48" i="64" s="1"/>
  <c r="BB18" i="64"/>
  <c r="BD18" i="64" s="1"/>
  <c r="BA33" i="64"/>
  <c r="AZ33" i="64"/>
  <c r="BA51" i="64"/>
  <c r="AZ51" i="64"/>
  <c r="BA42" i="64"/>
  <c r="AZ42" i="64"/>
  <c r="BB39" i="64"/>
  <c r="BD39" i="64" s="1"/>
  <c r="BA48" i="61"/>
  <c r="AZ48" i="61"/>
  <c r="BA18" i="58"/>
  <c r="AZ18" i="58"/>
  <c r="BA42" i="58"/>
  <c r="AZ42" i="58"/>
  <c r="BB18" i="58"/>
  <c r="BD18" i="58" s="1"/>
  <c r="AY36" i="58"/>
  <c r="G36" i="58" s="1"/>
  <c r="BB36" i="58"/>
  <c r="BD36" i="58" s="1"/>
  <c r="BB30" i="58"/>
  <c r="BD30" i="58" s="1"/>
  <c r="BB21" i="58"/>
  <c r="BD21" i="58" s="1"/>
  <c r="BA48" i="58"/>
  <c r="AZ48" i="58"/>
  <c r="BA24" i="58"/>
  <c r="AZ24" i="58"/>
  <c r="BA30" i="58"/>
  <c r="AZ30" i="58"/>
  <c r="BA21" i="58"/>
  <c r="AZ21" i="58"/>
  <c r="BB24" i="58"/>
  <c r="BD24" i="58" s="1"/>
  <c r="BB42" i="58"/>
  <c r="BD42" i="58" s="1"/>
  <c r="AY39" i="26"/>
  <c r="G39" i="26" s="1"/>
  <c r="BB39" i="26"/>
  <c r="BD39" i="26" s="1"/>
  <c r="AV51" i="15"/>
  <c r="AW51" i="15" s="1"/>
  <c r="AZ51" i="15" s="1"/>
  <c r="F51" i="15" s="1"/>
  <c r="BC51" i="15" s="1"/>
  <c r="G51" i="15" s="1"/>
  <c r="I51" i="15"/>
  <c r="AZ45" i="47"/>
  <c r="BA45" i="47"/>
  <c r="BB42" i="12"/>
  <c r="BD42" i="12" s="1"/>
  <c r="I18" i="38"/>
  <c r="AR18" i="38"/>
  <c r="AS18" i="38" s="1"/>
  <c r="AV18" i="38" s="1"/>
  <c r="F18" i="38" s="1"/>
  <c r="AY18" i="38" s="1"/>
  <c r="G18" i="38" s="1"/>
  <c r="AR51" i="35"/>
  <c r="AS51" i="35" s="1"/>
  <c r="AV51" i="35" s="1"/>
  <c r="F51" i="35" s="1"/>
  <c r="AY51" i="35" s="1"/>
  <c r="G51" i="35" s="1"/>
  <c r="I51" i="35"/>
  <c r="AV45" i="41"/>
  <c r="AW45" i="41" s="1"/>
  <c r="AZ45" i="41" s="1"/>
  <c r="F45" i="41" s="1"/>
  <c r="BC45" i="41" s="1"/>
  <c r="G45" i="41" s="1"/>
  <c r="I45" i="41"/>
  <c r="AZ33" i="24"/>
  <c r="AT39" i="17"/>
  <c r="J39" i="17" s="1"/>
  <c r="AU39" i="17" s="1"/>
  <c r="AP39" i="10"/>
  <c r="J39" i="10" s="1"/>
  <c r="AQ39" i="10" s="1"/>
  <c r="AZ45" i="35"/>
  <c r="BB21" i="35"/>
  <c r="BD21" i="35" s="1"/>
  <c r="BB24" i="38"/>
  <c r="BD24" i="38" s="1"/>
  <c r="BD24" i="40"/>
  <c r="BB45" i="34"/>
  <c r="BD45" i="34" s="1"/>
  <c r="BB45" i="47"/>
  <c r="BD45" i="47" s="1"/>
  <c r="AR39" i="31"/>
  <c r="AS39" i="31" s="1"/>
  <c r="AV39" i="31" s="1"/>
  <c r="F39" i="31" s="1"/>
  <c r="I39" i="31"/>
  <c r="AR24" i="31"/>
  <c r="AS24" i="31" s="1"/>
  <c r="AV24" i="31" s="1"/>
  <c r="F24" i="31" s="1"/>
  <c r="I24" i="31"/>
  <c r="BD48" i="41"/>
  <c r="BE48" i="41"/>
  <c r="AY51" i="51"/>
  <c r="G51" i="51" s="1"/>
  <c r="BB51" i="51"/>
  <c r="BD51" i="51" s="1"/>
  <c r="I39" i="35"/>
  <c r="AR39" i="35"/>
  <c r="AS39" i="35" s="1"/>
  <c r="AV39" i="35" s="1"/>
  <c r="F39" i="35" s="1"/>
  <c r="AR42" i="31"/>
  <c r="AS42" i="31" s="1"/>
  <c r="AV42" i="31" s="1"/>
  <c r="F42" i="31" s="1"/>
  <c r="AY42" i="31" s="1"/>
  <c r="G42" i="31" s="1"/>
  <c r="I42" i="31"/>
  <c r="BA36" i="52"/>
  <c r="AZ36" i="52"/>
  <c r="AR36" i="47"/>
  <c r="AS36" i="47" s="1"/>
  <c r="AV36" i="47" s="1"/>
  <c r="F36" i="47" s="1"/>
  <c r="I36" i="47"/>
  <c r="AP39" i="25"/>
  <c r="J39" i="25" s="1"/>
  <c r="AQ39" i="25" s="1"/>
  <c r="AT21" i="15"/>
  <c r="J21" i="15" s="1"/>
  <c r="AU21" i="15" s="1"/>
  <c r="I18" i="51"/>
  <c r="AR18" i="51"/>
  <c r="AS18" i="51" s="1"/>
  <c r="AV18" i="51" s="1"/>
  <c r="F18" i="51" s="1"/>
  <c r="AP21" i="25"/>
  <c r="J21" i="25" s="1"/>
  <c r="AQ21" i="25" s="1"/>
  <c r="BD33" i="12"/>
  <c r="BF33" i="20"/>
  <c r="I27" i="47"/>
  <c r="AR27" i="47"/>
  <c r="AS27" i="47" s="1"/>
  <c r="AV27" i="47" s="1"/>
  <c r="F27" i="47" s="1"/>
  <c r="AY27" i="47" s="1"/>
  <c r="G27" i="47" s="1"/>
  <c r="AV45" i="40"/>
  <c r="AW45" i="40" s="1"/>
  <c r="AZ45" i="40" s="1"/>
  <c r="F45" i="40" s="1"/>
  <c r="BC45" i="40" s="1"/>
  <c r="G45" i="40" s="1"/>
  <c r="I45" i="40"/>
  <c r="AY51" i="50"/>
  <c r="G51" i="50" s="1"/>
  <c r="BB51" i="50"/>
  <c r="BD51" i="50" s="1"/>
  <c r="AR39" i="52"/>
  <c r="AS39" i="52" s="1"/>
  <c r="AV39" i="52" s="1"/>
  <c r="F39" i="52" s="1"/>
  <c r="AY39" i="52" s="1"/>
  <c r="G39" i="52" s="1"/>
  <c r="I39" i="52"/>
  <c r="AP48" i="12"/>
  <c r="J48" i="12" s="1"/>
  <c r="AQ48" i="12" s="1"/>
  <c r="I42" i="5"/>
  <c r="I30" i="14"/>
  <c r="AV45" i="18"/>
  <c r="AW45" i="18" s="1"/>
  <c r="AZ45" i="18" s="1"/>
  <c r="F45" i="18" s="1"/>
  <c r="BC45" i="18" s="1"/>
  <c r="G45" i="18" s="1"/>
  <c r="AV39" i="18"/>
  <c r="AW39" i="18" s="1"/>
  <c r="AZ39" i="18" s="1"/>
  <c r="F39" i="18" s="1"/>
  <c r="BC39" i="18" s="1"/>
  <c r="G39" i="18" s="1"/>
  <c r="AV48" i="20"/>
  <c r="AW48" i="20" s="1"/>
  <c r="AZ48" i="20" s="1"/>
  <c r="F48" i="20" s="1"/>
  <c r="BC48" i="20" s="1"/>
  <c r="G48" i="20" s="1"/>
  <c r="BD48" i="20" s="1"/>
  <c r="AR36" i="23"/>
  <c r="AS36" i="23" s="1"/>
  <c r="AV36" i="23" s="1"/>
  <c r="F36" i="23" s="1"/>
  <c r="AY36" i="23" s="1"/>
  <c r="G36" i="23" s="1"/>
  <c r="BA36" i="23" s="1"/>
  <c r="BB27" i="26"/>
  <c r="BD27" i="26" s="1"/>
  <c r="I21" i="7"/>
  <c r="I36" i="10"/>
  <c r="I27" i="10"/>
  <c r="BA36" i="10"/>
  <c r="I36" i="12"/>
  <c r="AT27" i="15"/>
  <c r="J27" i="15" s="1"/>
  <c r="AU27" i="15" s="1"/>
  <c r="I51" i="16"/>
  <c r="G24" i="16"/>
  <c r="BD24" i="16" s="1"/>
  <c r="I24" i="18"/>
  <c r="I36" i="18"/>
  <c r="I51" i="20"/>
  <c r="BD51" i="20"/>
  <c r="I39" i="21"/>
  <c r="AR18" i="21"/>
  <c r="AS18" i="21" s="1"/>
  <c r="AV18" i="21" s="1"/>
  <c r="F18" i="21" s="1"/>
  <c r="AY18" i="21" s="1"/>
  <c r="G18" i="21" s="1"/>
  <c r="I36" i="22"/>
  <c r="AR48" i="22"/>
  <c r="AS48" i="22" s="1"/>
  <c r="AV48" i="22" s="1"/>
  <c r="F48" i="22" s="1"/>
  <c r="AY48" i="22" s="1"/>
  <c r="G48" i="22" s="1"/>
  <c r="BA48" i="22" s="1"/>
  <c r="G27" i="25"/>
  <c r="BA27" i="25" s="1"/>
  <c r="I27" i="26"/>
  <c r="AP27" i="22"/>
  <c r="J27" i="22" s="1"/>
  <c r="AQ27" i="22" s="1"/>
  <c r="I27" i="22" s="1"/>
  <c r="AP45" i="24"/>
  <c r="J45" i="24" s="1"/>
  <c r="AQ45" i="24" s="1"/>
  <c r="AR45" i="24" s="1"/>
  <c r="AS45" i="24" s="1"/>
  <c r="AV45" i="24" s="1"/>
  <c r="F45" i="24" s="1"/>
  <c r="AY45" i="24" s="1"/>
  <c r="G45" i="24" s="1"/>
  <c r="BA45" i="24" s="1"/>
  <c r="AP30" i="26"/>
  <c r="J30" i="26" s="1"/>
  <c r="AQ30" i="26" s="1"/>
  <c r="AR30" i="26" s="1"/>
  <c r="AS30" i="26" s="1"/>
  <c r="AV30" i="26" s="1"/>
  <c r="F30" i="26" s="1"/>
  <c r="AY30" i="26" s="1"/>
  <c r="G30" i="26" s="1"/>
  <c r="BA30" i="26" s="1"/>
  <c r="AP48" i="21"/>
  <c r="J48" i="21" s="1"/>
  <c r="AQ48" i="21" s="1"/>
  <c r="BB39" i="36"/>
  <c r="BD39" i="36" s="1"/>
  <c r="BB18" i="36"/>
  <c r="BD18" i="36" s="1"/>
  <c r="BB18" i="38"/>
  <c r="BD18" i="38" s="1"/>
  <c r="BB24" i="43"/>
  <c r="BD24" i="43" s="1"/>
  <c r="BB36" i="45"/>
  <c r="BD36" i="45" s="1"/>
  <c r="AR36" i="34"/>
  <c r="AS36" i="34" s="1"/>
  <c r="AV36" i="34" s="1"/>
  <c r="F36" i="34" s="1"/>
  <c r="AY36" i="34" s="1"/>
  <c r="G36" i="34" s="1"/>
  <c r="AR36" i="44"/>
  <c r="AS36" i="44" s="1"/>
  <c r="AV36" i="44" s="1"/>
  <c r="F36" i="44" s="1"/>
  <c r="AY36" i="44" s="1"/>
  <c r="G36" i="44" s="1"/>
  <c r="BA36" i="44" s="1"/>
  <c r="AZ30" i="51"/>
  <c r="AR33" i="38"/>
  <c r="AS33" i="38" s="1"/>
  <c r="AV33" i="38" s="1"/>
  <c r="F33" i="38" s="1"/>
  <c r="I33" i="38"/>
  <c r="I48" i="47"/>
  <c r="AR48" i="47"/>
  <c r="AS48" i="47" s="1"/>
  <c r="AV48" i="47" s="1"/>
  <c r="F48" i="47" s="1"/>
  <c r="BC36" i="40"/>
  <c r="G36" i="40" s="1"/>
  <c r="BF36" i="40"/>
  <c r="BH36" i="40" s="1"/>
  <c r="I51" i="41"/>
  <c r="AV51" i="41"/>
  <c r="AW51" i="41" s="1"/>
  <c r="AZ51" i="41" s="1"/>
  <c r="F51" i="41" s="1"/>
  <c r="I39" i="49"/>
  <c r="AR39" i="49"/>
  <c r="AS39" i="49" s="1"/>
  <c r="AV39" i="49" s="1"/>
  <c r="F39" i="49" s="1"/>
  <c r="I18" i="52"/>
  <c r="AR18" i="52"/>
  <c r="AS18" i="52" s="1"/>
  <c r="AV18" i="52" s="1"/>
  <c r="F18" i="52" s="1"/>
  <c r="AZ51" i="44"/>
  <c r="BA51" i="44"/>
  <c r="AR48" i="42"/>
  <c r="AS48" i="42" s="1"/>
  <c r="AV48" i="42" s="1"/>
  <c r="F48" i="42" s="1"/>
  <c r="AY48" i="42" s="1"/>
  <c r="G48" i="42" s="1"/>
  <c r="I27" i="35"/>
  <c r="AR27" i="35"/>
  <c r="AS27" i="35" s="1"/>
  <c r="AV27" i="35" s="1"/>
  <c r="F27" i="35" s="1"/>
  <c r="AR21" i="52"/>
  <c r="AS21" i="52" s="1"/>
  <c r="AV21" i="52" s="1"/>
  <c r="F21" i="52" s="1"/>
  <c r="AY21" i="52" s="1"/>
  <c r="G21" i="52" s="1"/>
  <c r="I21" i="52"/>
  <c r="BB21" i="52"/>
  <c r="BD21" i="52" s="1"/>
  <c r="AP51" i="25"/>
  <c r="J51" i="25" s="1"/>
  <c r="AQ51" i="25" s="1"/>
  <c r="AR39" i="46"/>
  <c r="AS39" i="46" s="1"/>
  <c r="AV39" i="46" s="1"/>
  <c r="F39" i="46" s="1"/>
  <c r="I39" i="46"/>
  <c r="I48" i="52"/>
  <c r="AR48" i="52"/>
  <c r="AS48" i="52" s="1"/>
  <c r="AV48" i="52" s="1"/>
  <c r="F48" i="52" s="1"/>
  <c r="BF39" i="41"/>
  <c r="BH39" i="41" s="1"/>
  <c r="AP24" i="26"/>
  <c r="J24" i="26" s="1"/>
  <c r="AQ24" i="26" s="1"/>
  <c r="AP18" i="25"/>
  <c r="J18" i="25" s="1"/>
  <c r="AQ18" i="25" s="1"/>
  <c r="AP27" i="4"/>
  <c r="J27" i="4" s="1"/>
  <c r="AQ27" i="4" s="1"/>
  <c r="AT36" i="20"/>
  <c r="J36" i="20" s="1"/>
  <c r="AU36" i="20" s="1"/>
  <c r="BB36" i="10"/>
  <c r="BD36" i="10" s="1"/>
  <c r="BF45" i="15"/>
  <c r="BF36" i="18"/>
  <c r="BH36" i="18" s="1"/>
  <c r="AR30" i="21"/>
  <c r="AS30" i="21" s="1"/>
  <c r="AV30" i="21" s="1"/>
  <c r="F30" i="21" s="1"/>
  <c r="AY30" i="21" s="1"/>
  <c r="G30" i="21" s="1"/>
  <c r="I39" i="26"/>
  <c r="AP51" i="23"/>
  <c r="J51" i="23" s="1"/>
  <c r="AQ51" i="23" s="1"/>
  <c r="AP36" i="24"/>
  <c r="J36" i="24" s="1"/>
  <c r="AQ36" i="24" s="1"/>
  <c r="AP45" i="4"/>
  <c r="J45" i="4" s="1"/>
  <c r="AQ45" i="4" s="1"/>
  <c r="BB51" i="7"/>
  <c r="BD51" i="7" s="1"/>
  <c r="H45" i="14"/>
  <c r="BH33" i="18"/>
  <c r="AR42" i="21"/>
  <c r="AS42" i="21" s="1"/>
  <c r="AV42" i="21" s="1"/>
  <c r="F42" i="21" s="1"/>
  <c r="AY42" i="21" s="1"/>
  <c r="G42" i="21" s="1"/>
  <c r="BB42" i="22"/>
  <c r="BD42" i="22" s="1"/>
  <c r="G45" i="23"/>
  <c r="I36" i="25"/>
  <c r="AP30" i="24"/>
  <c r="J30" i="24" s="1"/>
  <c r="AQ30" i="24" s="1"/>
  <c r="AR30" i="24" s="1"/>
  <c r="AS30" i="24" s="1"/>
  <c r="AV30" i="24" s="1"/>
  <c r="F30" i="24" s="1"/>
  <c r="AY30" i="24" s="1"/>
  <c r="G30" i="24" s="1"/>
  <c r="AP24" i="24"/>
  <c r="J24" i="24" s="1"/>
  <c r="AQ24" i="24" s="1"/>
  <c r="AP48" i="24"/>
  <c r="J48" i="24" s="1"/>
  <c r="AQ48" i="24" s="1"/>
  <c r="AP51" i="5"/>
  <c r="J51" i="5" s="1"/>
  <c r="AQ51" i="5" s="1"/>
  <c r="AT39" i="20"/>
  <c r="J39" i="20" s="1"/>
  <c r="AU39" i="20" s="1"/>
  <c r="AV39" i="20" s="1"/>
  <c r="AW39" i="20" s="1"/>
  <c r="AZ39" i="20" s="1"/>
  <c r="F39" i="20" s="1"/>
  <c r="BC39" i="20" s="1"/>
  <c r="G39" i="20" s="1"/>
  <c r="AT48" i="16"/>
  <c r="J48" i="16" s="1"/>
  <c r="AU48" i="16" s="1"/>
  <c r="AP51" i="10"/>
  <c r="J51" i="10" s="1"/>
  <c r="AQ51" i="10" s="1"/>
  <c r="AP45" i="7"/>
  <c r="J45" i="7" s="1"/>
  <c r="AQ45" i="7" s="1"/>
  <c r="AZ45" i="34"/>
  <c r="BB27" i="43"/>
  <c r="BD27" i="43" s="1"/>
  <c r="BB27" i="47"/>
  <c r="BD27" i="47" s="1"/>
  <c r="BF45" i="40"/>
  <c r="BH45" i="40" s="1"/>
  <c r="BB30" i="44"/>
  <c r="BD30" i="44" s="1"/>
  <c r="AR24" i="51"/>
  <c r="AS24" i="51" s="1"/>
  <c r="AV24" i="51" s="1"/>
  <c r="F24" i="51" s="1"/>
  <c r="AY24" i="51" s="1"/>
  <c r="G24" i="51" s="1"/>
  <c r="AR21" i="51"/>
  <c r="AS21" i="51" s="1"/>
  <c r="AV21" i="51" s="1"/>
  <c r="F21" i="51" s="1"/>
  <c r="I21" i="51"/>
  <c r="I45" i="31"/>
  <c r="AR45" i="31"/>
  <c r="AS45" i="31" s="1"/>
  <c r="AV45" i="31" s="1"/>
  <c r="F45" i="31" s="1"/>
  <c r="I51" i="34"/>
  <c r="AR51" i="34"/>
  <c r="AS51" i="34" s="1"/>
  <c r="AV51" i="34" s="1"/>
  <c r="F51" i="34" s="1"/>
  <c r="BC24" i="41"/>
  <c r="G24" i="41" s="1"/>
  <c r="BF24" i="41"/>
  <c r="BH24" i="41" s="1"/>
  <c r="BF45" i="41"/>
  <c r="BH45" i="41" s="1"/>
  <c r="I21" i="31"/>
  <c r="AR21" i="31"/>
  <c r="AS21" i="31" s="1"/>
  <c r="AV21" i="31" s="1"/>
  <c r="F21" i="31" s="1"/>
  <c r="AT39" i="16"/>
  <c r="J39" i="16" s="1"/>
  <c r="AU39" i="16" s="1"/>
  <c r="AR18" i="46"/>
  <c r="AS18" i="46" s="1"/>
  <c r="AV18" i="46" s="1"/>
  <c r="F18" i="46" s="1"/>
  <c r="I18" i="46"/>
  <c r="AP27" i="12"/>
  <c r="J27" i="12" s="1"/>
  <c r="AQ27" i="12" s="1"/>
  <c r="BE39" i="41"/>
  <c r="BD39" i="41"/>
  <c r="AP45" i="26"/>
  <c r="J45" i="26" s="1"/>
  <c r="AQ45" i="26" s="1"/>
  <c r="BB36" i="51"/>
  <c r="BD36" i="51" s="1"/>
  <c r="AP33" i="14"/>
  <c r="J33" i="14" s="1"/>
  <c r="AQ33" i="14" s="1"/>
  <c r="I27" i="52"/>
  <c r="AR27" i="52"/>
  <c r="AS27" i="52" s="1"/>
  <c r="AV27" i="52" s="1"/>
  <c r="F27" i="52" s="1"/>
  <c r="I45" i="52"/>
  <c r="AR45" i="52"/>
  <c r="AS45" i="52" s="1"/>
  <c r="AV45" i="52" s="1"/>
  <c r="F45" i="52" s="1"/>
  <c r="I30" i="52"/>
  <c r="AR30" i="52"/>
  <c r="AS30" i="52" s="1"/>
  <c r="AV30" i="52" s="1"/>
  <c r="F30" i="52" s="1"/>
  <c r="AR24" i="52"/>
  <c r="AS24" i="52" s="1"/>
  <c r="AV24" i="52" s="1"/>
  <c r="F24" i="52" s="1"/>
  <c r="AY24" i="52" s="1"/>
  <c r="G24" i="52" s="1"/>
  <c r="I24" i="52"/>
  <c r="I45" i="51"/>
  <c r="AR45" i="51"/>
  <c r="AS45" i="51" s="1"/>
  <c r="AV45" i="51" s="1"/>
  <c r="F45" i="51" s="1"/>
  <c r="AY45" i="51" s="1"/>
  <c r="G45" i="51" s="1"/>
  <c r="AR33" i="51"/>
  <c r="AS33" i="51" s="1"/>
  <c r="AV33" i="51" s="1"/>
  <c r="F33" i="51" s="1"/>
  <c r="AY33" i="51" s="1"/>
  <c r="G33" i="51" s="1"/>
  <c r="I33" i="51"/>
  <c r="I21" i="50"/>
  <c r="AR21" i="50"/>
  <c r="AS21" i="50" s="1"/>
  <c r="AV21" i="50" s="1"/>
  <c r="F21" i="50" s="1"/>
  <c r="AY21" i="50" s="1"/>
  <c r="G21" i="50" s="1"/>
  <c r="AR36" i="50"/>
  <c r="AS36" i="50" s="1"/>
  <c r="AV36" i="50" s="1"/>
  <c r="F36" i="50" s="1"/>
  <c r="I36" i="50"/>
  <c r="I18" i="50"/>
  <c r="AR18" i="50"/>
  <c r="AS18" i="50" s="1"/>
  <c r="AV18" i="50" s="1"/>
  <c r="F18" i="50" s="1"/>
  <c r="BA51" i="52"/>
  <c r="AZ51" i="52"/>
  <c r="BB51" i="52"/>
  <c r="BD51" i="52" s="1"/>
  <c r="AR48" i="31"/>
  <c r="AS48" i="31" s="1"/>
  <c r="AV48" i="31" s="1"/>
  <c r="F48" i="31" s="1"/>
  <c r="AY48" i="31" s="1"/>
  <c r="G48" i="31" s="1"/>
  <c r="I48" i="31"/>
  <c r="BB48" i="30"/>
  <c r="BD48" i="30" s="1"/>
  <c r="AR30" i="46"/>
  <c r="AS30" i="46" s="1"/>
  <c r="AV30" i="46" s="1"/>
  <c r="F30" i="46" s="1"/>
  <c r="I30" i="46"/>
  <c r="I33" i="42"/>
  <c r="AR33" i="42"/>
  <c r="AS33" i="42" s="1"/>
  <c r="AV33" i="42" s="1"/>
  <c r="F33" i="42" s="1"/>
  <c r="AY33" i="42" s="1"/>
  <c r="G33" i="42" s="1"/>
  <c r="I21" i="42"/>
  <c r="AR21" i="42"/>
  <c r="AS21" i="42" s="1"/>
  <c r="AV21" i="42" s="1"/>
  <c r="F21" i="42" s="1"/>
  <c r="AY21" i="42" s="1"/>
  <c r="G21" i="42" s="1"/>
  <c r="AY51" i="42"/>
  <c r="G51" i="42" s="1"/>
  <c r="BB51" i="42"/>
  <c r="BD51" i="42" s="1"/>
  <c r="BB27" i="42"/>
  <c r="BD27" i="42" s="1"/>
  <c r="BB21" i="42"/>
  <c r="BD21" i="42" s="1"/>
  <c r="AR30" i="45"/>
  <c r="AS30" i="45" s="1"/>
  <c r="AV30" i="45" s="1"/>
  <c r="F30" i="45" s="1"/>
  <c r="I30" i="45"/>
  <c r="AR24" i="45"/>
  <c r="AS24" i="45" s="1"/>
  <c r="AV24" i="45" s="1"/>
  <c r="F24" i="45" s="1"/>
  <c r="AY24" i="45" s="1"/>
  <c r="G24" i="45" s="1"/>
  <c r="I24" i="45"/>
  <c r="I30" i="47"/>
  <c r="AR30" i="47"/>
  <c r="AS30" i="47" s="1"/>
  <c r="AV30" i="47" s="1"/>
  <c r="F30" i="47" s="1"/>
  <c r="AY30" i="47" s="1"/>
  <c r="G30" i="47" s="1"/>
  <c r="AR42" i="47"/>
  <c r="AS42" i="47" s="1"/>
  <c r="AV42" i="47" s="1"/>
  <c r="F42" i="47" s="1"/>
  <c r="AY42" i="47" s="1"/>
  <c r="G42" i="47" s="1"/>
  <c r="I42" i="47"/>
  <c r="AZ36" i="44"/>
  <c r="I48" i="44"/>
  <c r="AR48" i="44"/>
  <c r="AS48" i="44" s="1"/>
  <c r="AV48" i="44" s="1"/>
  <c r="F48" i="44" s="1"/>
  <c r="AY48" i="44" s="1"/>
  <c r="G48" i="44" s="1"/>
  <c r="BB27" i="38"/>
  <c r="BD27" i="38" s="1"/>
  <c r="BA24" i="38"/>
  <c r="I21" i="38"/>
  <c r="AR21" i="38"/>
  <c r="AS21" i="38" s="1"/>
  <c r="AV21" i="38" s="1"/>
  <c r="F21" i="38" s="1"/>
  <c r="I36" i="38"/>
  <c r="AR36" i="38"/>
  <c r="AS36" i="38" s="1"/>
  <c r="AV36" i="38" s="1"/>
  <c r="F36" i="38" s="1"/>
  <c r="AY36" i="38" s="1"/>
  <c r="G36" i="38" s="1"/>
  <c r="AR30" i="37"/>
  <c r="AS30" i="37" s="1"/>
  <c r="AV30" i="37" s="1"/>
  <c r="F30" i="37" s="1"/>
  <c r="AY30" i="37" s="1"/>
  <c r="G30" i="37" s="1"/>
  <c r="I30" i="37"/>
  <c r="BB45" i="37"/>
  <c r="BD45" i="37" s="1"/>
  <c r="BB18" i="37"/>
  <c r="BD18" i="37" s="1"/>
  <c r="BB36" i="36"/>
  <c r="BD36" i="36" s="1"/>
  <c r="I24" i="35"/>
  <c r="AR24" i="35"/>
  <c r="AS24" i="35" s="1"/>
  <c r="AV24" i="35" s="1"/>
  <c r="F24" i="35" s="1"/>
  <c r="I48" i="35"/>
  <c r="AR48" i="35"/>
  <c r="AS48" i="35" s="1"/>
  <c r="AV48" i="35" s="1"/>
  <c r="F48" i="35" s="1"/>
  <c r="I30" i="35"/>
  <c r="AR30" i="35"/>
  <c r="AS30" i="35" s="1"/>
  <c r="AV30" i="35" s="1"/>
  <c r="F30" i="35" s="1"/>
  <c r="AY30" i="35" s="1"/>
  <c r="G30" i="35" s="1"/>
  <c r="AR42" i="35"/>
  <c r="AS42" i="35" s="1"/>
  <c r="AV42" i="35" s="1"/>
  <c r="F42" i="35" s="1"/>
  <c r="I42" i="35"/>
  <c r="I18" i="35"/>
  <c r="AR18" i="35"/>
  <c r="AS18" i="35" s="1"/>
  <c r="AV18" i="35" s="1"/>
  <c r="F18" i="35" s="1"/>
  <c r="AR30" i="34"/>
  <c r="AS30" i="34" s="1"/>
  <c r="AV30" i="34" s="1"/>
  <c r="F30" i="34" s="1"/>
  <c r="AY30" i="34" s="1"/>
  <c r="G30" i="34" s="1"/>
  <c r="I30" i="34"/>
  <c r="AZ33" i="34"/>
  <c r="BB33" i="34"/>
  <c r="BD33" i="34" s="1"/>
  <c r="BB36" i="34"/>
  <c r="BD36" i="34" s="1"/>
  <c r="I48" i="34"/>
  <c r="AR48" i="34"/>
  <c r="AS48" i="34" s="1"/>
  <c r="AV48" i="34" s="1"/>
  <c r="F48" i="34" s="1"/>
  <c r="AY48" i="34" s="1"/>
  <c r="G48" i="34" s="1"/>
  <c r="AV30" i="41"/>
  <c r="AW30" i="41" s="1"/>
  <c r="AZ30" i="41" s="1"/>
  <c r="F30" i="41" s="1"/>
  <c r="I30" i="41"/>
  <c r="I18" i="41"/>
  <c r="AV18" i="41"/>
  <c r="AW18" i="41" s="1"/>
  <c r="AZ18" i="41" s="1"/>
  <c r="F18" i="41" s="1"/>
  <c r="BC18" i="41" s="1"/>
  <c r="G18" i="41" s="1"/>
  <c r="I33" i="40"/>
  <c r="AV33" i="40"/>
  <c r="AW33" i="40" s="1"/>
  <c r="AZ33" i="40" s="1"/>
  <c r="F33" i="40" s="1"/>
  <c r="BC33" i="40" s="1"/>
  <c r="G33" i="40" s="1"/>
  <c r="AY42" i="48"/>
  <c r="G42" i="48" s="1"/>
  <c r="BB42" i="48"/>
  <c r="BD42" i="48" s="1"/>
  <c r="AY36" i="48"/>
  <c r="G36" i="48" s="1"/>
  <c r="BB36" i="48"/>
  <c r="BD36" i="48" s="1"/>
  <c r="BA39" i="48"/>
  <c r="AZ39" i="48"/>
  <c r="AY27" i="48"/>
  <c r="G27" i="48" s="1"/>
  <c r="BB27" i="48"/>
  <c r="BD27" i="48" s="1"/>
  <c r="BA48" i="48"/>
  <c r="AZ48" i="48"/>
  <c r="BB33" i="48"/>
  <c r="BD33" i="48" s="1"/>
  <c r="AY45" i="48"/>
  <c r="G45" i="48" s="1"/>
  <c r="BB45" i="48"/>
  <c r="BD45" i="48" s="1"/>
  <c r="AZ30" i="48"/>
  <c r="BA30" i="48"/>
  <c r="BB48" i="48"/>
  <c r="BD48" i="48" s="1"/>
  <c r="AR18" i="48"/>
  <c r="AS18" i="48" s="1"/>
  <c r="AV18" i="48" s="1"/>
  <c r="F18" i="48" s="1"/>
  <c r="AY18" i="48" s="1"/>
  <c r="G18" i="48" s="1"/>
  <c r="I18" i="48"/>
  <c r="BA33" i="48"/>
  <c r="AZ33" i="48"/>
  <c r="AZ24" i="48"/>
  <c r="BA24" i="48"/>
  <c r="BB30" i="48"/>
  <c r="BD30" i="48" s="1"/>
  <c r="BA51" i="48"/>
  <c r="AZ51" i="48"/>
  <c r="BB39" i="48"/>
  <c r="BD39" i="48" s="1"/>
  <c r="BA24" i="46"/>
  <c r="AZ24" i="46"/>
  <c r="BB24" i="46"/>
  <c r="BD24" i="46" s="1"/>
  <c r="BA27" i="46"/>
  <c r="AZ27" i="46"/>
  <c r="BA36" i="46"/>
  <c r="AZ36" i="46"/>
  <c r="BB27" i="46"/>
  <c r="BD27" i="46" s="1"/>
  <c r="BB36" i="46"/>
  <c r="BD36" i="46" s="1"/>
  <c r="I39" i="45"/>
  <c r="AR39" i="45"/>
  <c r="AS39" i="45" s="1"/>
  <c r="AV39" i="45" s="1"/>
  <c r="F39" i="45" s="1"/>
  <c r="AY39" i="45" s="1"/>
  <c r="G39" i="45" s="1"/>
  <c r="I42" i="45"/>
  <c r="AR42" i="45"/>
  <c r="AS42" i="45" s="1"/>
  <c r="AV42" i="45" s="1"/>
  <c r="F42" i="45" s="1"/>
  <c r="AY42" i="45" s="1"/>
  <c r="G42" i="45" s="1"/>
  <c r="I18" i="45"/>
  <c r="AR18" i="45"/>
  <c r="AS18" i="45" s="1"/>
  <c r="AV18" i="45" s="1"/>
  <c r="F18" i="45" s="1"/>
  <c r="BB42" i="45"/>
  <c r="BD42" i="45" s="1"/>
  <c r="BA36" i="45"/>
  <c r="AZ36" i="45"/>
  <c r="I33" i="45"/>
  <c r="AR33" i="45"/>
  <c r="AS33" i="45" s="1"/>
  <c r="AV33" i="45" s="1"/>
  <c r="F33" i="45" s="1"/>
  <c r="AY33" i="45" s="1"/>
  <c r="G33" i="45" s="1"/>
  <c r="I45" i="45"/>
  <c r="AR45" i="45"/>
  <c r="AS45" i="45" s="1"/>
  <c r="AV45" i="45" s="1"/>
  <c r="F45" i="45" s="1"/>
  <c r="I51" i="45"/>
  <c r="AR51" i="45"/>
  <c r="AS51" i="45" s="1"/>
  <c r="AV51" i="45" s="1"/>
  <c r="F51" i="45" s="1"/>
  <c r="I48" i="45"/>
  <c r="AR48" i="45"/>
  <c r="AS48" i="45" s="1"/>
  <c r="AV48" i="45" s="1"/>
  <c r="F48" i="45" s="1"/>
  <c r="I45" i="43"/>
  <c r="AR45" i="43"/>
  <c r="AS45" i="43" s="1"/>
  <c r="AV45" i="43" s="1"/>
  <c r="F45" i="43" s="1"/>
  <c r="AY45" i="43" s="1"/>
  <c r="G45" i="43" s="1"/>
  <c r="I42" i="43"/>
  <c r="AR42" i="43"/>
  <c r="AS42" i="43" s="1"/>
  <c r="AV42" i="43" s="1"/>
  <c r="F42" i="43" s="1"/>
  <c r="AY42" i="43" s="1"/>
  <c r="G42" i="43" s="1"/>
  <c r="BB51" i="43"/>
  <c r="BD51" i="43" s="1"/>
  <c r="BB36" i="43"/>
  <c r="BD36" i="43" s="1"/>
  <c r="BB21" i="43"/>
  <c r="BD21" i="43" s="1"/>
  <c r="BA33" i="43"/>
  <c r="AZ33" i="43"/>
  <c r="BA36" i="43"/>
  <c r="AZ36" i="43"/>
  <c r="I30" i="43"/>
  <c r="AR30" i="43"/>
  <c r="AS30" i="43" s="1"/>
  <c r="AV30" i="43" s="1"/>
  <c r="F30" i="43" s="1"/>
  <c r="AY30" i="43" s="1"/>
  <c r="G30" i="43" s="1"/>
  <c r="BA21" i="43"/>
  <c r="AZ21" i="43"/>
  <c r="BA48" i="43"/>
  <c r="AZ48" i="43"/>
  <c r="BA27" i="43"/>
  <c r="AZ27" i="43"/>
  <c r="BA24" i="43"/>
  <c r="AZ24" i="43"/>
  <c r="BA51" i="43"/>
  <c r="AZ51" i="43"/>
  <c r="BA39" i="43"/>
  <c r="AZ39" i="43"/>
  <c r="I18" i="43"/>
  <c r="AR18" i="43"/>
  <c r="AS18" i="43" s="1"/>
  <c r="AV18" i="43" s="1"/>
  <c r="F18" i="43" s="1"/>
  <c r="AY18" i="43" s="1"/>
  <c r="G18" i="43" s="1"/>
  <c r="BB39" i="43"/>
  <c r="BD39" i="43" s="1"/>
  <c r="BB48" i="43"/>
  <c r="BD48" i="43" s="1"/>
  <c r="BB33" i="43"/>
  <c r="BD33" i="43" s="1"/>
  <c r="BE27" i="40"/>
  <c r="BD27" i="40"/>
  <c r="BF27" i="40"/>
  <c r="BH27" i="40" s="1"/>
  <c r="BA27" i="38"/>
  <c r="AZ27" i="38"/>
  <c r="BA27" i="37"/>
  <c r="AZ27" i="37"/>
  <c r="BA36" i="37"/>
  <c r="AZ36" i="37"/>
  <c r="BA24" i="37"/>
  <c r="AZ24" i="37"/>
  <c r="BB27" i="37"/>
  <c r="BD27" i="37" s="1"/>
  <c r="BB36" i="37"/>
  <c r="BD36" i="37" s="1"/>
  <c r="BB24" i="37"/>
  <c r="BD24" i="37" s="1"/>
  <c r="BA18" i="37"/>
  <c r="AZ18" i="37"/>
  <c r="BA24" i="36"/>
  <c r="AZ24" i="36"/>
  <c r="BA27" i="36"/>
  <c r="AZ27" i="36"/>
  <c r="BA36" i="36"/>
  <c r="AZ36" i="36"/>
  <c r="I48" i="36"/>
  <c r="AR48" i="36"/>
  <c r="AS48" i="36" s="1"/>
  <c r="AV48" i="36" s="1"/>
  <c r="F48" i="36" s="1"/>
  <c r="AY48" i="36" s="1"/>
  <c r="G48" i="36" s="1"/>
  <c r="I21" i="36"/>
  <c r="AR21" i="36"/>
  <c r="AS21" i="36" s="1"/>
  <c r="AV21" i="36" s="1"/>
  <c r="F21" i="36" s="1"/>
  <c r="BB24" i="36"/>
  <c r="BD24" i="36" s="1"/>
  <c r="I33" i="36"/>
  <c r="AR33" i="36"/>
  <c r="AS33" i="36" s="1"/>
  <c r="AV33" i="36" s="1"/>
  <c r="F33" i="36" s="1"/>
  <c r="AY33" i="36" s="1"/>
  <c r="G33" i="36" s="1"/>
  <c r="BA39" i="36"/>
  <c r="AZ39" i="36"/>
  <c r="BA18" i="36"/>
  <c r="AZ18" i="36"/>
  <c r="BB27" i="36"/>
  <c r="BD27" i="36" s="1"/>
  <c r="BA42" i="36"/>
  <c r="AZ42" i="36"/>
  <c r="I51" i="36"/>
  <c r="AR51" i="36"/>
  <c r="AS51" i="36" s="1"/>
  <c r="AV51" i="36" s="1"/>
  <c r="F51" i="36" s="1"/>
  <c r="BB42" i="36"/>
  <c r="BD42" i="36" s="1"/>
  <c r="I45" i="36"/>
  <c r="AR45" i="36"/>
  <c r="AS45" i="36" s="1"/>
  <c r="AV45" i="36" s="1"/>
  <c r="F45" i="36" s="1"/>
  <c r="I30" i="36"/>
  <c r="AR30" i="36"/>
  <c r="AS30" i="36" s="1"/>
  <c r="AV30" i="36" s="1"/>
  <c r="F30" i="36" s="1"/>
  <c r="AY30" i="36" s="1"/>
  <c r="G30" i="36" s="1"/>
  <c r="BB33" i="36"/>
  <c r="BD33" i="36" s="1"/>
  <c r="BA27" i="34"/>
  <c r="AZ27" i="34"/>
  <c r="BB27" i="34"/>
  <c r="BD27" i="34" s="1"/>
  <c r="AZ30" i="32"/>
  <c r="BA30" i="32"/>
  <c r="BA33" i="32"/>
  <c r="AZ33" i="32"/>
  <c r="AZ18" i="32"/>
  <c r="BA18" i="32"/>
  <c r="AY36" i="32"/>
  <c r="G36" i="32" s="1"/>
  <c r="BB36" i="32"/>
  <c r="BD36" i="32" s="1"/>
  <c r="AZ24" i="32"/>
  <c r="BA24" i="32"/>
  <c r="BA48" i="32"/>
  <c r="AZ48" i="32"/>
  <c r="AY51" i="32"/>
  <c r="G51" i="32" s="1"/>
  <c r="BB51" i="32"/>
  <c r="BD51" i="32" s="1"/>
  <c r="BA45" i="32"/>
  <c r="AZ45" i="32"/>
  <c r="BB48" i="32"/>
  <c r="BD48" i="32" s="1"/>
  <c r="AY39" i="32"/>
  <c r="G39" i="32" s="1"/>
  <c r="BB39" i="32"/>
  <c r="BD39" i="32" s="1"/>
  <c r="BB33" i="32"/>
  <c r="BD33" i="32" s="1"/>
  <c r="I18" i="31"/>
  <c r="AR18" i="31"/>
  <c r="AS18" i="31" s="1"/>
  <c r="AV18" i="31" s="1"/>
  <c r="F18" i="31" s="1"/>
  <c r="I51" i="30"/>
  <c r="AR51" i="30"/>
  <c r="AS51" i="30" s="1"/>
  <c r="AV51" i="30" s="1"/>
  <c r="F51" i="30" s="1"/>
  <c r="AY51" i="30" s="1"/>
  <c r="G51" i="30" s="1"/>
  <c r="BA30" i="30"/>
  <c r="AZ30" i="30"/>
  <c r="I27" i="30"/>
  <c r="AR27" i="30"/>
  <c r="AS27" i="30" s="1"/>
  <c r="AV27" i="30" s="1"/>
  <c r="F27" i="30" s="1"/>
  <c r="AY27" i="30" s="1"/>
  <c r="G27" i="30" s="1"/>
  <c r="BA21" i="30"/>
  <c r="AZ21" i="30"/>
  <c r="BA42" i="30"/>
  <c r="AZ42" i="30"/>
  <c r="I24" i="30"/>
  <c r="AR24" i="30"/>
  <c r="AS24" i="30" s="1"/>
  <c r="AV24" i="30" s="1"/>
  <c r="F24" i="30" s="1"/>
  <c r="AY24" i="30" s="1"/>
  <c r="G24" i="30" s="1"/>
  <c r="BB30" i="30"/>
  <c r="BD30" i="30" s="1"/>
  <c r="I36" i="30"/>
  <c r="AR36" i="30"/>
  <c r="AS36" i="30" s="1"/>
  <c r="AV36" i="30" s="1"/>
  <c r="F36" i="30" s="1"/>
  <c r="AY36" i="30" s="1"/>
  <c r="G36" i="30" s="1"/>
  <c r="BA48" i="30"/>
  <c r="AZ48" i="30"/>
  <c r="I45" i="30"/>
  <c r="AR45" i="30"/>
  <c r="AS45" i="30" s="1"/>
  <c r="AV45" i="30" s="1"/>
  <c r="F45" i="30" s="1"/>
  <c r="AY45" i="30" s="1"/>
  <c r="G45" i="30" s="1"/>
  <c r="BB21" i="30"/>
  <c r="BD21" i="30" s="1"/>
  <c r="I33" i="30"/>
  <c r="AR33" i="30"/>
  <c r="AS33" i="30" s="1"/>
  <c r="AV33" i="30" s="1"/>
  <c r="F33" i="30" s="1"/>
  <c r="I18" i="30"/>
  <c r="AR18" i="30"/>
  <c r="AS18" i="30" s="1"/>
  <c r="AV18" i="30" s="1"/>
  <c r="F18" i="30" s="1"/>
  <c r="AY18" i="30" s="1"/>
  <c r="G18" i="30" s="1"/>
  <c r="I39" i="30"/>
  <c r="AR39" i="30"/>
  <c r="AS39" i="30" s="1"/>
  <c r="AV39" i="30" s="1"/>
  <c r="F39" i="30" s="1"/>
  <c r="BB42" i="30"/>
  <c r="BD42" i="30" s="1"/>
  <c r="AR24" i="14"/>
  <c r="AS24" i="14" s="1"/>
  <c r="AV24" i="14" s="1"/>
  <c r="F24" i="14" s="1"/>
  <c r="AY24" i="14" s="1"/>
  <c r="G24" i="14" s="1"/>
  <c r="BA24" i="14" s="1"/>
  <c r="AR45" i="14"/>
  <c r="AS45" i="14" s="1"/>
  <c r="AV45" i="14" s="1"/>
  <c r="F45" i="14" s="1"/>
  <c r="AY45" i="14" s="1"/>
  <c r="G45" i="14" s="1"/>
  <c r="AP36" i="14"/>
  <c r="J36" i="14" s="1"/>
  <c r="AQ36" i="14" s="1"/>
  <c r="AP42" i="14"/>
  <c r="J42" i="14" s="1"/>
  <c r="AQ42" i="14" s="1"/>
  <c r="H42" i="14"/>
  <c r="AP21" i="14"/>
  <c r="J21" i="14" s="1"/>
  <c r="AQ21" i="14" s="1"/>
  <c r="AP18" i="14"/>
  <c r="J18" i="14" s="1"/>
  <c r="AQ18" i="14" s="1"/>
  <c r="BB48" i="7"/>
  <c r="BD48" i="7" s="1"/>
  <c r="AP24" i="7"/>
  <c r="J24" i="7" s="1"/>
  <c r="AQ24" i="7" s="1"/>
  <c r="BB36" i="7"/>
  <c r="BD36" i="7" s="1"/>
  <c r="AP18" i="7"/>
  <c r="J18" i="7" s="1"/>
  <c r="AQ18" i="7" s="1"/>
  <c r="AR39" i="12"/>
  <c r="AS39" i="12" s="1"/>
  <c r="AV39" i="12" s="1"/>
  <c r="F39" i="12" s="1"/>
  <c r="AY39" i="12" s="1"/>
  <c r="G39" i="12" s="1"/>
  <c r="BA39" i="12" s="1"/>
  <c r="AZ36" i="12"/>
  <c r="BB36" i="12"/>
  <c r="BD36" i="12" s="1"/>
  <c r="BD45" i="12"/>
  <c r="AP30" i="12"/>
  <c r="J30" i="12" s="1"/>
  <c r="AQ30" i="12" s="1"/>
  <c r="BB18" i="12"/>
  <c r="BD18" i="12" s="1"/>
  <c r="AR30" i="10"/>
  <c r="AS30" i="10" s="1"/>
  <c r="AV30" i="10" s="1"/>
  <c r="F30" i="10" s="1"/>
  <c r="AY30" i="10" s="1"/>
  <c r="G30" i="10" s="1"/>
  <c r="BA30" i="10" s="1"/>
  <c r="AP42" i="10"/>
  <c r="J42" i="10" s="1"/>
  <c r="AQ42" i="10" s="1"/>
  <c r="I42" i="10" s="1"/>
  <c r="BB21" i="10"/>
  <c r="BD21" i="10" s="1"/>
  <c r="BB48" i="10"/>
  <c r="BD48" i="10" s="1"/>
  <c r="AR45" i="10"/>
  <c r="AS45" i="10" s="1"/>
  <c r="AV45" i="10" s="1"/>
  <c r="F45" i="10" s="1"/>
  <c r="AY45" i="10" s="1"/>
  <c r="G45" i="10" s="1"/>
  <c r="AZ45" i="10" s="1"/>
  <c r="AP33" i="10"/>
  <c r="J33" i="10" s="1"/>
  <c r="AQ33" i="10" s="1"/>
  <c r="I39" i="10"/>
  <c r="I21" i="10"/>
  <c r="BD51" i="17"/>
  <c r="AV24" i="17"/>
  <c r="AW24" i="17" s="1"/>
  <c r="AZ24" i="17" s="1"/>
  <c r="F24" i="17" s="1"/>
  <c r="BC24" i="17" s="1"/>
  <c r="G24" i="17" s="1"/>
  <c r="BD24" i="17" s="1"/>
  <c r="BF51" i="17"/>
  <c r="BH51" i="17" s="1"/>
  <c r="AT45" i="17"/>
  <c r="J45" i="17" s="1"/>
  <c r="AU45" i="17" s="1"/>
  <c r="AT42" i="17"/>
  <c r="J42" i="17" s="1"/>
  <c r="AU42" i="17" s="1"/>
  <c r="AT48" i="17"/>
  <c r="J48" i="17" s="1"/>
  <c r="AU48" i="17" s="1"/>
  <c r="AT18" i="17"/>
  <c r="J18" i="17" s="1"/>
  <c r="AU18" i="17" s="1"/>
  <c r="BF27" i="16"/>
  <c r="BH27" i="16" s="1"/>
  <c r="AV21" i="16"/>
  <c r="AW21" i="16" s="1"/>
  <c r="AZ21" i="16" s="1"/>
  <c r="F21" i="16" s="1"/>
  <c r="BC21" i="16" s="1"/>
  <c r="G21" i="16" s="1"/>
  <c r="BE21" i="16" s="1"/>
  <c r="BF45" i="16"/>
  <c r="BH45" i="16" s="1"/>
  <c r="BF24" i="16"/>
  <c r="BH24" i="16" s="1"/>
  <c r="AV33" i="16"/>
  <c r="AW33" i="16" s="1"/>
  <c r="AZ33" i="16" s="1"/>
  <c r="F33" i="16" s="1"/>
  <c r="BC33" i="16" s="1"/>
  <c r="G33" i="16" s="1"/>
  <c r="AT30" i="16"/>
  <c r="J30" i="16" s="1"/>
  <c r="AU30" i="16" s="1"/>
  <c r="AT42" i="16"/>
  <c r="J42" i="16" s="1"/>
  <c r="AU42" i="16" s="1"/>
  <c r="BF42" i="15"/>
  <c r="BH42" i="15" s="1"/>
  <c r="AT36" i="15"/>
  <c r="J36" i="15" s="1"/>
  <c r="AU36" i="15" s="1"/>
  <c r="AT39" i="15"/>
  <c r="J39" i="15" s="1"/>
  <c r="AU39" i="15" s="1"/>
  <c r="BH45" i="15"/>
  <c r="AT24" i="15"/>
  <c r="J24" i="15" s="1"/>
  <c r="AU24" i="15" s="1"/>
  <c r="AT18" i="15"/>
  <c r="J18" i="15" s="1"/>
  <c r="AU18" i="15" s="1"/>
  <c r="BF39" i="20"/>
  <c r="BH39" i="20" s="1"/>
  <c r="AT42" i="20"/>
  <c r="J42" i="20" s="1"/>
  <c r="AU42" i="20" s="1"/>
  <c r="BH33" i="20"/>
  <c r="BD30" i="20"/>
  <c r="AT45" i="20"/>
  <c r="J45" i="20" s="1"/>
  <c r="AU45" i="20" s="1"/>
  <c r="AT21" i="20"/>
  <c r="J21" i="20" s="1"/>
  <c r="AU21" i="20" s="1"/>
  <c r="AT18" i="20"/>
  <c r="J18" i="20" s="1"/>
  <c r="AU18" i="20" s="1"/>
  <c r="BF30" i="18"/>
  <c r="BH30" i="18" s="1"/>
  <c r="BD24" i="18"/>
  <c r="BF24" i="18"/>
  <c r="BH24" i="18" s="1"/>
  <c r="AZ33" i="4"/>
  <c r="AP21" i="4"/>
  <c r="J21" i="4" s="1"/>
  <c r="AQ21" i="4" s="1"/>
  <c r="AR30" i="4"/>
  <c r="AS30" i="4" s="1"/>
  <c r="AV30" i="4" s="1"/>
  <c r="F30" i="4" s="1"/>
  <c r="AY30" i="4" s="1"/>
  <c r="G30" i="4" s="1"/>
  <c r="BB36" i="4"/>
  <c r="BD36" i="4" s="1"/>
  <c r="BB33" i="4"/>
  <c r="BD33" i="4" s="1"/>
  <c r="AP24" i="4"/>
  <c r="J24" i="4" s="1"/>
  <c r="AQ24" i="4" s="1"/>
  <c r="AP48" i="4"/>
  <c r="J48" i="4" s="1"/>
  <c r="AQ48" i="4" s="1"/>
  <c r="AP18" i="4"/>
  <c r="J18" i="4" s="1"/>
  <c r="AQ18" i="4" s="1"/>
  <c r="BB21" i="5"/>
  <c r="BD21" i="5" s="1"/>
  <c r="I21" i="5"/>
  <c r="AZ21" i="5"/>
  <c r="AP27" i="5"/>
  <c r="J27" i="5" s="1"/>
  <c r="AQ27" i="5" s="1"/>
  <c r="AP48" i="5"/>
  <c r="J48" i="5" s="1"/>
  <c r="AQ48" i="5" s="1"/>
  <c r="BB30" i="21"/>
  <c r="BD30" i="21" s="1"/>
  <c r="AP51" i="21"/>
  <c r="J51" i="21" s="1"/>
  <c r="AQ51" i="21" s="1"/>
  <c r="AP21" i="21"/>
  <c r="J21" i="21" s="1"/>
  <c r="AQ21" i="21" s="1"/>
  <c r="AP27" i="21"/>
  <c r="J27" i="21" s="1"/>
  <c r="AQ27" i="21" s="1"/>
  <c r="BB39" i="21"/>
  <c r="BD39" i="21" s="1"/>
  <c r="AR24" i="21"/>
  <c r="AS24" i="21" s="1"/>
  <c r="AV24" i="21" s="1"/>
  <c r="F24" i="21" s="1"/>
  <c r="AY24" i="21" s="1"/>
  <c r="G24" i="21" s="1"/>
  <c r="AZ24" i="21" s="1"/>
  <c r="AP33" i="21"/>
  <c r="J33" i="21" s="1"/>
  <c r="AQ33" i="21" s="1"/>
  <c r="AP45" i="21"/>
  <c r="J45" i="21" s="1"/>
  <c r="AQ45" i="21" s="1"/>
  <c r="I33" i="26"/>
  <c r="BD21" i="26"/>
  <c r="AP51" i="26"/>
  <c r="J51" i="26" s="1"/>
  <c r="AQ51" i="26" s="1"/>
  <c r="AP18" i="26"/>
  <c r="J18" i="26" s="1"/>
  <c r="AQ18" i="26" s="1"/>
  <c r="BB48" i="25"/>
  <c r="BD48" i="25" s="1"/>
  <c r="I48" i="25"/>
  <c r="BB21" i="24"/>
  <c r="BD21" i="24" s="1"/>
  <c r="I45" i="24"/>
  <c r="I30" i="24"/>
  <c r="I33" i="24"/>
  <c r="AZ45" i="24"/>
  <c r="AP27" i="24"/>
  <c r="J27" i="24" s="1"/>
  <c r="AQ27" i="24" s="1"/>
  <c r="AR42" i="24"/>
  <c r="AS42" i="24" s="1"/>
  <c r="AV42" i="24" s="1"/>
  <c r="F42" i="24" s="1"/>
  <c r="BB21" i="23"/>
  <c r="BD21" i="23" s="1"/>
  <c r="BD42" i="23"/>
  <c r="AP27" i="23"/>
  <c r="J27" i="23" s="1"/>
  <c r="AQ27" i="23" s="1"/>
  <c r="AP39" i="23"/>
  <c r="J39" i="23" s="1"/>
  <c r="AQ39" i="23" s="1"/>
  <c r="AP33" i="22"/>
  <c r="J33" i="22" s="1"/>
  <c r="AQ33" i="22" s="1"/>
  <c r="AR24" i="22"/>
  <c r="AS24" i="22" s="1"/>
  <c r="AV24" i="22" s="1"/>
  <c r="F24" i="22" s="1"/>
  <c r="AY24" i="22" s="1"/>
  <c r="G24" i="22" s="1"/>
  <c r="BA24" i="22" s="1"/>
  <c r="AP45" i="22"/>
  <c r="J45" i="22" s="1"/>
  <c r="AQ45" i="22" s="1"/>
  <c r="AP39" i="22"/>
  <c r="J39" i="22" s="1"/>
  <c r="AQ39" i="22" s="1"/>
  <c r="AP21" i="22"/>
  <c r="J21" i="22" s="1"/>
  <c r="AQ21" i="22" s="1"/>
  <c r="AP51" i="22"/>
  <c r="J51" i="22" s="1"/>
  <c r="AQ51" i="22" s="1"/>
  <c r="BA42" i="26"/>
  <c r="AZ42" i="26"/>
  <c r="BB42" i="26"/>
  <c r="BD42" i="26" s="1"/>
  <c r="I48" i="26"/>
  <c r="AR48" i="26"/>
  <c r="AS48" i="26" s="1"/>
  <c r="AV48" i="26" s="1"/>
  <c r="F48" i="26" s="1"/>
  <c r="AY48" i="26" s="1"/>
  <c r="G48" i="26" s="1"/>
  <c r="BA39" i="26"/>
  <c r="AZ39" i="26"/>
  <c r="I30" i="25"/>
  <c r="AR30" i="25"/>
  <c r="AS30" i="25" s="1"/>
  <c r="AV30" i="25" s="1"/>
  <c r="F30" i="25" s="1"/>
  <c r="AY30" i="25" s="1"/>
  <c r="G30" i="25" s="1"/>
  <c r="BA45" i="25"/>
  <c r="AZ45" i="25"/>
  <c r="H33" i="25"/>
  <c r="BA36" i="25"/>
  <c r="AZ36" i="25"/>
  <c r="BB42" i="25"/>
  <c r="BD42" i="25" s="1"/>
  <c r="BB27" i="25"/>
  <c r="BD27" i="25" s="1"/>
  <c r="AP33" i="25"/>
  <c r="J33" i="25" s="1"/>
  <c r="AQ33" i="25" s="1"/>
  <c r="BA24" i="25"/>
  <c r="AZ24" i="25"/>
  <c r="BB36" i="25"/>
  <c r="BD36" i="25" s="1"/>
  <c r="H30" i="25"/>
  <c r="BA42" i="25"/>
  <c r="AZ42" i="25"/>
  <c r="BB45" i="25"/>
  <c r="BD45" i="25" s="1"/>
  <c r="BB24" i="25"/>
  <c r="BD24" i="25" s="1"/>
  <c r="BA48" i="25"/>
  <c r="AZ48" i="25"/>
  <c r="BB18" i="24"/>
  <c r="BD18" i="24" s="1"/>
  <c r="BB30" i="24"/>
  <c r="BD30" i="24" s="1"/>
  <c r="BB39" i="24"/>
  <c r="BD39" i="24" s="1"/>
  <c r="BA39" i="24"/>
  <c r="AZ39" i="24"/>
  <c r="BA51" i="24"/>
  <c r="AZ51" i="24"/>
  <c r="BB51" i="24"/>
  <c r="BD51" i="24" s="1"/>
  <c r="BA30" i="24"/>
  <c r="AZ30" i="24"/>
  <c r="BA18" i="24"/>
  <c r="AZ18" i="24"/>
  <c r="BA21" i="24"/>
  <c r="AZ21" i="24"/>
  <c r="I18" i="23"/>
  <c r="AR18" i="23"/>
  <c r="AS18" i="23" s="1"/>
  <c r="AV18" i="23" s="1"/>
  <c r="F18" i="23" s="1"/>
  <c r="AY18" i="23" s="1"/>
  <c r="G18" i="23" s="1"/>
  <c r="BA48" i="23"/>
  <c r="AZ48" i="23"/>
  <c r="BA24" i="23"/>
  <c r="AZ24" i="23"/>
  <c r="BB30" i="23"/>
  <c r="BD30" i="23" s="1"/>
  <c r="BA42" i="23"/>
  <c r="AZ42" i="23"/>
  <c r="BA45" i="23"/>
  <c r="AZ45" i="23"/>
  <c r="BB48" i="23"/>
  <c r="BD48" i="23" s="1"/>
  <c r="BA30" i="23"/>
  <c r="AZ30" i="23"/>
  <c r="AZ36" i="23"/>
  <c r="H18" i="23"/>
  <c r="BA21" i="23"/>
  <c r="AZ21" i="23"/>
  <c r="BB45" i="23"/>
  <c r="BD45" i="23" s="1"/>
  <c r="BB24" i="23"/>
  <c r="BD24" i="23" s="1"/>
  <c r="BA18" i="22"/>
  <c r="AZ18" i="22"/>
  <c r="BB18" i="22"/>
  <c r="BD18" i="22" s="1"/>
  <c r="BA36" i="22"/>
  <c r="AZ36" i="22"/>
  <c r="BA42" i="22"/>
  <c r="AZ42" i="22"/>
  <c r="BB30" i="22"/>
  <c r="BD30" i="22" s="1"/>
  <c r="BB36" i="22"/>
  <c r="BD36" i="22" s="1"/>
  <c r="BA30" i="22"/>
  <c r="AZ30" i="22"/>
  <c r="BA18" i="21"/>
  <c r="AZ18" i="21"/>
  <c r="BA42" i="21"/>
  <c r="AZ42" i="21"/>
  <c r="BB18" i="21"/>
  <c r="BD18" i="21" s="1"/>
  <c r="BB42" i="21"/>
  <c r="BD42" i="21" s="1"/>
  <c r="BA39" i="21"/>
  <c r="AZ39" i="21"/>
  <c r="BA24" i="21"/>
  <c r="BA30" i="21"/>
  <c r="AZ30" i="21"/>
  <c r="BE48" i="20"/>
  <c r="BF48" i="20"/>
  <c r="BH48" i="20" s="1"/>
  <c r="BE27" i="20"/>
  <c r="BD27" i="20"/>
  <c r="BE33" i="20"/>
  <c r="BD33" i="20"/>
  <c r="BE45" i="18"/>
  <c r="BD45" i="18"/>
  <c r="BE18" i="18"/>
  <c r="BD18" i="18"/>
  <c r="I48" i="18"/>
  <c r="AV48" i="18"/>
  <c r="AW48" i="18" s="1"/>
  <c r="AZ48" i="18" s="1"/>
  <c r="F48" i="18" s="1"/>
  <c r="BC48" i="18" s="1"/>
  <c r="G48" i="18" s="1"/>
  <c r="BF45" i="18"/>
  <c r="BH45" i="18" s="1"/>
  <c r="BH27" i="18"/>
  <c r="BE51" i="18"/>
  <c r="BD51" i="18"/>
  <c r="BE30" i="18"/>
  <c r="BD30" i="18"/>
  <c r="BE27" i="18"/>
  <c r="BD27" i="18"/>
  <c r="BE39" i="18"/>
  <c r="BD39" i="18"/>
  <c r="BF51" i="18"/>
  <c r="BH51" i="18" s="1"/>
  <c r="BF18" i="18"/>
  <c r="BH18" i="18" s="1"/>
  <c r="BF39" i="18"/>
  <c r="BH39" i="18" s="1"/>
  <c r="BE33" i="17"/>
  <c r="BD33" i="17"/>
  <c r="BF21" i="17"/>
  <c r="BH21" i="17" s="1"/>
  <c r="BF33" i="17"/>
  <c r="BH33" i="17" s="1"/>
  <c r="BF36" i="17"/>
  <c r="BH36" i="17" s="1"/>
  <c r="BE21" i="17"/>
  <c r="BD21" i="17"/>
  <c r="BE24" i="17"/>
  <c r="BE36" i="17"/>
  <c r="BD36" i="17"/>
  <c r="BF24" i="17"/>
  <c r="BH24" i="17" s="1"/>
  <c r="BE36" i="16"/>
  <c r="BD36" i="16"/>
  <c r="H18" i="16"/>
  <c r="AT18" i="16"/>
  <c r="J18" i="16" s="1"/>
  <c r="AU18" i="16" s="1"/>
  <c r="BF51" i="16"/>
  <c r="BH51" i="16" s="1"/>
  <c r="BF36" i="16"/>
  <c r="BH36" i="16" s="1"/>
  <c r="BE51" i="16"/>
  <c r="BD51" i="16"/>
  <c r="BE33" i="16"/>
  <c r="BD33" i="16"/>
  <c r="BE27" i="16"/>
  <c r="BD27" i="16"/>
  <c r="BE45" i="16"/>
  <c r="BD45" i="16"/>
  <c r="BF33" i="16"/>
  <c r="BH33" i="16" s="1"/>
  <c r="BE24" i="16"/>
  <c r="BE33" i="15"/>
  <c r="BD33" i="15"/>
  <c r="BE30" i="15"/>
  <c r="BD30" i="15"/>
  <c r="BE45" i="15"/>
  <c r="BD45" i="15"/>
  <c r="I27" i="15"/>
  <c r="AV27" i="15"/>
  <c r="AW27" i="15" s="1"/>
  <c r="AZ27" i="15" s="1"/>
  <c r="F27" i="15" s="1"/>
  <c r="BC27" i="15" s="1"/>
  <c r="G27" i="15" s="1"/>
  <c r="BF33" i="15"/>
  <c r="BH33" i="15" s="1"/>
  <c r="BE48" i="15"/>
  <c r="BD48" i="15"/>
  <c r="BF30" i="15"/>
  <c r="BH30" i="15" s="1"/>
  <c r="BE42" i="15"/>
  <c r="BD42" i="15"/>
  <c r="BE51" i="15"/>
  <c r="BD51" i="15"/>
  <c r="BF48" i="15"/>
  <c r="BH48" i="15" s="1"/>
  <c r="BA30" i="14"/>
  <c r="AZ30" i="14"/>
  <c r="BB30" i="14"/>
  <c r="BD30" i="14" s="1"/>
  <c r="I27" i="14"/>
  <c r="AR27" i="14"/>
  <c r="AS27" i="14" s="1"/>
  <c r="AV27" i="14" s="1"/>
  <c r="F27" i="14" s="1"/>
  <c r="AY27" i="14" s="1"/>
  <c r="G27" i="14" s="1"/>
  <c r="BA45" i="14"/>
  <c r="AZ45" i="14"/>
  <c r="BA48" i="14"/>
  <c r="AZ48" i="14"/>
  <c r="BA51" i="14"/>
  <c r="AZ51" i="14"/>
  <c r="BB24" i="14"/>
  <c r="BD24" i="14" s="1"/>
  <c r="BA39" i="14"/>
  <c r="AZ39" i="14"/>
  <c r="BB51" i="14"/>
  <c r="BD51" i="14" s="1"/>
  <c r="BA21" i="12"/>
  <c r="AZ21" i="12"/>
  <c r="BA51" i="12"/>
  <c r="AZ51" i="12"/>
  <c r="BA24" i="12"/>
  <c r="AZ24" i="12"/>
  <c r="BB24" i="12"/>
  <c r="BD24" i="12" s="1"/>
  <c r="BA42" i="12"/>
  <c r="AZ42" i="12"/>
  <c r="BA18" i="12"/>
  <c r="AZ18" i="12"/>
  <c r="BB51" i="12"/>
  <c r="BD51" i="12" s="1"/>
  <c r="BB21" i="12"/>
  <c r="BD21" i="12" s="1"/>
  <c r="BA18" i="10"/>
  <c r="AZ18" i="10"/>
  <c r="BA27" i="10"/>
  <c r="AZ27" i="10"/>
  <c r="BB27" i="10"/>
  <c r="BD27" i="10" s="1"/>
  <c r="BB18" i="10"/>
  <c r="BD18" i="10" s="1"/>
  <c r="BA48" i="10"/>
  <c r="AZ48" i="10"/>
  <c r="BA36" i="7"/>
  <c r="AZ36" i="7"/>
  <c r="BA42" i="7"/>
  <c r="AZ42" i="7"/>
  <c r="BB21" i="7"/>
  <c r="BD21" i="7" s="1"/>
  <c r="BA48" i="7"/>
  <c r="AZ48" i="7"/>
  <c r="BA33" i="7"/>
  <c r="AZ33" i="7"/>
  <c r="I27" i="7"/>
  <c r="AR27" i="7"/>
  <c r="AS27" i="7" s="1"/>
  <c r="AV27" i="7" s="1"/>
  <c r="F27" i="7" s="1"/>
  <c r="AY27" i="7" s="1"/>
  <c r="G27" i="7" s="1"/>
  <c r="BA21" i="7"/>
  <c r="AZ21" i="7"/>
  <c r="BB33" i="7"/>
  <c r="BD33" i="7" s="1"/>
  <c r="I39" i="7"/>
  <c r="BB39" i="7"/>
  <c r="BD39" i="7" s="1"/>
  <c r="AR39" i="7"/>
  <c r="AS39" i="7" s="1"/>
  <c r="AV39" i="7" s="1"/>
  <c r="F39" i="7" s="1"/>
  <c r="AY39" i="7" s="1"/>
  <c r="G39" i="7" s="1"/>
  <c r="BA51" i="7"/>
  <c r="AZ51" i="7"/>
  <c r="H36" i="5"/>
  <c r="I30" i="5"/>
  <c r="AR30" i="5"/>
  <c r="AS30" i="5" s="1"/>
  <c r="AV30" i="5" s="1"/>
  <c r="F30" i="5" s="1"/>
  <c r="AY30" i="5" s="1"/>
  <c r="G30" i="5" s="1"/>
  <c r="I18" i="5"/>
  <c r="AR18" i="5"/>
  <c r="AS18" i="5" s="1"/>
  <c r="AV18" i="5" s="1"/>
  <c r="F18" i="5" s="1"/>
  <c r="AY18" i="5" s="1"/>
  <c r="G18" i="5" s="1"/>
  <c r="I39" i="5"/>
  <c r="AR39" i="5"/>
  <c r="AS39" i="5" s="1"/>
  <c r="AV39" i="5" s="1"/>
  <c r="F39" i="5" s="1"/>
  <c r="AY39" i="5" s="1"/>
  <c r="G39" i="5" s="1"/>
  <c r="H18" i="5"/>
  <c r="H39" i="5"/>
  <c r="AP36" i="5"/>
  <c r="J36" i="5" s="1"/>
  <c r="AQ36" i="5" s="1"/>
  <c r="BD24" i="5"/>
  <c r="H30" i="5"/>
  <c r="BA24" i="5"/>
  <c r="AZ24" i="5"/>
  <c r="H33" i="5"/>
  <c r="BD45" i="5"/>
  <c r="AP33" i="5"/>
  <c r="J33" i="5" s="1"/>
  <c r="AQ33" i="5" s="1"/>
  <c r="BA42" i="4"/>
  <c r="AZ42" i="4"/>
  <c r="BA51" i="4"/>
  <c r="AZ51" i="4"/>
  <c r="BA30" i="4"/>
  <c r="AZ30" i="4"/>
  <c r="BB51" i="4"/>
  <c r="BD51" i="4" s="1"/>
  <c r="I45" i="4"/>
  <c r="AR45" i="4"/>
  <c r="AS45" i="4" s="1"/>
  <c r="AV45" i="4" s="1"/>
  <c r="F45" i="4" s="1"/>
  <c r="AY45" i="4" s="1"/>
  <c r="G45" i="4" s="1"/>
  <c r="BB42" i="4"/>
  <c r="BD42" i="4" s="1"/>
  <c r="BA42" i="83" l="1"/>
  <c r="AZ42" i="83"/>
  <c r="BA30" i="84"/>
  <c r="AZ30" i="84"/>
  <c r="BE42" i="80"/>
  <c r="BD42" i="80"/>
  <c r="BE39" i="80"/>
  <c r="BD39" i="80"/>
  <c r="AZ51" i="65"/>
  <c r="BA51" i="65"/>
  <c r="BA27" i="62"/>
  <c r="AZ27" i="62"/>
  <c r="BA45" i="62"/>
  <c r="AZ45" i="62"/>
  <c r="BA39" i="92"/>
  <c r="AZ39" i="92"/>
  <c r="AZ27" i="92"/>
  <c r="BA27" i="92"/>
  <c r="AZ36" i="91"/>
  <c r="BA36" i="91"/>
  <c r="BA45" i="91"/>
  <c r="AZ45" i="91"/>
  <c r="BA48" i="91"/>
  <c r="AZ48" i="91"/>
  <c r="BA36" i="55"/>
  <c r="AZ36" i="55"/>
  <c r="AZ21" i="57"/>
  <c r="BA21" i="57"/>
  <c r="BD30" i="73"/>
  <c r="BE30" i="73"/>
  <c r="BD21" i="72"/>
  <c r="BE21" i="72"/>
  <c r="BB39" i="52"/>
  <c r="BD39" i="52" s="1"/>
  <c r="AY24" i="50"/>
  <c r="G24" i="50" s="1"/>
  <c r="BB24" i="50"/>
  <c r="BD24" i="50" s="1"/>
  <c r="AZ30" i="54"/>
  <c r="BA30" i="54"/>
  <c r="BA39" i="54"/>
  <c r="AZ39" i="54"/>
  <c r="BA39" i="68"/>
  <c r="AZ39" i="68"/>
  <c r="BB42" i="43"/>
  <c r="BD42" i="43" s="1"/>
  <c r="BA27" i="42"/>
  <c r="AZ27" i="42"/>
  <c r="BB48" i="42"/>
  <c r="BD48" i="42" s="1"/>
  <c r="BA27" i="45"/>
  <c r="AZ27" i="45"/>
  <c r="AY51" i="47"/>
  <c r="G51" i="47" s="1"/>
  <c r="BB51" i="47"/>
  <c r="BD51" i="47" s="1"/>
  <c r="AY18" i="44"/>
  <c r="G18" i="44" s="1"/>
  <c r="BB18" i="44"/>
  <c r="BD18" i="44" s="1"/>
  <c r="BD27" i="41"/>
  <c r="BE27" i="41"/>
  <c r="BF27" i="41"/>
  <c r="BH27" i="41" s="1"/>
  <c r="BE30" i="70"/>
  <c r="BD30" i="70"/>
  <c r="AY33" i="37"/>
  <c r="G33" i="37" s="1"/>
  <c r="BB33" i="37"/>
  <c r="BD33" i="37" s="1"/>
  <c r="BA30" i="71"/>
  <c r="AZ30" i="71"/>
  <c r="AZ24" i="14"/>
  <c r="I30" i="7"/>
  <c r="AR30" i="7"/>
  <c r="AS30" i="7" s="1"/>
  <c r="AV30" i="7" s="1"/>
  <c r="F30" i="7" s="1"/>
  <c r="AZ39" i="12"/>
  <c r="BB39" i="12"/>
  <c r="BD39" i="12" s="1"/>
  <c r="BB45" i="10"/>
  <c r="BD45" i="10" s="1"/>
  <c r="AR42" i="10"/>
  <c r="AS42" i="10" s="1"/>
  <c r="AV42" i="10" s="1"/>
  <c r="F42" i="10" s="1"/>
  <c r="AY42" i="10" s="1"/>
  <c r="G42" i="10" s="1"/>
  <c r="BA45" i="10"/>
  <c r="AZ30" i="10"/>
  <c r="BF51" i="15"/>
  <c r="BH51" i="15" s="1"/>
  <c r="BF30" i="20"/>
  <c r="BH30" i="20" s="1"/>
  <c r="I30" i="20"/>
  <c r="AV24" i="20"/>
  <c r="AW24" i="20" s="1"/>
  <c r="AZ24" i="20" s="1"/>
  <c r="F24" i="20" s="1"/>
  <c r="I24" i="20"/>
  <c r="BF27" i="20"/>
  <c r="BH27" i="20" s="1"/>
  <c r="I42" i="18"/>
  <c r="AV42" i="18"/>
  <c r="AW42" i="18" s="1"/>
  <c r="AZ42" i="18" s="1"/>
  <c r="F42" i="18" s="1"/>
  <c r="AR39" i="4"/>
  <c r="AS39" i="4" s="1"/>
  <c r="AV39" i="4" s="1"/>
  <c r="F39" i="4" s="1"/>
  <c r="I39" i="4"/>
  <c r="I36" i="21"/>
  <c r="AR36" i="21"/>
  <c r="AS36" i="21" s="1"/>
  <c r="AV36" i="21" s="1"/>
  <c r="F36" i="21" s="1"/>
  <c r="AZ30" i="26"/>
  <c r="I33" i="23"/>
  <c r="AR33" i="23"/>
  <c r="AS33" i="23" s="1"/>
  <c r="AV33" i="23" s="1"/>
  <c r="F33" i="23" s="1"/>
  <c r="AY33" i="23" s="1"/>
  <c r="G33" i="23" s="1"/>
  <c r="BB33" i="23"/>
  <c r="BD33" i="23" s="1"/>
  <c r="AZ48" i="22"/>
  <c r="AR27" i="22"/>
  <c r="AS27" i="22" s="1"/>
  <c r="AV27" i="22" s="1"/>
  <c r="F27" i="22" s="1"/>
  <c r="AZ24" i="22"/>
  <c r="BB48" i="22"/>
  <c r="BD48" i="22" s="1"/>
  <c r="AZ42" i="54"/>
  <c r="BA42" i="54"/>
  <c r="BA33" i="62"/>
  <c r="AZ33" i="62"/>
  <c r="AZ18" i="62"/>
  <c r="BA18" i="62"/>
  <c r="BA45" i="61"/>
  <c r="AZ45" i="61"/>
  <c r="BA18" i="60"/>
  <c r="AZ18" i="60"/>
  <c r="BA42" i="71"/>
  <c r="AZ42" i="71"/>
  <c r="BD45" i="70"/>
  <c r="BE45" i="70"/>
  <c r="BA51" i="89"/>
  <c r="AZ51" i="89"/>
  <c r="BA42" i="89"/>
  <c r="AZ42" i="89"/>
  <c r="BA18" i="89"/>
  <c r="AZ18" i="89"/>
  <c r="AZ33" i="83"/>
  <c r="BA33" i="83"/>
  <c r="BA36" i="90"/>
  <c r="AZ36" i="90"/>
  <c r="AZ27" i="90"/>
  <c r="BA27" i="90"/>
  <c r="BA21" i="84"/>
  <c r="AZ21" i="84"/>
  <c r="BA21" i="85"/>
  <c r="AZ21" i="85"/>
  <c r="BA48" i="85"/>
  <c r="AZ48" i="85"/>
  <c r="BA24" i="85"/>
  <c r="AZ24" i="85"/>
  <c r="AZ18" i="85"/>
  <c r="BA18" i="85"/>
  <c r="BA51" i="88"/>
  <c r="AZ51" i="88"/>
  <c r="BA27" i="88"/>
  <c r="AZ27" i="88"/>
  <c r="BD24" i="78"/>
  <c r="BE24" i="78"/>
  <c r="BE45" i="74"/>
  <c r="BD45" i="74"/>
  <c r="BE18" i="74"/>
  <c r="BD18" i="74"/>
  <c r="BE51" i="73"/>
  <c r="BD51" i="73"/>
  <c r="BE39" i="73"/>
  <c r="BD39" i="73"/>
  <c r="BE36" i="73"/>
  <c r="BD36" i="73"/>
  <c r="BE33" i="79"/>
  <c r="BD33" i="79"/>
  <c r="AZ18" i="59"/>
  <c r="BA18" i="59"/>
  <c r="AZ21" i="55"/>
  <c r="BA21" i="55"/>
  <c r="BA51" i="57"/>
  <c r="AZ51" i="57"/>
  <c r="BA51" i="69"/>
  <c r="AZ51" i="69"/>
  <c r="BA21" i="65"/>
  <c r="AZ21" i="65"/>
  <c r="AZ18" i="65"/>
  <c r="BA18" i="65"/>
  <c r="BA48" i="94"/>
  <c r="AZ48" i="94"/>
  <c r="BA18" i="94"/>
  <c r="AZ18" i="94"/>
  <c r="BA42" i="94"/>
  <c r="AZ42" i="94"/>
  <c r="BA39" i="93"/>
  <c r="AZ39" i="93"/>
  <c r="BA33" i="93"/>
  <c r="AZ33" i="93"/>
  <c r="BA48" i="87"/>
  <c r="AZ48" i="87"/>
  <c r="BA39" i="86"/>
  <c r="AZ39" i="86"/>
  <c r="BA18" i="86"/>
  <c r="AZ18" i="86"/>
  <c r="BE51" i="81"/>
  <c r="BD51" i="81"/>
  <c r="BE27" i="81"/>
  <c r="BD27" i="81"/>
  <c r="BE21" i="79"/>
  <c r="BD21" i="79"/>
  <c r="BE36" i="79"/>
  <c r="BD36" i="79"/>
  <c r="BE39" i="78"/>
  <c r="BD39" i="78"/>
  <c r="BE30" i="78"/>
  <c r="BD30" i="78"/>
  <c r="BE42" i="75"/>
  <c r="BD42" i="75"/>
  <c r="BE51" i="75"/>
  <c r="BD51" i="75"/>
  <c r="BA42" i="66"/>
  <c r="AZ42" i="66"/>
  <c r="BA48" i="66"/>
  <c r="AZ48" i="66"/>
  <c r="BA24" i="66"/>
  <c r="AZ24" i="66"/>
  <c r="BA48" i="64"/>
  <c r="AZ48" i="64"/>
  <c r="BA36" i="58"/>
  <c r="AZ36" i="58"/>
  <c r="I39" i="16"/>
  <c r="AV39" i="16"/>
  <c r="AW39" i="16" s="1"/>
  <c r="AZ39" i="16" s="1"/>
  <c r="F39" i="16" s="1"/>
  <c r="BC39" i="16" s="1"/>
  <c r="G39" i="16" s="1"/>
  <c r="BD39" i="20"/>
  <c r="BE39" i="20"/>
  <c r="AR24" i="24"/>
  <c r="AS24" i="24" s="1"/>
  <c r="AV24" i="24" s="1"/>
  <c r="F24" i="24" s="1"/>
  <c r="AY24" i="24" s="1"/>
  <c r="G24" i="24" s="1"/>
  <c r="I24" i="24"/>
  <c r="AR36" i="24"/>
  <c r="AS36" i="24" s="1"/>
  <c r="AV36" i="24" s="1"/>
  <c r="F36" i="24" s="1"/>
  <c r="I36" i="24"/>
  <c r="AR27" i="4"/>
  <c r="AS27" i="4" s="1"/>
  <c r="AV27" i="4" s="1"/>
  <c r="F27" i="4" s="1"/>
  <c r="AY27" i="4" s="1"/>
  <c r="G27" i="4" s="1"/>
  <c r="I27" i="4"/>
  <c r="AY33" i="38"/>
  <c r="G33" i="38" s="1"/>
  <c r="BB33" i="38"/>
  <c r="BD33" i="38" s="1"/>
  <c r="AR21" i="25"/>
  <c r="AS21" i="25" s="1"/>
  <c r="AV21" i="25" s="1"/>
  <c r="F21" i="25" s="1"/>
  <c r="AY21" i="25" s="1"/>
  <c r="G21" i="25" s="1"/>
  <c r="I21" i="25"/>
  <c r="AY39" i="31"/>
  <c r="G39" i="31" s="1"/>
  <c r="BB39" i="31"/>
  <c r="BD39" i="31" s="1"/>
  <c r="BF39" i="16"/>
  <c r="BH39" i="16" s="1"/>
  <c r="BB36" i="23"/>
  <c r="BD36" i="23" s="1"/>
  <c r="BB30" i="25"/>
  <c r="BD30" i="25" s="1"/>
  <c r="AZ27" i="25"/>
  <c r="BB30" i="4"/>
  <c r="BD30" i="4" s="1"/>
  <c r="I39" i="20"/>
  <c r="BB51" i="30"/>
  <c r="BD51" i="30" s="1"/>
  <c r="BF33" i="40"/>
  <c r="BH33" i="40" s="1"/>
  <c r="BB30" i="37"/>
  <c r="BD30" i="37" s="1"/>
  <c r="I45" i="26"/>
  <c r="AR45" i="26"/>
  <c r="AS45" i="26" s="1"/>
  <c r="AV45" i="26" s="1"/>
  <c r="F45" i="26" s="1"/>
  <c r="I27" i="12"/>
  <c r="AR27" i="12"/>
  <c r="AS27" i="12" s="1"/>
  <c r="AV27" i="12" s="1"/>
  <c r="F27" i="12" s="1"/>
  <c r="BA24" i="51"/>
  <c r="AZ24" i="51"/>
  <c r="AR45" i="7"/>
  <c r="AS45" i="7" s="1"/>
  <c r="AV45" i="7" s="1"/>
  <c r="F45" i="7" s="1"/>
  <c r="I45" i="7"/>
  <c r="AR51" i="5"/>
  <c r="AS51" i="5" s="1"/>
  <c r="AV51" i="5" s="1"/>
  <c r="F51" i="5" s="1"/>
  <c r="AY51" i="5" s="1"/>
  <c r="G51" i="5" s="1"/>
  <c r="I51" i="5"/>
  <c r="AR51" i="23"/>
  <c r="AS51" i="23" s="1"/>
  <c r="AV51" i="23" s="1"/>
  <c r="F51" i="23" s="1"/>
  <c r="I51" i="23"/>
  <c r="I18" i="25"/>
  <c r="AR18" i="25"/>
  <c r="AS18" i="25" s="1"/>
  <c r="AV18" i="25" s="1"/>
  <c r="F18" i="25" s="1"/>
  <c r="BA21" i="52"/>
  <c r="AZ21" i="52"/>
  <c r="BA48" i="42"/>
  <c r="AZ48" i="42"/>
  <c r="AY18" i="52"/>
  <c r="G18" i="52" s="1"/>
  <c r="BB18" i="52"/>
  <c r="BD18" i="52" s="1"/>
  <c r="BE36" i="40"/>
  <c r="BD36" i="40"/>
  <c r="BB36" i="44"/>
  <c r="BD36" i="44" s="1"/>
  <c r="BB45" i="24"/>
  <c r="BD45" i="24" s="1"/>
  <c r="AR48" i="12"/>
  <c r="AS48" i="12" s="1"/>
  <c r="AV48" i="12" s="1"/>
  <c r="F48" i="12" s="1"/>
  <c r="I48" i="12"/>
  <c r="BA51" i="50"/>
  <c r="AZ51" i="50"/>
  <c r="AY18" i="51"/>
  <c r="G18" i="51" s="1"/>
  <c r="BB18" i="51"/>
  <c r="BD18" i="51" s="1"/>
  <c r="I39" i="25"/>
  <c r="AR39" i="25"/>
  <c r="AS39" i="25" s="1"/>
  <c r="AV39" i="25" s="1"/>
  <c r="F39" i="25" s="1"/>
  <c r="BB42" i="31"/>
  <c r="BD42" i="31" s="1"/>
  <c r="BB24" i="51"/>
  <c r="BD24" i="51" s="1"/>
  <c r="AY48" i="52"/>
  <c r="G48" i="52" s="1"/>
  <c r="BB48" i="52"/>
  <c r="BD48" i="52" s="1"/>
  <c r="BB27" i="4"/>
  <c r="BD27" i="4" s="1"/>
  <c r="I30" i="26"/>
  <c r="BB45" i="43"/>
  <c r="BD45" i="43" s="1"/>
  <c r="BB30" i="34"/>
  <c r="BD30" i="34" s="1"/>
  <c r="BD24" i="41"/>
  <c r="BE24" i="41"/>
  <c r="AY21" i="51"/>
  <c r="G21" i="51" s="1"/>
  <c r="BB21" i="51"/>
  <c r="BD21" i="51" s="1"/>
  <c r="AR51" i="10"/>
  <c r="AS51" i="10" s="1"/>
  <c r="AV51" i="10" s="1"/>
  <c r="F51" i="10" s="1"/>
  <c r="I51" i="10"/>
  <c r="AR24" i="26"/>
  <c r="AS24" i="26" s="1"/>
  <c r="AV24" i="26" s="1"/>
  <c r="F24" i="26" s="1"/>
  <c r="AY24" i="26" s="1"/>
  <c r="G24" i="26" s="1"/>
  <c r="I24" i="26"/>
  <c r="AR51" i="25"/>
  <c r="AS51" i="25" s="1"/>
  <c r="AV51" i="25" s="1"/>
  <c r="F51" i="25" s="1"/>
  <c r="I51" i="25"/>
  <c r="AY27" i="35"/>
  <c r="G27" i="35" s="1"/>
  <c r="BB27" i="35"/>
  <c r="BD27" i="35" s="1"/>
  <c r="BC51" i="41"/>
  <c r="G51" i="41" s="1"/>
  <c r="BF51" i="41"/>
  <c r="BH51" i="41" s="1"/>
  <c r="AY48" i="47"/>
  <c r="G48" i="47" s="1"/>
  <c r="BB48" i="47"/>
  <c r="BD48" i="47" s="1"/>
  <c r="AZ27" i="47"/>
  <c r="BA27" i="47"/>
  <c r="BA42" i="31"/>
  <c r="AZ42" i="31"/>
  <c r="AZ51" i="51"/>
  <c r="BA51" i="51"/>
  <c r="AY24" i="31"/>
  <c r="G24" i="31" s="1"/>
  <c r="BB24" i="31"/>
  <c r="BD24" i="31" s="1"/>
  <c r="AR39" i="10"/>
  <c r="AS39" i="10" s="1"/>
  <c r="AV39" i="10" s="1"/>
  <c r="F39" i="10" s="1"/>
  <c r="AY39" i="10" s="1"/>
  <c r="G39" i="10" s="1"/>
  <c r="BE45" i="41"/>
  <c r="BD45" i="41"/>
  <c r="AZ51" i="35"/>
  <c r="BA51" i="35"/>
  <c r="BB30" i="26"/>
  <c r="BD30" i="26" s="1"/>
  <c r="BB30" i="47"/>
  <c r="BD30" i="47" s="1"/>
  <c r="BB48" i="31"/>
  <c r="BD48" i="31" s="1"/>
  <c r="BB21" i="50"/>
  <c r="BD21" i="50" s="1"/>
  <c r="BB24" i="52"/>
  <c r="BD24" i="52" s="1"/>
  <c r="I33" i="14"/>
  <c r="AR33" i="14"/>
  <c r="AS33" i="14" s="1"/>
  <c r="AV33" i="14" s="1"/>
  <c r="F33" i="14" s="1"/>
  <c r="AY18" i="46"/>
  <c r="G18" i="46" s="1"/>
  <c r="BB18" i="46"/>
  <c r="BD18" i="46" s="1"/>
  <c r="AY21" i="31"/>
  <c r="G21" i="31" s="1"/>
  <c r="BB21" i="31"/>
  <c r="BD21" i="31" s="1"/>
  <c r="AY51" i="34"/>
  <c r="G51" i="34" s="1"/>
  <c r="BB51" i="34"/>
  <c r="BD51" i="34" s="1"/>
  <c r="AY45" i="31"/>
  <c r="G45" i="31" s="1"/>
  <c r="BB45" i="31"/>
  <c r="BD45" i="31" s="1"/>
  <c r="AV48" i="16"/>
  <c r="AW48" i="16" s="1"/>
  <c r="AZ48" i="16" s="1"/>
  <c r="F48" i="16" s="1"/>
  <c r="I48" i="16"/>
  <c r="AR48" i="24"/>
  <c r="AS48" i="24" s="1"/>
  <c r="AV48" i="24" s="1"/>
  <c r="F48" i="24" s="1"/>
  <c r="AY48" i="24" s="1"/>
  <c r="G48" i="24" s="1"/>
  <c r="I48" i="24"/>
  <c r="I36" i="20"/>
  <c r="AV36" i="20"/>
  <c r="AW36" i="20" s="1"/>
  <c r="AZ36" i="20" s="1"/>
  <c r="F36" i="20" s="1"/>
  <c r="AY39" i="46"/>
  <c r="G39" i="46" s="1"/>
  <c r="BB39" i="46"/>
  <c r="BD39" i="46" s="1"/>
  <c r="AY39" i="49"/>
  <c r="G39" i="49" s="1"/>
  <c r="BB39" i="49"/>
  <c r="BD39" i="49" s="1"/>
  <c r="BA36" i="34"/>
  <c r="AZ36" i="34"/>
  <c r="I48" i="21"/>
  <c r="AR48" i="21"/>
  <c r="AS48" i="21" s="1"/>
  <c r="AV48" i="21" s="1"/>
  <c r="F48" i="21" s="1"/>
  <c r="BA39" i="52"/>
  <c r="AZ39" i="52"/>
  <c r="BE45" i="40"/>
  <c r="BD45" i="40"/>
  <c r="AV21" i="15"/>
  <c r="AW21" i="15" s="1"/>
  <c r="AZ21" i="15" s="1"/>
  <c r="F21" i="15" s="1"/>
  <c r="I21" i="15"/>
  <c r="AY36" i="47"/>
  <c r="G36" i="47" s="1"/>
  <c r="BB36" i="47"/>
  <c r="BD36" i="47" s="1"/>
  <c r="AY39" i="35"/>
  <c r="G39" i="35" s="1"/>
  <c r="BB39" i="35"/>
  <c r="BD39" i="35" s="1"/>
  <c r="BB51" i="35"/>
  <c r="BD51" i="35" s="1"/>
  <c r="AV39" i="17"/>
  <c r="AW39" i="17" s="1"/>
  <c r="AZ39" i="17" s="1"/>
  <c r="F39" i="17" s="1"/>
  <c r="I39" i="17"/>
  <c r="BA18" i="38"/>
  <c r="AZ18" i="38"/>
  <c r="AZ24" i="52"/>
  <c r="BA24" i="52"/>
  <c r="AY45" i="52"/>
  <c r="G45" i="52" s="1"/>
  <c r="BB45" i="52"/>
  <c r="BD45" i="52" s="1"/>
  <c r="AY30" i="52"/>
  <c r="G30" i="52" s="1"/>
  <c r="BB30" i="52"/>
  <c r="BD30" i="52" s="1"/>
  <c r="AY27" i="52"/>
  <c r="G27" i="52" s="1"/>
  <c r="BB27" i="52"/>
  <c r="BD27" i="52" s="1"/>
  <c r="AZ33" i="51"/>
  <c r="BA33" i="51"/>
  <c r="BB33" i="51"/>
  <c r="BD33" i="51" s="1"/>
  <c r="BA45" i="51"/>
  <c r="AZ45" i="51"/>
  <c r="BB45" i="51"/>
  <c r="BD45" i="51" s="1"/>
  <c r="AY36" i="50"/>
  <c r="G36" i="50" s="1"/>
  <c r="BB36" i="50"/>
  <c r="BD36" i="50" s="1"/>
  <c r="AZ21" i="50"/>
  <c r="BA21" i="50"/>
  <c r="AY18" i="50"/>
  <c r="G18" i="50" s="1"/>
  <c r="BB18" i="50"/>
  <c r="BD18" i="50" s="1"/>
  <c r="BA48" i="31"/>
  <c r="AZ48" i="31"/>
  <c r="BB18" i="30"/>
  <c r="BD18" i="30" s="1"/>
  <c r="AY30" i="46"/>
  <c r="G30" i="46" s="1"/>
  <c r="BB30" i="46"/>
  <c r="BD30" i="46" s="1"/>
  <c r="BA33" i="42"/>
  <c r="AZ33" i="42"/>
  <c r="BA51" i="42"/>
  <c r="AZ51" i="42"/>
  <c r="BB33" i="42"/>
  <c r="BD33" i="42" s="1"/>
  <c r="AZ21" i="42"/>
  <c r="BA21" i="42"/>
  <c r="BA24" i="45"/>
  <c r="AZ24" i="45"/>
  <c r="BB24" i="45"/>
  <c r="BD24" i="45" s="1"/>
  <c r="AY30" i="45"/>
  <c r="G30" i="45" s="1"/>
  <c r="BB30" i="45"/>
  <c r="BD30" i="45" s="1"/>
  <c r="AZ42" i="47"/>
  <c r="BA42" i="47"/>
  <c r="AZ30" i="47"/>
  <c r="BA30" i="47"/>
  <c r="BB42" i="47"/>
  <c r="BD42" i="47" s="1"/>
  <c r="BA48" i="44"/>
  <c r="AZ48" i="44"/>
  <c r="BB48" i="44"/>
  <c r="BD48" i="44" s="1"/>
  <c r="AZ36" i="38"/>
  <c r="BA36" i="38"/>
  <c r="AY21" i="38"/>
  <c r="G21" i="38" s="1"/>
  <c r="BB21" i="38"/>
  <c r="BD21" i="38" s="1"/>
  <c r="BB36" i="38"/>
  <c r="BD36" i="38" s="1"/>
  <c r="BA30" i="37"/>
  <c r="AZ30" i="37"/>
  <c r="AY42" i="35"/>
  <c r="G42" i="35" s="1"/>
  <c r="BB42" i="35"/>
  <c r="BD42" i="35" s="1"/>
  <c r="AY48" i="35"/>
  <c r="G48" i="35" s="1"/>
  <c r="BB48" i="35"/>
  <c r="BD48" i="35" s="1"/>
  <c r="BB30" i="35"/>
  <c r="BD30" i="35" s="1"/>
  <c r="AZ30" i="35"/>
  <c r="BA30" i="35"/>
  <c r="AY24" i="35"/>
  <c r="G24" i="35" s="1"/>
  <c r="BB24" i="35"/>
  <c r="BD24" i="35" s="1"/>
  <c r="AY18" i="35"/>
  <c r="G18" i="35" s="1"/>
  <c r="BB18" i="35"/>
  <c r="BD18" i="35" s="1"/>
  <c r="BA48" i="34"/>
  <c r="AZ48" i="34"/>
  <c r="BB48" i="34"/>
  <c r="BD48" i="34" s="1"/>
  <c r="AZ30" i="34"/>
  <c r="BA30" i="34"/>
  <c r="BB18" i="48"/>
  <c r="BD18" i="48" s="1"/>
  <c r="BC30" i="41"/>
  <c r="G30" i="41" s="1"/>
  <c r="BF30" i="41"/>
  <c r="BH30" i="41" s="1"/>
  <c r="BE18" i="41"/>
  <c r="BD18" i="41"/>
  <c r="BF18" i="41"/>
  <c r="BH18" i="41" s="1"/>
  <c r="BD33" i="40"/>
  <c r="BE33" i="40"/>
  <c r="BA45" i="48"/>
  <c r="AZ45" i="48"/>
  <c r="AZ27" i="48"/>
  <c r="BA27" i="48"/>
  <c r="AZ36" i="48"/>
  <c r="BA36" i="48"/>
  <c r="AZ18" i="48"/>
  <c r="BA18" i="48"/>
  <c r="BA42" i="48"/>
  <c r="AZ42" i="48"/>
  <c r="AY48" i="45"/>
  <c r="G48" i="45" s="1"/>
  <c r="BB48" i="45"/>
  <c r="BD48" i="45" s="1"/>
  <c r="AY45" i="45"/>
  <c r="G45" i="45" s="1"/>
  <c r="BB45" i="45"/>
  <c r="BD45" i="45" s="1"/>
  <c r="AY18" i="45"/>
  <c r="G18" i="45" s="1"/>
  <c r="BB18" i="45"/>
  <c r="BD18" i="45" s="1"/>
  <c r="BA39" i="45"/>
  <c r="AZ39" i="45"/>
  <c r="AY51" i="45"/>
  <c r="G51" i="45" s="1"/>
  <c r="BB51" i="45"/>
  <c r="BD51" i="45" s="1"/>
  <c r="BA33" i="45"/>
  <c r="AZ33" i="45"/>
  <c r="BB39" i="45"/>
  <c r="BD39" i="45" s="1"/>
  <c r="BA42" i="45"/>
  <c r="AZ42" i="45"/>
  <c r="BB33" i="45"/>
  <c r="BD33" i="45" s="1"/>
  <c r="BA30" i="43"/>
  <c r="AZ30" i="43"/>
  <c r="BA45" i="43"/>
  <c r="AZ45" i="43"/>
  <c r="BB18" i="43"/>
  <c r="BD18" i="43" s="1"/>
  <c r="BA18" i="43"/>
  <c r="AZ18" i="43"/>
  <c r="BA42" i="43"/>
  <c r="AZ42" i="43"/>
  <c r="BB30" i="43"/>
  <c r="BD30" i="43" s="1"/>
  <c r="BA30" i="36"/>
  <c r="AZ30" i="36"/>
  <c r="BB30" i="36"/>
  <c r="BD30" i="36" s="1"/>
  <c r="BB48" i="36"/>
  <c r="BD48" i="36" s="1"/>
  <c r="AY51" i="36"/>
  <c r="G51" i="36" s="1"/>
  <c r="BB51" i="36"/>
  <c r="BD51" i="36" s="1"/>
  <c r="AY21" i="36"/>
  <c r="G21" i="36" s="1"/>
  <c r="BB21" i="36"/>
  <c r="BD21" i="36" s="1"/>
  <c r="BA48" i="36"/>
  <c r="AZ48" i="36"/>
  <c r="AY45" i="36"/>
  <c r="G45" i="36" s="1"/>
  <c r="BB45" i="36"/>
  <c r="BD45" i="36" s="1"/>
  <c r="BA33" i="36"/>
  <c r="AZ33" i="36"/>
  <c r="BA36" i="32"/>
  <c r="AZ36" i="32"/>
  <c r="AZ39" i="32"/>
  <c r="BA39" i="32"/>
  <c r="AZ51" i="32"/>
  <c r="BA51" i="32"/>
  <c r="AY18" i="31"/>
  <c r="G18" i="31" s="1"/>
  <c r="BB18" i="31"/>
  <c r="BD18" i="31" s="1"/>
  <c r="AY33" i="30"/>
  <c r="G33" i="30" s="1"/>
  <c r="BB33" i="30"/>
  <c r="BD33" i="30" s="1"/>
  <c r="BA45" i="30"/>
  <c r="AZ45" i="30"/>
  <c r="BA36" i="30"/>
  <c r="AZ36" i="30"/>
  <c r="BA24" i="30"/>
  <c r="AZ24" i="30"/>
  <c r="BA18" i="30"/>
  <c r="AZ18" i="30"/>
  <c r="BA27" i="30"/>
  <c r="AZ27" i="30"/>
  <c r="BA51" i="30"/>
  <c r="AZ51" i="30"/>
  <c r="BB27" i="30"/>
  <c r="BD27" i="30" s="1"/>
  <c r="AY39" i="30"/>
  <c r="G39" i="30" s="1"/>
  <c r="BB39" i="30"/>
  <c r="BD39" i="30" s="1"/>
  <c r="BB36" i="30"/>
  <c r="BD36" i="30" s="1"/>
  <c r="BB45" i="30"/>
  <c r="BD45" i="30" s="1"/>
  <c r="BB24" i="30"/>
  <c r="BD24" i="30" s="1"/>
  <c r="I21" i="14"/>
  <c r="AR21" i="14"/>
  <c r="AS21" i="14" s="1"/>
  <c r="AV21" i="14" s="1"/>
  <c r="F21" i="14" s="1"/>
  <c r="AY21" i="14" s="1"/>
  <c r="G21" i="14" s="1"/>
  <c r="BB27" i="14"/>
  <c r="BD27" i="14" s="1"/>
  <c r="BB45" i="14"/>
  <c r="BD45" i="14" s="1"/>
  <c r="I36" i="14"/>
  <c r="AR36" i="14"/>
  <c r="AS36" i="14" s="1"/>
  <c r="AV36" i="14" s="1"/>
  <c r="F36" i="14" s="1"/>
  <c r="AY36" i="14" s="1"/>
  <c r="G36" i="14" s="1"/>
  <c r="AR42" i="14"/>
  <c r="AS42" i="14" s="1"/>
  <c r="AV42" i="14" s="1"/>
  <c r="F42" i="14" s="1"/>
  <c r="AY42" i="14" s="1"/>
  <c r="G42" i="14" s="1"/>
  <c r="I42" i="14"/>
  <c r="I18" i="14"/>
  <c r="AR18" i="14"/>
  <c r="AS18" i="14" s="1"/>
  <c r="AV18" i="14" s="1"/>
  <c r="F18" i="14" s="1"/>
  <c r="I24" i="7"/>
  <c r="AR24" i="7"/>
  <c r="AS24" i="7" s="1"/>
  <c r="AV24" i="7" s="1"/>
  <c r="F24" i="7" s="1"/>
  <c r="AY24" i="7" s="1"/>
  <c r="G24" i="7" s="1"/>
  <c r="I18" i="7"/>
  <c r="AR18" i="7"/>
  <c r="AS18" i="7" s="1"/>
  <c r="AV18" i="7" s="1"/>
  <c r="F18" i="7" s="1"/>
  <c r="AY18" i="7" s="1"/>
  <c r="G18" i="7" s="1"/>
  <c r="AR30" i="12"/>
  <c r="AS30" i="12" s="1"/>
  <c r="AV30" i="12" s="1"/>
  <c r="F30" i="12" s="1"/>
  <c r="I30" i="12"/>
  <c r="AR33" i="10"/>
  <c r="AS33" i="10" s="1"/>
  <c r="AV33" i="10" s="1"/>
  <c r="F33" i="10" s="1"/>
  <c r="AY33" i="10" s="1"/>
  <c r="G33" i="10" s="1"/>
  <c r="I33" i="10"/>
  <c r="BB42" i="10"/>
  <c r="BD42" i="10" s="1"/>
  <c r="BB30" i="10"/>
  <c r="BD30" i="10" s="1"/>
  <c r="I45" i="17"/>
  <c r="AV45" i="17"/>
  <c r="AW45" i="17" s="1"/>
  <c r="AZ45" i="17" s="1"/>
  <c r="F45" i="17" s="1"/>
  <c r="BC45" i="17" s="1"/>
  <c r="G45" i="17" s="1"/>
  <c r="AV48" i="17"/>
  <c r="AW48" i="17" s="1"/>
  <c r="AZ48" i="17" s="1"/>
  <c r="F48" i="17" s="1"/>
  <c r="BC48" i="17" s="1"/>
  <c r="G48" i="17" s="1"/>
  <c r="I48" i="17"/>
  <c r="AV42" i="17"/>
  <c r="AW42" i="17" s="1"/>
  <c r="AZ42" i="17" s="1"/>
  <c r="F42" i="17" s="1"/>
  <c r="BC42" i="17" s="1"/>
  <c r="G42" i="17" s="1"/>
  <c r="I42" i="17"/>
  <c r="I18" i="17"/>
  <c r="AV18" i="17"/>
  <c r="AW18" i="17" s="1"/>
  <c r="AZ18" i="17" s="1"/>
  <c r="F18" i="17" s="1"/>
  <c r="BC18" i="17" s="1"/>
  <c r="G18" i="17" s="1"/>
  <c r="I30" i="16"/>
  <c r="AV30" i="16"/>
  <c r="AW30" i="16" s="1"/>
  <c r="AZ30" i="16" s="1"/>
  <c r="F30" i="16" s="1"/>
  <c r="BC30" i="16" s="1"/>
  <c r="G30" i="16" s="1"/>
  <c r="BD21" i="16"/>
  <c r="BF21" i="16"/>
  <c r="BH21" i="16" s="1"/>
  <c r="AV42" i="16"/>
  <c r="AW42" i="16" s="1"/>
  <c r="AZ42" i="16" s="1"/>
  <c r="F42" i="16" s="1"/>
  <c r="I42" i="16"/>
  <c r="I24" i="15"/>
  <c r="AV24" i="15"/>
  <c r="AW24" i="15" s="1"/>
  <c r="AZ24" i="15" s="1"/>
  <c r="F24" i="15" s="1"/>
  <c r="I36" i="15"/>
  <c r="AV36" i="15"/>
  <c r="AW36" i="15" s="1"/>
  <c r="AZ36" i="15" s="1"/>
  <c r="F36" i="15" s="1"/>
  <c r="I39" i="15"/>
  <c r="AV39" i="15"/>
  <c r="AW39" i="15" s="1"/>
  <c r="AZ39" i="15" s="1"/>
  <c r="F39" i="15" s="1"/>
  <c r="AV18" i="15"/>
  <c r="AW18" i="15" s="1"/>
  <c r="AZ18" i="15" s="1"/>
  <c r="F18" i="15" s="1"/>
  <c r="I18" i="15"/>
  <c r="AV45" i="20"/>
  <c r="AW45" i="20" s="1"/>
  <c r="AZ45" i="20" s="1"/>
  <c r="F45" i="20" s="1"/>
  <c r="BC45" i="20" s="1"/>
  <c r="G45" i="20" s="1"/>
  <c r="I45" i="20"/>
  <c r="AV42" i="20"/>
  <c r="AW42" i="20" s="1"/>
  <c r="AZ42" i="20" s="1"/>
  <c r="F42" i="20" s="1"/>
  <c r="BC42" i="20" s="1"/>
  <c r="G42" i="20" s="1"/>
  <c r="I42" i="20"/>
  <c r="I21" i="20"/>
  <c r="AV21" i="20"/>
  <c r="AW21" i="20" s="1"/>
  <c r="AZ21" i="20" s="1"/>
  <c r="F21" i="20" s="1"/>
  <c r="BC21" i="20" s="1"/>
  <c r="G21" i="20" s="1"/>
  <c r="BF21" i="20"/>
  <c r="BH21" i="20" s="1"/>
  <c r="AV18" i="20"/>
  <c r="AW18" i="20" s="1"/>
  <c r="AZ18" i="20" s="1"/>
  <c r="F18" i="20" s="1"/>
  <c r="I18" i="20"/>
  <c r="AR21" i="4"/>
  <c r="AS21" i="4" s="1"/>
  <c r="AV21" i="4" s="1"/>
  <c r="F21" i="4" s="1"/>
  <c r="AY21" i="4" s="1"/>
  <c r="G21" i="4" s="1"/>
  <c r="I21" i="4"/>
  <c r="AR24" i="4"/>
  <c r="AS24" i="4" s="1"/>
  <c r="AV24" i="4" s="1"/>
  <c r="F24" i="4" s="1"/>
  <c r="AY24" i="4" s="1"/>
  <c r="G24" i="4" s="1"/>
  <c r="I24" i="4"/>
  <c r="I48" i="4"/>
  <c r="AR48" i="4"/>
  <c r="AS48" i="4" s="1"/>
  <c r="AV48" i="4" s="1"/>
  <c r="F48" i="4" s="1"/>
  <c r="I18" i="4"/>
  <c r="AR18" i="4"/>
  <c r="AS18" i="4" s="1"/>
  <c r="AV18" i="4" s="1"/>
  <c r="F18" i="4" s="1"/>
  <c r="AR27" i="5"/>
  <c r="AS27" i="5" s="1"/>
  <c r="AV27" i="5" s="1"/>
  <c r="F27" i="5" s="1"/>
  <c r="AY27" i="5" s="1"/>
  <c r="G27" i="5" s="1"/>
  <c r="I27" i="5"/>
  <c r="AR48" i="5"/>
  <c r="AS48" i="5" s="1"/>
  <c r="AV48" i="5" s="1"/>
  <c r="F48" i="5" s="1"/>
  <c r="AY48" i="5" s="1"/>
  <c r="G48" i="5" s="1"/>
  <c r="I48" i="5"/>
  <c r="AR51" i="21"/>
  <c r="AS51" i="21" s="1"/>
  <c r="AV51" i="21" s="1"/>
  <c r="F51" i="21" s="1"/>
  <c r="AY51" i="21" s="1"/>
  <c r="G51" i="21" s="1"/>
  <c r="I51" i="21"/>
  <c r="BB51" i="21"/>
  <c r="BD51" i="21" s="1"/>
  <c r="I45" i="21"/>
  <c r="AR45" i="21"/>
  <c r="AS45" i="21" s="1"/>
  <c r="AV45" i="21" s="1"/>
  <c r="F45" i="21" s="1"/>
  <c r="I27" i="21"/>
  <c r="AR27" i="21"/>
  <c r="AS27" i="21" s="1"/>
  <c r="AV27" i="21" s="1"/>
  <c r="F27" i="21" s="1"/>
  <c r="AR33" i="21"/>
  <c r="AS33" i="21" s="1"/>
  <c r="AV33" i="21" s="1"/>
  <c r="F33" i="21" s="1"/>
  <c r="I33" i="21"/>
  <c r="AR21" i="21"/>
  <c r="AS21" i="21" s="1"/>
  <c r="AV21" i="21" s="1"/>
  <c r="F21" i="21" s="1"/>
  <c r="I21" i="21"/>
  <c r="BB24" i="21"/>
  <c r="BD24" i="21" s="1"/>
  <c r="I51" i="26"/>
  <c r="AR51" i="26"/>
  <c r="AS51" i="26" s="1"/>
  <c r="AV51" i="26" s="1"/>
  <c r="F51" i="26" s="1"/>
  <c r="AY51" i="26" s="1"/>
  <c r="G51" i="26" s="1"/>
  <c r="BB51" i="26"/>
  <c r="BD51" i="26" s="1"/>
  <c r="I18" i="26"/>
  <c r="AR18" i="26"/>
  <c r="AS18" i="26" s="1"/>
  <c r="AV18" i="26" s="1"/>
  <c r="F18" i="26" s="1"/>
  <c r="AY18" i="26" s="1"/>
  <c r="G18" i="26" s="1"/>
  <c r="AY42" i="24"/>
  <c r="G42" i="24" s="1"/>
  <c r="BB42" i="24"/>
  <c r="BD42" i="24" s="1"/>
  <c r="I27" i="24"/>
  <c r="AR27" i="24"/>
  <c r="AS27" i="24" s="1"/>
  <c r="AV27" i="24" s="1"/>
  <c r="F27" i="24" s="1"/>
  <c r="AR39" i="23"/>
  <c r="AS39" i="23" s="1"/>
  <c r="AV39" i="23" s="1"/>
  <c r="F39" i="23" s="1"/>
  <c r="AY39" i="23" s="1"/>
  <c r="G39" i="23" s="1"/>
  <c r="I39" i="23"/>
  <c r="I27" i="23"/>
  <c r="AR27" i="23"/>
  <c r="AS27" i="23" s="1"/>
  <c r="AV27" i="23" s="1"/>
  <c r="F27" i="23" s="1"/>
  <c r="AR21" i="22"/>
  <c r="AS21" i="22" s="1"/>
  <c r="AV21" i="22" s="1"/>
  <c r="F21" i="22" s="1"/>
  <c r="AY21" i="22" s="1"/>
  <c r="G21" i="22" s="1"/>
  <c r="I21" i="22"/>
  <c r="AR45" i="22"/>
  <c r="AS45" i="22" s="1"/>
  <c r="AV45" i="22" s="1"/>
  <c r="F45" i="22" s="1"/>
  <c r="I45" i="22"/>
  <c r="AR51" i="22"/>
  <c r="AS51" i="22" s="1"/>
  <c r="AV51" i="22" s="1"/>
  <c r="F51" i="22" s="1"/>
  <c r="AY51" i="22" s="1"/>
  <c r="G51" i="22" s="1"/>
  <c r="I51" i="22"/>
  <c r="I33" i="22"/>
  <c r="AR33" i="22"/>
  <c r="AS33" i="22" s="1"/>
  <c r="AV33" i="22" s="1"/>
  <c r="F33" i="22" s="1"/>
  <c r="BB51" i="22"/>
  <c r="BD51" i="22" s="1"/>
  <c r="AR39" i="22"/>
  <c r="AS39" i="22" s="1"/>
  <c r="AV39" i="22" s="1"/>
  <c r="F39" i="22" s="1"/>
  <c r="I39" i="22"/>
  <c r="BB24" i="22"/>
  <c r="BD24" i="22" s="1"/>
  <c r="BA48" i="26"/>
  <c r="AZ48" i="26"/>
  <c r="BB48" i="26"/>
  <c r="BD48" i="26" s="1"/>
  <c r="I33" i="25"/>
  <c r="AR33" i="25"/>
  <c r="AS33" i="25" s="1"/>
  <c r="AV33" i="25" s="1"/>
  <c r="F33" i="25" s="1"/>
  <c r="AY33" i="25" s="1"/>
  <c r="G33" i="25" s="1"/>
  <c r="BA30" i="25"/>
  <c r="AZ30" i="25"/>
  <c r="BA18" i="23"/>
  <c r="AZ18" i="23"/>
  <c r="BB18" i="23"/>
  <c r="BD18" i="23" s="1"/>
  <c r="BE48" i="18"/>
  <c r="BD48" i="18"/>
  <c r="BF48" i="18"/>
  <c r="BH48" i="18" s="1"/>
  <c r="I18" i="16"/>
  <c r="AV18" i="16"/>
  <c r="AW18" i="16" s="1"/>
  <c r="AZ18" i="16" s="1"/>
  <c r="F18" i="16" s="1"/>
  <c r="BC18" i="16" s="1"/>
  <c r="G18" i="16" s="1"/>
  <c r="BE27" i="15"/>
  <c r="BD27" i="15"/>
  <c r="BF27" i="15"/>
  <c r="BH27" i="15" s="1"/>
  <c r="BA27" i="14"/>
  <c r="AZ27" i="14"/>
  <c r="BA42" i="10"/>
  <c r="AZ42" i="10"/>
  <c r="BA27" i="7"/>
  <c r="AZ27" i="7"/>
  <c r="BB27" i="7"/>
  <c r="BD27" i="7" s="1"/>
  <c r="BA39" i="7"/>
  <c r="AZ39" i="7"/>
  <c r="BA39" i="5"/>
  <c r="AZ39" i="5"/>
  <c r="BA30" i="5"/>
  <c r="AZ30" i="5"/>
  <c r="BB30" i="5"/>
  <c r="BD30" i="5" s="1"/>
  <c r="BB39" i="5"/>
  <c r="BD39" i="5" s="1"/>
  <c r="BA18" i="5"/>
  <c r="AZ18" i="5"/>
  <c r="I33" i="5"/>
  <c r="AR33" i="5"/>
  <c r="AS33" i="5" s="1"/>
  <c r="AV33" i="5" s="1"/>
  <c r="F33" i="5" s="1"/>
  <c r="I36" i="5"/>
  <c r="AR36" i="5"/>
  <c r="AS36" i="5" s="1"/>
  <c r="AV36" i="5" s="1"/>
  <c r="F36" i="5" s="1"/>
  <c r="AY36" i="5" s="1"/>
  <c r="G36" i="5" s="1"/>
  <c r="BB18" i="5"/>
  <c r="BD18" i="5" s="1"/>
  <c r="BA45" i="4"/>
  <c r="AZ45" i="4"/>
  <c r="BB45" i="4"/>
  <c r="BD45" i="4" s="1"/>
  <c r="BA24" i="50" l="1"/>
  <c r="AZ24" i="50"/>
  <c r="BA51" i="47"/>
  <c r="AZ51" i="47"/>
  <c r="BA18" i="44"/>
  <c r="AZ18" i="44"/>
  <c r="BA33" i="37"/>
  <c r="AZ33" i="37"/>
  <c r="BB21" i="14"/>
  <c r="BD21" i="14" s="1"/>
  <c r="BB24" i="7"/>
  <c r="BD24" i="7" s="1"/>
  <c r="AY30" i="7"/>
  <c r="G30" i="7" s="1"/>
  <c r="BB30" i="7"/>
  <c r="BD30" i="7" s="1"/>
  <c r="BB39" i="10"/>
  <c r="BD39" i="10" s="1"/>
  <c r="BF45" i="17"/>
  <c r="BH45" i="17" s="1"/>
  <c r="BF30" i="16"/>
  <c r="BH30" i="16" s="1"/>
  <c r="BC24" i="20"/>
  <c r="G24" i="20" s="1"/>
  <c r="BF24" i="20"/>
  <c r="BH24" i="20" s="1"/>
  <c r="BC42" i="18"/>
  <c r="G42" i="18" s="1"/>
  <c r="BF42" i="18"/>
  <c r="BH42" i="18" s="1"/>
  <c r="AY39" i="4"/>
  <c r="G39" i="4" s="1"/>
  <c r="BB39" i="4"/>
  <c r="BD39" i="4" s="1"/>
  <c r="BB51" i="5"/>
  <c r="BD51" i="5" s="1"/>
  <c r="AY36" i="21"/>
  <c r="G36" i="21" s="1"/>
  <c r="BB36" i="21"/>
  <c r="BD36" i="21" s="1"/>
  <c r="BB21" i="25"/>
  <c r="BD21" i="25" s="1"/>
  <c r="BB24" i="24"/>
  <c r="BD24" i="24" s="1"/>
  <c r="AZ33" i="23"/>
  <c r="BA33" i="23"/>
  <c r="BB21" i="22"/>
  <c r="BD21" i="22" s="1"/>
  <c r="AY27" i="22"/>
  <c r="G27" i="22" s="1"/>
  <c r="BB27" i="22"/>
  <c r="BD27" i="22" s="1"/>
  <c r="BB39" i="23"/>
  <c r="BD39" i="23" s="1"/>
  <c r="BA36" i="47"/>
  <c r="AZ36" i="47"/>
  <c r="AZ48" i="24"/>
  <c r="BA48" i="24"/>
  <c r="BA21" i="31"/>
  <c r="AZ21" i="31"/>
  <c r="BA24" i="26"/>
  <c r="AZ24" i="26"/>
  <c r="AY48" i="12"/>
  <c r="G48" i="12" s="1"/>
  <c r="BB48" i="12"/>
  <c r="BD48" i="12" s="1"/>
  <c r="AZ18" i="52"/>
  <c r="BA18" i="52"/>
  <c r="AY27" i="12"/>
  <c r="G27" i="12" s="1"/>
  <c r="BB27" i="12"/>
  <c r="BD27" i="12" s="1"/>
  <c r="BA39" i="31"/>
  <c r="AZ39" i="31"/>
  <c r="BA21" i="25"/>
  <c r="AZ21" i="25"/>
  <c r="BA33" i="38"/>
  <c r="AZ33" i="38"/>
  <c r="AY36" i="24"/>
  <c r="G36" i="24" s="1"/>
  <c r="BB36" i="24"/>
  <c r="BD36" i="24" s="1"/>
  <c r="BF18" i="16"/>
  <c r="BH18" i="16" s="1"/>
  <c r="BB18" i="26"/>
  <c r="BD18" i="26" s="1"/>
  <c r="BF45" i="20"/>
  <c r="BH45" i="20" s="1"/>
  <c r="BB18" i="7"/>
  <c r="BD18" i="7" s="1"/>
  <c r="BC39" i="17"/>
  <c r="G39" i="17" s="1"/>
  <c r="BF39" i="17"/>
  <c r="BH39" i="17" s="1"/>
  <c r="BC36" i="20"/>
  <c r="G36" i="20" s="1"/>
  <c r="BF36" i="20"/>
  <c r="BH36" i="20" s="1"/>
  <c r="AZ24" i="31"/>
  <c r="BA24" i="31"/>
  <c r="BA48" i="47"/>
  <c r="AZ48" i="47"/>
  <c r="AZ27" i="35"/>
  <c r="BA27" i="35"/>
  <c r="AZ21" i="51"/>
  <c r="BA21" i="51"/>
  <c r="BA48" i="52"/>
  <c r="AZ48" i="52"/>
  <c r="AY39" i="25"/>
  <c r="G39" i="25" s="1"/>
  <c r="BB39" i="25"/>
  <c r="BD39" i="25" s="1"/>
  <c r="BA51" i="5"/>
  <c r="AZ51" i="5"/>
  <c r="BD39" i="16"/>
  <c r="BE39" i="16"/>
  <c r="BA39" i="35"/>
  <c r="AZ39" i="35"/>
  <c r="AZ39" i="49"/>
  <c r="BA39" i="49"/>
  <c r="BA18" i="51"/>
  <c r="AZ18" i="51"/>
  <c r="BC21" i="15"/>
  <c r="G21" i="15" s="1"/>
  <c r="BF21" i="15"/>
  <c r="BH21" i="15" s="1"/>
  <c r="BC48" i="16"/>
  <c r="G48" i="16" s="1"/>
  <c r="BF48" i="16"/>
  <c r="BH48" i="16" s="1"/>
  <c r="AZ51" i="34"/>
  <c r="BA51" i="34"/>
  <c r="BA18" i="46"/>
  <c r="AZ18" i="46"/>
  <c r="AY51" i="10"/>
  <c r="G51" i="10" s="1"/>
  <c r="BB51" i="10"/>
  <c r="BD51" i="10" s="1"/>
  <c r="AY51" i="23"/>
  <c r="G51" i="23" s="1"/>
  <c r="BB51" i="23"/>
  <c r="BD51" i="23" s="1"/>
  <c r="AY45" i="26"/>
  <c r="G45" i="26" s="1"/>
  <c r="BB45" i="26"/>
  <c r="BD45" i="26" s="1"/>
  <c r="BA27" i="4"/>
  <c r="AZ27" i="4"/>
  <c r="AZ24" i="24"/>
  <c r="BA24" i="24"/>
  <c r="BB27" i="5"/>
  <c r="BD27" i="5" s="1"/>
  <c r="AZ39" i="46"/>
  <c r="BA39" i="46"/>
  <c r="BA45" i="31"/>
  <c r="AZ45" i="31"/>
  <c r="BF18" i="17"/>
  <c r="BH18" i="17" s="1"/>
  <c r="BB42" i="14"/>
  <c r="BD42" i="14" s="1"/>
  <c r="AY48" i="21"/>
  <c r="G48" i="21" s="1"/>
  <c r="BB48" i="21"/>
  <c r="BD48" i="21" s="1"/>
  <c r="AY33" i="14"/>
  <c r="G33" i="14" s="1"/>
  <c r="BB33" i="14"/>
  <c r="BD33" i="14" s="1"/>
  <c r="BA39" i="10"/>
  <c r="AZ39" i="10"/>
  <c r="BE51" i="41"/>
  <c r="BD51" i="41"/>
  <c r="AY51" i="25"/>
  <c r="G51" i="25" s="1"/>
  <c r="BB51" i="25"/>
  <c r="BD51" i="25" s="1"/>
  <c r="BB24" i="26"/>
  <c r="BD24" i="26" s="1"/>
  <c r="AY18" i="25"/>
  <c r="G18" i="25" s="1"/>
  <c r="BB18" i="25"/>
  <c r="BD18" i="25" s="1"/>
  <c r="AY45" i="7"/>
  <c r="G45" i="7" s="1"/>
  <c r="BB45" i="7"/>
  <c r="BD45" i="7" s="1"/>
  <c r="BB48" i="24"/>
  <c r="BD48" i="24" s="1"/>
  <c r="AZ27" i="52"/>
  <c r="BA27" i="52"/>
  <c r="AZ45" i="52"/>
  <c r="BA45" i="52"/>
  <c r="BA30" i="52"/>
  <c r="AZ30" i="52"/>
  <c r="BA36" i="50"/>
  <c r="AZ36" i="50"/>
  <c r="BA18" i="50"/>
  <c r="AZ18" i="50"/>
  <c r="BA30" i="46"/>
  <c r="AZ30" i="46"/>
  <c r="AZ30" i="45"/>
  <c r="BA30" i="45"/>
  <c r="BA21" i="38"/>
  <c r="AZ21" i="38"/>
  <c r="BA24" i="35"/>
  <c r="AZ24" i="35"/>
  <c r="AZ48" i="35"/>
  <c r="BA48" i="35"/>
  <c r="BA42" i="35"/>
  <c r="AZ42" i="35"/>
  <c r="AZ18" i="35"/>
  <c r="BA18" i="35"/>
  <c r="BE30" i="41"/>
  <c r="BD30" i="41"/>
  <c r="BA45" i="45"/>
  <c r="AZ45" i="45"/>
  <c r="BA51" i="45"/>
  <c r="AZ51" i="45"/>
  <c r="BA18" i="45"/>
  <c r="AZ18" i="45"/>
  <c r="BA48" i="45"/>
  <c r="AZ48" i="45"/>
  <c r="BA45" i="36"/>
  <c r="AZ45" i="36"/>
  <c r="BA21" i="36"/>
  <c r="AZ21" i="36"/>
  <c r="BA51" i="36"/>
  <c r="AZ51" i="36"/>
  <c r="BA18" i="31"/>
  <c r="AZ18" i="31"/>
  <c r="BA39" i="30"/>
  <c r="AZ39" i="30"/>
  <c r="BA33" i="30"/>
  <c r="AZ33" i="30"/>
  <c r="AZ36" i="14"/>
  <c r="BA36" i="14"/>
  <c r="BB36" i="14"/>
  <c r="BD36" i="14" s="1"/>
  <c r="BA21" i="14"/>
  <c r="AZ21" i="14"/>
  <c r="BA42" i="14"/>
  <c r="AZ42" i="14"/>
  <c r="AY18" i="14"/>
  <c r="G18" i="14" s="1"/>
  <c r="BB18" i="14"/>
  <c r="BD18" i="14" s="1"/>
  <c r="AZ24" i="7"/>
  <c r="BA24" i="7"/>
  <c r="BA18" i="7"/>
  <c r="AZ18" i="7"/>
  <c r="AY30" i="12"/>
  <c r="G30" i="12" s="1"/>
  <c r="BB30" i="12"/>
  <c r="BD30" i="12" s="1"/>
  <c r="BB33" i="10"/>
  <c r="BD33" i="10" s="1"/>
  <c r="BA33" i="10"/>
  <c r="AZ33" i="10"/>
  <c r="BE42" i="17"/>
  <c r="BD42" i="17"/>
  <c r="BD45" i="17"/>
  <c r="BE45" i="17"/>
  <c r="BE48" i="17"/>
  <c r="BD48" i="17"/>
  <c r="BF48" i="17"/>
  <c r="BH48" i="17" s="1"/>
  <c r="BF42" i="17"/>
  <c r="BH42" i="17" s="1"/>
  <c r="BE18" i="17"/>
  <c r="BD18" i="17"/>
  <c r="BC42" i="16"/>
  <c r="G42" i="16" s="1"/>
  <c r="BF42" i="16"/>
  <c r="BH42" i="16" s="1"/>
  <c r="BE30" i="16"/>
  <c r="BD30" i="16"/>
  <c r="BC36" i="15"/>
  <c r="G36" i="15" s="1"/>
  <c r="BF36" i="15"/>
  <c r="BH36" i="15" s="1"/>
  <c r="BC39" i="15"/>
  <c r="G39" i="15" s="1"/>
  <c r="BF39" i="15"/>
  <c r="BH39" i="15" s="1"/>
  <c r="BC24" i="15"/>
  <c r="G24" i="15" s="1"/>
  <c r="BF24" i="15"/>
  <c r="BH24" i="15" s="1"/>
  <c r="BC18" i="15"/>
  <c r="G18" i="15" s="1"/>
  <c r="BF18" i="15"/>
  <c r="BH18" i="15" s="1"/>
  <c r="BE42" i="20"/>
  <c r="BD42" i="20"/>
  <c r="BE21" i="20"/>
  <c r="BD21" i="20"/>
  <c r="BF42" i="20"/>
  <c r="BH42" i="20" s="1"/>
  <c r="BE45" i="20"/>
  <c r="BD45" i="20"/>
  <c r="BC18" i="20"/>
  <c r="G18" i="20" s="1"/>
  <c r="BF18" i="20"/>
  <c r="BH18" i="20" s="1"/>
  <c r="AY48" i="4"/>
  <c r="G48" i="4" s="1"/>
  <c r="BB48" i="4"/>
  <c r="BD48" i="4" s="1"/>
  <c r="BA24" i="4"/>
  <c r="AZ24" i="4"/>
  <c r="BB21" i="4"/>
  <c r="BD21" i="4" s="1"/>
  <c r="BB24" i="4"/>
  <c r="BD24" i="4" s="1"/>
  <c r="AZ21" i="4"/>
  <c r="BA21" i="4"/>
  <c r="AY18" i="4"/>
  <c r="G18" i="4" s="1"/>
  <c r="BB18" i="4"/>
  <c r="BD18" i="4" s="1"/>
  <c r="BA48" i="5"/>
  <c r="AZ48" i="5"/>
  <c r="BB48" i="5"/>
  <c r="BD48" i="5" s="1"/>
  <c r="BA27" i="5"/>
  <c r="AZ27" i="5"/>
  <c r="AY33" i="21"/>
  <c r="G33" i="21" s="1"/>
  <c r="BB33" i="21"/>
  <c r="BD33" i="21" s="1"/>
  <c r="AY27" i="21"/>
  <c r="G27" i="21" s="1"/>
  <c r="BB27" i="21"/>
  <c r="BD27" i="21" s="1"/>
  <c r="AY21" i="21"/>
  <c r="G21" i="21" s="1"/>
  <c r="BB21" i="21"/>
  <c r="BD21" i="21" s="1"/>
  <c r="AY45" i="21"/>
  <c r="G45" i="21" s="1"/>
  <c r="BB45" i="21"/>
  <c r="BD45" i="21" s="1"/>
  <c r="BA51" i="21"/>
  <c r="AZ51" i="21"/>
  <c r="BA51" i="26"/>
  <c r="AZ51" i="26"/>
  <c r="BA18" i="26"/>
  <c r="AZ18" i="26"/>
  <c r="AY27" i="24"/>
  <c r="G27" i="24" s="1"/>
  <c r="BB27" i="24"/>
  <c r="BD27" i="24" s="1"/>
  <c r="AZ42" i="24"/>
  <c r="BA42" i="24"/>
  <c r="AY27" i="23"/>
  <c r="G27" i="23" s="1"/>
  <c r="BB27" i="23"/>
  <c r="BD27" i="23" s="1"/>
  <c r="BA39" i="23"/>
  <c r="AZ39" i="23"/>
  <c r="AY39" i="22"/>
  <c r="G39" i="22" s="1"/>
  <c r="BB39" i="22"/>
  <c r="BD39" i="22" s="1"/>
  <c r="AY33" i="22"/>
  <c r="G33" i="22" s="1"/>
  <c r="BB33" i="22"/>
  <c r="BD33" i="22" s="1"/>
  <c r="AY45" i="22"/>
  <c r="G45" i="22" s="1"/>
  <c r="BB45" i="22"/>
  <c r="BD45" i="22" s="1"/>
  <c r="AZ51" i="22"/>
  <c r="BA51" i="22"/>
  <c r="BA21" i="22"/>
  <c r="AZ21" i="22"/>
  <c r="BA33" i="25"/>
  <c r="AZ33" i="25"/>
  <c r="BB33" i="25"/>
  <c r="BD33" i="25" s="1"/>
  <c r="BE18" i="16"/>
  <c r="BD18" i="16"/>
  <c r="BA36" i="5"/>
  <c r="AZ36" i="5"/>
  <c r="BB36" i="5"/>
  <c r="BD36" i="5" s="1"/>
  <c r="AY33" i="5"/>
  <c r="G33" i="5" s="1"/>
  <c r="BB33" i="5"/>
  <c r="BD33" i="5" s="1"/>
  <c r="BA30" i="7" l="1"/>
  <c r="AZ30" i="7"/>
  <c r="BE24" i="20"/>
  <c r="BD24" i="20"/>
  <c r="BE42" i="18"/>
  <c r="BD42" i="18"/>
  <c r="BA39" i="4"/>
  <c r="AZ39" i="4"/>
  <c r="BA36" i="21"/>
  <c r="AZ36" i="21"/>
  <c r="BA27" i="22"/>
  <c r="AZ27" i="22"/>
  <c r="BA51" i="25"/>
  <c r="AZ51" i="25"/>
  <c r="AZ48" i="21"/>
  <c r="BA48" i="21"/>
  <c r="BA36" i="24"/>
  <c r="AZ36" i="24"/>
  <c r="AZ27" i="12"/>
  <c r="BA27" i="12"/>
  <c r="BD39" i="17"/>
  <c r="BE39" i="17"/>
  <c r="BA33" i="14"/>
  <c r="AZ33" i="14"/>
  <c r="AZ48" i="12"/>
  <c r="BA48" i="12"/>
  <c r="AZ45" i="7"/>
  <c r="BA45" i="7"/>
  <c r="AZ45" i="26"/>
  <c r="BA45" i="26"/>
  <c r="BA51" i="23"/>
  <c r="AZ51" i="23"/>
  <c r="BA18" i="25"/>
  <c r="AZ18" i="25"/>
  <c r="BA51" i="10"/>
  <c r="AZ51" i="10"/>
  <c r="BE48" i="16"/>
  <c r="BD48" i="16"/>
  <c r="BE21" i="15"/>
  <c r="BD21" i="15"/>
  <c r="AZ39" i="25"/>
  <c r="BA39" i="25"/>
  <c r="BE36" i="20"/>
  <c r="BD36" i="20"/>
  <c r="BA18" i="14"/>
  <c r="AZ18" i="14"/>
  <c r="BA30" i="12"/>
  <c r="AZ30" i="12"/>
  <c r="BD42" i="16"/>
  <c r="BE42" i="16"/>
  <c r="BE39" i="15"/>
  <c r="BD39" i="15"/>
  <c r="BE24" i="15"/>
  <c r="BD24" i="15"/>
  <c r="BE36" i="15"/>
  <c r="BD36" i="15"/>
  <c r="BD18" i="15"/>
  <c r="BE18" i="15"/>
  <c r="BE18" i="20"/>
  <c r="BD18" i="20"/>
  <c r="AZ48" i="4"/>
  <c r="BA48" i="4"/>
  <c r="BA18" i="4"/>
  <c r="AZ18" i="4"/>
  <c r="BA27" i="21"/>
  <c r="AZ27" i="21"/>
  <c r="AZ45" i="21"/>
  <c r="BA45" i="21"/>
  <c r="AZ21" i="21"/>
  <c r="BA21" i="21"/>
  <c r="AZ33" i="21"/>
  <c r="BA33" i="21"/>
  <c r="BA27" i="24"/>
  <c r="AZ27" i="24"/>
  <c r="AZ27" i="23"/>
  <c r="BA27" i="23"/>
  <c r="AZ33" i="22"/>
  <c r="BA33" i="22"/>
  <c r="BA45" i="22"/>
  <c r="AZ45" i="22"/>
  <c r="BA39" i="22"/>
  <c r="AZ39" i="22"/>
  <c r="BA33" i="5"/>
  <c r="AZ33" i="5"/>
</calcChain>
</file>

<file path=xl/sharedStrings.xml><?xml version="1.0" encoding="utf-8"?>
<sst xmlns="http://schemas.openxmlformats.org/spreadsheetml/2006/main" count="25441" uniqueCount="5666">
  <si>
    <t>Remark=</t>
  </si>
  <si>
    <t>11:58:38</t>
  </si>
  <si>
    <t xml:space="preserve">"11:55:37 Flow: Fixed -&gt; 300 umol/s"
</t>
  </si>
  <si>
    <t xml:space="preserve">"11:48:48 Flow: Fixed -&gt; 300 umol/s"
</t>
  </si>
  <si>
    <t>out</t>
  </si>
  <si>
    <t>in</t>
  </si>
  <si>
    <t>AHs/Cs</t>
  </si>
  <si>
    <t>C2sfc</t>
  </si>
  <si>
    <t>RHsfc</t>
  </si>
  <si>
    <t>Ci/Ca</t>
  </si>
  <si>
    <t>Ci_Pa</t>
  </si>
  <si>
    <t>CndCO2</t>
  </si>
  <si>
    <t>VpdA</t>
  </si>
  <si>
    <t>vp_kPa</t>
  </si>
  <si>
    <t>CndTotal</t>
  </si>
  <si>
    <t>SVTair</t>
  </si>
  <si>
    <t>CTair</t>
  </si>
  <si>
    <t>h20diff</t>
  </si>
  <si>
    <t>h2o_i</t>
  </si>
  <si>
    <t>SVTleaf</t>
  </si>
  <si>
    <t>Tl-Ta</t>
  </si>
  <si>
    <t>R(W/m2)</t>
  </si>
  <si>
    <t>Twall_K</t>
  </si>
  <si>
    <t>Tair_K</t>
  </si>
  <si>
    <t>Trans</t>
  </si>
  <si>
    <t>fda</t>
  </si>
  <si>
    <t>Status</t>
  </si>
  <si>
    <t>alphaK</t>
  </si>
  <si>
    <t>f_parout</t>
  </si>
  <si>
    <t>f_parin</t>
  </si>
  <si>
    <t>BLCoffst</t>
  </si>
  <si>
    <t>BLCslope</t>
  </si>
  <si>
    <t>StableF</t>
  </si>
  <si>
    <t>HsMch</t>
  </si>
  <si>
    <t>CsMch</t>
  </si>
  <si>
    <t>Press</t>
  </si>
  <si>
    <t>PARo</t>
  </si>
  <si>
    <t>PARi</t>
  </si>
  <si>
    <t>Flow</t>
  </si>
  <si>
    <t>RH_S</t>
  </si>
  <si>
    <t>RH_R</t>
  </si>
  <si>
    <t>H2OS</t>
  </si>
  <si>
    <t>H2OR</t>
  </si>
  <si>
    <t>CO2S</t>
  </si>
  <si>
    <t>CO2R</t>
  </si>
  <si>
    <t>TBlk</t>
  </si>
  <si>
    <t>Tleaf</t>
  </si>
  <si>
    <t>Tair</t>
  </si>
  <si>
    <t>BLCond</t>
  </si>
  <si>
    <t>StmRat</t>
  </si>
  <si>
    <t>BLC_1</t>
  </si>
  <si>
    <t>Area</t>
  </si>
  <si>
    <t>CTleaf</t>
  </si>
  <si>
    <t>VpdL</t>
  </si>
  <si>
    <t>Trmmol</t>
  </si>
  <si>
    <t>Ci</t>
  </si>
  <si>
    <t>Cond</t>
  </si>
  <si>
    <t>Photo</t>
  </si>
  <si>
    <t>EBal?</t>
  </si>
  <si>
    <t>FTime</t>
  </si>
  <si>
    <t>HHMMSS</t>
  </si>
  <si>
    <t>Obs</t>
  </si>
  <si>
    <t/>
  </si>
  <si>
    <t>/User/Configs/UserPrefs/LED2x3n.xml</t>
  </si>
  <si>
    <t>Config=</t>
  </si>
  <si>
    <t>A/D AvgTime=</t>
  </si>
  <si>
    <t>6400-02 or -02B LED Source</t>
  </si>
  <si>
    <t>LightSource=</t>
  </si>
  <si>
    <t>PSC-2302</t>
  </si>
  <si>
    <t>Unit=</t>
  </si>
  <si>
    <t>OPEN 6.3.4</t>
  </si>
  <si>
    <t>12:58:50</t>
  </si>
  <si>
    <t xml:space="preserve">"12:55:49 Flow: Fixed -&gt; 300 umol/s"
</t>
  </si>
  <si>
    <t xml:space="preserve">"14:42:53 Flow: Fixed -&gt; 300 umol/s"
</t>
  </si>
  <si>
    <t xml:space="preserve">"14:42:53 Coolers: Off"
</t>
  </si>
  <si>
    <t xml:space="preserve">"14:42:53 CO2 Mixer: CO2R -&gt; 400 uml"
</t>
  </si>
  <si>
    <t xml:space="preserve">"14:42:53 Lamp: ParIn -&gt;  2000 uml"
</t>
  </si>
  <si>
    <t>14:42:25</t>
  </si>
  <si>
    <t xml:space="preserve">"14:39:24 Lamp: ParIn -&gt;  2000 uml"
</t>
  </si>
  <si>
    <t>14:38:57</t>
  </si>
  <si>
    <t xml:space="preserve">"14:39:24 Flow: Fixed -&gt; 300 umol/s"
</t>
  </si>
  <si>
    <t xml:space="preserve">"14:35:56 Lamp: ParIn -&gt;  1600 uml"
</t>
  </si>
  <si>
    <t>14:35:30</t>
  </si>
  <si>
    <t xml:space="preserve">"14:35:56 Flow: Fixed -&gt; 300 umol/s"
</t>
  </si>
  <si>
    <t xml:space="preserve">"14:32:29 Lamp: ParIn -&gt;  1250 uml"
</t>
  </si>
  <si>
    <t>14:32:03</t>
  </si>
  <si>
    <t xml:space="preserve">"14:32:29 Flow: Fixed -&gt; 300 umol/s"
</t>
  </si>
  <si>
    <t xml:space="preserve">"14:29:02 Lamp: ParIn -&gt;  1000 uml"
</t>
  </si>
  <si>
    <t>14:28:36</t>
  </si>
  <si>
    <t xml:space="preserve">"14:29:01 Flow: Fixed -&gt; 300 umol/s"
</t>
  </si>
  <si>
    <t xml:space="preserve">"14:25:35 Lamp: ParIn -&gt;  750 uml"
</t>
  </si>
  <si>
    <t>14:25:10</t>
  </si>
  <si>
    <t xml:space="preserve">"14:25:35 Flow: Fixed -&gt; 300 umol/s"
</t>
  </si>
  <si>
    <t xml:space="preserve">"14:22:09 Lamp: ParIn -&gt;  500 uml"
</t>
  </si>
  <si>
    <t>14:21:44</t>
  </si>
  <si>
    <t xml:space="preserve">"14:22:09 Flow: Fixed -&gt; 300 umol/s"
</t>
  </si>
  <si>
    <t xml:space="preserve">"14:18:43 Lamp: ParIn -&gt;  300 uml"
</t>
  </si>
  <si>
    <t>14:18:18</t>
  </si>
  <si>
    <t xml:space="preserve">"14:18:42 Flow: Fixed -&gt; 300 umol/s"
</t>
  </si>
  <si>
    <t xml:space="preserve">"14:15:17 Lamp: ParIn -&gt;  150 uml"
</t>
  </si>
  <si>
    <t>14:14:53</t>
  </si>
  <si>
    <t xml:space="preserve">"14:15:17 Flow: Fixed -&gt; 300 umol/s"
</t>
  </si>
  <si>
    <t xml:space="preserve">"14:11:52 Lamp: ParIn -&gt;  100 uml"
</t>
  </si>
  <si>
    <t>14:11:27</t>
  </si>
  <si>
    <t xml:space="preserve">"14:11:52 Flow: Fixed -&gt; 300 umol/s"
</t>
  </si>
  <si>
    <t xml:space="preserve">"14:08:26 Lamp: ParIn -&gt;  50 uml"
</t>
  </si>
  <si>
    <t>14:08:01</t>
  </si>
  <si>
    <t xml:space="preserve">"14:08:25 Flow: Fixed -&gt; 300 umol/s"
</t>
  </si>
  <si>
    <t xml:space="preserve">"14:05:00 Lamp: ParIn -&gt;  25 uml"
</t>
  </si>
  <si>
    <t>14:04:35</t>
  </si>
  <si>
    <t xml:space="preserve">"14:05:00 Flow: Fixed -&gt; 300 umol/s"
</t>
  </si>
  <si>
    <t xml:space="preserve">"14:01:34 Lamp: ParIn -&gt;  0 uml"
</t>
  </si>
  <si>
    <t xml:space="preserve">"14:01:34 Flow: Fixed -&gt; 300 umol/s"
</t>
  </si>
  <si>
    <t xml:space="preserve">"14:01:34 Coolers: Off"
</t>
  </si>
  <si>
    <t xml:space="preserve">"14:01:34 CO2 Mixer: CO2R -&gt; 400 uml"
</t>
  </si>
  <si>
    <t xml:space="preserve">"14:01:34 Lamp: Off"
</t>
  </si>
  <si>
    <t xml:space="preserve">"13:58:46 Launched AutoProg /User/Configs/AutoProgs/LightCurve2"
</t>
  </si>
  <si>
    <t>Sun Jul 19 2020 13:58:46</t>
  </si>
  <si>
    <t xml:space="preserve">"13:56:30 Flow: Fixed -&gt; 300 umol/s"
</t>
  </si>
  <si>
    <t xml:space="preserve">"13:56:30 Coolers: Off"
</t>
  </si>
  <si>
    <t xml:space="preserve">"13:56:30 CO2 Mixer: CO2R -&gt; 400 uml"
</t>
  </si>
  <si>
    <t xml:space="preserve">"13:56:30 Lamp: ParIn -&gt;  2000 uml"
</t>
  </si>
  <si>
    <t>13:56:06</t>
  </si>
  <si>
    <t xml:space="preserve">"13:53:05 Lamp: ParIn -&gt;  2000 uml"
</t>
  </si>
  <si>
    <t>13:52:42</t>
  </si>
  <si>
    <t xml:space="preserve">"13:53:05 Flow: Fixed -&gt; 300 umol/s"
</t>
  </si>
  <si>
    <t xml:space="preserve">"13:49:41 Lamp: ParIn -&gt;  1600 uml"
</t>
  </si>
  <si>
    <t>13:49:17</t>
  </si>
  <si>
    <t xml:space="preserve">"13:49:41 Flow: Fixed -&gt; 300 umol/s"
</t>
  </si>
  <si>
    <t xml:space="preserve">"13:46:16 Lamp: ParIn -&gt;  1250 uml"
</t>
  </si>
  <si>
    <t>13:45:52</t>
  </si>
  <si>
    <t xml:space="preserve">"13:46:16 Flow: Fixed -&gt; 300 umol/s"
</t>
  </si>
  <si>
    <t xml:space="preserve">"13:42:51 Lamp: ParIn -&gt;  1000 uml"
</t>
  </si>
  <si>
    <t>13:42:28</t>
  </si>
  <si>
    <t xml:space="preserve">"13:42:51 Flow: Fixed -&gt; 300 umol/s"
</t>
  </si>
  <si>
    <t xml:space="preserve">"13:39:27 Lamp: ParIn -&gt;  750 uml"
</t>
  </si>
  <si>
    <t>13:39:04</t>
  </si>
  <si>
    <t xml:space="preserve">"13:39:27 Flow: Fixed -&gt; 300 umol/s"
</t>
  </si>
  <si>
    <t xml:space="preserve">"13:36:03 Lamp: ParIn -&gt;  500 uml"
</t>
  </si>
  <si>
    <t>13:35:40</t>
  </si>
  <si>
    <t xml:space="preserve">"13:36:03 Flow: Fixed -&gt; 300 umol/s"
</t>
  </si>
  <si>
    <t xml:space="preserve">"13:32:39 Lamp: ParIn -&gt;  300 uml"
</t>
  </si>
  <si>
    <t>13:32:16</t>
  </si>
  <si>
    <t xml:space="preserve">"13:32:39 Flow: Fixed -&gt; 300 umol/s"
</t>
  </si>
  <si>
    <t xml:space="preserve">"13:29:15 Lamp: ParIn -&gt;  150 uml"
</t>
  </si>
  <si>
    <t>13:28:52</t>
  </si>
  <si>
    <t xml:space="preserve">"13:29:15 Flow: Fixed -&gt; 300 umol/s"
</t>
  </si>
  <si>
    <t xml:space="preserve">"13:25:51 Lamp: ParIn -&gt;  100 uml"
</t>
  </si>
  <si>
    <t>13:25:28</t>
  </si>
  <si>
    <t xml:space="preserve">"13:25:51 Flow: Fixed -&gt; 300 umol/s"
</t>
  </si>
  <si>
    <t xml:space="preserve">"13:22:27 Lamp: ParIn -&gt;  50 uml"
</t>
  </si>
  <si>
    <t>13:22:04</t>
  </si>
  <si>
    <t xml:space="preserve">"13:22:27 Flow: Fixed -&gt; 300 umol/s"
</t>
  </si>
  <si>
    <t xml:space="preserve">"13:19:03 Lamp: ParIn -&gt;  25 uml"
</t>
  </si>
  <si>
    <t>13:18:39</t>
  </si>
  <si>
    <t xml:space="preserve">"13:19:02 Flow: Fixed -&gt; 300 umol/s"
</t>
  </si>
  <si>
    <t xml:space="preserve">"13:15:38 Lamp: ParIn -&gt;  0 uml"
</t>
  </si>
  <si>
    <t xml:space="preserve">"13:15:38 Flow: Fixed -&gt; 300 umol/s"
</t>
  </si>
  <si>
    <t xml:space="preserve">"13:15:38 Coolers: Off"
</t>
  </si>
  <si>
    <t xml:space="preserve">"13:15:38 CO2 Mixer: CO2R -&gt; 400 uml"
</t>
  </si>
  <si>
    <t xml:space="preserve">"13:15:38 Lamp: Off"
</t>
  </si>
  <si>
    <t xml:space="preserve">"13:11:40 Launched AutoProg /User/Configs/AutoProgs/LightCurve2"
</t>
  </si>
  <si>
    <t>Sun Jul 19 2020 13:11:39</t>
  </si>
  <si>
    <t xml:space="preserve">"14:44:04 Flow: Fixed -&gt; 300 umol/s"
</t>
  </si>
  <si>
    <t xml:space="preserve">"14:44:04 Coolers: Off"
</t>
  </si>
  <si>
    <t xml:space="preserve">"14:44:04 CO2 Mixer: CO2R -&gt; 400 uml"
</t>
  </si>
  <si>
    <t xml:space="preserve">"14:44:04 Lamp: ParIn -&gt;  2000 uml"
</t>
  </si>
  <si>
    <t>14:43:40</t>
  </si>
  <si>
    <t xml:space="preserve">"14:44:03 Flow: Fixed -&gt; 300 umol/s"
</t>
  </si>
  <si>
    <t xml:space="preserve">"14:40:39 Lamp: ParIn -&gt;  2000 uml"
</t>
  </si>
  <si>
    <t>14:40:16</t>
  </si>
  <si>
    <t xml:space="preserve">"14:40:39 Flow: Fixed -&gt; 300 umol/s"
</t>
  </si>
  <si>
    <t xml:space="preserve">"14:37:15 Lamp: ParIn -&gt;  1600 uml"
</t>
  </si>
  <si>
    <t>14:36:52</t>
  </si>
  <si>
    <t xml:space="preserve">"14:37:15 Flow: Fixed -&gt; 300 umol/s"
</t>
  </si>
  <si>
    <t xml:space="preserve">"14:33:51 Lamp: ParIn -&gt;  1250 uml"
</t>
  </si>
  <si>
    <t>14:33:29</t>
  </si>
  <si>
    <t xml:space="preserve">"14:33:51 Flow: Fixed -&gt; 300 umol/s"
</t>
  </si>
  <si>
    <t xml:space="preserve">"14:30:28 Lamp: ParIn -&gt;  1000 uml"
</t>
  </si>
  <si>
    <t>14:30:05</t>
  </si>
  <si>
    <t xml:space="preserve">"14:30:28 Flow: Fixed -&gt; 300 umol/s"
</t>
  </si>
  <si>
    <t xml:space="preserve">"14:27:04 Lamp: ParIn -&gt;  750 uml"
</t>
  </si>
  <si>
    <t>14:26:41</t>
  </si>
  <si>
    <t xml:space="preserve">"14:27:03 Flow: Fixed -&gt; 300 umol/s"
</t>
  </si>
  <si>
    <t xml:space="preserve">"14:23:40 Lamp: ParIn -&gt;  500 uml"
</t>
  </si>
  <si>
    <t>14:23:18</t>
  </si>
  <si>
    <t xml:space="preserve">"14:23:40 Flow: Fixed -&gt; 300 umol/s"
</t>
  </si>
  <si>
    <t xml:space="preserve">"14:20:17 Lamp: ParIn -&gt;  300 uml"
</t>
  </si>
  <si>
    <t>14:19:54</t>
  </si>
  <si>
    <t xml:space="preserve">"14:20:17 Flow: Fixed -&gt; 300 umol/s"
</t>
  </si>
  <si>
    <t xml:space="preserve">"14:16:53 Lamp: ParIn -&gt;  150 uml"
</t>
  </si>
  <si>
    <t>14:16:30</t>
  </si>
  <si>
    <t xml:space="preserve">"14:16:52 Flow: Fixed -&gt; 300 umol/s"
</t>
  </si>
  <si>
    <t xml:space="preserve">"14:13:29 Lamp: ParIn -&gt;  100 uml"
</t>
  </si>
  <si>
    <t>14:13:07</t>
  </si>
  <si>
    <t xml:space="preserve">"14:13:29 Flow: Fixed -&gt; 300 umol/s"
</t>
  </si>
  <si>
    <t xml:space="preserve">"14:10:06 Lamp: ParIn -&gt;  50 uml"
</t>
  </si>
  <si>
    <t>14:09:43</t>
  </si>
  <si>
    <t xml:space="preserve">"14:10:06 Flow: Fixed -&gt; 300 umol/s"
</t>
  </si>
  <si>
    <t xml:space="preserve">"14:06:42 Lamp: ParIn -&gt;  25 uml"
</t>
  </si>
  <si>
    <t>14:06:19</t>
  </si>
  <si>
    <t xml:space="preserve">"14:06:42 Flow: Fixed -&gt; 300 umol/s"
</t>
  </si>
  <si>
    <t xml:space="preserve">"14:03:18 Lamp: ParIn -&gt;  0 uml"
</t>
  </si>
  <si>
    <t xml:space="preserve">"14:03:18 Flow: Fixed -&gt; 300 umol/s"
</t>
  </si>
  <si>
    <t xml:space="preserve">"14:03:18 Coolers: Off"
</t>
  </si>
  <si>
    <t xml:space="preserve">"14:03:18 CO2 Mixer: CO2R -&gt; 400 uml"
</t>
  </si>
  <si>
    <t xml:space="preserve">"14:03:18 Lamp: Off"
</t>
  </si>
  <si>
    <t xml:space="preserve">"13:59:11 Launched AutoProg /User/Configs/AutoProgs/LightCurve2"
</t>
  </si>
  <si>
    <t>Tue Jul 21 2020 13:59:11</t>
  </si>
  <si>
    <t xml:space="preserve">"13:10:12 Flow: Fixed -&gt; 300 umol/s"
</t>
  </si>
  <si>
    <t xml:space="preserve">"13:10:12 Coolers: Off"
</t>
  </si>
  <si>
    <t xml:space="preserve">"13:10:12 CO2 Mixer: CO2R -&gt; 400 uml"
</t>
  </si>
  <si>
    <t xml:space="preserve">"13:10:12 Lamp: ParIn -&gt;  2000 uml"
</t>
  </si>
  <si>
    <t>13:09:49</t>
  </si>
  <si>
    <t xml:space="preserve">"13:06:48 Lamp: ParIn -&gt;  2000 uml"
</t>
  </si>
  <si>
    <t>13:06:25</t>
  </si>
  <si>
    <t xml:space="preserve">"13:06:48 Flow: Fixed -&gt; 300 umol/s"
</t>
  </si>
  <si>
    <t xml:space="preserve">"13:03:24 Lamp: ParIn -&gt;  1600 uml"
</t>
  </si>
  <si>
    <t>13:03:01</t>
  </si>
  <si>
    <t xml:space="preserve">"13:03:24 Flow: Fixed -&gt; 300 umol/s"
</t>
  </si>
  <si>
    <t xml:space="preserve">"13:00:00 Lamp: ParIn -&gt;  1250 uml"
</t>
  </si>
  <si>
    <t>12:59:37</t>
  </si>
  <si>
    <t xml:space="preserve">"13:00:00 Flow: Fixed -&gt; 300 umol/s"
</t>
  </si>
  <si>
    <t xml:space="preserve">"12:56:36 Lamp: ParIn -&gt;  1000 uml"
</t>
  </si>
  <si>
    <t>12:56:13</t>
  </si>
  <si>
    <t xml:space="preserve">"12:56:36 Flow: Fixed -&gt; 300 umol/s"
</t>
  </si>
  <si>
    <t xml:space="preserve">"12:53:12 Lamp: ParIn -&gt;  750 uml"
</t>
  </si>
  <si>
    <t>12:52:49</t>
  </si>
  <si>
    <t xml:space="preserve">"12:53:12 Flow: Fixed -&gt; 300 umol/s"
</t>
  </si>
  <si>
    <t xml:space="preserve">"12:49:48 Lamp: ParIn -&gt;  500 uml"
</t>
  </si>
  <si>
    <t>12:49:25</t>
  </si>
  <si>
    <t xml:space="preserve">"12:49:48 Flow: Fixed -&gt; 300 umol/s"
</t>
  </si>
  <si>
    <t xml:space="preserve">"12:46:24 Lamp: ParIn -&gt;  300 uml"
</t>
  </si>
  <si>
    <t>12:46:01</t>
  </si>
  <si>
    <t xml:space="preserve">"12:46:24 Flow: Fixed -&gt; 300 umol/s"
</t>
  </si>
  <si>
    <t xml:space="preserve">"12:43:00 Lamp: ParIn -&gt;  150 uml"
</t>
  </si>
  <si>
    <t>12:42:37</t>
  </si>
  <si>
    <t xml:space="preserve">"12:43:00 Flow: Fixed -&gt; 300 umol/s"
</t>
  </si>
  <si>
    <t xml:space="preserve">"12:39:36 Lamp: ParIn -&gt;  100 uml"
</t>
  </si>
  <si>
    <t>12:39:13</t>
  </si>
  <si>
    <t xml:space="preserve">"12:39:36 Flow: Fixed -&gt; 300 umol/s"
</t>
  </si>
  <si>
    <t xml:space="preserve">"12:36:12 Lamp: ParIn -&gt;  50 uml"
</t>
  </si>
  <si>
    <t>12:35:49</t>
  </si>
  <si>
    <t xml:space="preserve">"12:36:12 Flow: Fixed -&gt; 300 umol/s"
</t>
  </si>
  <si>
    <t xml:space="preserve">"12:32:48 Lamp: ParIn -&gt;  25 uml"
</t>
  </si>
  <si>
    <t>12:32:25</t>
  </si>
  <si>
    <t xml:space="preserve">"12:32:48 Flow: Fixed -&gt; 300 umol/s"
</t>
  </si>
  <si>
    <t xml:space="preserve">"12:29:24 Lamp: ParIn -&gt;  0 uml"
</t>
  </si>
  <si>
    <t xml:space="preserve">"12:29:24 Flow: Fixed -&gt; 300 umol/s"
</t>
  </si>
  <si>
    <t xml:space="preserve">"12:29:24 Coolers: Off"
</t>
  </si>
  <si>
    <t xml:space="preserve">"12:29:24 CO2 Mixer: CO2R -&gt; 400 uml"
</t>
  </si>
  <si>
    <t xml:space="preserve">"12:29:24 Lamp: Off"
</t>
  </si>
  <si>
    <t xml:space="preserve">"12:26:24 Launched AutoProg /User/Configs/AutoProgs/LightCurve2"
</t>
  </si>
  <si>
    <t>Tue Jul 21 2020 12:26:24</t>
  </si>
  <si>
    <t>11:59:59</t>
  </si>
  <si>
    <t xml:space="preserve">"11:56:58 Flow: Fixed -&gt; 300 umol/s"
</t>
  </si>
  <si>
    <t xml:space="preserve">"13:56:55 Flow: Fixed -&gt; 300 umol/s"
</t>
  </si>
  <si>
    <t xml:space="preserve">"13:56:55 Coolers: Off"
</t>
  </si>
  <si>
    <t xml:space="preserve">"13:56:55 CO2 Mixer: CO2R -&gt; 400 uml"
</t>
  </si>
  <si>
    <t xml:space="preserve">"13:56:55 Lamp: ParIn -&gt;  2000 uml"
</t>
  </si>
  <si>
    <t>13:56:32</t>
  </si>
  <si>
    <t xml:space="preserve">"13:53:31 Lamp: ParIn -&gt;  2000 uml"
</t>
  </si>
  <si>
    <t>13:53:09</t>
  </si>
  <si>
    <t xml:space="preserve">"13:53:31 Flow: Fixed -&gt; 300 umol/s"
</t>
  </si>
  <si>
    <t xml:space="preserve">"13:50:08 Lamp: ParIn -&gt;  1600 uml"
</t>
  </si>
  <si>
    <t>13:49:46</t>
  </si>
  <si>
    <t xml:space="preserve">"13:50:08 Flow: Fixed -&gt; 300 umol/s"
</t>
  </si>
  <si>
    <t xml:space="preserve">"13:46:45 Lamp: ParIn -&gt;  1250 uml"
</t>
  </si>
  <si>
    <t>13:46:23</t>
  </si>
  <si>
    <t xml:space="preserve">"13:46:45 Flow: Fixed -&gt; 300 umol/s"
</t>
  </si>
  <si>
    <t xml:space="preserve">"13:43:22 Lamp: ParIn -&gt;  1000 uml"
</t>
  </si>
  <si>
    <t>13:43:00</t>
  </si>
  <si>
    <t xml:space="preserve">"13:43:22 Flow: Fixed -&gt; 300 umol/s"
</t>
  </si>
  <si>
    <t xml:space="preserve">"13:39:59 Lamp: ParIn -&gt;  750 uml"
</t>
  </si>
  <si>
    <t>13:39:37</t>
  </si>
  <si>
    <t xml:space="preserve">"13:39:59 Flow: Fixed -&gt; 300 umol/s"
</t>
  </si>
  <si>
    <t xml:space="preserve">"13:36:36 Lamp: ParIn -&gt;  500 uml"
</t>
  </si>
  <si>
    <t>13:36:14</t>
  </si>
  <si>
    <t xml:space="preserve">"13:36:36 Flow: Fixed -&gt; 300 umol/s"
</t>
  </si>
  <si>
    <t xml:space="preserve">"13:33:13 Lamp: ParIn -&gt;  300 uml"
</t>
  </si>
  <si>
    <t>13:32:51</t>
  </si>
  <si>
    <t xml:space="preserve">"13:33:13 Flow: Fixed -&gt; 300 umol/s"
</t>
  </si>
  <si>
    <t xml:space="preserve">"13:29:50 Lamp: ParIn -&gt;  150 uml"
</t>
  </si>
  <si>
    <t>13:29:28</t>
  </si>
  <si>
    <t xml:space="preserve">"13:29:50 Flow: Fixed -&gt; 300 umol/s"
</t>
  </si>
  <si>
    <t xml:space="preserve">"13:26:27 Lamp: ParIn -&gt;  100 uml"
</t>
  </si>
  <si>
    <t>13:26:05</t>
  </si>
  <si>
    <t xml:space="preserve">"13:26:27 Flow: Fixed -&gt; 300 umol/s"
</t>
  </si>
  <si>
    <t xml:space="preserve">"13:23:04 Lamp: ParIn -&gt;  50 uml"
</t>
  </si>
  <si>
    <t>13:22:42</t>
  </si>
  <si>
    <t xml:space="preserve">"13:23:04 Flow: Fixed -&gt; 300 umol/s"
</t>
  </si>
  <si>
    <t xml:space="preserve">"13:19:41 Lamp: ParIn -&gt;  25 uml"
</t>
  </si>
  <si>
    <t>13:19:18</t>
  </si>
  <si>
    <t xml:space="preserve">"13:19:41 Flow: Fixed -&gt; 300 umol/s"
</t>
  </si>
  <si>
    <t xml:space="preserve">"13:16:17 Lamp: ParIn -&gt;  0 uml"
</t>
  </si>
  <si>
    <t xml:space="preserve">"13:16:17 Flow: Fixed -&gt; 300 umol/s"
</t>
  </si>
  <si>
    <t xml:space="preserve">"13:16:17 Coolers: Off"
</t>
  </si>
  <si>
    <t xml:space="preserve">"13:16:17 CO2 Mixer: CO2R -&gt; 400 uml"
</t>
  </si>
  <si>
    <t xml:space="preserve">"13:16:17 Lamp: Off"
</t>
  </si>
  <si>
    <t xml:space="preserve">"13:12:56 Launched AutoProg /User/Configs/AutoProgs/LightCurve2"
</t>
  </si>
  <si>
    <t>Tue Jul 21 2020 13:12:56</t>
  </si>
  <si>
    <t xml:space="preserve">"15:30:29 Flow: Fixed -&gt; 300 umol/s"
</t>
  </si>
  <si>
    <t xml:space="preserve">"15:30:29 Coolers: Off"
</t>
  </si>
  <si>
    <t xml:space="preserve">"15:30:29 CO2 Mixer: CO2R -&gt; 400 uml"
</t>
  </si>
  <si>
    <t xml:space="preserve">"15:30:29 Lamp: ParIn -&gt;  2000 uml"
</t>
  </si>
  <si>
    <t>15:30:04</t>
  </si>
  <si>
    <t xml:space="preserve">"15:30:28 Flow: Fixed -&gt; 300 umol/s"
</t>
  </si>
  <si>
    <t xml:space="preserve">"15:27:03 Lamp: ParIn -&gt;  2000 uml"
</t>
  </si>
  <si>
    <t>15:26:40</t>
  </si>
  <si>
    <t xml:space="preserve">"15:27:03 Flow: Fixed -&gt; 300 umol/s"
</t>
  </si>
  <si>
    <t xml:space="preserve">"15:23:39 Lamp: ParIn -&gt;  1600 uml"
</t>
  </si>
  <si>
    <t>15:23:15</t>
  </si>
  <si>
    <t xml:space="preserve">"15:23:39 Flow: Fixed -&gt; 300 umol/s"
</t>
  </si>
  <si>
    <t xml:space="preserve">"15:20:14 Lamp: ParIn -&gt;  1250 uml"
</t>
  </si>
  <si>
    <t>15:19:50</t>
  </si>
  <si>
    <t xml:space="preserve">"15:20:14 Flow: Fixed -&gt; 300 umol/s"
</t>
  </si>
  <si>
    <t xml:space="preserve">"15:16:49 Lamp: ParIn -&gt;  1000 uml"
</t>
  </si>
  <si>
    <t>15:16:26</t>
  </si>
  <si>
    <t xml:space="preserve">"15:16:49 Flow: Fixed -&gt; 300 umol/s"
</t>
  </si>
  <si>
    <t xml:space="preserve">"15:13:25 Lamp: ParIn -&gt;  750 uml"
</t>
  </si>
  <si>
    <t>15:13:02</t>
  </si>
  <si>
    <t xml:space="preserve">"15:13:25 Flow: Fixed -&gt; 300 umol/s"
</t>
  </si>
  <si>
    <t xml:space="preserve">"15:10:01 Lamp: ParIn -&gt;  500 uml"
</t>
  </si>
  <si>
    <t>15:09:38</t>
  </si>
  <si>
    <t xml:space="preserve">"15:10:01 Flow: Fixed -&gt; 300 umol/s"
</t>
  </si>
  <si>
    <t xml:space="preserve">"15:06:37 Lamp: ParIn -&gt;  300 uml"
</t>
  </si>
  <si>
    <t>15:06:14</t>
  </si>
  <si>
    <t xml:space="preserve">"15:06:37 Flow: Fixed -&gt; 300 umol/s"
</t>
  </si>
  <si>
    <t xml:space="preserve">"15:03:13 Lamp: ParIn -&gt;  150 uml"
</t>
  </si>
  <si>
    <t>15:02:50</t>
  </si>
  <si>
    <t xml:space="preserve">"15:03:12 Flow: Fixed -&gt; 300 umol/s"
</t>
  </si>
  <si>
    <t xml:space="preserve">"14:59:49 Lamp: ParIn -&gt;  100 uml"
</t>
  </si>
  <si>
    <t>14:59:27</t>
  </si>
  <si>
    <t xml:space="preserve">"14:59:49 Flow: Fixed -&gt; 300 umol/s"
</t>
  </si>
  <si>
    <t xml:space="preserve">"14:56:26 Lamp: ParIn -&gt;  50 uml"
</t>
  </si>
  <si>
    <t>14:56:03</t>
  </si>
  <si>
    <t xml:space="preserve">"14:56:26 Flow: Fixed -&gt; 300 umol/s"
</t>
  </si>
  <si>
    <t xml:space="preserve">"14:53:02 Lamp: ParIn -&gt;  25 uml"
</t>
  </si>
  <si>
    <t>14:52:39</t>
  </si>
  <si>
    <t xml:space="preserve">"14:53:02 Flow: Fixed -&gt; 300 umol/s"
</t>
  </si>
  <si>
    <t xml:space="preserve">"14:49:38 Lamp: ParIn -&gt;  0 uml"
</t>
  </si>
  <si>
    <t xml:space="preserve">"14:49:38 Flow: Fixed -&gt; 300 umol/s"
</t>
  </si>
  <si>
    <t xml:space="preserve">"14:49:38 Coolers: Off"
</t>
  </si>
  <si>
    <t xml:space="preserve">"14:49:38 CO2 Mixer: CO2R -&gt; 400 uml"
</t>
  </si>
  <si>
    <t xml:space="preserve">"14:49:38 Lamp: Off"
</t>
  </si>
  <si>
    <t xml:space="preserve">"14:46:31 Launched AutoProg /User/Configs/AutoProgs/LightCurve2"
</t>
  </si>
  <si>
    <t>Tue Jul 21 2020 14:46:31</t>
  </si>
  <si>
    <t xml:space="preserve">"18:46:33 Flow: Fixed -&gt; 300 umol/s"
</t>
  </si>
  <si>
    <t xml:space="preserve">"18:46:33 Coolers: Off"
</t>
  </si>
  <si>
    <t xml:space="preserve">"18:46:33 CO2 Mixer: CO2R -&gt; 400 uml"
</t>
  </si>
  <si>
    <t xml:space="preserve">"18:46:33 Lamp: ParIn -&gt;  2000 uml"
</t>
  </si>
  <si>
    <t>18:46:07</t>
  </si>
  <si>
    <t xml:space="preserve">"18:43:06 Lamp: ParIn -&gt;  2000 uml"
</t>
  </si>
  <si>
    <t>18:42:40</t>
  </si>
  <si>
    <t xml:space="preserve">"18:43:06 Flow: Fixed -&gt; 300 umol/s"
</t>
  </si>
  <si>
    <t xml:space="preserve">"18:39:39 Lamp: ParIn -&gt;  1600 uml"
</t>
  </si>
  <si>
    <t>18:39:13</t>
  </si>
  <si>
    <t xml:space="preserve">"18:39:38 Flow: Fixed -&gt; 300 umol/s"
</t>
  </si>
  <si>
    <t xml:space="preserve">"18:36:12 Lamp: ParIn -&gt;  1250 uml"
</t>
  </si>
  <si>
    <t>18:35:47</t>
  </si>
  <si>
    <t xml:space="preserve">"18:36:12 Flow: Fixed -&gt; 300 umol/s"
</t>
  </si>
  <si>
    <t xml:space="preserve">"18:32:46 Lamp: ParIn -&gt;  1000 uml"
</t>
  </si>
  <si>
    <t>18:32:21</t>
  </si>
  <si>
    <t xml:space="preserve">"18:32:46 Flow: Fixed -&gt; 300 umol/s"
</t>
  </si>
  <si>
    <t xml:space="preserve">"18:29:20 Lamp: ParIn -&gt;  750 uml"
</t>
  </si>
  <si>
    <t>18:28:55</t>
  </si>
  <si>
    <t xml:space="preserve">"18:29:20 Flow: Fixed -&gt; 300 umol/s"
</t>
  </si>
  <si>
    <t xml:space="preserve">"18:25:54 Lamp: ParIn -&gt;  500 uml"
</t>
  </si>
  <si>
    <t>18:25:30</t>
  </si>
  <si>
    <t xml:space="preserve">"18:25:54 Flow: Fixed -&gt; 300 umol/s"
</t>
  </si>
  <si>
    <t xml:space="preserve">"18:22:29 Lamp: ParIn -&gt;  300 uml"
</t>
  </si>
  <si>
    <t>18:22:04</t>
  </si>
  <si>
    <t xml:space="preserve">"18:22:29 Flow: Fixed -&gt; 300 umol/s"
</t>
  </si>
  <si>
    <t xml:space="preserve">"18:19:03 Lamp: ParIn -&gt;  150 uml"
</t>
  </si>
  <si>
    <t>18:18:38</t>
  </si>
  <si>
    <t xml:space="preserve">"18:19:02 Flow: Fixed -&gt; 300 umol/s"
</t>
  </si>
  <si>
    <t xml:space="preserve">"18:15:37 Lamp: ParIn -&gt;  100 uml"
</t>
  </si>
  <si>
    <t>18:15:13</t>
  </si>
  <si>
    <t xml:space="preserve">"18:15:37 Flow: Fixed -&gt; 300 umol/s"
</t>
  </si>
  <si>
    <t xml:space="preserve">"18:12:12 Lamp: ParIn -&gt;  50 uml"
</t>
  </si>
  <si>
    <t>18:11:47</t>
  </si>
  <si>
    <t xml:space="preserve">"18:12:12 Flow: Fixed -&gt; 300 umol/s"
</t>
  </si>
  <si>
    <t xml:space="preserve">"18:08:46 Lamp: ParIn -&gt;  25 uml"
</t>
  </si>
  <si>
    <t>18:08:21</t>
  </si>
  <si>
    <t xml:space="preserve">"18:08:46 Flow: Fixed -&gt; 300 umol/s"
</t>
  </si>
  <si>
    <t xml:space="preserve">"18:05:20 Lamp: ParIn -&gt;  0 uml"
</t>
  </si>
  <si>
    <t xml:space="preserve">"18:05:20 Flow: Fixed -&gt; 300 umol/s"
</t>
  </si>
  <si>
    <t xml:space="preserve">"18:05:20 Coolers: Off"
</t>
  </si>
  <si>
    <t xml:space="preserve">"18:05:20 CO2 Mixer: CO2R -&gt; 400 uml"
</t>
  </si>
  <si>
    <t xml:space="preserve">"18:05:20 Lamp: Off"
</t>
  </si>
  <si>
    <t xml:space="preserve">"18:02:12 Launched AutoProg /User/Configs/AutoProgs/LightCurve2"
</t>
  </si>
  <si>
    <t>HrMchSD</t>
  </si>
  <si>
    <t>CrMchSD</t>
  </si>
  <si>
    <t>HsMchSD</t>
  </si>
  <si>
    <t>CsMchSD</t>
  </si>
  <si>
    <t>/User/Configs/UserPrefs/2x3 LED.xml</t>
  </si>
  <si>
    <t>PSC-1052</t>
  </si>
  <si>
    <t>Mon Jul 20 2020 18:02:12</t>
  </si>
  <si>
    <t>OPEN 6.3.2</t>
  </si>
  <si>
    <t xml:space="preserve">"19:35:31 Flow: Fixed -&gt; 300 umol/s"
</t>
  </si>
  <si>
    <t xml:space="preserve">"19:35:31 Coolers: Off"
</t>
  </si>
  <si>
    <t xml:space="preserve">"19:35:31 CO2 Mixer: CO2R -&gt; 400 uml"
</t>
  </si>
  <si>
    <t xml:space="preserve">"19:35:31 Lamp: ParIn -&gt;  2000 uml"
</t>
  </si>
  <si>
    <t>19:35:04</t>
  </si>
  <si>
    <t xml:space="preserve">"19:32:03 Lamp: ParIn -&gt;  2000 uml"
</t>
  </si>
  <si>
    <t>19:31:37</t>
  </si>
  <si>
    <t xml:space="preserve">"19:32:03 Flow: Fixed -&gt; 300 umol/s"
</t>
  </si>
  <si>
    <t xml:space="preserve">"19:28:36 Lamp: ParIn -&gt;  1600 uml"
</t>
  </si>
  <si>
    <t>19:28:10</t>
  </si>
  <si>
    <t xml:space="preserve">"19:28:35 Flow: Fixed -&gt; 300 umol/s"
</t>
  </si>
  <si>
    <t xml:space="preserve">"19:25:09 Lamp: ParIn -&gt;  1250 uml"
</t>
  </si>
  <si>
    <t>19:24:44</t>
  </si>
  <si>
    <t xml:space="preserve">"19:25:09 Flow: Fixed -&gt; 300 umol/s"
</t>
  </si>
  <si>
    <t xml:space="preserve">"19:21:43 Lamp: ParIn -&gt;  1000 uml"
</t>
  </si>
  <si>
    <t>19:21:18</t>
  </si>
  <si>
    <t xml:space="preserve">"19:21:43 Flow: Fixed -&gt; 300 umol/s"
</t>
  </si>
  <si>
    <t xml:space="preserve">"19:18:17 Lamp: ParIn -&gt;  750 uml"
</t>
  </si>
  <si>
    <t>19:17:52</t>
  </si>
  <si>
    <t xml:space="preserve">"19:18:16 Flow: Fixed -&gt; 300 umol/s"
</t>
  </si>
  <si>
    <t xml:space="preserve">"19:14:51 Lamp: ParIn -&gt;  500 uml"
</t>
  </si>
  <si>
    <t>19:14:26</t>
  </si>
  <si>
    <t xml:space="preserve">"19:14:51 Flow: Fixed -&gt; 300 umol/s"
</t>
  </si>
  <si>
    <t xml:space="preserve">"19:11:25 Lamp: ParIn -&gt;  300 uml"
</t>
  </si>
  <si>
    <t>19:11:00</t>
  </si>
  <si>
    <t xml:space="preserve">"19:11:25 Flow: Fixed -&gt; 300 umol/s"
</t>
  </si>
  <si>
    <t xml:space="preserve">"19:07:59 Lamp: ParIn -&gt;  150 uml"
</t>
  </si>
  <si>
    <t>19:07:34</t>
  </si>
  <si>
    <t xml:space="preserve">"19:07:59 Flow: Fixed -&gt; 300 umol/s"
</t>
  </si>
  <si>
    <t xml:space="preserve">"19:04:33 Lamp: ParIn -&gt;  100 uml"
</t>
  </si>
  <si>
    <t>19:04:08</t>
  </si>
  <si>
    <t xml:space="preserve">"19:04:33 Flow: Fixed -&gt; 300 umol/s"
</t>
  </si>
  <si>
    <t xml:space="preserve">"19:01:07 Lamp: ParIn -&gt;  50 uml"
</t>
  </si>
  <si>
    <t>19:00:42</t>
  </si>
  <si>
    <t xml:space="preserve">"19:01:07 Flow: Fixed -&gt; 300 umol/s"
</t>
  </si>
  <si>
    <t xml:space="preserve">"18:57:41 Lamp: ParIn -&gt;  25 uml"
</t>
  </si>
  <si>
    <t>18:57:15</t>
  </si>
  <si>
    <t xml:space="preserve">"18:57:40 Flow: Fixed -&gt; 300 umol/s"
</t>
  </si>
  <si>
    <t xml:space="preserve">"18:54:14 Lamp: ParIn -&gt;  0 uml"
</t>
  </si>
  <si>
    <t xml:space="preserve">"18:54:14 Flow: Fixed -&gt; 300 umol/s"
</t>
  </si>
  <si>
    <t xml:space="preserve">"18:54:14 Coolers: Off"
</t>
  </si>
  <si>
    <t xml:space="preserve">"18:54:14 CO2 Mixer: CO2R -&gt; 400 uml"
</t>
  </si>
  <si>
    <t xml:space="preserve">"18:54:14 Lamp: Off"
</t>
  </si>
  <si>
    <t xml:space="preserve">"18:50:57 Launched AutoProg /User/Configs/AutoProgs/LightCurve2"
</t>
  </si>
  <si>
    <t>Mon Jul 20 2020 18:50:57</t>
  </si>
  <si>
    <t xml:space="preserve">"20:22:13 Flow: Fixed -&gt; 300 umol/s"
</t>
  </si>
  <si>
    <t xml:space="preserve">"20:22:13 Coolers: Off"
</t>
  </si>
  <si>
    <t xml:space="preserve">"20:22:13 CO2 Mixer: CO2R -&gt; 400 uml"
</t>
  </si>
  <si>
    <t xml:space="preserve">"20:22:12 Lamp: ParIn -&gt;  2000 uml"
</t>
  </si>
  <si>
    <t>20:21:45</t>
  </si>
  <si>
    <t xml:space="preserve">"20:22:12 Flow: Fixed -&gt; 300 umol/s"
</t>
  </si>
  <si>
    <t xml:space="preserve">"20:18:44 Lamp: ParIn -&gt;  2000 uml"
</t>
  </si>
  <si>
    <t>20:18:18</t>
  </si>
  <si>
    <t xml:space="preserve">"20:18:44 Flow: Fixed -&gt; 300 umol/s"
</t>
  </si>
  <si>
    <t xml:space="preserve">"20:15:17 Lamp: ParIn -&gt;  1600 uml"
</t>
  </si>
  <si>
    <t>20:14:51</t>
  </si>
  <si>
    <t xml:space="preserve">"20:15:17 Flow: Fixed -&gt; 300 umol/s"
</t>
  </si>
  <si>
    <t xml:space="preserve">"20:11:50 Lamp: ParIn -&gt;  1250 uml"
</t>
  </si>
  <si>
    <t>20:11:24</t>
  </si>
  <si>
    <t xml:space="preserve">"20:11:50 Flow: Fixed -&gt; 300 umol/s"
</t>
  </si>
  <si>
    <t xml:space="preserve">"20:08:23 Lamp: ParIn -&gt;  1000 uml"
</t>
  </si>
  <si>
    <t>20:07:57</t>
  </si>
  <si>
    <t xml:space="preserve">"20:08:22 Flow: Fixed -&gt; 300 umol/s"
</t>
  </si>
  <si>
    <t xml:space="preserve">"20:04:56 Lamp: ParIn -&gt;  750 uml"
</t>
  </si>
  <si>
    <t>20:04:31</t>
  </si>
  <si>
    <t xml:space="preserve">"20:04:56 Flow: Fixed -&gt; 300 umol/s"
</t>
  </si>
  <si>
    <t xml:space="preserve">"20:01:30 Lamp: ParIn -&gt;  500 uml"
</t>
  </si>
  <si>
    <t>20:01:05</t>
  </si>
  <si>
    <t xml:space="preserve">"20:01:30 Flow: Fixed -&gt; 300 umol/s"
</t>
  </si>
  <si>
    <t xml:space="preserve">"19:58:04 Lamp: ParIn -&gt;  300 uml"
</t>
  </si>
  <si>
    <t>19:57:39</t>
  </si>
  <si>
    <t xml:space="preserve">"19:58:04 Flow: Fixed -&gt; 300 umol/s"
</t>
  </si>
  <si>
    <t xml:space="preserve">"19:54:38 Lamp: ParIn -&gt;  150 uml"
</t>
  </si>
  <si>
    <t>19:54:14</t>
  </si>
  <si>
    <t xml:space="preserve">"19:54:38 Flow: Fixed -&gt; 300 umol/s"
</t>
  </si>
  <si>
    <t xml:space="preserve">"19:51:13 Lamp: ParIn -&gt;  100 uml"
</t>
  </si>
  <si>
    <t>19:50:48</t>
  </si>
  <si>
    <t xml:space="preserve">"19:51:13 Flow: Fixed -&gt; 300 umol/s"
</t>
  </si>
  <si>
    <t xml:space="preserve">"19:47:47 Lamp: ParIn -&gt;  50 uml"
</t>
  </si>
  <si>
    <t>19:47:22</t>
  </si>
  <si>
    <t xml:space="preserve">"19:47:47 Flow: Fixed -&gt; 300 umol/s"
</t>
  </si>
  <si>
    <t xml:space="preserve">"19:44:21 Lamp: ParIn -&gt;  25 uml"
</t>
  </si>
  <si>
    <t>19:43:56</t>
  </si>
  <si>
    <t xml:space="preserve">"19:44:21 Flow: Fixed -&gt; 300 umol/s"
</t>
  </si>
  <si>
    <t xml:space="preserve">"19:40:55 Lamp: ParIn -&gt;  0 uml"
</t>
  </si>
  <si>
    <t xml:space="preserve">"19:40:55 Flow: Fixed -&gt; 300 umol/s"
</t>
  </si>
  <si>
    <t xml:space="preserve">"19:40:55 Coolers: Off"
</t>
  </si>
  <si>
    <t xml:space="preserve">"19:40:55 CO2 Mixer: CO2R -&gt; 400 uml"
</t>
  </si>
  <si>
    <t xml:space="preserve">"19:40:55 Lamp: Off"
</t>
  </si>
  <si>
    <t xml:space="preserve">"19:37:39 Launched AutoProg /User/Configs/AutoProgs/LightCurve2"
</t>
  </si>
  <si>
    <t>Mon Jul 20 2020 19:37:39</t>
  </si>
  <si>
    <t xml:space="preserve">"17:13:22 Flow: Fixed -&gt; 300 umol/s"
</t>
  </si>
  <si>
    <t xml:space="preserve">"17:13:22 Coolers: Off"
</t>
  </si>
  <si>
    <t xml:space="preserve">"17:13:22 CO2 Mixer: CO2R -&gt; 400 uml"
</t>
  </si>
  <si>
    <t xml:space="preserve">"17:13:22 Lamp: ParIn -&gt;  2000 uml"
</t>
  </si>
  <si>
    <t>17:12:58</t>
  </si>
  <si>
    <t xml:space="preserve">"17:09:57 Lamp: ParIn -&gt;  2000 uml"
</t>
  </si>
  <si>
    <t>17:09:32</t>
  </si>
  <si>
    <t xml:space="preserve">"17:09:56 Flow: Fixed -&gt; 300 umol/s"
</t>
  </si>
  <si>
    <t xml:space="preserve">"17:06:31 Lamp: ParIn -&gt;  1600 uml"
</t>
  </si>
  <si>
    <t>17:06:07</t>
  </si>
  <si>
    <t xml:space="preserve">"17:06:31 Flow: Fixed -&gt; 300 umol/s"
</t>
  </si>
  <si>
    <t xml:space="preserve">"17:03:06 Lamp: ParIn -&gt;  1250 uml"
</t>
  </si>
  <si>
    <t>17:02:41</t>
  </si>
  <si>
    <t xml:space="preserve">"17:03:06 Flow: Fixed -&gt; 300 umol/s"
</t>
  </si>
  <si>
    <t xml:space="preserve">"16:59:40 Lamp: ParIn -&gt;  1000 uml"
</t>
  </si>
  <si>
    <t>16:59:15</t>
  </si>
  <si>
    <t xml:space="preserve">"16:59:39 Flow: Fixed -&gt; 300 umol/s"
</t>
  </si>
  <si>
    <t xml:space="preserve">"16:56:14 Lamp: ParIn -&gt;  750 uml"
</t>
  </si>
  <si>
    <t>16:55:49</t>
  </si>
  <si>
    <t xml:space="preserve">"16:56:14 Flow: Fixed -&gt; 300 umol/s"
</t>
  </si>
  <si>
    <t xml:space="preserve">"16:52:48 Lamp: ParIn -&gt;  500 uml"
</t>
  </si>
  <si>
    <t>16:52:24</t>
  </si>
  <si>
    <t xml:space="preserve">"16:52:48 Flow: Fixed -&gt; 300 umol/s"
</t>
  </si>
  <si>
    <t xml:space="preserve">"16:49:23 Lamp: ParIn -&gt;  300 uml"
</t>
  </si>
  <si>
    <t>16:48:58</t>
  </si>
  <si>
    <t xml:space="preserve">"16:49:22 Flow: Fixed -&gt; 300 umol/s"
</t>
  </si>
  <si>
    <t xml:space="preserve">"16:45:57 Lamp: ParIn -&gt;  150 uml"
</t>
  </si>
  <si>
    <t>16:45:33</t>
  </si>
  <si>
    <t xml:space="preserve">"16:45:57 Flow: Fixed -&gt; 300 umol/s"
</t>
  </si>
  <si>
    <t xml:space="preserve">"16:42:32 Lamp: ParIn -&gt;  100 uml"
</t>
  </si>
  <si>
    <t>16:42:08</t>
  </si>
  <si>
    <t xml:space="preserve">"16:42:32 Flow: Fixed -&gt; 300 umol/s"
</t>
  </si>
  <si>
    <t xml:space="preserve">"16:39:07 Lamp: ParIn -&gt;  50 uml"
</t>
  </si>
  <si>
    <t>16:38:42</t>
  </si>
  <si>
    <t xml:space="preserve">"16:39:07 Flow: Fixed -&gt; 300 umol/s"
</t>
  </si>
  <si>
    <t xml:space="preserve">"16:35:41 Lamp: ParIn -&gt;  25 uml"
</t>
  </si>
  <si>
    <t>16:35:16</t>
  </si>
  <si>
    <t xml:space="preserve">"16:35:41 Flow: Fixed -&gt; 300 umol/s"
</t>
  </si>
  <si>
    <t xml:space="preserve">"16:32:15 Lamp: ParIn -&gt;  0 uml"
</t>
  </si>
  <si>
    <t xml:space="preserve">"16:32:14 Flow: Fixed -&gt; 300 umol/s"
</t>
  </si>
  <si>
    <t xml:space="preserve">"16:32:14 Coolers: Off"
</t>
  </si>
  <si>
    <t xml:space="preserve">"16:32:14 CO2 Mixer: CO2R -&gt; 400 uml"
</t>
  </si>
  <si>
    <t xml:space="preserve">"16:32:14 Lamp: Off"
</t>
  </si>
  <si>
    <t xml:space="preserve">"16:28:30 Launched AutoProg /User/Configs/AutoProgs/LightCurve2"
</t>
  </si>
  <si>
    <t>Mon Jul 20 2020 16:28:30</t>
  </si>
  <si>
    <t xml:space="preserve">"16:06:20 Flow: Fixed -&gt; 300 umol/s"
</t>
  </si>
  <si>
    <t xml:space="preserve">"17:59:26 Flow: Fixed -&gt; 300 umol/s"
</t>
  </si>
  <si>
    <t xml:space="preserve">"17:59:26 Coolers: Off"
</t>
  </si>
  <si>
    <t xml:space="preserve">"17:59:26 CO2 Mixer: CO2R -&gt; 400 uml"
</t>
  </si>
  <si>
    <t xml:space="preserve">"17:59:26 Lamp: ParIn -&gt;  2000 uml"
</t>
  </si>
  <si>
    <t>17:59:00</t>
  </si>
  <si>
    <t xml:space="preserve">"17:55:59 Lamp: ParIn -&gt;  2000 uml"
</t>
  </si>
  <si>
    <t>17:55:34</t>
  </si>
  <si>
    <t xml:space="preserve">"17:55:59 Flow: Fixed -&gt; 300 umol/s"
</t>
  </si>
  <si>
    <t xml:space="preserve">"17:52:33 Lamp: ParIn -&gt;  1600 uml"
</t>
  </si>
  <si>
    <t>17:52:08</t>
  </si>
  <si>
    <t xml:space="preserve">"17:52:33 Flow: Fixed -&gt; 300 umol/s"
</t>
  </si>
  <si>
    <t xml:space="preserve">"17:49:07 Lamp: ParIn -&gt;  1250 uml"
</t>
  </si>
  <si>
    <t>17:48:42</t>
  </si>
  <si>
    <t xml:space="preserve">"17:49:07 Flow: Fixed -&gt; 300 umol/s"
</t>
  </si>
  <si>
    <t xml:space="preserve">"17:45:41 Lamp: ParIn -&gt;  1000 uml"
</t>
  </si>
  <si>
    <t>17:45:16</t>
  </si>
  <si>
    <t xml:space="preserve">"17:45:41 Flow: Fixed -&gt; 300 umol/s"
</t>
  </si>
  <si>
    <t xml:space="preserve">"17:42:15 Lamp: ParIn -&gt;  750 uml"
</t>
  </si>
  <si>
    <t>17:41:50</t>
  </si>
  <si>
    <t xml:space="preserve">"17:42:15 Flow: Fixed -&gt; 300 umol/s"
</t>
  </si>
  <si>
    <t xml:space="preserve">"17:38:49 Lamp: ParIn -&gt;  500 uml"
</t>
  </si>
  <si>
    <t>17:38:24</t>
  </si>
  <si>
    <t xml:space="preserve">"17:38:49 Flow: Fixed -&gt; 300 umol/s"
</t>
  </si>
  <si>
    <t xml:space="preserve">"17:35:23 Lamp: ParIn -&gt;  300 uml"
</t>
  </si>
  <si>
    <t>17:34:58</t>
  </si>
  <si>
    <t xml:space="preserve">"17:35:22 Flow: Fixed -&gt; 300 umol/s"
</t>
  </si>
  <si>
    <t xml:space="preserve">"17:31:57 Lamp: ParIn -&gt;  150 uml"
</t>
  </si>
  <si>
    <t>17:31:33</t>
  </si>
  <si>
    <t xml:space="preserve">"17:31:57 Flow: Fixed -&gt; 300 umol/s"
</t>
  </si>
  <si>
    <t xml:space="preserve">"17:28:32 Lamp: ParIn -&gt;  100 uml"
</t>
  </si>
  <si>
    <t>17:28:07</t>
  </si>
  <si>
    <t xml:space="preserve">"17:28:32 Flow: Fixed -&gt; 300 umol/s"
</t>
  </si>
  <si>
    <t xml:space="preserve">"17:25:06 Lamp: ParIn -&gt;  50 uml"
</t>
  </si>
  <si>
    <t>17:24:41</t>
  </si>
  <si>
    <t xml:space="preserve">"17:25:05 Flow: Fixed -&gt; 300 umol/s"
</t>
  </si>
  <si>
    <t xml:space="preserve">"17:21:40 Lamp: ParIn -&gt;  25 uml"
</t>
  </si>
  <si>
    <t>17:21:15</t>
  </si>
  <si>
    <t xml:space="preserve">"17:21:40 Flow: Fixed -&gt; 300 umol/s"
</t>
  </si>
  <si>
    <t xml:space="preserve">"17:18:14 Lamp: ParIn -&gt;  0 uml"
</t>
  </si>
  <si>
    <t xml:space="preserve">"17:18:14 Flow: Fixed -&gt; 300 umol/s"
</t>
  </si>
  <si>
    <t xml:space="preserve">"17:18:14 Coolers: Off"
</t>
  </si>
  <si>
    <t xml:space="preserve">"17:18:14 CO2 Mixer: CO2R -&gt; 400 uml"
</t>
  </si>
  <si>
    <t xml:space="preserve">"17:18:13 Lamp: Off"
</t>
  </si>
  <si>
    <t xml:space="preserve">"17:15:01 Launched AutoProg /User/Configs/AutoProgs/LightCurve2"
</t>
  </si>
  <si>
    <t>Mon Jul 20 2020 17:15:01</t>
  </si>
  <si>
    <t xml:space="preserve">"16:52:45 Flow: Fixed -&gt; 300 umol/s"
</t>
  </si>
  <si>
    <t xml:space="preserve">"16:52:45 Coolers: Off"
</t>
  </si>
  <si>
    <t xml:space="preserve">"16:52:45 CO2 Mixer: CO2R -&gt; 400 uml"
</t>
  </si>
  <si>
    <t xml:space="preserve">"16:52:45 Lamp: ParIn -&gt;  2000 uml"
</t>
  </si>
  <si>
    <t>16:52:21</t>
  </si>
  <si>
    <t xml:space="preserve">"16:49:20 Lamp: ParIn -&gt;  2000 uml"
</t>
  </si>
  <si>
    <t>16:48:57</t>
  </si>
  <si>
    <t xml:space="preserve">"16:49:20 Flow: Fixed -&gt; 300 umol/s"
</t>
  </si>
  <si>
    <t xml:space="preserve">"16:45:56 Lamp: ParIn -&gt;  1600 uml"
</t>
  </si>
  <si>
    <t xml:space="preserve">"16:45:56 Flow: Fixed -&gt; 300 umol/s"
</t>
  </si>
  <si>
    <t xml:space="preserve">"16:42:32 Lamp: ParIn -&gt;  1250 uml"
</t>
  </si>
  <si>
    <t>16:42:09</t>
  </si>
  <si>
    <t xml:space="preserve">"16:39:08 Lamp: ParIn -&gt;  1000 uml"
</t>
  </si>
  <si>
    <t>16:38:45</t>
  </si>
  <si>
    <t xml:space="preserve">"16:39:08 Flow: Fixed -&gt; 300 umol/s"
</t>
  </si>
  <si>
    <t xml:space="preserve">"16:35:44 Lamp: ParIn -&gt;  750 uml"
</t>
  </si>
  <si>
    <t>16:35:21</t>
  </si>
  <si>
    <t xml:space="preserve">"16:35:44 Flow: Fixed -&gt; 300 umol/s"
</t>
  </si>
  <si>
    <t xml:space="preserve">"16:32:20 Lamp: ParIn -&gt;  500 uml"
</t>
  </si>
  <si>
    <t>16:31:57</t>
  </si>
  <si>
    <t xml:space="preserve">"16:32:20 Flow: Fixed -&gt; 300 umol/s"
</t>
  </si>
  <si>
    <t xml:space="preserve">"16:28:56 Lamp: ParIn -&gt;  300 uml"
</t>
  </si>
  <si>
    <t>16:28:33</t>
  </si>
  <si>
    <t xml:space="preserve">"16:28:56 Flow: Fixed -&gt; 300 umol/s"
</t>
  </si>
  <si>
    <t xml:space="preserve">"16:25:32 Lamp: ParIn -&gt;  150 uml"
</t>
  </si>
  <si>
    <t>16:25:09</t>
  </si>
  <si>
    <t xml:space="preserve">"16:25:32 Flow: Fixed -&gt; 300 umol/s"
</t>
  </si>
  <si>
    <t xml:space="preserve">"16:22:08 Lamp: ParIn -&gt;  100 uml"
</t>
  </si>
  <si>
    <t>16:21:45</t>
  </si>
  <si>
    <t xml:space="preserve">"16:22:08 Flow: Fixed -&gt; 300 umol/s"
</t>
  </si>
  <si>
    <t xml:space="preserve">"16:18:44 Lamp: ParIn -&gt;  50 uml"
</t>
  </si>
  <si>
    <t>16:18:21</t>
  </si>
  <si>
    <t xml:space="preserve">"16:18:44 Flow: Fixed -&gt; 300 umol/s"
</t>
  </si>
  <si>
    <t xml:space="preserve">"16:15:20 Lamp: ParIn -&gt;  25 uml"
</t>
  </si>
  <si>
    <t>16:14:57</t>
  </si>
  <si>
    <t xml:space="preserve">"16:15:20 Flow: Fixed -&gt; 300 umol/s"
</t>
  </si>
  <si>
    <t xml:space="preserve">"16:11:56 Lamp: ParIn -&gt;  0 uml"
</t>
  </si>
  <si>
    <t xml:space="preserve">"16:11:55 Flow: Fixed -&gt; 300 umol/s"
</t>
  </si>
  <si>
    <t xml:space="preserve">"16:11:55 Coolers: Off"
</t>
  </si>
  <si>
    <t xml:space="preserve">"16:11:55 CO2 Mixer: CO2R -&gt; 400 uml"
</t>
  </si>
  <si>
    <t xml:space="preserve">"16:11:55 Lamp: Off"
</t>
  </si>
  <si>
    <t xml:space="preserve">"16:09:18 Launched AutoProg /User/Configs/AutoProgs/LightCurve2"
</t>
  </si>
  <si>
    <t>/User/Configs/UserPrefs/LED2x3.xml</t>
  </si>
  <si>
    <t>PSC-2325</t>
  </si>
  <si>
    <t>Sat Jul 18 2020 16:09:18</t>
  </si>
  <si>
    <t xml:space="preserve">"12:58:26 Flow: Fixed -&gt; 300 umol/s"
</t>
  </si>
  <si>
    <t xml:space="preserve">"12:58:26 Coolers: Off"
</t>
  </si>
  <si>
    <t xml:space="preserve">"12:58:26 CO2 Mixer: CO2R -&gt; 400 uml"
</t>
  </si>
  <si>
    <t xml:space="preserve">"12:58:26 Lamp: ParIn -&gt;  2000 uml"
</t>
  </si>
  <si>
    <t>12:58:04</t>
  </si>
  <si>
    <t xml:space="preserve">"12:55:03 Lamp: ParIn -&gt;  2000 uml"
</t>
  </si>
  <si>
    <t>12:54:41</t>
  </si>
  <si>
    <t xml:space="preserve">"12:55:03 Flow: Fixed -&gt; 300 umol/s"
</t>
  </si>
  <si>
    <t xml:space="preserve">"12:51:40 Lamp: ParIn -&gt;  1600 uml"
</t>
  </si>
  <si>
    <t>12:51:18</t>
  </si>
  <si>
    <t xml:space="preserve">"12:51:40 Flow: Fixed -&gt; 300 umol/s"
</t>
  </si>
  <si>
    <t xml:space="preserve">"12:48:17 Lamp: ParIn -&gt;  1250 uml"
</t>
  </si>
  <si>
    <t>12:47:55</t>
  </si>
  <si>
    <t xml:space="preserve">"12:48:17 Flow: Fixed -&gt; 300 umol/s"
</t>
  </si>
  <si>
    <t xml:space="preserve">"12:44:54 Lamp: ParIn -&gt;  1000 uml"
</t>
  </si>
  <si>
    <t>12:44:32</t>
  </si>
  <si>
    <t xml:space="preserve">"12:44:54 Flow: Fixed -&gt; 300 umol/s"
</t>
  </si>
  <si>
    <t xml:space="preserve">"12:41:31 Lamp: ParIn -&gt;  750 uml"
</t>
  </si>
  <si>
    <t>12:41:09</t>
  </si>
  <si>
    <t xml:space="preserve">"12:41:31 Flow: Fixed -&gt; 300 umol/s"
</t>
  </si>
  <si>
    <t xml:space="preserve">"12:38:08 Lamp: ParIn -&gt;  500 uml"
</t>
  </si>
  <si>
    <t>12:37:46</t>
  </si>
  <si>
    <t xml:space="preserve">"12:38:08 Flow: Fixed -&gt; 300 umol/s"
</t>
  </si>
  <si>
    <t xml:space="preserve">"12:34:45 Lamp: ParIn -&gt;  300 uml"
</t>
  </si>
  <si>
    <t>12:34:23</t>
  </si>
  <si>
    <t xml:space="preserve">"12:34:45 Flow: Fixed -&gt; 300 umol/s"
</t>
  </si>
  <si>
    <t xml:space="preserve">"12:31:22 Lamp: ParIn -&gt;  150 uml"
</t>
  </si>
  <si>
    <t>12:31:00</t>
  </si>
  <si>
    <t xml:space="preserve">"12:31:22 Flow: Fixed -&gt; 300 umol/s"
</t>
  </si>
  <si>
    <t xml:space="preserve">"12:27:59 Lamp: ParIn -&gt;  100 uml"
</t>
  </si>
  <si>
    <t>12:27:37</t>
  </si>
  <si>
    <t xml:space="preserve">"12:27:59 Flow: Fixed -&gt; 300 umol/s"
</t>
  </si>
  <si>
    <t xml:space="preserve">"12:24:36 Lamp: ParIn -&gt;  50 uml"
</t>
  </si>
  <si>
    <t>12:24:14</t>
  </si>
  <si>
    <t xml:space="preserve">"12:24:36 Flow: Fixed -&gt; 300 umol/s"
</t>
  </si>
  <si>
    <t xml:space="preserve">"12:21:13 Lamp: ParIn -&gt;  25 uml"
</t>
  </si>
  <si>
    <t>12:20:51</t>
  </si>
  <si>
    <t xml:space="preserve">"12:21:13 Flow: Fixed -&gt; 300 umol/s"
</t>
  </si>
  <si>
    <t xml:space="preserve">"12:17:50 Lamp: ParIn -&gt;  0 uml"
</t>
  </si>
  <si>
    <t xml:space="preserve">"12:17:50 Flow: Fixed -&gt; 300 umol/s"
</t>
  </si>
  <si>
    <t xml:space="preserve">"12:17:50 Coolers: Off"
</t>
  </si>
  <si>
    <t xml:space="preserve">"12:17:50 CO2 Mixer: CO2R -&gt; 400 uml"
</t>
  </si>
  <si>
    <t xml:space="preserve">"12:17:50 Lamp: Off"
</t>
  </si>
  <si>
    <t xml:space="preserve">"12:15:42 Launched AutoProg /User/Configs/AutoProgs/LightCurve2"
</t>
  </si>
  <si>
    <t>Sat Jul 18 2020 12:15:42</t>
  </si>
  <si>
    <t xml:space="preserve">"13:44:24 Flow: Fixed -&gt; 300 umol/s"
</t>
  </si>
  <si>
    <t xml:space="preserve">"13:44:24 Coolers: Off"
</t>
  </si>
  <si>
    <t xml:space="preserve">"13:44:24 CO2 Mixer: CO2R -&gt; 400 uml"
</t>
  </si>
  <si>
    <t xml:space="preserve">"13:44:24 Lamp: ParIn -&gt;  2000 uml"
</t>
  </si>
  <si>
    <t>13:44:00</t>
  </si>
  <si>
    <t xml:space="preserve">"13:40:59 Lamp: ParIn -&gt;  2000 uml"
</t>
  </si>
  <si>
    <t>13:40:35</t>
  </si>
  <si>
    <t xml:space="preserve">"13:40:59 Flow: Fixed -&gt; 300 umol/s"
</t>
  </si>
  <si>
    <t xml:space="preserve">"13:37:34 Lamp: ParIn -&gt;  1600 uml"
</t>
  </si>
  <si>
    <t>13:37:10</t>
  </si>
  <si>
    <t xml:space="preserve">"13:37:33 Flow: Fixed -&gt; 300 umol/s"
</t>
  </si>
  <si>
    <t xml:space="preserve">"13:34:09 Lamp: ParIn -&gt;  1250 uml"
</t>
  </si>
  <si>
    <t>13:33:46</t>
  </si>
  <si>
    <t xml:space="preserve">"13:34:09 Flow: Fixed -&gt; 300 umol/s"
</t>
  </si>
  <si>
    <t xml:space="preserve">"13:30:45 Lamp: ParIn -&gt;  1000 uml"
</t>
  </si>
  <si>
    <t>13:30:22</t>
  </si>
  <si>
    <t xml:space="preserve">"13:30:45 Flow: Fixed -&gt; 300 umol/s"
</t>
  </si>
  <si>
    <t xml:space="preserve">"13:27:21 Lamp: ParIn -&gt;  750 uml"
</t>
  </si>
  <si>
    <t>13:26:58</t>
  </si>
  <si>
    <t xml:space="preserve">"13:27:21 Flow: Fixed -&gt; 300 umol/s"
</t>
  </si>
  <si>
    <t xml:space="preserve">"13:23:57 Lamp: ParIn -&gt;  500 uml"
</t>
  </si>
  <si>
    <t>13:23:34</t>
  </si>
  <si>
    <t xml:space="preserve">"13:23:57 Flow: Fixed -&gt; 300 umol/s"
</t>
  </si>
  <si>
    <t xml:space="preserve">"13:20:33 Lamp: ParIn -&gt;  300 uml"
</t>
  </si>
  <si>
    <t>13:20:10</t>
  </si>
  <si>
    <t xml:space="preserve">"13:20:32 Flow: Fixed -&gt; 300 umol/s"
</t>
  </si>
  <si>
    <t xml:space="preserve">"13:17:09 Lamp: ParIn -&gt;  150 uml"
</t>
  </si>
  <si>
    <t>13:16:47</t>
  </si>
  <si>
    <t xml:space="preserve">"13:17:09 Flow: Fixed -&gt; 300 umol/s"
</t>
  </si>
  <si>
    <t xml:space="preserve">"13:13:46 Lamp: ParIn -&gt;  100 uml"
</t>
  </si>
  <si>
    <t>13:13:23</t>
  </si>
  <si>
    <t xml:space="preserve">"13:13:46 Flow: Fixed -&gt; 300 umol/s"
</t>
  </si>
  <si>
    <t xml:space="preserve">"13:10:22 Lamp: ParIn -&gt;  50 uml"
</t>
  </si>
  <si>
    <t>13:09:59</t>
  </si>
  <si>
    <t xml:space="preserve">"13:10:21 Flow: Fixed -&gt; 300 umol/s"
</t>
  </si>
  <si>
    <t xml:space="preserve">"13:06:58 Lamp: ParIn -&gt;  25 uml"
</t>
  </si>
  <si>
    <t>13:06:35</t>
  </si>
  <si>
    <t xml:space="preserve">"13:06:57 Flow: Fixed -&gt; 300 umol/s"
</t>
  </si>
  <si>
    <t xml:space="preserve">"13:03:34 Lamp: ParIn -&gt;  0 uml"
</t>
  </si>
  <si>
    <t xml:space="preserve">"13:03:33 Flow: Fixed -&gt; 300 umol/s"
</t>
  </si>
  <si>
    <t xml:space="preserve">"13:03:33 Coolers: Off"
</t>
  </si>
  <si>
    <t xml:space="preserve">"13:03:33 CO2 Mixer: CO2R -&gt; 400 uml"
</t>
  </si>
  <si>
    <t xml:space="preserve">"13:03:33 Lamp: Off"
</t>
  </si>
  <si>
    <t xml:space="preserve">"13:01:27 Launched AutoProg /User/Configs/AutoProgs/LightCurve2"
</t>
  </si>
  <si>
    <t>Sat Jul 18 2020 13:01:27</t>
  </si>
  <si>
    <t xml:space="preserve">"14:30:32 Flow: Fixed -&gt; 300 umol/s"
</t>
  </si>
  <si>
    <t xml:space="preserve">"14:30:32 Coolers: Off"
</t>
  </si>
  <si>
    <t xml:space="preserve">"14:30:32 CO2 Mixer: CO2R -&gt; 400 uml"
</t>
  </si>
  <si>
    <t xml:space="preserve">"14:30:32 Lamp: ParIn -&gt;  2000 uml"
</t>
  </si>
  <si>
    <t>14:30:06</t>
  </si>
  <si>
    <t xml:space="preserve">"14:30:31 Flow: Fixed -&gt; 300 umol/s"
</t>
  </si>
  <si>
    <t xml:space="preserve">"14:27:05 Lamp: ParIn -&gt;  2000 uml"
</t>
  </si>
  <si>
    <t>14:26:40</t>
  </si>
  <si>
    <t xml:space="preserve">"14:27:05 Flow: Fixed -&gt; 300 umol/s"
</t>
  </si>
  <si>
    <t xml:space="preserve">"14:23:39 Lamp: ParIn -&gt;  1600 uml"
</t>
  </si>
  <si>
    <t>14:23:15</t>
  </si>
  <si>
    <t xml:space="preserve">"14:23:39 Flow: Fixed -&gt; 300 umol/s"
</t>
  </si>
  <si>
    <t xml:space="preserve">"14:20:14 Lamp: ParIn -&gt;  1250 uml"
</t>
  </si>
  <si>
    <t>14:19:49</t>
  </si>
  <si>
    <t xml:space="preserve">"14:20:14 Flow: Fixed -&gt; 300 umol/s"
</t>
  </si>
  <si>
    <t xml:space="preserve">"14:16:48 Lamp: ParIn -&gt;  1000 uml"
</t>
  </si>
  <si>
    <t>14:16:24</t>
  </si>
  <si>
    <t xml:space="preserve">"14:16:48 Flow: Fixed -&gt; 300 umol/s"
</t>
  </si>
  <si>
    <t xml:space="preserve">"14:13:23 Lamp: ParIn -&gt;  750 uml"
</t>
  </si>
  <si>
    <t>14:12:59</t>
  </si>
  <si>
    <t xml:space="preserve">"14:13:23 Flow: Fixed -&gt; 300 umol/s"
</t>
  </si>
  <si>
    <t xml:space="preserve">"14:09:58 Lamp: ParIn -&gt;  500 uml"
</t>
  </si>
  <si>
    <t>14:09:35</t>
  </si>
  <si>
    <t xml:space="preserve">"14:09:58 Flow: Fixed -&gt; 300 umol/s"
</t>
  </si>
  <si>
    <t xml:space="preserve">"14:06:34 Lamp: ParIn -&gt;  300 uml"
</t>
  </si>
  <si>
    <t>14:06:10</t>
  </si>
  <si>
    <t xml:space="preserve">"14:06:34 Flow: Fixed -&gt; 300 umol/s"
</t>
  </si>
  <si>
    <t xml:space="preserve">"14:03:09 Lamp: ParIn -&gt;  150 uml"
</t>
  </si>
  <si>
    <t>14:02:45</t>
  </si>
  <si>
    <t xml:space="preserve">"14:03:08 Flow: Fixed -&gt; 300 umol/s"
</t>
  </si>
  <si>
    <t xml:space="preserve">"13:59:44 Lamp: ParIn -&gt;  100 uml"
</t>
  </si>
  <si>
    <t>13:59:21</t>
  </si>
  <si>
    <t xml:space="preserve">"13:59:44 Flow: Fixed -&gt; 300 umol/s"
</t>
  </si>
  <si>
    <t xml:space="preserve">"13:56:20 Lamp: ParIn -&gt;  50 uml"
</t>
  </si>
  <si>
    <t>13:55:57</t>
  </si>
  <si>
    <t xml:space="preserve">"13:56:20 Flow: Fixed -&gt; 300 umol/s"
</t>
  </si>
  <si>
    <t xml:space="preserve">"13:52:56 Lamp: ParIn -&gt;  25 uml"
</t>
  </si>
  <si>
    <t>13:52:32</t>
  </si>
  <si>
    <t xml:space="preserve">"13:52:56 Flow: Fixed -&gt; 300 umol/s"
</t>
  </si>
  <si>
    <t xml:space="preserve">"13:49:31 Lamp: ParIn -&gt;  0 uml"
</t>
  </si>
  <si>
    <t xml:space="preserve">"13:49:31 Flow: Fixed -&gt; 300 umol/s"
</t>
  </si>
  <si>
    <t xml:space="preserve">"13:49:31 Coolers: Off"
</t>
  </si>
  <si>
    <t xml:space="preserve">"13:49:31 CO2 Mixer: CO2R -&gt; 400 uml"
</t>
  </si>
  <si>
    <t xml:space="preserve">"13:49:31 Lamp: Off"
</t>
  </si>
  <si>
    <t xml:space="preserve">"13:47:01 Launched AutoProg /User/Configs/AutoProgs/LightCurve2"
</t>
  </si>
  <si>
    <t>Sat Jul 18 2020 13:47:01</t>
  </si>
  <si>
    <t xml:space="preserve">"15:20:09 Flow: Fixed -&gt; 300 umol/s"
</t>
  </si>
  <si>
    <t xml:space="preserve">"15:20:09 Coolers: Off"
</t>
  </si>
  <si>
    <t xml:space="preserve">"15:20:09 CO2 Mixer: CO2R -&gt; 400 uml"
</t>
  </si>
  <si>
    <t xml:space="preserve">"15:20:09 Lamp: ParIn -&gt;  2000 uml"
</t>
  </si>
  <si>
    <t>15:19:46</t>
  </si>
  <si>
    <t xml:space="preserve">"15:20:08 Flow: Fixed -&gt; 300 umol/s"
</t>
  </si>
  <si>
    <t xml:space="preserve">"15:16:45 Lamp: ParIn -&gt;  2000 uml"
</t>
  </si>
  <si>
    <t>15:16:23</t>
  </si>
  <si>
    <t xml:space="preserve">"15:16:45 Flow: Fixed -&gt; 300 umol/s"
</t>
  </si>
  <si>
    <t xml:space="preserve">"15:13:22 Lamp: ParIn -&gt;  1600 uml"
</t>
  </si>
  <si>
    <t>15:12:59</t>
  </si>
  <si>
    <t xml:space="preserve">"15:13:22 Flow: Fixed -&gt; 300 umol/s"
</t>
  </si>
  <si>
    <t xml:space="preserve">"15:09:58 Lamp: ParIn -&gt;  1250 uml"
</t>
  </si>
  <si>
    <t>15:09:35</t>
  </si>
  <si>
    <t xml:space="preserve">"15:09:57 Flow: Fixed -&gt; 300 umol/s"
</t>
  </si>
  <si>
    <t xml:space="preserve">"15:06:34 Lamp: ParIn -&gt;  1000 uml"
</t>
  </si>
  <si>
    <t>15:06:12</t>
  </si>
  <si>
    <t xml:space="preserve">"15:06:34 Flow: Fixed -&gt; 300 umol/s"
</t>
  </si>
  <si>
    <t xml:space="preserve">"15:03:11 Lamp: ParIn -&gt;  750 uml"
</t>
  </si>
  <si>
    <t>15:02:48</t>
  </si>
  <si>
    <t xml:space="preserve">"15:03:11 Flow: Fixed -&gt; 300 umol/s"
</t>
  </si>
  <si>
    <t xml:space="preserve">"14:59:47 Lamp: ParIn -&gt;  500 uml"
</t>
  </si>
  <si>
    <t>14:59:24</t>
  </si>
  <si>
    <t xml:space="preserve">"14:59:46 Flow: Fixed -&gt; 300 umol/s"
</t>
  </si>
  <si>
    <t xml:space="preserve">"14:56:22 Lamp: ParIn -&gt;  300 uml"
</t>
  </si>
  <si>
    <t>14:56:00</t>
  </si>
  <si>
    <t xml:space="preserve">"14:56:22 Flow: Fixed -&gt; 300 umol/s"
</t>
  </si>
  <si>
    <t xml:space="preserve">"14:52:59 Lamp: ParIn -&gt;  150 uml"
</t>
  </si>
  <si>
    <t>14:52:37</t>
  </si>
  <si>
    <t xml:space="preserve">"14:52:59 Flow: Fixed -&gt; 300 umol/s"
</t>
  </si>
  <si>
    <t xml:space="preserve">"14:49:36 Lamp: ParIn -&gt;  100 uml"
</t>
  </si>
  <si>
    <t>14:49:13</t>
  </si>
  <si>
    <t xml:space="preserve">"14:49:36 Flow: Fixed -&gt; 300 umol/s"
</t>
  </si>
  <si>
    <t xml:space="preserve">"14:46:12 Lamp: ParIn -&gt;  50 uml"
</t>
  </si>
  <si>
    <t>14:45:50</t>
  </si>
  <si>
    <t xml:space="preserve">"14:46:12 Flow: Fixed -&gt; 300 umol/s"
</t>
  </si>
  <si>
    <t xml:space="preserve">"14:42:49 Lamp: ParIn -&gt;  25 uml"
</t>
  </si>
  <si>
    <t>14:42:26</t>
  </si>
  <si>
    <t xml:space="preserve">"14:42:49 Flow: Fixed -&gt; 300 umol/s"
</t>
  </si>
  <si>
    <t xml:space="preserve">"14:39:25 Lamp: ParIn -&gt;  0 uml"
</t>
  </si>
  <si>
    <t xml:space="preserve">"14:39:25 Flow: Fixed -&gt; 300 umol/s"
</t>
  </si>
  <si>
    <t xml:space="preserve">"14:39:25 Coolers: Off"
</t>
  </si>
  <si>
    <t xml:space="preserve">"14:39:25 CO2 Mixer: CO2R -&gt; 400 uml"
</t>
  </si>
  <si>
    <t xml:space="preserve">"14:39:25 Lamp: Off"
</t>
  </si>
  <si>
    <t xml:space="preserve">"14:36:04 Launched AutoProg /User/Configs/AutoProgs/LightCurve2"
</t>
  </si>
  <si>
    <t>Sat Jul 18 2020 14:36:04</t>
  </si>
  <si>
    <t xml:space="preserve">"16:05:52 Flow: Fixed -&gt; 300 umol/s"
</t>
  </si>
  <si>
    <t xml:space="preserve">"16:05:52 Coolers: Off"
</t>
  </si>
  <si>
    <t xml:space="preserve">"16:05:52 CO2 Mixer: CO2R -&gt; 400 uml"
</t>
  </si>
  <si>
    <t xml:space="preserve">"16:05:52 Lamp: ParIn -&gt;  2000 uml"
</t>
  </si>
  <si>
    <t>16:05:28</t>
  </si>
  <si>
    <t xml:space="preserve">"16:05:51 Flow: Fixed -&gt; 300 umol/s"
</t>
  </si>
  <si>
    <t xml:space="preserve">"16:02:27 Lamp: ParIn -&gt;  2000 uml"
</t>
  </si>
  <si>
    <t>16:02:03</t>
  </si>
  <si>
    <t xml:space="preserve">"16:02:27 Flow: Fixed -&gt; 300 umol/s"
</t>
  </si>
  <si>
    <t xml:space="preserve">"15:59:02 Lamp: ParIn -&gt;  1600 uml"
</t>
  </si>
  <si>
    <t>15:58:39</t>
  </si>
  <si>
    <t xml:space="preserve">"15:59:02 Flow: Fixed -&gt; 300 umol/s"
</t>
  </si>
  <si>
    <t xml:space="preserve">"15:55:38 Lamp: ParIn -&gt;  1250 uml"
</t>
  </si>
  <si>
    <t>15:55:15</t>
  </si>
  <si>
    <t xml:space="preserve">"15:55:38 Flow: Fixed -&gt; 300 umol/s"
</t>
  </si>
  <si>
    <t xml:space="preserve">"15:52:14 Lamp: ParIn -&gt;  1000 uml"
</t>
  </si>
  <si>
    <t>15:51:51</t>
  </si>
  <si>
    <t xml:space="preserve">"15:52:14 Flow: Fixed -&gt; 300 umol/s"
</t>
  </si>
  <si>
    <t xml:space="preserve">"15:48:50 Lamp: ParIn -&gt;  750 uml"
</t>
  </si>
  <si>
    <t>15:48:27</t>
  </si>
  <si>
    <t xml:space="preserve">"15:48:50 Flow: Fixed -&gt; 300 umol/s"
</t>
  </si>
  <si>
    <t xml:space="preserve">"15:45:26 Lamp: ParIn -&gt;  500 uml"
</t>
  </si>
  <si>
    <t>15:45:03</t>
  </si>
  <si>
    <t xml:space="preserve">"15:45:26 Flow: Fixed -&gt; 300 umol/s"
</t>
  </si>
  <si>
    <t xml:space="preserve">"15:42:02 Lamp: ParIn -&gt;  300 uml"
</t>
  </si>
  <si>
    <t>15:41:39</t>
  </si>
  <si>
    <t xml:space="preserve">"15:42:02 Flow: Fixed -&gt; 300 umol/s"
</t>
  </si>
  <si>
    <t xml:space="preserve">"15:38:38 Lamp: ParIn -&gt;  150 uml"
</t>
  </si>
  <si>
    <t>15:38:15</t>
  </si>
  <si>
    <t xml:space="preserve">"15:38:38 Flow: Fixed -&gt; 300 umol/s"
</t>
  </si>
  <si>
    <t xml:space="preserve">"15:35:14 Lamp: ParIn -&gt;  100 uml"
</t>
  </si>
  <si>
    <t>15:34:51</t>
  </si>
  <si>
    <t xml:space="preserve">"15:35:14 Flow: Fixed -&gt; 300 umol/s"
</t>
  </si>
  <si>
    <t xml:space="preserve">"15:31:50 Lamp: ParIn -&gt;  50 uml"
</t>
  </si>
  <si>
    <t>15:31:27</t>
  </si>
  <si>
    <t xml:space="preserve">"15:31:50 Flow: Fixed -&gt; 300 umol/s"
</t>
  </si>
  <si>
    <t xml:space="preserve">"15:28:26 Lamp: ParIn -&gt;  25 uml"
</t>
  </si>
  <si>
    <t>15:28:03</t>
  </si>
  <si>
    <t xml:space="preserve">"15:28:26 Flow: Fixed -&gt; 300 umol/s"
</t>
  </si>
  <si>
    <t xml:space="preserve">"15:25:02 Lamp: ParIn -&gt;  0 uml"
</t>
  </si>
  <si>
    <t xml:space="preserve">"15:25:02 Flow: Fixed -&gt; 300 umol/s"
</t>
  </si>
  <si>
    <t xml:space="preserve">"15:25:02 Coolers: Off"
</t>
  </si>
  <si>
    <t xml:space="preserve">"15:25:01 CO2 Mixer: CO2R -&gt; 400 uml"
</t>
  </si>
  <si>
    <t xml:space="preserve">"15:25:01 Lamp: Off"
</t>
  </si>
  <si>
    <t xml:space="preserve">"15:22:59 Launched AutoProg /User/Configs/AutoProgs/LightCurve2"
</t>
  </si>
  <si>
    <t>Sat Jul 18 2020 15:22:59</t>
  </si>
  <si>
    <t>17:00:48</t>
  </si>
  <si>
    <t xml:space="preserve">"18:34:30 Flow: Fixed -&gt; 300 umol/s"
</t>
  </si>
  <si>
    <t xml:space="preserve">"18:34:30 Coolers: Off"
</t>
  </si>
  <si>
    <t xml:space="preserve">"18:34:30 CO2 Mixer: CO2R -&gt; 400 uml"
</t>
  </si>
  <si>
    <t xml:space="preserve">"18:34:30 Lamp: ParIn -&gt;  2000 uml"
</t>
  </si>
  <si>
    <t>18:34:06</t>
  </si>
  <si>
    <t xml:space="preserve">"18:31:05 Lamp: ParIn -&gt;  2000 uml"
</t>
  </si>
  <si>
    <t>18:30:41</t>
  </si>
  <si>
    <t xml:space="preserve">"18:31:05 Flow: Fixed -&gt; 300 umol/s"
</t>
  </si>
  <si>
    <t xml:space="preserve">"18:27:40 Lamp: ParIn -&gt;  1600 uml"
</t>
  </si>
  <si>
    <t>18:27:16</t>
  </si>
  <si>
    <t xml:space="preserve">"18:27:39 Flow: Fixed -&gt; 300 umol/s"
</t>
  </si>
  <si>
    <t xml:space="preserve">"18:24:15 Lamp: ParIn -&gt;  1250 uml"
</t>
  </si>
  <si>
    <t>18:23:52</t>
  </si>
  <si>
    <t xml:space="preserve">"18:24:15 Flow: Fixed -&gt; 300 umol/s"
</t>
  </si>
  <si>
    <t xml:space="preserve">"18:20:51 Lamp: ParIn -&gt;  1000 uml"
</t>
  </si>
  <si>
    <t>18:20:28</t>
  </si>
  <si>
    <t xml:space="preserve">"18:20:51 Flow: Fixed -&gt; 300 umol/s"
</t>
  </si>
  <si>
    <t xml:space="preserve">"18:17:27 Lamp: ParIn -&gt;  750 uml"
</t>
  </si>
  <si>
    <t>18:17:03</t>
  </si>
  <si>
    <t xml:space="preserve">"18:17:27 Flow: Fixed -&gt; 300 umol/s"
</t>
  </si>
  <si>
    <t xml:space="preserve">"18:14:01 Lamp: ParIn -&gt;  500 uml"
</t>
  </si>
  <si>
    <t>18:13:38</t>
  </si>
  <si>
    <t xml:space="preserve">"18:14:01 Flow: Fixed -&gt; 300 umol/s"
</t>
  </si>
  <si>
    <t xml:space="preserve">"18:10:37 Lamp: ParIn -&gt;  300 uml"
</t>
  </si>
  <si>
    <t>18:10:14</t>
  </si>
  <si>
    <t xml:space="preserve">"18:10:37 Flow: Fixed -&gt; 300 umol/s"
</t>
  </si>
  <si>
    <t xml:space="preserve">"18:07:13 Lamp: ParIn -&gt;  150 uml"
</t>
  </si>
  <si>
    <t>18:06:49</t>
  </si>
  <si>
    <t xml:space="preserve">"18:07:13 Flow: Fixed -&gt; 300 umol/s"
</t>
  </si>
  <si>
    <t xml:space="preserve">"18:03:48 Lamp: ParIn -&gt;  100 uml"
</t>
  </si>
  <si>
    <t>18:03:24</t>
  </si>
  <si>
    <t xml:space="preserve">"18:03:48 Flow: Fixed -&gt; 300 umol/s"
</t>
  </si>
  <si>
    <t xml:space="preserve">"18:00:23 Lamp: ParIn -&gt;  50 uml"
</t>
  </si>
  <si>
    <t>17:59:59</t>
  </si>
  <si>
    <t xml:space="preserve">"18:00:22 Flow: Fixed -&gt; 300 umol/s"
</t>
  </si>
  <si>
    <t xml:space="preserve">"17:56:58 Lamp: ParIn -&gt;  25 uml"
</t>
  </si>
  <si>
    <t>17:56:35</t>
  </si>
  <si>
    <t xml:space="preserve">"17:56:58 Flow: Fixed -&gt; 300 umol/s"
</t>
  </si>
  <si>
    <t xml:space="preserve">"17:53:34 Lamp: ParIn -&gt;  0 uml"
</t>
  </si>
  <si>
    <t xml:space="preserve">"17:53:33 Flow: Fixed -&gt; 300 umol/s"
</t>
  </si>
  <si>
    <t xml:space="preserve">"17:53:33 Coolers: Off"
</t>
  </si>
  <si>
    <t xml:space="preserve">"17:53:33 CO2 Mixer: CO2R -&gt; 400 uml"
</t>
  </si>
  <si>
    <t xml:space="preserve">"17:53:33 Lamp: Off"
</t>
  </si>
  <si>
    <t xml:space="preserve">"17:52:31 Launched AutoProg /User/Configs/AutoProgs/LightCurve2"
</t>
  </si>
  <si>
    <t>Fri Jul 24 2020 17:52:31</t>
  </si>
  <si>
    <t xml:space="preserve">"19:33:00 Flow: Fixed -&gt; 300 umol/s"
</t>
  </si>
  <si>
    <t xml:space="preserve">"19:33:00 Coolers: Off"
</t>
  </si>
  <si>
    <t xml:space="preserve">"19:33:00 CO2 Mixer: CO2R -&gt; 400 uml"
</t>
  </si>
  <si>
    <t xml:space="preserve">"19:32:59 Lamp: ParIn -&gt;  2000 uml"
</t>
  </si>
  <si>
    <t>19:32:33</t>
  </si>
  <si>
    <t xml:space="preserve">"19:32:59 Flow: Fixed -&gt; 300 umol/s"
</t>
  </si>
  <si>
    <t xml:space="preserve">"19:29:32 Lamp: ParIn -&gt;  2000 uml"
</t>
  </si>
  <si>
    <t>19:29:06</t>
  </si>
  <si>
    <t xml:space="preserve">"19:29:32 Flow: Fixed -&gt; 300 umol/s"
</t>
  </si>
  <si>
    <t xml:space="preserve">"19:26:05 Lamp: ParIn -&gt;  1600 uml"
</t>
  </si>
  <si>
    <t>19:25:39</t>
  </si>
  <si>
    <t xml:space="preserve">"19:26:05 Flow: Fixed -&gt; 300 umol/s"
</t>
  </si>
  <si>
    <t xml:space="preserve">"19:22:38 Lamp: ParIn -&gt;  1250 uml"
</t>
  </si>
  <si>
    <t>19:22:13</t>
  </si>
  <si>
    <t xml:space="preserve">"19:22:38 Flow: Fixed -&gt; 300 umol/s"
</t>
  </si>
  <si>
    <t xml:space="preserve">"19:19:12 Lamp: ParIn -&gt;  1000 uml"
</t>
  </si>
  <si>
    <t>19:18:47</t>
  </si>
  <si>
    <t xml:space="preserve">"19:19:12 Flow: Fixed -&gt; 300 umol/s"
</t>
  </si>
  <si>
    <t xml:space="preserve">"19:15:46 Lamp: ParIn -&gt;  750 uml"
</t>
  </si>
  <si>
    <t>19:15:21</t>
  </si>
  <si>
    <t xml:space="preserve">"19:15:46 Flow: Fixed -&gt; 300 umol/s"
</t>
  </si>
  <si>
    <t xml:space="preserve">"19:12:20 Lamp: ParIn -&gt;  500 uml"
</t>
  </si>
  <si>
    <t>19:11:55</t>
  </si>
  <si>
    <t xml:space="preserve">"19:12:20 Flow: Fixed -&gt; 300 umol/s"
</t>
  </si>
  <si>
    <t xml:space="preserve">"19:08:54 Lamp: ParIn -&gt;  300 uml"
</t>
  </si>
  <si>
    <t>19:08:29</t>
  </si>
  <si>
    <t xml:space="preserve">"19:08:53 Flow: Fixed -&gt; 300 umol/s"
</t>
  </si>
  <si>
    <t xml:space="preserve">"19:05:28 Lamp: ParIn -&gt;  150 uml"
</t>
  </si>
  <si>
    <t>19:05:04</t>
  </si>
  <si>
    <t xml:space="preserve">"19:05:28 Flow: Fixed -&gt; 300 umol/s"
</t>
  </si>
  <si>
    <t xml:space="preserve">"19:02:03 Lamp: ParIn -&gt;  100 uml"
</t>
  </si>
  <si>
    <t>19:01:39</t>
  </si>
  <si>
    <t xml:space="preserve">"19:02:03 Flow: Fixed -&gt; 300 umol/s"
</t>
  </si>
  <si>
    <t xml:space="preserve">"18:58:38 Lamp: ParIn -&gt;  50 uml"
</t>
  </si>
  <si>
    <t>18:58:14</t>
  </si>
  <si>
    <t xml:space="preserve">"18:58:38 Flow: Fixed -&gt; 300 umol/s"
</t>
  </si>
  <si>
    <t xml:space="preserve">"18:55:13 Lamp: ParIn -&gt;  25 uml"
</t>
  </si>
  <si>
    <t>18:54:48</t>
  </si>
  <si>
    <t xml:space="preserve">"18:55:13 Flow: Fixed -&gt; 300 umol/s"
</t>
  </si>
  <si>
    <t xml:space="preserve">"18:51:47 Lamp: ParIn -&gt;  0 uml"
</t>
  </si>
  <si>
    <t xml:space="preserve">"18:51:47 Flow: Fixed -&gt; 300 umol/s"
</t>
  </si>
  <si>
    <t xml:space="preserve">"18:51:47 Coolers: Off"
</t>
  </si>
  <si>
    <t xml:space="preserve">"18:51:47 CO2 Mixer: CO2R -&gt; 400 uml"
</t>
  </si>
  <si>
    <t xml:space="preserve">"18:51:47 Lamp: Off"
</t>
  </si>
  <si>
    <t xml:space="preserve">"18:51:40 Launched AutoProg /User/Configs/AutoProgs/LightCurve2"
</t>
  </si>
  <si>
    <t>Fri Jul 24 2020 18:51:40</t>
  </si>
  <si>
    <t xml:space="preserve">"20:20:35 Flow: Fixed -&gt; 300 umol/s"
</t>
  </si>
  <si>
    <t xml:space="preserve">"20:20:35 Coolers: Off"
</t>
  </si>
  <si>
    <t xml:space="preserve">"20:20:35 CO2 Mixer: CO2R -&gt; 400 uml"
</t>
  </si>
  <si>
    <t xml:space="preserve">"20:20:35 Lamp: ParIn -&gt;  2000 uml"
</t>
  </si>
  <si>
    <t>20:20:08</t>
  </si>
  <si>
    <t xml:space="preserve">"20:17:07 Lamp: ParIn -&gt;  2000 uml"
</t>
  </si>
  <si>
    <t>20:16:41</t>
  </si>
  <si>
    <t xml:space="preserve">"20:17:07 Flow: Fixed -&gt; 300 umol/s"
</t>
  </si>
  <si>
    <t xml:space="preserve">"20:13:40 Lamp: ParIn -&gt;  1600 uml"
</t>
  </si>
  <si>
    <t>20:13:15</t>
  </si>
  <si>
    <t xml:space="preserve">"20:13:40 Flow: Fixed -&gt; 300 umol/s"
</t>
  </si>
  <si>
    <t xml:space="preserve">"20:10:14 Lamp: ParIn -&gt;  1250 uml"
</t>
  </si>
  <si>
    <t>20:09:49</t>
  </si>
  <si>
    <t xml:space="preserve">"20:10:14 Flow: Fixed -&gt; 300 umol/s"
</t>
  </si>
  <si>
    <t xml:space="preserve">"20:06:48 Lamp: ParIn -&gt;  1000 uml"
</t>
  </si>
  <si>
    <t>20:06:23</t>
  </si>
  <si>
    <t xml:space="preserve">"20:06:47 Flow: Fixed -&gt; 300 umol/s"
</t>
  </si>
  <si>
    <t xml:space="preserve">"20:03:22 Lamp: ParIn -&gt;  750 uml"
</t>
  </si>
  <si>
    <t>20:02:58</t>
  </si>
  <si>
    <t xml:space="preserve">"20:03:22 Flow: Fixed -&gt; 300 umol/s"
</t>
  </si>
  <si>
    <t xml:space="preserve">"19:59:57 Lamp: ParIn -&gt;  500 uml"
</t>
  </si>
  <si>
    <t>19:59:32</t>
  </si>
  <si>
    <t xml:space="preserve">"19:59:57 Flow: Fixed -&gt; 300 umol/s"
</t>
  </si>
  <si>
    <t xml:space="preserve">"19:56:31 Lamp: ParIn -&gt;  300 uml"
</t>
  </si>
  <si>
    <t>19:56:06</t>
  </si>
  <si>
    <t xml:space="preserve">"19:56:30 Flow: Fixed -&gt; 300 umol/s"
</t>
  </si>
  <si>
    <t xml:space="preserve">"19:53:05 Lamp: ParIn -&gt;  150 uml"
</t>
  </si>
  <si>
    <t>19:52:40</t>
  </si>
  <si>
    <t xml:space="preserve">"19:53:05 Flow: Fixed -&gt; 300 umol/s"
</t>
  </si>
  <si>
    <t xml:space="preserve">"19:49:39 Lamp: ParIn -&gt;  100 uml"
</t>
  </si>
  <si>
    <t>19:49:14</t>
  </si>
  <si>
    <t xml:space="preserve">"19:49:39 Flow: Fixed -&gt; 300 umol/s"
</t>
  </si>
  <si>
    <t xml:space="preserve">"19:46:13 Lamp: ParIn -&gt;  50 uml"
</t>
  </si>
  <si>
    <t>19:45:48</t>
  </si>
  <si>
    <t xml:space="preserve">"19:46:12 Flow: Fixed -&gt; 300 umol/s"
</t>
  </si>
  <si>
    <t xml:space="preserve">"19:42:47 Lamp: ParIn -&gt;  25 uml"
</t>
  </si>
  <si>
    <t>19:42:22</t>
  </si>
  <si>
    <t xml:space="preserve">"19:42:47 Flow: Fixed -&gt; 300 umol/s"
</t>
  </si>
  <si>
    <t xml:space="preserve">"19:39:21 Lamp: ParIn -&gt;  0 uml"
</t>
  </si>
  <si>
    <t xml:space="preserve">"19:39:20 Flow: Fixed -&gt; 300 umol/s"
</t>
  </si>
  <si>
    <t xml:space="preserve">"19:39:20 Coolers: Off"
</t>
  </si>
  <si>
    <t xml:space="preserve">"19:39:20 CO2 Mixer: CO2R -&gt; 400 uml"
</t>
  </si>
  <si>
    <t xml:space="preserve">"19:39:20 Lamp: Off"
</t>
  </si>
  <si>
    <t xml:space="preserve">"19:37:02 Launched AutoProg /User/Configs/AutoProgs/LightCurve2"
</t>
  </si>
  <si>
    <t>Fri Jul 24 2020 19:37:02</t>
  </si>
  <si>
    <t xml:space="preserve">"10:29:03 Flow: Fixed -&gt; 300 umol/s"
</t>
  </si>
  <si>
    <t xml:space="preserve">"10:29:03 Coolers: Off"
</t>
  </si>
  <si>
    <t xml:space="preserve">"10:29:03 CO2 Mixer: CO2R -&gt; 400 uml"
</t>
  </si>
  <si>
    <t xml:space="preserve">"10:29:03 Lamp: ParIn -&gt;  2000 uml"
</t>
  </si>
  <si>
    <t>10:28:40</t>
  </si>
  <si>
    <t xml:space="preserve">"10:25:39 Lamp: ParIn -&gt;  2000 uml"
</t>
  </si>
  <si>
    <t>10:25:16</t>
  </si>
  <si>
    <t xml:space="preserve">"10:25:39 Flow: Fixed -&gt; 300 umol/s"
</t>
  </si>
  <si>
    <t xml:space="preserve">"10:22:15 Lamp: ParIn -&gt;  1600 uml"
</t>
  </si>
  <si>
    <t>10:21:52</t>
  </si>
  <si>
    <t xml:space="preserve">"10:22:14 Flow: Fixed -&gt; 300 umol/s"
</t>
  </si>
  <si>
    <t xml:space="preserve">"10:18:51 Lamp: ParIn -&gt;  1250 uml"
</t>
  </si>
  <si>
    <t>10:18:29</t>
  </si>
  <si>
    <t xml:space="preserve">"10:18:51 Flow: Fixed -&gt; 300 umol/s"
</t>
  </si>
  <si>
    <t xml:space="preserve">"10:15:28 Lamp: ParIn -&gt;  1000 uml"
</t>
  </si>
  <si>
    <t>10:15:06</t>
  </si>
  <si>
    <t xml:space="preserve">"10:15:28 Flow: Fixed -&gt; 300 umol/s"
</t>
  </si>
  <si>
    <t xml:space="preserve">"10:12:05 Lamp: ParIn -&gt;  750 uml"
</t>
  </si>
  <si>
    <t>10:11:42</t>
  </si>
  <si>
    <t xml:space="preserve">"10:12:05 Flow: Fixed -&gt; 300 umol/s"
</t>
  </si>
  <si>
    <t xml:space="preserve">"10:08:41 Lamp: ParIn -&gt;  500 uml"
</t>
  </si>
  <si>
    <t>10:08:18</t>
  </si>
  <si>
    <t xml:space="preserve">"10:08:40 Flow: Fixed -&gt; 300 umol/s"
</t>
  </si>
  <si>
    <t xml:space="preserve">"10:05:17 Lamp: ParIn -&gt;  300 uml"
</t>
  </si>
  <si>
    <t>10:04:55</t>
  </si>
  <si>
    <t xml:space="preserve">"10:05:17 Flow: Fixed -&gt; 300 umol/s"
</t>
  </si>
  <si>
    <t xml:space="preserve">"10:01:54 Lamp: ParIn -&gt;  150 uml"
</t>
  </si>
  <si>
    <t>10:01:31</t>
  </si>
  <si>
    <t xml:space="preserve">"10:01:54 Flow: Fixed -&gt; 300 umol/s"
</t>
  </si>
  <si>
    <t xml:space="preserve">"09:58:30 Lamp: ParIn -&gt;  100 uml"
</t>
  </si>
  <si>
    <t>09:58:07</t>
  </si>
  <si>
    <t xml:space="preserve">"09:58:29 Flow: Fixed -&gt; 300 umol/s"
</t>
  </si>
  <si>
    <t xml:space="preserve">"09:55:05 Lamp: ParIn -&gt;  50 uml"
</t>
  </si>
  <si>
    <t>09:54:43</t>
  </si>
  <si>
    <t xml:space="preserve">"09:55:05 Flow: Fixed -&gt; 300 umol/s"
</t>
  </si>
  <si>
    <t xml:space="preserve">"09:51:42 Lamp: ParIn -&gt;  25 uml"
</t>
  </si>
  <si>
    <t>09:51:19</t>
  </si>
  <si>
    <t xml:space="preserve">"09:51:42 Flow: Fixed -&gt; 300 umol/s"
</t>
  </si>
  <si>
    <t xml:space="preserve">"09:48:18 Lamp: ParIn -&gt;  0 uml"
</t>
  </si>
  <si>
    <t xml:space="preserve">"09:48:18 Flow: Fixed -&gt; 300 umol/s"
</t>
  </si>
  <si>
    <t xml:space="preserve">"09:48:17 Coolers: Off"
</t>
  </si>
  <si>
    <t xml:space="preserve">"09:48:17 CO2 Mixer: CO2R -&gt; 400 uml"
</t>
  </si>
  <si>
    <t xml:space="preserve">"09:48:17 Lamp: Off"
</t>
  </si>
  <si>
    <t xml:space="preserve">"09:45:49 Launched AutoProg /User/Configs/AutoProgs/LightCurve2"
</t>
  </si>
  <si>
    <t>Wed Jul 22 2020 09:45:49</t>
  </si>
  <si>
    <t xml:space="preserve">"11:16:09 Flow: Fixed -&gt; 300 umol/s"
</t>
  </si>
  <si>
    <t xml:space="preserve">"11:16:09 Coolers: Off"
</t>
  </si>
  <si>
    <t xml:space="preserve">"11:16:09 CO2 Mixer: CO2R -&gt; 400 uml"
</t>
  </si>
  <si>
    <t xml:space="preserve">"11:16:09 Lamp: ParIn -&gt;  2000 uml"
</t>
  </si>
  <si>
    <t>11:15:46</t>
  </si>
  <si>
    <t xml:space="preserve">"11:12:45 Lamp: ParIn -&gt;  2000 uml"
</t>
  </si>
  <si>
    <t>11:12:22</t>
  </si>
  <si>
    <t xml:space="preserve">"11:12:45 Flow: Fixed -&gt; 300 umol/s"
</t>
  </si>
  <si>
    <t xml:space="preserve">"11:09:21 Lamp: ParIn -&gt;  1600 uml"
</t>
  </si>
  <si>
    <t>11:08:58</t>
  </si>
  <si>
    <t xml:space="preserve">"11:09:21 Flow: Fixed -&gt; 300 umol/s"
</t>
  </si>
  <si>
    <t xml:space="preserve">"11:05:57 Lamp: ParIn -&gt;  1250 uml"
</t>
  </si>
  <si>
    <t>11:05:34</t>
  </si>
  <si>
    <t xml:space="preserve">"11:05:57 Flow: Fixed -&gt; 300 umol/s"
</t>
  </si>
  <si>
    <t xml:space="preserve">"11:02:33 Lamp: ParIn -&gt;  1000 uml"
</t>
  </si>
  <si>
    <t>11:02:10</t>
  </si>
  <si>
    <t xml:space="preserve">"11:02:33 Flow: Fixed -&gt; 300 umol/s"
</t>
  </si>
  <si>
    <t xml:space="preserve">"10:59:09 Lamp: ParIn -&gt;  750 uml"
</t>
  </si>
  <si>
    <t>10:58:46</t>
  </si>
  <si>
    <t xml:space="preserve">"10:59:09 Flow: Fixed -&gt; 300 umol/s"
</t>
  </si>
  <si>
    <t xml:space="preserve">"10:55:45 Lamp: ParIn -&gt;  500 uml"
</t>
  </si>
  <si>
    <t>10:55:22</t>
  </si>
  <si>
    <t xml:space="preserve">"10:55:45 Flow: Fixed -&gt; 300 umol/s"
</t>
  </si>
  <si>
    <t xml:space="preserve">"10:52:21 Lamp: ParIn -&gt;  300 uml"
</t>
  </si>
  <si>
    <t>10:51:58</t>
  </si>
  <si>
    <t xml:space="preserve">"10:52:21 Flow: Fixed -&gt; 300 umol/s"
</t>
  </si>
  <si>
    <t xml:space="preserve">"10:48:57 Lamp: ParIn -&gt;  150 uml"
</t>
  </si>
  <si>
    <t>10:48:34</t>
  </si>
  <si>
    <t xml:space="preserve">"10:48:57 Flow: Fixed -&gt; 300 umol/s"
</t>
  </si>
  <si>
    <t xml:space="preserve">"10:45:33 Lamp: ParIn -&gt;  100 uml"
</t>
  </si>
  <si>
    <t>10:45:10</t>
  </si>
  <si>
    <t xml:space="preserve">"10:45:33 Flow: Fixed -&gt; 300 umol/s"
</t>
  </si>
  <si>
    <t xml:space="preserve">"10:42:09 Lamp: ParIn -&gt;  50 uml"
</t>
  </si>
  <si>
    <t>10:41:46</t>
  </si>
  <si>
    <t xml:space="preserve">"10:42:09 Flow: Fixed -&gt; 300 umol/s"
</t>
  </si>
  <si>
    <t xml:space="preserve">"10:38:45 Lamp: ParIn -&gt;  25 uml"
</t>
  </si>
  <si>
    <t>10:38:22</t>
  </si>
  <si>
    <t xml:space="preserve">"10:38:45 Flow: Fixed -&gt; 300 umol/s"
</t>
  </si>
  <si>
    <t xml:space="preserve">"10:35:21 Lamp: ParIn -&gt;  0 uml"
</t>
  </si>
  <si>
    <t xml:space="preserve">"10:35:21 Flow: Fixed -&gt; 300 umol/s"
</t>
  </si>
  <si>
    <t xml:space="preserve">"10:35:21 Coolers: Off"
</t>
  </si>
  <si>
    <t xml:space="preserve">"10:35:21 CO2 Mixer: CO2R -&gt; 400 uml"
</t>
  </si>
  <si>
    <t xml:space="preserve">"10:35:20 Lamp: Off"
</t>
  </si>
  <si>
    <t xml:space="preserve">"10:31:31 Launched AutoProg /User/Configs/AutoProgs/LightCurve2"
</t>
  </si>
  <si>
    <t>Wed Jul 22 2020 10:31:31</t>
  </si>
  <si>
    <t xml:space="preserve">"12:02:27 Flow: Fixed -&gt; 300 umol/s"
</t>
  </si>
  <si>
    <t xml:space="preserve">"12:02:27 Coolers: Off"
</t>
  </si>
  <si>
    <t xml:space="preserve">"12:02:27 CO2 Mixer: CO2R -&gt; 400 uml"
</t>
  </si>
  <si>
    <t xml:space="preserve">"12:02:27 Lamp: ParIn -&gt;  2000 uml"
</t>
  </si>
  <si>
    <t>12:02:04</t>
  </si>
  <si>
    <t xml:space="preserve">"11:59:03 Lamp: ParIn -&gt;  2000 uml"
</t>
  </si>
  <si>
    <t>11:58:39</t>
  </si>
  <si>
    <t xml:space="preserve">"11:59:03 Flow: Fixed -&gt; 300 umol/s"
</t>
  </si>
  <si>
    <t xml:space="preserve">"11:55:38 Lamp: ParIn -&gt;  1600 uml"
</t>
  </si>
  <si>
    <t>11:55:15</t>
  </si>
  <si>
    <t xml:space="preserve">"11:55:38 Flow: Fixed -&gt; 300 umol/s"
</t>
  </si>
  <si>
    <t xml:space="preserve">"11:52:14 Lamp: ParIn -&gt;  1250 uml"
</t>
  </si>
  <si>
    <t>11:51:51</t>
  </si>
  <si>
    <t xml:space="preserve">"11:52:14 Flow: Fixed -&gt; 300 umol/s"
</t>
  </si>
  <si>
    <t xml:space="preserve">"11:48:50 Lamp: ParIn -&gt;  1000 uml"
</t>
  </si>
  <si>
    <t>11:48:27</t>
  </si>
  <si>
    <t xml:space="preserve">"11:48:50 Flow: Fixed -&gt; 300 umol/s"
</t>
  </si>
  <si>
    <t xml:space="preserve">"11:45:26 Lamp: ParIn -&gt;  750 uml"
</t>
  </si>
  <si>
    <t>11:45:03</t>
  </si>
  <si>
    <t xml:space="preserve">"11:45:26 Flow: Fixed -&gt; 300 umol/s"
</t>
  </si>
  <si>
    <t xml:space="preserve">"11:42:02 Lamp: ParIn -&gt;  500 uml"
</t>
  </si>
  <si>
    <t>11:41:39</t>
  </si>
  <si>
    <t xml:space="preserve">"11:42:02 Flow: Fixed -&gt; 300 umol/s"
</t>
  </si>
  <si>
    <t xml:space="preserve">"11:38:38 Lamp: ParIn -&gt;  300 uml"
</t>
  </si>
  <si>
    <t>11:38:15</t>
  </si>
  <si>
    <t xml:space="preserve">"11:38:38 Flow: Fixed -&gt; 300 umol/s"
</t>
  </si>
  <si>
    <t xml:space="preserve">"11:35:14 Lamp: ParIn -&gt;  150 uml"
</t>
  </si>
  <si>
    <t>11:34:51</t>
  </si>
  <si>
    <t xml:space="preserve">"11:35:14 Flow: Fixed -&gt; 300 umol/s"
</t>
  </si>
  <si>
    <t xml:space="preserve">"11:31:50 Lamp: ParIn -&gt;  100 uml"
</t>
  </si>
  <si>
    <t>11:31:27</t>
  </si>
  <si>
    <t xml:space="preserve">"11:31:50 Flow: Fixed -&gt; 300 umol/s"
</t>
  </si>
  <si>
    <t xml:space="preserve">"11:28:26 Lamp: ParIn -&gt;  50 uml"
</t>
  </si>
  <si>
    <t>11:28:03</t>
  </si>
  <si>
    <t xml:space="preserve">"11:28:26 Flow: Fixed -&gt; 300 umol/s"
</t>
  </si>
  <si>
    <t xml:space="preserve">"11:25:02 Lamp: ParIn -&gt;  25 uml"
</t>
  </si>
  <si>
    <t>11:24:38</t>
  </si>
  <si>
    <t xml:space="preserve">"11:25:02 Flow: Fixed -&gt; 300 umol/s"
</t>
  </si>
  <si>
    <t xml:space="preserve">"11:21:37 Lamp: ParIn -&gt;  0 uml"
</t>
  </si>
  <si>
    <t xml:space="preserve">"11:21:37 Flow: Fixed -&gt; 300 umol/s"
</t>
  </si>
  <si>
    <t xml:space="preserve">"11:21:37 Coolers: Off"
</t>
  </si>
  <si>
    <t xml:space="preserve">"11:21:37 CO2 Mixer: CO2R -&gt; 400 uml"
</t>
  </si>
  <si>
    <t xml:space="preserve">"11:21:37 Lamp: Off"
</t>
  </si>
  <si>
    <t xml:space="preserve">"11:18:25 Launched AutoProg /User/Configs/AutoProgs/LightCurve2"
</t>
  </si>
  <si>
    <t>Wed Jul 22 2020 11:18:25</t>
  </si>
  <si>
    <t xml:space="preserve">"12:50:27 Flow: Fixed -&gt; 300 umol/s"
</t>
  </si>
  <si>
    <t xml:space="preserve">"12:50:27 Coolers: Off"
</t>
  </si>
  <si>
    <t xml:space="preserve">"12:50:27 CO2 Mixer: CO2R -&gt; 400 uml"
</t>
  </si>
  <si>
    <t xml:space="preserve">"12:50:27 Lamp: ParIn -&gt;  2000 uml"
</t>
  </si>
  <si>
    <t>12:50:02</t>
  </si>
  <si>
    <t xml:space="preserve">"12:47:01 Lamp: ParIn -&gt;  2000 uml"
</t>
  </si>
  <si>
    <t>12:46:37</t>
  </si>
  <si>
    <t xml:space="preserve">"12:47:01 Flow: Fixed -&gt; 300 umol/s"
</t>
  </si>
  <si>
    <t xml:space="preserve">"12:43:36 Lamp: ParIn -&gt;  1600 uml"
</t>
  </si>
  <si>
    <t>12:43:12</t>
  </si>
  <si>
    <t xml:space="preserve">"12:43:35 Flow: Fixed -&gt; 300 umol/s"
</t>
  </si>
  <si>
    <t xml:space="preserve">"12:40:11 Lamp: ParIn -&gt;  1250 uml"
</t>
  </si>
  <si>
    <t>12:39:47</t>
  </si>
  <si>
    <t xml:space="preserve">"12:40:11 Flow: Fixed -&gt; 300 umol/s"
</t>
  </si>
  <si>
    <t xml:space="preserve">"12:36:46 Lamp: ParIn -&gt;  1000 uml"
</t>
  </si>
  <si>
    <t>12:36:22</t>
  </si>
  <si>
    <t xml:space="preserve">"12:36:45 Flow: Fixed -&gt; 300 umol/s"
</t>
  </si>
  <si>
    <t xml:space="preserve">"12:33:20 Lamp: ParIn -&gt;  750 uml"
</t>
  </si>
  <si>
    <t>12:32:57</t>
  </si>
  <si>
    <t xml:space="preserve">"12:33:20 Flow: Fixed -&gt; 300 umol/s"
</t>
  </si>
  <si>
    <t xml:space="preserve">"12:29:56 Lamp: ParIn -&gt;  500 uml"
</t>
  </si>
  <si>
    <t>12:29:33</t>
  </si>
  <si>
    <t xml:space="preserve">"12:29:56 Flow: Fixed -&gt; 300 umol/s"
</t>
  </si>
  <si>
    <t xml:space="preserve">"12:26:32 Lamp: ParIn -&gt;  300 uml"
</t>
  </si>
  <si>
    <t>12:26:08</t>
  </si>
  <si>
    <t xml:space="preserve">"12:26:32 Flow: Fixed -&gt; 300 umol/s"
</t>
  </si>
  <si>
    <t xml:space="preserve">"12:23:07 Lamp: ParIn -&gt;  150 uml"
</t>
  </si>
  <si>
    <t>12:22:43</t>
  </si>
  <si>
    <t xml:space="preserve">"12:23:06 Flow: Fixed -&gt; 300 umol/s"
</t>
  </si>
  <si>
    <t xml:space="preserve">"12:19:42 Lamp: ParIn -&gt;  100 uml"
</t>
  </si>
  <si>
    <t>12:19:19</t>
  </si>
  <si>
    <t xml:space="preserve">"12:19:42 Flow: Fixed -&gt; 300 umol/s"
</t>
  </si>
  <si>
    <t xml:space="preserve">"12:16:18 Lamp: ParIn -&gt;  50 uml"
</t>
  </si>
  <si>
    <t>12:15:55</t>
  </si>
  <si>
    <t xml:space="preserve">"12:16:18 Flow: Fixed -&gt; 300 umol/s"
</t>
  </si>
  <si>
    <t xml:space="preserve">"12:12:54 Lamp: ParIn -&gt;  25 uml"
</t>
  </si>
  <si>
    <t>12:12:30</t>
  </si>
  <si>
    <t xml:space="preserve">"12:12:54 Flow: Fixed -&gt; 300 umol/s"
</t>
  </si>
  <si>
    <t xml:space="preserve">"12:09:29 Lamp: ParIn -&gt;  0 uml"
</t>
  </si>
  <si>
    <t xml:space="preserve">"12:09:29 Flow: Fixed -&gt; 300 umol/s"
</t>
  </si>
  <si>
    <t xml:space="preserve">"12:09:29 Coolers: Off"
</t>
  </si>
  <si>
    <t xml:space="preserve">"12:09:29 CO2 Mixer: CO2R -&gt; 400 uml"
</t>
  </si>
  <si>
    <t xml:space="preserve">"12:09:29 Lamp: Off"
</t>
  </si>
  <si>
    <t xml:space="preserve">"12:05:35 Launched AutoProg /User/Configs/AutoProgs/LightCurve2"
</t>
  </si>
  <si>
    <t>Wed Jul 22 2020 12:05:34</t>
  </si>
  <si>
    <t xml:space="preserve">"13:35:47 Flow: Fixed -&gt; 300 umol/s"
</t>
  </si>
  <si>
    <t xml:space="preserve">"13:35:47 Coolers: Off"
</t>
  </si>
  <si>
    <t xml:space="preserve">"13:35:47 CO2 Mixer: CO2R -&gt; 400 uml"
</t>
  </si>
  <si>
    <t xml:space="preserve">"13:35:47 Lamp: ParIn -&gt;  2000 uml"
</t>
  </si>
  <si>
    <t>13:35:21</t>
  </si>
  <si>
    <t xml:space="preserve">"13:32:20 Lamp: ParIn -&gt;  2000 uml"
</t>
  </si>
  <si>
    <t>13:31:54</t>
  </si>
  <si>
    <t xml:space="preserve">"13:32:20 Flow: Fixed -&gt; 300 umol/s"
</t>
  </si>
  <si>
    <t xml:space="preserve">"13:28:53 Lamp: ParIn -&gt;  1600 uml"
</t>
  </si>
  <si>
    <t>13:28:28</t>
  </si>
  <si>
    <t xml:space="preserve">"13:28:53 Flow: Fixed -&gt; 300 umol/s"
</t>
  </si>
  <si>
    <t xml:space="preserve">"13:25:27 Lamp: ParIn -&gt;  1250 uml"
</t>
  </si>
  <si>
    <t>13:25:02</t>
  </si>
  <si>
    <t xml:space="preserve">"13:25:27 Flow: Fixed -&gt; 300 umol/s"
</t>
  </si>
  <si>
    <t xml:space="preserve">"13:22:01 Lamp: ParIn -&gt;  1000 uml"
</t>
  </si>
  <si>
    <t>13:21:36</t>
  </si>
  <si>
    <t xml:space="preserve">"13:22:01 Flow: Fixed -&gt; 300 umol/s"
</t>
  </si>
  <si>
    <t xml:space="preserve">"13:18:35 Lamp: ParIn -&gt;  750 uml"
</t>
  </si>
  <si>
    <t>13:18:10</t>
  </si>
  <si>
    <t xml:space="preserve">"13:18:34 Flow: Fixed -&gt; 300 umol/s"
</t>
  </si>
  <si>
    <t xml:space="preserve">"13:15:09 Lamp: ParIn -&gt;  500 uml"
</t>
  </si>
  <si>
    <t>13:14:45</t>
  </si>
  <si>
    <t xml:space="preserve">"13:15:09 Flow: Fixed -&gt; 300 umol/s"
</t>
  </si>
  <si>
    <t xml:space="preserve">"13:11:44 Lamp: ParIn -&gt;  300 uml"
</t>
  </si>
  <si>
    <t>13:11:20</t>
  </si>
  <si>
    <t xml:space="preserve">"13:11:44 Flow: Fixed -&gt; 300 umol/s"
</t>
  </si>
  <si>
    <t xml:space="preserve">"13:08:19 Lamp: ParIn -&gt;  150 uml"
</t>
  </si>
  <si>
    <t>13:07:55</t>
  </si>
  <si>
    <t xml:space="preserve">"13:08:19 Flow: Fixed -&gt; 300 umol/s"
</t>
  </si>
  <si>
    <t xml:space="preserve">"13:04:54 Lamp: ParIn -&gt;  100 uml"
</t>
  </si>
  <si>
    <t>13:04:30</t>
  </si>
  <si>
    <t xml:space="preserve">"13:04:53 Flow: Fixed -&gt; 300 umol/s"
</t>
  </si>
  <si>
    <t xml:space="preserve">"13:01:29 Lamp: ParIn -&gt;  50 uml"
</t>
  </si>
  <si>
    <t>13:01:05</t>
  </si>
  <si>
    <t xml:space="preserve">"13:01:29 Flow: Fixed -&gt; 300 umol/s"
</t>
  </si>
  <si>
    <t xml:space="preserve">"12:58:04 Lamp: ParIn -&gt;  25 uml"
</t>
  </si>
  <si>
    <t>12:57:40</t>
  </si>
  <si>
    <t xml:space="preserve">"12:58:04 Flow: Fixed -&gt; 300 umol/s"
</t>
  </si>
  <si>
    <t xml:space="preserve">"12:54:39 Lamp: ParIn -&gt;  0 uml"
</t>
  </si>
  <si>
    <t xml:space="preserve">"12:54:38 Flow: Fixed -&gt; 300 umol/s"
</t>
  </si>
  <si>
    <t xml:space="preserve">"12:54:38 Coolers: Off"
</t>
  </si>
  <si>
    <t xml:space="preserve">"12:54:38 CO2 Mixer: CO2R -&gt; 400 uml"
</t>
  </si>
  <si>
    <t xml:space="preserve">"12:54:38 Lamp: Off"
</t>
  </si>
  <si>
    <t xml:space="preserve">"12:52:28 Launched AutoProg /User/Configs/AutoProgs/LightCurve2"
</t>
  </si>
  <si>
    <t>Wed Jul 22 2020 12:52:28</t>
  </si>
  <si>
    <t xml:space="preserve">"11:16:47 Flow: Fixed -&gt; 300 umol/s"
</t>
  </si>
  <si>
    <t xml:space="preserve">"11:16:47 Coolers: Off"
</t>
  </si>
  <si>
    <t xml:space="preserve">"11:16:47 CO2 Mixer: CO2R -&gt; 400 uml"
</t>
  </si>
  <si>
    <t xml:space="preserve">"11:16:47 Lamp: ParIn -&gt;  2000 uml"
</t>
  </si>
  <si>
    <t>11:16:22</t>
  </si>
  <si>
    <t xml:space="preserve">"11:13:21 Lamp: ParIn -&gt;  2000 uml"
</t>
  </si>
  <si>
    <t>11:12:56</t>
  </si>
  <si>
    <t xml:space="preserve">"11:13:21 Flow: Fixed -&gt; 300 umol/s"
</t>
  </si>
  <si>
    <t xml:space="preserve">"11:09:55 Lamp: ParIn -&gt;  1600 uml"
</t>
  </si>
  <si>
    <t>11:09:30</t>
  </si>
  <si>
    <t xml:space="preserve">"11:09:54 Flow: Fixed -&gt; 300 umol/s"
</t>
  </si>
  <si>
    <t xml:space="preserve">"11:06:29 Lamp: ParIn -&gt;  1250 uml"
</t>
  </si>
  <si>
    <t>11:06:05</t>
  </si>
  <si>
    <t xml:space="preserve">"11:06:29 Flow: Fixed -&gt; 300 umol/s"
</t>
  </si>
  <si>
    <t xml:space="preserve">"11:03:04 Lamp: ParIn -&gt;  1000 uml"
</t>
  </si>
  <si>
    <t>11:02:39</t>
  </si>
  <si>
    <t xml:space="preserve">"11:03:04 Flow: Fixed -&gt; 300 umol/s"
</t>
  </si>
  <si>
    <t xml:space="preserve">"10:59:38 Lamp: ParIn -&gt;  750 uml"
</t>
  </si>
  <si>
    <t>10:59:13</t>
  </si>
  <si>
    <t xml:space="preserve">"10:59:37 Flow: Fixed -&gt; 300 umol/s"
</t>
  </si>
  <si>
    <t xml:space="preserve">"10:56:12 Lamp: ParIn -&gt;  500 uml"
</t>
  </si>
  <si>
    <t>10:55:47</t>
  </si>
  <si>
    <t xml:space="preserve">"10:56:12 Flow: Fixed -&gt; 300 umol/s"
</t>
  </si>
  <si>
    <t xml:space="preserve">"10:52:46 Lamp: ParIn -&gt;  300 uml"
</t>
  </si>
  <si>
    <t>10:52:21</t>
  </si>
  <si>
    <t xml:space="preserve">"10:52:46 Flow: Fixed -&gt; 300 umol/s"
</t>
  </si>
  <si>
    <t xml:space="preserve">"10:49:20 Lamp: ParIn -&gt;  150 uml"
</t>
  </si>
  <si>
    <t>10:48:55</t>
  </si>
  <si>
    <t xml:space="preserve">"10:49:20 Flow: Fixed -&gt; 300 umol/s"
</t>
  </si>
  <si>
    <t xml:space="preserve">"10:45:54 Lamp: ParIn -&gt;  100 uml"
</t>
  </si>
  <si>
    <t>10:45:29</t>
  </si>
  <si>
    <t xml:space="preserve">"10:45:54 Flow: Fixed -&gt; 300 umol/s"
</t>
  </si>
  <si>
    <t xml:space="preserve">"10:42:28 Lamp: ParIn -&gt;  50 uml"
</t>
  </si>
  <si>
    <t>10:42:03</t>
  </si>
  <si>
    <t xml:space="preserve">"10:42:28 Flow: Fixed -&gt; 300 umol/s"
</t>
  </si>
  <si>
    <t xml:space="preserve">"10:39:02 Lamp: ParIn -&gt;  25 uml"
</t>
  </si>
  <si>
    <t>10:38:36</t>
  </si>
  <si>
    <t xml:space="preserve">"10:39:02 Flow: Fixed -&gt; 300 umol/s"
</t>
  </si>
  <si>
    <t xml:space="preserve">"10:35:35 Lamp: ParIn -&gt;  0 uml"
</t>
  </si>
  <si>
    <t xml:space="preserve">"10:35:34 Flow: Fixed -&gt; 300 umol/s"
</t>
  </si>
  <si>
    <t xml:space="preserve">"10:35:34 Coolers: Off"
</t>
  </si>
  <si>
    <t xml:space="preserve">"10:35:34 CO2 Mixer: CO2R -&gt; 400 uml"
</t>
  </si>
  <si>
    <t xml:space="preserve">"10:35:34 Lamp: Off"
</t>
  </si>
  <si>
    <t xml:space="preserve">"10:31:55 Launched AutoProg /User/Configs/AutoProgs/LightCurve2"
</t>
  </si>
  <si>
    <t>Thr Jul 23 2020 10:31:55</t>
  </si>
  <si>
    <t xml:space="preserve">"14:24:27 Flow: Fixed -&gt; 300 umol/s"
</t>
  </si>
  <si>
    <t xml:space="preserve">"14:24:27 Coolers: Off"
</t>
  </si>
  <si>
    <t xml:space="preserve">"14:24:27 CO2 Mixer: CO2R -&gt; 400 uml"
</t>
  </si>
  <si>
    <t xml:space="preserve">"14:24:27 Lamp: ParIn -&gt;  2000 uml"
</t>
  </si>
  <si>
    <t>14:24:00</t>
  </si>
  <si>
    <t xml:space="preserve">"14:20:59 Lamp: ParIn -&gt;  2000 uml"
</t>
  </si>
  <si>
    <t>14:20:33</t>
  </si>
  <si>
    <t xml:space="preserve">"14:20:59 Flow: Fixed -&gt; 300 umol/s"
</t>
  </si>
  <si>
    <t xml:space="preserve">"14:17:32 Lamp: ParIn -&gt;  1600 uml"
</t>
  </si>
  <si>
    <t>14:17:06</t>
  </si>
  <si>
    <t xml:space="preserve">"14:17:31 Flow: Fixed -&gt; 300 umol/s"
</t>
  </si>
  <si>
    <t xml:space="preserve">"14:14:05 Lamp: ParIn -&gt;  1250 uml"
</t>
  </si>
  <si>
    <t>14:13:40</t>
  </si>
  <si>
    <t xml:space="preserve">"14:14:05 Flow: Fixed -&gt; 300 umol/s"
</t>
  </si>
  <si>
    <t xml:space="preserve">"14:10:39 Lamp: ParIn -&gt;  1000 uml"
</t>
  </si>
  <si>
    <t>14:10:14</t>
  </si>
  <si>
    <t xml:space="preserve">"14:10:39 Flow: Fixed -&gt; 300 umol/s"
</t>
  </si>
  <si>
    <t xml:space="preserve">"14:07:13 Lamp: ParIn -&gt;  750 uml"
</t>
  </si>
  <si>
    <t>14:06:48</t>
  </si>
  <si>
    <t xml:space="preserve">"14:07:12 Flow: Fixed -&gt; 300 umol/s"
</t>
  </si>
  <si>
    <t xml:space="preserve">"14:03:47 Lamp: ParIn -&gt;  500 uml"
</t>
  </si>
  <si>
    <t>14:03:23</t>
  </si>
  <si>
    <t xml:space="preserve">"14:03:47 Flow: Fixed -&gt; 300 umol/s"
</t>
  </si>
  <si>
    <t xml:space="preserve">"14:00:22 Lamp: ParIn -&gt;  300 uml"
</t>
  </si>
  <si>
    <t>13:59:58</t>
  </si>
  <si>
    <t xml:space="preserve">"14:00:22 Flow: Fixed -&gt; 300 umol/s"
</t>
  </si>
  <si>
    <t xml:space="preserve">"13:56:56 Lamp: ParIn -&gt;  150 uml"
</t>
  </si>
  <si>
    <t xml:space="preserve">"13:56:56 Flow: Fixed -&gt; 300 umol/s"
</t>
  </si>
  <si>
    <t xml:space="preserve">"13:53:31 Lamp: ParIn -&gt;  100 uml"
</t>
  </si>
  <si>
    <t>13:53:07</t>
  </si>
  <si>
    <t xml:space="preserve">"13:50:06 Lamp: ParIn -&gt;  50 uml"
</t>
  </si>
  <si>
    <t>13:49:42</t>
  </si>
  <si>
    <t xml:space="preserve">"13:50:06 Flow: Fixed -&gt; 300 umol/s"
</t>
  </si>
  <si>
    <t xml:space="preserve">"13:46:41 Lamp: ParIn -&gt;  25 uml"
</t>
  </si>
  <si>
    <t>13:46:16</t>
  </si>
  <si>
    <t xml:space="preserve">"13:46:41 Flow: Fixed -&gt; 300 umol/s"
</t>
  </si>
  <si>
    <t xml:space="preserve">"13:43:15 Lamp: ParIn -&gt;  0 uml"
</t>
  </si>
  <si>
    <t xml:space="preserve">"13:43:15 Flow: Fixed -&gt; 300 umol/s"
</t>
  </si>
  <si>
    <t xml:space="preserve">"13:43:15 Coolers: Off"
</t>
  </si>
  <si>
    <t xml:space="preserve">"13:43:15 CO2 Mixer: CO2R -&gt; 400 uml"
</t>
  </si>
  <si>
    <t xml:space="preserve">"13:43:15 Lamp: Off"
</t>
  </si>
  <si>
    <t xml:space="preserve">"13:41:35 Launched AutoProg /User/Configs/AutoProgs/LightCurve2"
</t>
  </si>
  <si>
    <t>Thr Jul 23 2020 13:41:35</t>
  </si>
  <si>
    <t xml:space="preserve">"13:40:38 Flow: Fixed -&gt; 300 umol/s"
</t>
  </si>
  <si>
    <t xml:space="preserve">"13:40:38 Coolers: Off"
</t>
  </si>
  <si>
    <t xml:space="preserve">"13:40:38 CO2 Mixer: CO2R -&gt; 400 uml"
</t>
  </si>
  <si>
    <t xml:space="preserve">"13:40:38 Lamp: ParIn -&gt;  2000 uml"
</t>
  </si>
  <si>
    <t>13:40:15</t>
  </si>
  <si>
    <t xml:space="preserve">"13:37:14 Lamp: ParIn -&gt;  2000 uml"
</t>
  </si>
  <si>
    <t>13:36:52</t>
  </si>
  <si>
    <t xml:space="preserve">"13:37:14 Flow: Fixed -&gt; 300 umol/s"
</t>
  </si>
  <si>
    <t xml:space="preserve">"13:33:51 Lamp: ParIn -&gt;  1600 uml"
</t>
  </si>
  <si>
    <t>13:33:28</t>
  </si>
  <si>
    <t xml:space="preserve">"13:33:51 Flow: Fixed -&gt; 300 umol/s"
</t>
  </si>
  <si>
    <t xml:space="preserve">"13:30:27 Lamp: ParIn -&gt;  1250 uml"
</t>
  </si>
  <si>
    <t>13:30:04</t>
  </si>
  <si>
    <t xml:space="preserve">"13:30:26 Flow: Fixed -&gt; 300 umol/s"
</t>
  </si>
  <si>
    <t xml:space="preserve">"13:27:02 Lamp: ParIn -&gt;  1000 uml"
</t>
  </si>
  <si>
    <t>13:26:40</t>
  </si>
  <si>
    <t xml:space="preserve">"13:27:02 Flow: Fixed -&gt; 300 umol/s"
</t>
  </si>
  <si>
    <t xml:space="preserve">"13:23:39 Lamp: ParIn -&gt;  750 uml"
</t>
  </si>
  <si>
    <t>13:23:17</t>
  </si>
  <si>
    <t xml:space="preserve">"13:23:39 Flow: Fixed -&gt; 300 umol/s"
</t>
  </si>
  <si>
    <t xml:space="preserve">"13:20:16 Lamp: ParIn -&gt;  500 uml"
</t>
  </si>
  <si>
    <t>13:19:53</t>
  </si>
  <si>
    <t xml:space="preserve">"13:20:16 Flow: Fixed -&gt; 300 umol/s"
</t>
  </si>
  <si>
    <t xml:space="preserve">"13:16:52 Lamp: ParIn -&gt;  300 uml"
</t>
  </si>
  <si>
    <t>13:16:29</t>
  </si>
  <si>
    <t xml:space="preserve">"13:16:51 Flow: Fixed -&gt; 300 umol/s"
</t>
  </si>
  <si>
    <t xml:space="preserve">"13:13:28 Lamp: ParIn -&gt;  150 uml"
</t>
  </si>
  <si>
    <t>13:13:05</t>
  </si>
  <si>
    <t xml:space="preserve">"13:13:27 Flow: Fixed -&gt; 300 umol/s"
</t>
  </si>
  <si>
    <t xml:space="preserve">"13:10:04 Lamp: ParIn -&gt;  100 uml"
</t>
  </si>
  <si>
    <t>13:09:42</t>
  </si>
  <si>
    <t xml:space="preserve">"13:10:04 Flow: Fixed -&gt; 300 umol/s"
</t>
  </si>
  <si>
    <t xml:space="preserve">"13:06:41 Lamp: ParIn -&gt;  50 uml"
</t>
  </si>
  <si>
    <t>13:06:18</t>
  </si>
  <si>
    <t xml:space="preserve">"13:06:41 Flow: Fixed -&gt; 300 umol/s"
</t>
  </si>
  <si>
    <t xml:space="preserve">"13:03:17 Lamp: ParIn -&gt;  25 uml"
</t>
  </si>
  <si>
    <t>13:02:54</t>
  </si>
  <si>
    <t xml:space="preserve">"13:03:17 Flow: Fixed -&gt; 300 umol/s"
</t>
  </si>
  <si>
    <t xml:space="preserve">"12:59:53 Lamp: ParIn -&gt;  0 uml"
</t>
  </si>
  <si>
    <t xml:space="preserve">"12:59:53 Flow: Fixed -&gt; 300 umol/s"
</t>
  </si>
  <si>
    <t xml:space="preserve">"12:59:53 Coolers: Off"
</t>
  </si>
  <si>
    <t xml:space="preserve">"12:59:53 CO2 Mixer: CO2R -&gt; 400 uml"
</t>
  </si>
  <si>
    <t xml:space="preserve">"12:59:53 Lamp: Off"
</t>
  </si>
  <si>
    <t xml:space="preserve">"12:58:43 Launched AutoProg /User/Configs/AutoProgs/LightCurve2"
</t>
  </si>
  <si>
    <t>Sat Jul 25 2020 12:58:43</t>
  </si>
  <si>
    <t xml:space="preserve">"14:29:33 Flow: Fixed -&gt; 300 umol/s"
</t>
  </si>
  <si>
    <t xml:space="preserve">"14:29:33 Coolers: Off"
</t>
  </si>
  <si>
    <t xml:space="preserve">"14:29:33 CO2 Mixer: CO2R -&gt; 400 uml"
</t>
  </si>
  <si>
    <t xml:space="preserve">"14:29:33 Lamp: ParIn -&gt;  2000 uml"
</t>
  </si>
  <si>
    <t>14:29:09</t>
  </si>
  <si>
    <t xml:space="preserve">"14:29:32 Flow: Fixed -&gt; 300 umol/s"
</t>
  </si>
  <si>
    <t xml:space="preserve">"14:26:08 Lamp: ParIn -&gt;  2000 uml"
</t>
  </si>
  <si>
    <t>14:25:45</t>
  </si>
  <si>
    <t xml:space="preserve">"14:26:08 Flow: Fixed -&gt; 300 umol/s"
</t>
  </si>
  <si>
    <t xml:space="preserve">"14:22:44 Lamp: ParIn -&gt;  1600 uml"
</t>
  </si>
  <si>
    <t>14:22:21</t>
  </si>
  <si>
    <t xml:space="preserve">"14:22:44 Flow: Fixed -&gt; 300 umol/s"
</t>
  </si>
  <si>
    <t xml:space="preserve">"14:19:20 Lamp: ParIn -&gt;  1250 uml"
</t>
  </si>
  <si>
    <t>14:18:57</t>
  </si>
  <si>
    <t xml:space="preserve">"14:19:20 Flow: Fixed -&gt; 300 umol/s"
</t>
  </si>
  <si>
    <t xml:space="preserve">"14:15:56 Lamp: ParIn -&gt;  1000 uml"
</t>
  </si>
  <si>
    <t>14:15:33</t>
  </si>
  <si>
    <t xml:space="preserve">"14:15:56 Flow: Fixed -&gt; 300 umol/s"
</t>
  </si>
  <si>
    <t xml:space="preserve">"14:12:32 Lamp: ParIn -&gt;  750 uml"
</t>
  </si>
  <si>
    <t>14:12:09</t>
  </si>
  <si>
    <t xml:space="preserve">"14:12:31 Flow: Fixed -&gt; 300 umol/s"
</t>
  </si>
  <si>
    <t xml:space="preserve">"14:09:08 Lamp: ParIn -&gt;  500 uml"
</t>
  </si>
  <si>
    <t>14:08:46</t>
  </si>
  <si>
    <t xml:space="preserve">"14:09:08 Flow: Fixed -&gt; 300 umol/s"
</t>
  </si>
  <si>
    <t xml:space="preserve">"14:05:45 Lamp: ParIn -&gt;  300 uml"
</t>
  </si>
  <si>
    <t>14:05:22</t>
  </si>
  <si>
    <t xml:space="preserve">"14:05:45 Flow: Fixed -&gt; 300 umol/s"
</t>
  </si>
  <si>
    <t xml:space="preserve">"14:02:21 Lamp: ParIn -&gt;  150 uml"
</t>
  </si>
  <si>
    <t>14:01:59</t>
  </si>
  <si>
    <t xml:space="preserve">"14:02:21 Flow: Fixed -&gt; 300 umol/s"
</t>
  </si>
  <si>
    <t xml:space="preserve">"13:58:58 Lamp: ParIn -&gt;  100 uml"
</t>
  </si>
  <si>
    <t>13:58:36</t>
  </si>
  <si>
    <t xml:space="preserve">"13:58:58 Flow: Fixed -&gt; 300 umol/s"
</t>
  </si>
  <si>
    <t xml:space="preserve">"13:55:35 Lamp: ParIn -&gt;  50 uml"
</t>
  </si>
  <si>
    <t>13:55:12</t>
  </si>
  <si>
    <t xml:space="preserve">"13:55:35 Flow: Fixed -&gt; 300 umol/s"
</t>
  </si>
  <si>
    <t xml:space="preserve">"13:52:11 Lamp: ParIn -&gt;  25 uml"
</t>
  </si>
  <si>
    <t>13:51:48</t>
  </si>
  <si>
    <t xml:space="preserve">"13:52:11 Flow: Fixed -&gt; 300 umol/s"
</t>
  </si>
  <si>
    <t xml:space="preserve">"13:48:47 Lamp: ParIn -&gt;  0 uml"
</t>
  </si>
  <si>
    <t xml:space="preserve">"13:48:47 Flow: Fixed -&gt; 300 umol/s"
</t>
  </si>
  <si>
    <t xml:space="preserve">"13:48:47 Coolers: Off"
</t>
  </si>
  <si>
    <t xml:space="preserve">"13:48:47 CO2 Mixer: CO2R -&gt; 400 uml"
</t>
  </si>
  <si>
    <t xml:space="preserve">"13:48:47 Lamp: Off"
</t>
  </si>
  <si>
    <t xml:space="preserve">"13:48:44 Launched AutoProg /User/Configs/AutoProgs/LightCurve2"
</t>
  </si>
  <si>
    <t>Sat Jul 25 2020 13:48:44</t>
  </si>
  <si>
    <t xml:space="preserve">"11:22:39 Flow: Fixed -&gt; 300 umol/s"
</t>
  </si>
  <si>
    <t xml:space="preserve">"11:22:39 Coolers: Off"
</t>
  </si>
  <si>
    <t xml:space="preserve">"11:22:39 CO2 Mixer: CO2R -&gt; 400 uml"
</t>
  </si>
  <si>
    <t xml:space="preserve">"11:22:39 Lamp: ParIn -&gt;  2000 uml"
</t>
  </si>
  <si>
    <t>11:22:16</t>
  </si>
  <si>
    <t xml:space="preserve">"11:19:15 Lamp: ParIn -&gt;  2000 uml"
</t>
  </si>
  <si>
    <t>11:18:52</t>
  </si>
  <si>
    <t xml:space="preserve">"11:19:15 Flow: Fixed -&gt; 300 umol/s"
</t>
  </si>
  <si>
    <t xml:space="preserve">"11:15:51 Lamp: ParIn -&gt;  1600 uml"
</t>
  </si>
  <si>
    <t>11:15:28</t>
  </si>
  <si>
    <t xml:space="preserve">"11:15:51 Flow: Fixed -&gt; 300 umol/s"
</t>
  </si>
  <si>
    <t xml:space="preserve">"11:12:27 Lamp: ParIn -&gt;  1250 uml"
</t>
  </si>
  <si>
    <t>11:12:04</t>
  </si>
  <si>
    <t xml:space="preserve">"11:12:27 Flow: Fixed -&gt; 300 umol/s"
</t>
  </si>
  <si>
    <t xml:space="preserve">"11:09:03 Lamp: ParIn -&gt;  1000 uml"
</t>
  </si>
  <si>
    <t>11:08:40</t>
  </si>
  <si>
    <t xml:space="preserve">"11:09:03 Flow: Fixed -&gt; 300 umol/s"
</t>
  </si>
  <si>
    <t xml:space="preserve">"11:05:39 Lamp: ParIn -&gt;  750 uml"
</t>
  </si>
  <si>
    <t>11:05:16</t>
  </si>
  <si>
    <t xml:space="preserve">"11:05:39 Flow: Fixed -&gt; 300 umol/s"
</t>
  </si>
  <si>
    <t xml:space="preserve">"11:02:15 Lamp: ParIn -&gt;  500 uml"
</t>
  </si>
  <si>
    <t>11:01:52</t>
  </si>
  <si>
    <t xml:space="preserve">"11:02:15 Flow: Fixed -&gt; 300 umol/s"
</t>
  </si>
  <si>
    <t xml:space="preserve">"10:58:51 Lamp: ParIn -&gt;  300 uml"
</t>
  </si>
  <si>
    <t>10:58:28</t>
  </si>
  <si>
    <t xml:space="preserve">"10:58:51 Flow: Fixed -&gt; 300 umol/s"
</t>
  </si>
  <si>
    <t xml:space="preserve">"10:55:27 Lamp: ParIn -&gt;  150 uml"
</t>
  </si>
  <si>
    <t>10:55:04</t>
  </si>
  <si>
    <t xml:space="preserve">"10:55:27 Flow: Fixed -&gt; 300 umol/s"
</t>
  </si>
  <si>
    <t xml:space="preserve">"10:52:03 Lamp: ParIn -&gt;  100 uml"
</t>
  </si>
  <si>
    <t>10:51:40</t>
  </si>
  <si>
    <t xml:space="preserve">"10:52:03 Flow: Fixed -&gt; 300 umol/s"
</t>
  </si>
  <si>
    <t xml:space="preserve">"10:48:39 Lamp: ParIn -&gt;  50 uml"
</t>
  </si>
  <si>
    <t>10:48:16</t>
  </si>
  <si>
    <t xml:space="preserve">"10:48:39 Flow: Fixed -&gt; 300 umol/s"
</t>
  </si>
  <si>
    <t xml:space="preserve">"10:45:15 Lamp: ParIn -&gt;  25 uml"
</t>
  </si>
  <si>
    <t>10:44:52</t>
  </si>
  <si>
    <t xml:space="preserve">"10:45:15 Flow: Fixed -&gt; 300 umol/s"
</t>
  </si>
  <si>
    <t xml:space="preserve">"10:41:51 Lamp: ParIn -&gt;  0 uml"
</t>
  </si>
  <si>
    <t xml:space="preserve">"10:41:50 Flow: Fixed -&gt; 300 umol/s"
</t>
  </si>
  <si>
    <t xml:space="preserve">"10:41:50 Coolers: Off"
</t>
  </si>
  <si>
    <t xml:space="preserve">"10:41:50 CO2 Mixer: CO2R -&gt; 400 uml"
</t>
  </si>
  <si>
    <t xml:space="preserve">"10:41:50 Lamp: Off"
</t>
  </si>
  <si>
    <t xml:space="preserve">"10:40:34 Launched AutoProg /User/Configs/AutoProgs/LightCurve2"
</t>
  </si>
  <si>
    <t>Sat Jul 25 2020 10:40:34</t>
  </si>
  <si>
    <t xml:space="preserve">"12:54:19 Flow: Fixed -&gt; 300 umol/s"
</t>
  </si>
  <si>
    <t xml:space="preserve">"12:54:19 Coolers: Off"
</t>
  </si>
  <si>
    <t xml:space="preserve">"12:54:19 CO2 Mixer: CO2R -&gt; 400 uml"
</t>
  </si>
  <si>
    <t xml:space="preserve">"12:54:19 Lamp: ParIn -&gt;  2000 uml"
</t>
  </si>
  <si>
    <t>12:53:56</t>
  </si>
  <si>
    <t xml:space="preserve">"12:50:55 Lamp: ParIn -&gt;  2000 uml"
</t>
  </si>
  <si>
    <t>12:50:33</t>
  </si>
  <si>
    <t xml:space="preserve">"12:50:55 Flow: Fixed -&gt; 300 umol/s"
</t>
  </si>
  <si>
    <t xml:space="preserve">"12:47:32 Lamp: ParIn -&gt;  1600 uml"
</t>
  </si>
  <si>
    <t>12:47:10</t>
  </si>
  <si>
    <t xml:space="preserve">"12:47:32 Flow: Fixed -&gt; 300 umol/s"
</t>
  </si>
  <si>
    <t xml:space="preserve">"12:44:09 Lamp: ParIn -&gt;  1250 uml"
</t>
  </si>
  <si>
    <t>12:43:46</t>
  </si>
  <si>
    <t xml:space="preserve">"12:44:09 Flow: Fixed -&gt; 300 umol/s"
</t>
  </si>
  <si>
    <t xml:space="preserve">"12:40:45 Lamp: ParIn -&gt;  1000 uml"
</t>
  </si>
  <si>
    <t>12:40:22</t>
  </si>
  <si>
    <t xml:space="preserve">"12:40:44 Flow: Fixed -&gt; 300 umol/s"
</t>
  </si>
  <si>
    <t xml:space="preserve">"12:37:20 Lamp: ParIn -&gt;  750 uml"
</t>
  </si>
  <si>
    <t>12:36:58</t>
  </si>
  <si>
    <t xml:space="preserve">"12:37:20 Flow: Fixed -&gt; 300 umol/s"
</t>
  </si>
  <si>
    <t xml:space="preserve">"12:33:57 Lamp: ParIn -&gt;  500 uml"
</t>
  </si>
  <si>
    <t>12:33:35</t>
  </si>
  <si>
    <t xml:space="preserve">"12:33:57 Flow: Fixed -&gt; 300 umol/s"
</t>
  </si>
  <si>
    <t xml:space="preserve">"12:30:34 Lamp: ParIn -&gt;  300 uml"
</t>
  </si>
  <si>
    <t>12:30:11</t>
  </si>
  <si>
    <t xml:space="preserve">"12:30:34 Flow: Fixed -&gt; 300 umol/s"
</t>
  </si>
  <si>
    <t xml:space="preserve">"12:27:10 Lamp: ParIn -&gt;  150 uml"
</t>
  </si>
  <si>
    <t>12:26:47</t>
  </si>
  <si>
    <t xml:space="preserve">"12:27:09 Flow: Fixed -&gt; 300 umol/s"
</t>
  </si>
  <si>
    <t xml:space="preserve">"12:23:46 Lamp: ParIn -&gt;  100 uml"
</t>
  </si>
  <si>
    <t>12:23:23</t>
  </si>
  <si>
    <t xml:space="preserve">"12:23:45 Flow: Fixed -&gt; 300 umol/s"
</t>
  </si>
  <si>
    <t xml:space="preserve">"12:20:22 Lamp: ParIn -&gt;  50 uml"
</t>
  </si>
  <si>
    <t>12:20:00</t>
  </si>
  <si>
    <t xml:space="preserve">"12:20:22 Flow: Fixed -&gt; 300 umol/s"
</t>
  </si>
  <si>
    <t xml:space="preserve">"12:16:59 Lamp: ParIn -&gt;  25 uml"
</t>
  </si>
  <si>
    <t>12:16:36</t>
  </si>
  <si>
    <t xml:space="preserve">"12:16:59 Flow: Fixed -&gt; 300 umol/s"
</t>
  </si>
  <si>
    <t xml:space="preserve">"12:13:35 Lamp: ParIn -&gt;  0 uml"
</t>
  </si>
  <si>
    <t xml:space="preserve">"12:13:34 Flow: Fixed -&gt; 300 umol/s"
</t>
  </si>
  <si>
    <t xml:space="preserve">"12:13:34 Coolers: Off"
</t>
  </si>
  <si>
    <t xml:space="preserve">"12:13:34 CO2 Mixer: CO2R -&gt; 400 uml"
</t>
  </si>
  <si>
    <t xml:space="preserve">"12:13:34 Lamp: Off"
</t>
  </si>
  <si>
    <t xml:space="preserve">"12:12:23 Launched AutoProg /User/Configs/AutoProgs/LightCurve2"
</t>
  </si>
  <si>
    <t>Sat Jul 25 2020 12:12:23</t>
  </si>
  <si>
    <t xml:space="preserve">"15:14:16 Flow: Fixed -&gt; 300 umol/s"
</t>
  </si>
  <si>
    <t xml:space="preserve">"15:14:16 Coolers: Off"
</t>
  </si>
  <si>
    <t xml:space="preserve">"15:14:16 CO2 Mixer: CO2R -&gt; 400 uml"
</t>
  </si>
  <si>
    <t xml:space="preserve">"15:14:16 Lamp: ParIn -&gt;  2000 uml"
</t>
  </si>
  <si>
    <t>15:13:51</t>
  </si>
  <si>
    <t xml:space="preserve">"15:10:50 Lamp: ParIn -&gt;  2000 uml"
</t>
  </si>
  <si>
    <t>15:10:26</t>
  </si>
  <si>
    <t xml:space="preserve">"15:10:50 Flow: Fixed -&gt; 300 umol/s"
</t>
  </si>
  <si>
    <t xml:space="preserve">"15:07:24 Lamp: ParIn -&gt;  1600 uml"
</t>
  </si>
  <si>
    <t>15:07:01</t>
  </si>
  <si>
    <t xml:space="preserve">"15:07:24 Flow: Fixed -&gt; 300 umol/s"
</t>
  </si>
  <si>
    <t xml:space="preserve">"15:04:00 Lamp: ParIn -&gt;  1250 uml"
</t>
  </si>
  <si>
    <t>15:03:37</t>
  </si>
  <si>
    <t xml:space="preserve">"15:04:00 Flow: Fixed -&gt; 300 umol/s"
</t>
  </si>
  <si>
    <t xml:space="preserve">"15:00:36 Lamp: ParIn -&gt;  1000 uml"
</t>
  </si>
  <si>
    <t>15:00:13</t>
  </si>
  <si>
    <t xml:space="preserve">"15:00:36 Flow: Fixed -&gt; 300 umol/s"
</t>
  </si>
  <si>
    <t xml:space="preserve">"14:57:12 Lamp: ParIn -&gt;  750 uml"
</t>
  </si>
  <si>
    <t>14:56:49</t>
  </si>
  <si>
    <t xml:space="preserve">"14:57:12 Flow: Fixed -&gt; 300 umol/s"
</t>
  </si>
  <si>
    <t xml:space="preserve">"14:53:48 Lamp: ParIn -&gt;  500 uml"
</t>
  </si>
  <si>
    <t>14:53:25</t>
  </si>
  <si>
    <t xml:space="preserve">"14:53:48 Flow: Fixed -&gt; 300 umol/s"
</t>
  </si>
  <si>
    <t xml:space="preserve">"14:50:24 Lamp: ParIn -&gt;  300 uml"
</t>
  </si>
  <si>
    <t>14:50:01</t>
  </si>
  <si>
    <t xml:space="preserve">"14:50:24 Flow: Fixed -&gt; 300 umol/s"
</t>
  </si>
  <si>
    <t xml:space="preserve">"14:47:00 Lamp: ParIn -&gt;  150 uml"
</t>
  </si>
  <si>
    <t>14:46:37</t>
  </si>
  <si>
    <t xml:space="preserve">"14:47:00 Flow: Fixed -&gt; 300 umol/s"
</t>
  </si>
  <si>
    <t xml:space="preserve">"14:43:36 Lamp: ParIn -&gt;  100 uml"
</t>
  </si>
  <si>
    <t>14:43:13</t>
  </si>
  <si>
    <t xml:space="preserve">"14:43:36 Flow: Fixed -&gt; 300 umol/s"
</t>
  </si>
  <si>
    <t xml:space="preserve">"14:40:12 Lamp: ParIn -&gt;  50 uml"
</t>
  </si>
  <si>
    <t>14:39:49</t>
  </si>
  <si>
    <t xml:space="preserve">"14:40:12 Flow: Fixed -&gt; 300 umol/s"
</t>
  </si>
  <si>
    <t xml:space="preserve">"14:36:48 Lamp: ParIn -&gt;  25 uml"
</t>
  </si>
  <si>
    <t>14:36:25</t>
  </si>
  <si>
    <t xml:space="preserve">"14:36:48 Flow: Fixed -&gt; 300 umol/s"
</t>
  </si>
  <si>
    <t xml:space="preserve">"14:33:24 Lamp: ParIn -&gt;  0 uml"
</t>
  </si>
  <si>
    <t xml:space="preserve">"14:33:24 Flow: Fixed -&gt; 300 umol/s"
</t>
  </si>
  <si>
    <t xml:space="preserve">"14:33:24 Coolers: Off"
</t>
  </si>
  <si>
    <t xml:space="preserve">"14:33:24 CO2 Mixer: CO2R -&gt; 400 uml"
</t>
  </si>
  <si>
    <t xml:space="preserve">"14:33:24 Lamp: Off"
</t>
  </si>
  <si>
    <t xml:space="preserve">"14:32:36 Launched AutoProg /User/Configs/AutoProgs/LightCurve2"
</t>
  </si>
  <si>
    <t>Sat Jul 25 2020 14:32:35</t>
  </si>
  <si>
    <t xml:space="preserve">"12:08:54 Flow: Fixed -&gt; 300 umol/s"
</t>
  </si>
  <si>
    <t xml:space="preserve">"12:08:54 Coolers: Off"
</t>
  </si>
  <si>
    <t xml:space="preserve">"12:08:54 CO2 Mixer: CO2R -&gt; 400 uml"
</t>
  </si>
  <si>
    <t xml:space="preserve">"12:08:54 Lamp: ParIn -&gt;  2000 uml"
</t>
  </si>
  <si>
    <t>12:08:31</t>
  </si>
  <si>
    <t xml:space="preserve">"12:05:30 Lamp: ParIn -&gt;  2000 uml"
</t>
  </si>
  <si>
    <t>12:05:07</t>
  </si>
  <si>
    <t xml:space="preserve">"12:05:30 Flow: Fixed -&gt; 300 umol/s"
</t>
  </si>
  <si>
    <t xml:space="preserve">"12:02:06 Lamp: ParIn -&gt;  1600 uml"
</t>
  </si>
  <si>
    <t>12:01:43</t>
  </si>
  <si>
    <t xml:space="preserve">"12:02:05 Flow: Fixed -&gt; 300 umol/s"
</t>
  </si>
  <si>
    <t xml:space="preserve">"11:58:42 Lamp: ParIn -&gt;  1250 uml"
</t>
  </si>
  <si>
    <t>11:58:20</t>
  </si>
  <si>
    <t xml:space="preserve">"11:58:42 Flow: Fixed -&gt; 300 umol/s"
</t>
  </si>
  <si>
    <t xml:space="preserve">"11:55:19 Lamp: ParIn -&gt;  1000 uml"
</t>
  </si>
  <si>
    <t>11:54:56</t>
  </si>
  <si>
    <t xml:space="preserve">"11:55:19 Flow: Fixed -&gt; 300 umol/s"
</t>
  </si>
  <si>
    <t xml:space="preserve">"11:51:55 Lamp: ParIn -&gt;  750 uml"
</t>
  </si>
  <si>
    <t>11:51:33</t>
  </si>
  <si>
    <t xml:space="preserve">"11:51:55 Flow: Fixed -&gt; 300 umol/s"
</t>
  </si>
  <si>
    <t xml:space="preserve">"11:48:32 Lamp: ParIn -&gt;  500 uml"
</t>
  </si>
  <si>
    <t>11:48:10</t>
  </si>
  <si>
    <t xml:space="preserve">"11:48:32 Flow: Fixed -&gt; 300 umol/s"
</t>
  </si>
  <si>
    <t xml:space="preserve">"11:45:09 Lamp: ParIn -&gt;  300 uml"
</t>
  </si>
  <si>
    <t>11:44:46</t>
  </si>
  <si>
    <t xml:space="preserve">"11:45:09 Flow: Fixed -&gt; 300 umol/s"
</t>
  </si>
  <si>
    <t xml:space="preserve">"11:41:45 Lamp: ParIn -&gt;  150 uml"
</t>
  </si>
  <si>
    <t>11:41:22</t>
  </si>
  <si>
    <t xml:space="preserve">"11:41:44 Flow: Fixed -&gt; 300 umol/s"
</t>
  </si>
  <si>
    <t xml:space="preserve">"11:38:21 Lamp: ParIn -&gt;  100 uml"
</t>
  </si>
  <si>
    <t>11:37:59</t>
  </si>
  <si>
    <t xml:space="preserve">"11:38:21 Flow: Fixed -&gt; 300 umol/s"
</t>
  </si>
  <si>
    <t xml:space="preserve">"11:34:58 Lamp: ParIn -&gt;  50 uml"
</t>
  </si>
  <si>
    <t>11:34:36</t>
  </si>
  <si>
    <t xml:space="preserve">"11:34:58 Flow: Fixed -&gt; 300 umol/s"
</t>
  </si>
  <si>
    <t xml:space="preserve">"11:31:35 Lamp: ParIn -&gt;  25 uml"
</t>
  </si>
  <si>
    <t>11:31:12</t>
  </si>
  <si>
    <t xml:space="preserve">"11:31:35 Flow: Fixed -&gt; 300 umol/s"
</t>
  </si>
  <si>
    <t xml:space="preserve">"11:28:11 Lamp: ParIn -&gt;  0 uml"
</t>
  </si>
  <si>
    <t xml:space="preserve">"11:28:11 Flow: Fixed -&gt; 300 umol/s"
</t>
  </si>
  <si>
    <t xml:space="preserve">"11:28:11 Coolers: Off"
</t>
  </si>
  <si>
    <t xml:space="preserve">"11:28:11 CO2 Mixer: CO2R -&gt; 400 uml"
</t>
  </si>
  <si>
    <t xml:space="preserve">"11:28:11 Lamp: Off"
</t>
  </si>
  <si>
    <t xml:space="preserve">"11:26:42 Launched AutoProg /User/Configs/AutoProgs/LightCurve2"
</t>
  </si>
  <si>
    <t>Sat Jul 25 2020 11:26:42</t>
  </si>
  <si>
    <t xml:space="preserve">"09:41:35 Flow: Fixed -&gt; 300 umol/s"
</t>
  </si>
  <si>
    <t xml:space="preserve">"09:41:35 Coolers: Off"
</t>
  </si>
  <si>
    <t xml:space="preserve">"09:41:35 CO2 Mixer: CO2R -&gt; 400 uml"
</t>
  </si>
  <si>
    <t xml:space="preserve">"09:41:35 Lamp: ParIn -&gt;  2000 uml"
</t>
  </si>
  <si>
    <t>09:41:12</t>
  </si>
  <si>
    <t xml:space="preserve">"09:38:11 Lamp: ParIn -&gt;  2000 uml"
</t>
  </si>
  <si>
    <t>09:37:48</t>
  </si>
  <si>
    <t xml:space="preserve">"09:38:11 Flow: Fixed -&gt; 300 umol/s"
</t>
  </si>
  <si>
    <t xml:space="preserve">"09:34:47 Lamp: ParIn -&gt;  1600 uml"
</t>
  </si>
  <si>
    <t>09:34:24</t>
  </si>
  <si>
    <t xml:space="preserve">"09:34:46 Flow: Fixed -&gt; 300 umol/s"
</t>
  </si>
  <si>
    <t xml:space="preserve">"09:31:23 Lamp: ParIn -&gt;  1250 uml"
</t>
  </si>
  <si>
    <t>09:31:00</t>
  </si>
  <si>
    <t xml:space="preserve">"09:31:22 Flow: Fixed -&gt; 300 umol/s"
</t>
  </si>
  <si>
    <t xml:space="preserve">"09:27:59 Lamp: ParIn -&gt;  1000 uml"
</t>
  </si>
  <si>
    <t>09:27:36</t>
  </si>
  <si>
    <t xml:space="preserve">"09:27:59 Flow: Fixed -&gt; 300 umol/s"
</t>
  </si>
  <si>
    <t xml:space="preserve">"09:24:35 Lamp: ParIn -&gt;  750 uml"
</t>
  </si>
  <si>
    <t>09:24:12</t>
  </si>
  <si>
    <t xml:space="preserve">"09:24:35 Flow: Fixed -&gt; 300 umol/s"
</t>
  </si>
  <si>
    <t xml:space="preserve">"09:21:11 Lamp: ParIn -&gt;  500 uml"
</t>
  </si>
  <si>
    <t>09:20:48</t>
  </si>
  <si>
    <t xml:space="preserve">"09:21:10 Flow: Fixed -&gt; 300 umol/s"
</t>
  </si>
  <si>
    <t xml:space="preserve">"09:17:47 Lamp: ParIn -&gt;  300 uml"
</t>
  </si>
  <si>
    <t>09:17:25</t>
  </si>
  <si>
    <t xml:space="preserve">"09:17:47 Flow: Fixed -&gt; 300 umol/s"
</t>
  </si>
  <si>
    <t xml:space="preserve">"09:14:24 Lamp: ParIn -&gt;  150 uml"
</t>
  </si>
  <si>
    <t>09:14:02</t>
  </si>
  <si>
    <t xml:space="preserve">"09:14:24 Flow: Fixed -&gt; 300 umol/s"
</t>
  </si>
  <si>
    <t xml:space="preserve">"09:11:01 Lamp: ParIn -&gt;  100 uml"
</t>
  </si>
  <si>
    <t>09:10:38</t>
  </si>
  <si>
    <t xml:space="preserve">"09:11:01 Flow: Fixed -&gt; 300 umol/s"
</t>
  </si>
  <si>
    <t xml:space="preserve">"09:07:37 Lamp: ParIn -&gt;  50 uml"
</t>
  </si>
  <si>
    <t>09:07:14</t>
  </si>
  <si>
    <t xml:space="preserve">"09:07:36 Flow: Fixed -&gt; 300 umol/s"
</t>
  </si>
  <si>
    <t xml:space="preserve">"09:04:13 Lamp: ParIn -&gt;  25 uml"
</t>
  </si>
  <si>
    <t>09:03:50</t>
  </si>
  <si>
    <t xml:space="preserve">"09:04:12 Flow: Fixed -&gt; 300 umol/s"
</t>
  </si>
  <si>
    <t xml:space="preserve">"09:00:49 Lamp: ParIn -&gt;  0 uml"
</t>
  </si>
  <si>
    <t xml:space="preserve">"09:00:49 Flow: Fixed -&gt; 300 umol/s"
</t>
  </si>
  <si>
    <t xml:space="preserve">"09:00:48 Coolers: Off"
</t>
  </si>
  <si>
    <t xml:space="preserve">"09:00:48 CO2 Mixer: CO2R -&gt; 400 uml"
</t>
  </si>
  <si>
    <t xml:space="preserve">"09:00:48 Lamp: Off"
</t>
  </si>
  <si>
    <t xml:space="preserve">"08:58:05 Launched AutoProg /User/Configs/AutoProgs/LightCurve2"
</t>
  </si>
  <si>
    <t>Wed Jul 22 2020 08:58:05</t>
  </si>
  <si>
    <t xml:space="preserve">"10:56:11 Flow: Fixed -&gt; 300 umol/s"
</t>
  </si>
  <si>
    <t xml:space="preserve">"10:56:11 Coolers: Off"
</t>
  </si>
  <si>
    <t xml:space="preserve">"10:56:11 CO2 Mixer: CO2R -&gt; 400 uml"
</t>
  </si>
  <si>
    <t xml:space="preserve">"10:56:11 Lamp: ParIn -&gt;  2000 uml"
</t>
  </si>
  <si>
    <t xml:space="preserve">"10:52:46 Lamp: ParIn -&gt;  2000 uml"
</t>
  </si>
  <si>
    <t>10:52:22</t>
  </si>
  <si>
    <t xml:space="preserve">"10:49:21 Lamp: ParIn -&gt;  1600 uml"
</t>
  </si>
  <si>
    <t>10:48:57</t>
  </si>
  <si>
    <t xml:space="preserve">"10:45:56 Lamp: ParIn -&gt;  1250 uml"
</t>
  </si>
  <si>
    <t>10:45:33</t>
  </si>
  <si>
    <t xml:space="preserve">"10:45:56 Flow: Fixed -&gt; 300 umol/s"
</t>
  </si>
  <si>
    <t xml:space="preserve">"10:42:32 Lamp: ParIn -&gt;  1000 uml"
</t>
  </si>
  <si>
    <t>10:42:09</t>
  </si>
  <si>
    <t xml:space="preserve">"10:42:32 Flow: Fixed -&gt; 300 umol/s"
</t>
  </si>
  <si>
    <t xml:space="preserve">"10:39:08 Lamp: ParIn -&gt;  750 uml"
</t>
  </si>
  <si>
    <t>10:38:45</t>
  </si>
  <si>
    <t xml:space="preserve">"10:39:08 Flow: Fixed -&gt; 300 umol/s"
</t>
  </si>
  <si>
    <t xml:space="preserve">"10:35:44 Lamp: ParIn -&gt;  500 uml"
</t>
  </si>
  <si>
    <t>10:35:21</t>
  </si>
  <si>
    <t xml:space="preserve">"10:35:44 Flow: Fixed -&gt; 300 umol/s"
</t>
  </si>
  <si>
    <t xml:space="preserve">"10:32:20 Lamp: ParIn -&gt;  300 uml"
</t>
  </si>
  <si>
    <t>10:31:56</t>
  </si>
  <si>
    <t xml:space="preserve">"10:32:20 Flow: Fixed -&gt; 300 umol/s"
</t>
  </si>
  <si>
    <t xml:space="preserve">"10:28:55 Lamp: ParIn -&gt;  150 uml"
</t>
  </si>
  <si>
    <t>10:28:31</t>
  </si>
  <si>
    <t xml:space="preserve">"10:28:54 Flow: Fixed -&gt; 300 umol/s"
</t>
  </si>
  <si>
    <t xml:space="preserve">"10:25:30 Lamp: ParIn -&gt;  100 uml"
</t>
  </si>
  <si>
    <t>10:25:07</t>
  </si>
  <si>
    <t xml:space="preserve">"10:25:30 Flow: Fixed -&gt; 300 umol/s"
</t>
  </si>
  <si>
    <t xml:space="preserve">"10:22:06 Lamp: ParIn -&gt;  50 uml"
</t>
  </si>
  <si>
    <t>10:21:42</t>
  </si>
  <si>
    <t xml:space="preserve">"10:22:06 Flow: Fixed -&gt; 300 umol/s"
</t>
  </si>
  <si>
    <t xml:space="preserve">"10:18:41 Lamp: ParIn -&gt;  25 uml"
</t>
  </si>
  <si>
    <t>10:18:17</t>
  </si>
  <si>
    <t xml:space="preserve">"10:18:40 Flow: Fixed -&gt; 300 umol/s"
</t>
  </si>
  <si>
    <t xml:space="preserve">"10:15:16 Lamp: ParIn -&gt;  0 uml"
</t>
  </si>
  <si>
    <t xml:space="preserve">"10:15:16 Flow: Fixed -&gt; 300 umol/s"
</t>
  </si>
  <si>
    <t xml:space="preserve">"10:15:16 Coolers: Off"
</t>
  </si>
  <si>
    <t xml:space="preserve">"10:15:16 CO2 Mixer: CO2R -&gt; 400 uml"
</t>
  </si>
  <si>
    <t xml:space="preserve">"10:15:16 Lamp: Off"
</t>
  </si>
  <si>
    <t xml:space="preserve">"10:12:25 Launched AutoProg /User/Configs/AutoProgs/LightCurve2"
</t>
  </si>
  <si>
    <t>Wed Jul 22 2020 10:12:24</t>
  </si>
  <si>
    <t xml:space="preserve">"11:43:19 Flow: Fixed -&gt; 300 umol/s"
</t>
  </si>
  <si>
    <t xml:space="preserve">"11:43:19 Coolers: Off"
</t>
  </si>
  <si>
    <t xml:space="preserve">"11:43:19 CO2 Mixer: CO2R -&gt; 400 uml"
</t>
  </si>
  <si>
    <t xml:space="preserve">"11:43:19 Lamp: ParIn -&gt;  2000 uml"
</t>
  </si>
  <si>
    <t>11:42:54</t>
  </si>
  <si>
    <t xml:space="preserve">"11:39:53 Lamp: ParIn -&gt;  2000 uml"
</t>
  </si>
  <si>
    <t>11:39:29</t>
  </si>
  <si>
    <t xml:space="preserve">"11:39:53 Flow: Fixed -&gt; 300 umol/s"
</t>
  </si>
  <si>
    <t xml:space="preserve">"11:36:28 Lamp: ParIn -&gt;  1600 uml"
</t>
  </si>
  <si>
    <t>11:36:04</t>
  </si>
  <si>
    <t xml:space="preserve">"11:36:28 Flow: Fixed -&gt; 300 umol/s"
</t>
  </si>
  <si>
    <t xml:space="preserve">"11:33:03 Lamp: ParIn -&gt;  1250 uml"
</t>
  </si>
  <si>
    <t>11:32:39</t>
  </si>
  <si>
    <t xml:space="preserve">"11:33:03 Flow: Fixed -&gt; 300 umol/s"
</t>
  </si>
  <si>
    <t xml:space="preserve">"11:29:38 Lamp: ParIn -&gt;  1000 uml"
</t>
  </si>
  <si>
    <t>11:29:14</t>
  </si>
  <si>
    <t xml:space="preserve">"11:29:38 Flow: Fixed -&gt; 300 umol/s"
</t>
  </si>
  <si>
    <t xml:space="preserve">"11:26:13 Lamp: ParIn -&gt;  750 uml"
</t>
  </si>
  <si>
    <t>11:25:49</t>
  </si>
  <si>
    <t xml:space="preserve">"11:26:13 Flow: Fixed -&gt; 300 umol/s"
</t>
  </si>
  <si>
    <t xml:space="preserve">"11:22:48 Lamp: ParIn -&gt;  500 uml"
</t>
  </si>
  <si>
    <t>11:22:24</t>
  </si>
  <si>
    <t xml:space="preserve">"11:22:48 Flow: Fixed -&gt; 300 umol/s"
</t>
  </si>
  <si>
    <t xml:space="preserve">"11:19:22 Lamp: ParIn -&gt;  300 uml"
</t>
  </si>
  <si>
    <t>11:18:59</t>
  </si>
  <si>
    <t xml:space="preserve">"11:19:22 Flow: Fixed -&gt; 300 umol/s"
</t>
  </si>
  <si>
    <t xml:space="preserve">"11:15:58 Lamp: ParIn -&gt;  150 uml"
</t>
  </si>
  <si>
    <t>11:15:35</t>
  </si>
  <si>
    <t xml:space="preserve">"11:15:58 Flow: Fixed -&gt; 300 umol/s"
</t>
  </si>
  <si>
    <t xml:space="preserve">"11:12:34 Lamp: ParIn -&gt;  100 uml"
</t>
  </si>
  <si>
    <t>11:12:10</t>
  </si>
  <si>
    <t xml:space="preserve">"11:12:34 Flow: Fixed -&gt; 300 umol/s"
</t>
  </si>
  <si>
    <t xml:space="preserve">"11:09:09 Lamp: ParIn -&gt;  50 uml"
</t>
  </si>
  <si>
    <t>11:08:45</t>
  </si>
  <si>
    <t xml:space="preserve">"11:09:09 Flow: Fixed -&gt; 300 umol/s"
</t>
  </si>
  <si>
    <t xml:space="preserve">"11:05:44 Lamp: ParIn -&gt;  25 uml"
</t>
  </si>
  <si>
    <t>11:05:20</t>
  </si>
  <si>
    <t xml:space="preserve">"11:05:44 Flow: Fixed -&gt; 300 umol/s"
</t>
  </si>
  <si>
    <t xml:space="preserve">"11:02:19 Lamp: ParIn -&gt;  0 uml"
</t>
  </si>
  <si>
    <t xml:space="preserve">"11:02:19 Flow: Fixed -&gt; 300 umol/s"
</t>
  </si>
  <si>
    <t xml:space="preserve">"11:02:19 Coolers: Off"
</t>
  </si>
  <si>
    <t xml:space="preserve">"11:02:19 CO2 Mixer: CO2R -&gt; 400 uml"
</t>
  </si>
  <si>
    <t xml:space="preserve">"11:02:18 Lamp: Off"
</t>
  </si>
  <si>
    <t xml:space="preserve">"10:58:29 Launched AutoProg /User/Configs/AutoProgs/LightCurve2"
</t>
  </si>
  <si>
    <t>Wed Jul 22 2020 10:58:29</t>
  </si>
  <si>
    <t xml:space="preserve">"13:17:15 Flow: Fixed -&gt; 300 umol/s"
</t>
  </si>
  <si>
    <t xml:space="preserve">"13:17:15 Coolers: Off"
</t>
  </si>
  <si>
    <t xml:space="preserve">"13:17:15 CO2 Mixer: CO2R -&gt; 400 uml"
</t>
  </si>
  <si>
    <t xml:space="preserve">"13:17:15 Lamp: ParIn -&gt;  2000 uml"
</t>
  </si>
  <si>
    <t>13:16:51</t>
  </si>
  <si>
    <t xml:space="preserve">"13:13:50 Lamp: ParIn -&gt;  2000 uml"
</t>
  </si>
  <si>
    <t>13:13:26</t>
  </si>
  <si>
    <t xml:space="preserve">"13:13:49 Flow: Fixed -&gt; 300 umol/s"
</t>
  </si>
  <si>
    <t xml:space="preserve">"13:10:25 Lamp: ParIn -&gt;  1600 uml"
</t>
  </si>
  <si>
    <t>13:10:02</t>
  </si>
  <si>
    <t xml:space="preserve">"13:10:25 Flow: Fixed -&gt; 300 umol/s"
</t>
  </si>
  <si>
    <t xml:space="preserve">"13:07:01 Lamp: ParIn -&gt;  1250 uml"
</t>
  </si>
  <si>
    <t>13:06:38</t>
  </si>
  <si>
    <t xml:space="preserve">"13:07:01 Flow: Fixed -&gt; 300 umol/s"
</t>
  </si>
  <si>
    <t xml:space="preserve">"13:03:37 Lamp: ParIn -&gt;  1000 uml"
</t>
  </si>
  <si>
    <t>13:03:14</t>
  </si>
  <si>
    <t xml:space="preserve">"13:03:37 Flow: Fixed -&gt; 300 umol/s"
</t>
  </si>
  <si>
    <t xml:space="preserve">"13:00:13 Lamp: ParIn -&gt;  750 uml"
</t>
  </si>
  <si>
    <t>12:59:51</t>
  </si>
  <si>
    <t xml:space="preserve">"13:00:13 Flow: Fixed -&gt; 300 umol/s"
</t>
  </si>
  <si>
    <t xml:space="preserve">"12:56:50 Lamp: ParIn -&gt;  500 uml"
</t>
  </si>
  <si>
    <t>12:56:27</t>
  </si>
  <si>
    <t xml:space="preserve">"12:56:50 Flow: Fixed -&gt; 300 umol/s"
</t>
  </si>
  <si>
    <t xml:space="preserve">"12:53:26 Lamp: ParIn -&gt;  300 uml"
</t>
  </si>
  <si>
    <t>12:53:03</t>
  </si>
  <si>
    <t xml:space="preserve">"12:53:25 Flow: Fixed -&gt; 300 umol/s"
</t>
  </si>
  <si>
    <t xml:space="preserve">"12:50:02 Lamp: ParIn -&gt;  150 uml"
</t>
  </si>
  <si>
    <t>12:49:40</t>
  </si>
  <si>
    <t xml:space="preserve">"12:50:02 Flow: Fixed -&gt; 300 umol/s"
</t>
  </si>
  <si>
    <t xml:space="preserve">"12:46:39 Lamp: ParIn -&gt;  100 uml"
</t>
  </si>
  <si>
    <t>12:46:16</t>
  </si>
  <si>
    <t xml:space="preserve">"12:46:39 Flow: Fixed -&gt; 300 umol/s"
</t>
  </si>
  <si>
    <t xml:space="preserve">"12:43:15 Lamp: ParIn -&gt;  50 uml"
</t>
  </si>
  <si>
    <t>12:42:52</t>
  </si>
  <si>
    <t xml:space="preserve">"12:43:14 Flow: Fixed -&gt; 300 umol/s"
</t>
  </si>
  <si>
    <t xml:space="preserve">"12:39:51 Lamp: ParIn -&gt;  25 uml"
</t>
  </si>
  <si>
    <t>12:39:28</t>
  </si>
  <si>
    <t xml:space="preserve">"12:39:51 Flow: Fixed -&gt; 300 umol/s"
</t>
  </si>
  <si>
    <t xml:space="preserve">"12:36:27 Lamp: ParIn -&gt;  0 uml"
</t>
  </si>
  <si>
    <t xml:space="preserve">"12:36:27 Flow: Fixed -&gt; 300 umol/s"
</t>
  </si>
  <si>
    <t xml:space="preserve">"12:36:27 Coolers: Off"
</t>
  </si>
  <si>
    <t xml:space="preserve">"12:36:27 CO2 Mixer: CO2R -&gt; 400 uml"
</t>
  </si>
  <si>
    <t xml:space="preserve">"12:36:26 Lamp: ParIn -&gt;  0 uml"
</t>
  </si>
  <si>
    <t xml:space="preserve">"12:32:27 Launched AutoProg /User/Configs/AutoProgs/LightCurve2"
</t>
  </si>
  <si>
    <t>Wed Jul 22 2020 12:32:27</t>
  </si>
  <si>
    <t xml:space="preserve">"14:02:37 Flow: Fixed -&gt; 300 umol/s"
</t>
  </si>
  <si>
    <t xml:space="preserve">"14:02:37 Coolers: Off"
</t>
  </si>
  <si>
    <t xml:space="preserve">"14:02:37 CO2 Mixer: CO2R -&gt; 400 uml"
</t>
  </si>
  <si>
    <t xml:space="preserve">"14:02:37 Lamp: ParIn -&gt;  2000 uml"
</t>
  </si>
  <si>
    <t>14:02:12</t>
  </si>
  <si>
    <t xml:space="preserve">"13:59:11 Lamp: ParIn -&gt;  2000 uml"
</t>
  </si>
  <si>
    <t>13:58:46</t>
  </si>
  <si>
    <t xml:space="preserve">"13:59:11 Flow: Fixed -&gt; 300 umol/s"
</t>
  </si>
  <si>
    <t xml:space="preserve">"13:55:45 Lamp: ParIn -&gt;  1600 uml"
</t>
  </si>
  <si>
    <t>13:55:20</t>
  </si>
  <si>
    <t xml:space="preserve">"13:55:44 Flow: Fixed -&gt; 300 umol/s"
</t>
  </si>
  <si>
    <t xml:space="preserve">"13:52:19 Lamp: ParIn -&gt;  1250 uml"
</t>
  </si>
  <si>
    <t>13:51:55</t>
  </si>
  <si>
    <t xml:space="preserve">"13:52:19 Flow: Fixed -&gt; 300 umol/s"
</t>
  </si>
  <si>
    <t xml:space="preserve">"13:48:54 Lamp: ParIn -&gt;  1000 uml"
</t>
  </si>
  <si>
    <t>13:48:30</t>
  </si>
  <si>
    <t xml:space="preserve">"13:48:54 Flow: Fixed -&gt; 300 umol/s"
</t>
  </si>
  <si>
    <t xml:space="preserve">"13:45:29 Lamp: ParIn -&gt;  750 uml"
</t>
  </si>
  <si>
    <t>13:45:05</t>
  </si>
  <si>
    <t xml:space="preserve">"13:45:28 Flow: Fixed -&gt; 300 umol/s"
</t>
  </si>
  <si>
    <t xml:space="preserve">"13:42:04 Lamp: ParIn -&gt;  500 uml"
</t>
  </si>
  <si>
    <t>13:41:41</t>
  </si>
  <si>
    <t xml:space="preserve">"13:42:04 Flow: Fixed -&gt; 300 umol/s"
</t>
  </si>
  <si>
    <t xml:space="preserve">"13:38:40 Lamp: ParIn -&gt;  300 uml"
</t>
  </si>
  <si>
    <t>13:38:16</t>
  </si>
  <si>
    <t xml:space="preserve">"13:38:40 Flow: Fixed -&gt; 300 umol/s"
</t>
  </si>
  <si>
    <t xml:space="preserve">"13:35:15 Lamp: ParIn -&gt;  150 uml"
</t>
  </si>
  <si>
    <t>13:34:51</t>
  </si>
  <si>
    <t xml:space="preserve">"13:35:14 Flow: Fixed -&gt; 300 umol/s"
</t>
  </si>
  <si>
    <t xml:space="preserve">"13:31:50 Lamp: ParIn -&gt;  100 uml"
</t>
  </si>
  <si>
    <t>13:31:27</t>
  </si>
  <si>
    <t xml:space="preserve">"13:31:50 Flow: Fixed -&gt; 300 umol/s"
</t>
  </si>
  <si>
    <t xml:space="preserve">"13:28:26 Lamp: ParIn -&gt;  50 uml"
</t>
  </si>
  <si>
    <t>13:28:02</t>
  </si>
  <si>
    <t xml:space="preserve">"13:28:26 Flow: Fixed -&gt; 300 umol/s"
</t>
  </si>
  <si>
    <t xml:space="preserve">"13:25:01 Lamp: ParIn -&gt;  25 uml"
</t>
  </si>
  <si>
    <t>13:24:37</t>
  </si>
  <si>
    <t xml:space="preserve">"13:25:00 Flow: Fixed -&gt; 300 umol/s"
</t>
  </si>
  <si>
    <t xml:space="preserve">"13:21:36 Lamp: ParIn -&gt;  0 uml"
</t>
  </si>
  <si>
    <t xml:space="preserve">"13:21:36 Flow: Fixed -&gt; 300 umol/s"
</t>
  </si>
  <si>
    <t xml:space="preserve">"13:21:36 Coolers: Off"
</t>
  </si>
  <si>
    <t xml:space="preserve">"13:21:36 CO2 Mixer: CO2R -&gt; 400 uml"
</t>
  </si>
  <si>
    <t xml:space="preserve">"13:21:36 Lamp: Off"
</t>
  </si>
  <si>
    <t xml:space="preserve">"13:19:22 Launched AutoProg /User/Configs/AutoProgs/LightCurve2"
</t>
  </si>
  <si>
    <t>Wed Jul 22 2020 13:19:22</t>
  </si>
  <si>
    <t xml:space="preserve">"12:02:26 Flow: Fixed -&gt; 300 umol/s"
</t>
  </si>
  <si>
    <t xml:space="preserve">"12:02:26 Coolers: Off"
</t>
  </si>
  <si>
    <t xml:space="preserve">"12:02:26 CO2 Mixer: CO2R -&gt; 400 uml"
</t>
  </si>
  <si>
    <t xml:space="preserve">"12:02:25 Lamp: ParIn -&gt;  2000 uml"
</t>
  </si>
  <si>
    <t>12:02:02</t>
  </si>
  <si>
    <t xml:space="preserve">"12:02:25 Flow: Fixed -&gt; 300 umol/s"
</t>
  </si>
  <si>
    <t xml:space="preserve">"11:59:01 Lamp: ParIn -&gt;  2000 uml"
</t>
  </si>
  <si>
    <t xml:space="preserve">"11:59:01 Flow: Fixed -&gt; 300 umol/s"
</t>
  </si>
  <si>
    <t xml:space="preserve">"11:55:37 Lamp: ParIn -&gt;  1600 uml"
</t>
  </si>
  <si>
    <t>11:55:13</t>
  </si>
  <si>
    <t xml:space="preserve">"11:52:12 Lamp: ParIn -&gt;  1250 uml"
</t>
  </si>
  <si>
    <t>11:51:49</t>
  </si>
  <si>
    <t xml:space="preserve">"11:52:12 Flow: Fixed -&gt; 300 umol/s"
</t>
  </si>
  <si>
    <t xml:space="preserve">"11:48:48 Lamp: ParIn -&gt;  1000 uml"
</t>
  </si>
  <si>
    <t>11:48:25</t>
  </si>
  <si>
    <t xml:space="preserve">"11:45:24 Lamp: ParIn -&gt;  750 uml"
</t>
  </si>
  <si>
    <t>11:45:01</t>
  </si>
  <si>
    <t xml:space="preserve">"11:45:24 Flow: Fixed -&gt; 300 umol/s"
</t>
  </si>
  <si>
    <t xml:space="preserve">"11:42:00 Lamp: ParIn -&gt;  500 uml"
</t>
  </si>
  <si>
    <t>11:41:37</t>
  </si>
  <si>
    <t xml:space="preserve">"11:42:00 Flow: Fixed -&gt; 300 umol/s"
</t>
  </si>
  <si>
    <t xml:space="preserve">"11:38:36 Lamp: ParIn -&gt;  300 uml"
</t>
  </si>
  <si>
    <t>11:38:13</t>
  </si>
  <si>
    <t xml:space="preserve">"11:38:36 Flow: Fixed -&gt; 300 umol/s"
</t>
  </si>
  <si>
    <t xml:space="preserve">"11:35:12 Lamp: ParIn -&gt;  150 uml"
</t>
  </si>
  <si>
    <t>11:34:49</t>
  </si>
  <si>
    <t xml:space="preserve">"11:35:12 Flow: Fixed -&gt; 300 umol/s"
</t>
  </si>
  <si>
    <t xml:space="preserve">"11:31:48 Lamp: ParIn -&gt;  100 uml"
</t>
  </si>
  <si>
    <t>11:31:25</t>
  </si>
  <si>
    <t xml:space="preserve">"11:31:48 Flow: Fixed -&gt; 300 umol/s"
</t>
  </si>
  <si>
    <t xml:space="preserve">"11:28:24 Lamp: ParIn -&gt;  50 uml"
</t>
  </si>
  <si>
    <t>11:28:01</t>
  </si>
  <si>
    <t xml:space="preserve">"11:28:24 Flow: Fixed -&gt; 300 umol/s"
</t>
  </si>
  <si>
    <t xml:space="preserve">"11:25:00 Lamp: ParIn -&gt;  25 uml"
</t>
  </si>
  <si>
    <t>11:24:37</t>
  </si>
  <si>
    <t xml:space="preserve">"11:25:00 Flow: Fixed -&gt; 300 umol/s"
</t>
  </si>
  <si>
    <t xml:space="preserve">"11:21:36 Lamp: ParIn -&gt;  0 uml"
</t>
  </si>
  <si>
    <t xml:space="preserve">"11:21:36 Flow: Fixed -&gt; 300 umol/s"
</t>
  </si>
  <si>
    <t xml:space="preserve">"11:21:36 Coolers: Off"
</t>
  </si>
  <si>
    <t xml:space="preserve">"11:21:35 CO2 Mixer: CO2R -&gt; 400 uml"
</t>
  </si>
  <si>
    <t xml:space="preserve">"11:21:35 Lamp: Off"
</t>
  </si>
  <si>
    <t xml:space="preserve">"11:19:26 Launched AutoProg /User/Configs/AutoProgs/LightCurve2"
</t>
  </si>
  <si>
    <t>Mon Jul 27 2020 11:19:26</t>
  </si>
  <si>
    <t xml:space="preserve">"20:07:36 Flow: Fixed -&gt; 300 umol/s"
</t>
  </si>
  <si>
    <t xml:space="preserve">"20:07:36 Coolers: Off"
</t>
  </si>
  <si>
    <t xml:space="preserve">"20:07:36 CO2 Mixer: CO2R -&gt; 400 uml"
</t>
  </si>
  <si>
    <t xml:space="preserve">"20:07:36 Lamp: ParIn -&gt;  2000 uml"
</t>
  </si>
  <si>
    <t>20:07:14</t>
  </si>
  <si>
    <t xml:space="preserve">"20:04:13 Lamp: ParIn -&gt;  2000 uml"
</t>
  </si>
  <si>
    <t>20:03:50</t>
  </si>
  <si>
    <t xml:space="preserve">"20:04:12 Flow: Fixed -&gt; 300 umol/s"
</t>
  </si>
  <si>
    <t xml:space="preserve">"20:00:49 Lamp: ParIn -&gt;  1600 uml"
</t>
  </si>
  <si>
    <t>20:00:27</t>
  </si>
  <si>
    <t xml:space="preserve">"20:00:49 Flow: Fixed -&gt; 300 umol/s"
</t>
  </si>
  <si>
    <t xml:space="preserve">"19:57:26 Lamp: ParIn -&gt;  1250 uml"
</t>
  </si>
  <si>
    <t>19:57:03</t>
  </si>
  <si>
    <t xml:space="preserve">"19:57:26 Flow: Fixed -&gt; 300 umol/s"
</t>
  </si>
  <si>
    <t xml:space="preserve">"19:54:02 Lamp: ParIn -&gt;  1000 uml"
</t>
  </si>
  <si>
    <t>19:53:39</t>
  </si>
  <si>
    <t xml:space="preserve">"19:54:01 Flow: Fixed -&gt; 300 umol/s"
</t>
  </si>
  <si>
    <t xml:space="preserve">"19:50:38 Lamp: ParIn -&gt;  750 uml"
</t>
  </si>
  <si>
    <t>19:50:16</t>
  </si>
  <si>
    <t xml:space="preserve">"19:50:38 Flow: Fixed -&gt; 300 umol/s"
</t>
  </si>
  <si>
    <t xml:space="preserve">"19:47:15 Lamp: ParIn -&gt;  500 uml"
</t>
  </si>
  <si>
    <t>19:46:52</t>
  </si>
  <si>
    <t xml:space="preserve">"19:47:15 Flow: Fixed -&gt; 300 umol/s"
</t>
  </si>
  <si>
    <t xml:space="preserve">"19:43:51 Lamp: ParIn -&gt;  300 uml"
</t>
  </si>
  <si>
    <t>19:43:28</t>
  </si>
  <si>
    <t xml:space="preserve">"19:43:51 Flow: Fixed -&gt; 300 umol/s"
</t>
  </si>
  <si>
    <t xml:space="preserve">"19:40:26 Lamp: ParIn -&gt;  150 uml"
</t>
  </si>
  <si>
    <t>19:40:04</t>
  </si>
  <si>
    <t xml:space="preserve">"19:40:26 Flow: Fixed -&gt; 300 umol/s"
</t>
  </si>
  <si>
    <t xml:space="preserve">"19:37:03 Lamp: ParIn -&gt;  100 uml"
</t>
  </si>
  <si>
    <t>19:36:41</t>
  </si>
  <si>
    <t xml:space="preserve">"19:37:03 Flow: Fixed -&gt; 300 umol/s"
</t>
  </si>
  <si>
    <t xml:space="preserve">"19:33:40 Lamp: ParIn -&gt;  50 uml"
</t>
  </si>
  <si>
    <t>19:33:17</t>
  </si>
  <si>
    <t xml:space="preserve">"19:33:40 Flow: Fixed -&gt; 300 umol/s"
</t>
  </si>
  <si>
    <t xml:space="preserve">"19:30:16 Lamp: ParIn -&gt;  25 uml"
</t>
  </si>
  <si>
    <t>19:29:53</t>
  </si>
  <si>
    <t xml:space="preserve">"19:30:16 Flow: Fixed -&gt; 300 umol/s"
</t>
  </si>
  <si>
    <t xml:space="preserve">"19:26:52 Lamp: ParIn -&gt;  0 uml"
</t>
  </si>
  <si>
    <t xml:space="preserve">"19:26:52 Flow: Fixed -&gt; 300 umol/s"
</t>
  </si>
  <si>
    <t xml:space="preserve">"19:26:52 Coolers: Off"
</t>
  </si>
  <si>
    <t xml:space="preserve">"19:26:52 CO2 Mixer: CO2R -&gt; 400 uml"
</t>
  </si>
  <si>
    <t xml:space="preserve">"19:26:52 Lamp: Off"
</t>
  </si>
  <si>
    <t xml:space="preserve">"19:26:25 Launched AutoProg /User/Configs/AutoProgs/LightCurve2"
</t>
  </si>
  <si>
    <t>Wed Jul 29 2020 19:26:25</t>
  </si>
  <si>
    <t xml:space="preserve">"19:23:41 Flow: Fixed -&gt; 300 umol/s"
</t>
  </si>
  <si>
    <t xml:space="preserve">"19:23:41 Coolers: Off"
</t>
  </si>
  <si>
    <t xml:space="preserve">"19:23:41 CO2 Mixer: CO2R -&gt; 400 uml"
</t>
  </si>
  <si>
    <t xml:space="preserve">"19:23:41 Lamp: ParIn -&gt;  2000 uml"
</t>
  </si>
  <si>
    <t>19:23:17</t>
  </si>
  <si>
    <t xml:space="preserve">"19:20:16 Lamp: ParIn -&gt;  2000 uml"
</t>
  </si>
  <si>
    <t>19:19:52</t>
  </si>
  <si>
    <t xml:space="preserve">"19:20:15 Flow: Fixed -&gt; 300 umol/s"
</t>
  </si>
  <si>
    <t xml:space="preserve">"19:16:51 Lamp: ParIn -&gt;  1600 uml"
</t>
  </si>
  <si>
    <t>19:16:28</t>
  </si>
  <si>
    <t xml:space="preserve">"19:16:51 Flow: Fixed -&gt; 300 umol/s"
</t>
  </si>
  <si>
    <t xml:space="preserve">"19:13:27 Lamp: ParIn -&gt;  1250 uml"
</t>
  </si>
  <si>
    <t>19:13:04</t>
  </si>
  <si>
    <t xml:space="preserve">"19:13:27 Flow: Fixed -&gt; 300 umol/s"
</t>
  </si>
  <si>
    <t xml:space="preserve">"19:10:03 Lamp: ParIn -&gt;  1000 uml"
</t>
  </si>
  <si>
    <t>19:09:40</t>
  </si>
  <si>
    <t xml:space="preserve">"19:10:03 Flow: Fixed -&gt; 300 umol/s"
</t>
  </si>
  <si>
    <t xml:space="preserve">"19:06:39 Lamp: ParIn -&gt;  750 uml"
</t>
  </si>
  <si>
    <t>19:06:16</t>
  </si>
  <si>
    <t xml:space="preserve">"19:06:39 Flow: Fixed -&gt; 300 umol/s"
</t>
  </si>
  <si>
    <t xml:space="preserve">"19:03:15 Lamp: ParIn -&gt;  500 uml"
</t>
  </si>
  <si>
    <t>19:02:52</t>
  </si>
  <si>
    <t xml:space="preserve">"19:03:15 Flow: Fixed -&gt; 300 umol/s"
</t>
  </si>
  <si>
    <t xml:space="preserve">"18:59:51 Lamp: ParIn -&gt;  300 uml"
</t>
  </si>
  <si>
    <t>18:59:27</t>
  </si>
  <si>
    <t xml:space="preserve">"18:59:51 Flow: Fixed -&gt; 300 umol/s"
</t>
  </si>
  <si>
    <t xml:space="preserve">"18:56:26 Lamp: ParIn -&gt;  150 uml"
</t>
  </si>
  <si>
    <t>18:56:02</t>
  </si>
  <si>
    <t xml:space="preserve">"18:56:26 Flow: Fixed -&gt; 300 umol/s"
</t>
  </si>
  <si>
    <t xml:space="preserve">"18:53:01 Lamp: ParIn -&gt;  100 uml"
</t>
  </si>
  <si>
    <t>18:52:38</t>
  </si>
  <si>
    <t xml:space="preserve">"18:53:01 Flow: Fixed -&gt; 300 umol/s"
</t>
  </si>
  <si>
    <t xml:space="preserve">"18:49:37 Lamp: ParIn -&gt;  50 uml"
</t>
  </si>
  <si>
    <t>18:49:14</t>
  </si>
  <si>
    <t xml:space="preserve">"18:49:37 Flow: Fixed -&gt; 300 umol/s"
</t>
  </si>
  <si>
    <t xml:space="preserve">"18:46:13 Lamp: ParIn -&gt;  25 uml"
</t>
  </si>
  <si>
    <t>18:45:49</t>
  </si>
  <si>
    <t xml:space="preserve">"18:46:13 Flow: Fixed -&gt; 300 umol/s"
</t>
  </si>
  <si>
    <t xml:space="preserve">"18:42:48 Lamp: ParIn -&gt;  0 uml"
</t>
  </si>
  <si>
    <t xml:space="preserve">"18:42:48 Flow: Fixed -&gt; 300 umol/s"
</t>
  </si>
  <si>
    <t xml:space="preserve">"18:42:48 Coolers: Off"
</t>
  </si>
  <si>
    <t xml:space="preserve">"18:42:48 CO2 Mixer: CO2R -&gt; 400 uml"
</t>
  </si>
  <si>
    <t xml:space="preserve">"18:42:48 Lamp: Off"
</t>
  </si>
  <si>
    <t xml:space="preserve">"18:42:40 Launched AutoProg /User/Configs/AutoProgs/LightCurve2"
</t>
  </si>
  <si>
    <t>Wed Jul 29 2020 18:42:39</t>
  </si>
  <si>
    <t xml:space="preserve">"18:35:38 Flow: Fixed -&gt; 300 umol/s"
</t>
  </si>
  <si>
    <t xml:space="preserve">"18:35:38 Coolers: Off"
</t>
  </si>
  <si>
    <t xml:space="preserve">"18:35:38 CO2 Mixer: CO2R -&gt; 400 uml"
</t>
  </si>
  <si>
    <t xml:space="preserve">"18:35:38 Lamp: ParIn -&gt;  2000 uml"
</t>
  </si>
  <si>
    <t>18:35:14</t>
  </si>
  <si>
    <t xml:space="preserve">"18:32:13 Lamp: ParIn -&gt;  2000 uml"
</t>
  </si>
  <si>
    <t>18:31:49</t>
  </si>
  <si>
    <t xml:space="preserve">"18:32:13 Flow: Fixed -&gt; 300 umol/s"
</t>
  </si>
  <si>
    <t xml:space="preserve">"18:28:48 Lamp: ParIn -&gt;  1600 uml"
</t>
  </si>
  <si>
    <t>18:28:24</t>
  </si>
  <si>
    <t xml:space="preserve">"18:28:48 Flow: Fixed -&gt; 300 umol/s"
</t>
  </si>
  <si>
    <t xml:space="preserve">"18:25:23 Lamp: ParIn -&gt;  1250 uml"
</t>
  </si>
  <si>
    <t>18:25:00</t>
  </si>
  <si>
    <t xml:space="preserve">"18:25:23 Flow: Fixed -&gt; 300 umol/s"
</t>
  </si>
  <si>
    <t xml:space="preserve">"18:21:59 Lamp: ParIn -&gt;  1000 uml"
</t>
  </si>
  <si>
    <t>18:21:36</t>
  </si>
  <si>
    <t xml:space="preserve">"18:21:59 Flow: Fixed -&gt; 300 umol/s"
</t>
  </si>
  <si>
    <t xml:space="preserve">"18:18:35 Lamp: ParIn -&gt;  750 uml"
</t>
  </si>
  <si>
    <t>18:18:11</t>
  </si>
  <si>
    <t xml:space="preserve">"18:18:35 Flow: Fixed -&gt; 300 umol/s"
</t>
  </si>
  <si>
    <t xml:space="preserve">"18:15:10 Lamp: ParIn -&gt;  500 uml"
</t>
  </si>
  <si>
    <t>18:14:46</t>
  </si>
  <si>
    <t xml:space="preserve">"18:15:10 Flow: Fixed -&gt; 300 umol/s"
</t>
  </si>
  <si>
    <t xml:space="preserve">"18:11:45 Lamp: ParIn -&gt;  300 uml"
</t>
  </si>
  <si>
    <t>18:11:21</t>
  </si>
  <si>
    <t xml:space="preserve">"18:11:44 Flow: Fixed -&gt; 300 umol/s"
</t>
  </si>
  <si>
    <t xml:space="preserve">"18:08:20 Lamp: ParIn -&gt;  150 uml"
</t>
  </si>
  <si>
    <t>18:07:56</t>
  </si>
  <si>
    <t xml:space="preserve">"18:08:20 Flow: Fixed -&gt; 300 umol/s"
</t>
  </si>
  <si>
    <t xml:space="preserve">"18:04:55 Lamp: ParIn -&gt;  100 uml"
</t>
  </si>
  <si>
    <t>18:04:31</t>
  </si>
  <si>
    <t xml:space="preserve">"18:04:54 Flow: Fixed -&gt; 300 umol/s"
</t>
  </si>
  <si>
    <t xml:space="preserve">"18:01:30 Lamp: ParIn -&gt;  50 uml"
</t>
  </si>
  <si>
    <t>18:01:07</t>
  </si>
  <si>
    <t xml:space="preserve">"18:01:30 Flow: Fixed -&gt; 300 umol/s"
</t>
  </si>
  <si>
    <t xml:space="preserve">"17:58:06 Lamp: ParIn -&gt;  25 uml"
</t>
  </si>
  <si>
    <t>17:57:43</t>
  </si>
  <si>
    <t xml:space="preserve">"17:58:06 Flow: Fixed -&gt; 300 umol/s"
</t>
  </si>
  <si>
    <t xml:space="preserve">"17:54:42 Lamp: ParIn -&gt;  0 uml"
</t>
  </si>
  <si>
    <t xml:space="preserve">"17:54:42 Flow: Fixed -&gt; 300 umol/s"
</t>
  </si>
  <si>
    <t xml:space="preserve">"17:54:42 Coolers: Off"
</t>
  </si>
  <si>
    <t xml:space="preserve">"17:54:42 CO2 Mixer: CO2R -&gt; 400 uml"
</t>
  </si>
  <si>
    <t xml:space="preserve">"17:54:42 Lamp: Off"
</t>
  </si>
  <si>
    <t xml:space="preserve">"17:52:55 Launched AutoProg /User/Configs/AutoProgs/LightCurve2"
</t>
  </si>
  <si>
    <t>Wed Jul 29 2020 17:52:55</t>
  </si>
  <si>
    <t xml:space="preserve">"20:51:58 Flow: Fixed -&gt; 300 umol/s"
</t>
  </si>
  <si>
    <t xml:space="preserve">"20:51:58 Coolers: Off"
</t>
  </si>
  <si>
    <t xml:space="preserve">"20:51:58 CO2 Mixer: CO2R -&gt; 400 uml"
</t>
  </si>
  <si>
    <t xml:space="preserve">"20:51:57 Lamp: ParIn -&gt;  2000 uml"
</t>
  </si>
  <si>
    <t>20:51:33</t>
  </si>
  <si>
    <t xml:space="preserve">"20:51:57 Flow: Fixed -&gt; 300 umol/s"
</t>
  </si>
  <si>
    <t xml:space="preserve">"20:48:32 Lamp: ParIn -&gt;  2000 uml"
</t>
  </si>
  <si>
    <t>20:48:08</t>
  </si>
  <si>
    <t xml:space="preserve">"20:48:32 Flow: Fixed -&gt; 300 umol/s"
</t>
  </si>
  <si>
    <t xml:space="preserve">"20:45:07 Lamp: ParIn -&gt;  1600 uml"
</t>
  </si>
  <si>
    <t>20:44:43</t>
  </si>
  <si>
    <t xml:space="preserve">"20:45:07 Flow: Fixed -&gt; 300 umol/s"
</t>
  </si>
  <si>
    <t xml:space="preserve">"20:41:42 Lamp: ParIn -&gt;  1250 uml"
</t>
  </si>
  <si>
    <t>20:41:18</t>
  </si>
  <si>
    <t xml:space="preserve">"20:41:41 Flow: Fixed -&gt; 300 umol/s"
</t>
  </si>
  <si>
    <t xml:space="preserve">"20:38:17 Lamp: ParIn -&gt;  1000 uml"
</t>
  </si>
  <si>
    <t>20:37:54</t>
  </si>
  <si>
    <t xml:space="preserve">"20:38:17 Flow: Fixed -&gt; 300 umol/s"
</t>
  </si>
  <si>
    <t xml:space="preserve">"20:34:53 Lamp: ParIn -&gt;  750 uml"
</t>
  </si>
  <si>
    <t>20:34:29</t>
  </si>
  <si>
    <t xml:space="preserve">"20:34:53 Flow: Fixed -&gt; 300 umol/s"
</t>
  </si>
  <si>
    <t xml:space="preserve">"20:31:28 Lamp: ParIn -&gt;  500 uml"
</t>
  </si>
  <si>
    <t>20:31:04</t>
  </si>
  <si>
    <t xml:space="preserve">"20:31:27 Flow: Fixed -&gt; 300 umol/s"
</t>
  </si>
  <si>
    <t xml:space="preserve">"20:28:03 Lamp: ParIn -&gt;  300 uml"
</t>
  </si>
  <si>
    <t>20:27:40</t>
  </si>
  <si>
    <t xml:space="preserve">"20:28:03 Flow: Fixed -&gt; 300 umol/s"
</t>
  </si>
  <si>
    <t xml:space="preserve">"20:24:39 Lamp: ParIn -&gt;  150 uml"
</t>
  </si>
  <si>
    <t>20:24:16</t>
  </si>
  <si>
    <t xml:space="preserve">"20:24:39 Flow: Fixed -&gt; 300 umol/s"
</t>
  </si>
  <si>
    <t xml:space="preserve">"20:21:15 Lamp: ParIn -&gt;  100 uml"
</t>
  </si>
  <si>
    <t>20:20:52</t>
  </si>
  <si>
    <t xml:space="preserve">"20:21:15 Flow: Fixed -&gt; 300 umol/s"
</t>
  </si>
  <si>
    <t xml:space="preserve">"20:17:51 Lamp: ParIn -&gt;  50 uml"
</t>
  </si>
  <si>
    <t>20:17:28</t>
  </si>
  <si>
    <t xml:space="preserve">"20:17:51 Flow: Fixed -&gt; 300 umol/s"
</t>
  </si>
  <si>
    <t xml:space="preserve">"20:14:27 Lamp: ParIn -&gt;  25 uml"
</t>
  </si>
  <si>
    <t>20:14:03</t>
  </si>
  <si>
    <t xml:space="preserve">"20:14:27 Flow: Fixed -&gt; 300 umol/s"
</t>
  </si>
  <si>
    <t xml:space="preserve">"20:11:02 Lamp: ParIn -&gt;  0 uml"
</t>
  </si>
  <si>
    <t xml:space="preserve">"20:11:02 Flow: Fixed -&gt; 300 umol/s"
</t>
  </si>
  <si>
    <t xml:space="preserve">"20:11:02 Coolers: Off"
</t>
  </si>
  <si>
    <t xml:space="preserve">"20:11:02 CO2 Mixer: CO2R -&gt; 400 uml"
</t>
  </si>
  <si>
    <t xml:space="preserve">"20:11:02 Lamp: Off"
</t>
  </si>
  <si>
    <t xml:space="preserve">"20:09:23 Launched AutoProg /User/Configs/AutoProgs/LightCurve2"
</t>
  </si>
  <si>
    <t>Wed Jul 29 2020 20:09:23</t>
  </si>
  <si>
    <t xml:space="preserve">"12:49:47 Flow: Fixed -&gt; 300 umol/s"
</t>
  </si>
  <si>
    <t xml:space="preserve">"12:49:47 Coolers: Off"
</t>
  </si>
  <si>
    <t xml:space="preserve">"12:49:47 CO2 Mixer: CO2R -&gt; 400 uml"
</t>
  </si>
  <si>
    <t xml:space="preserve">"12:49:47 Lamp: ParIn -&gt;  2000 uml"
</t>
  </si>
  <si>
    <t xml:space="preserve">"12:46:24 Lamp: ParIn -&gt;  2000 uml"
</t>
  </si>
  <si>
    <t>12:46:02</t>
  </si>
  <si>
    <t xml:space="preserve">"12:43:01 Lamp: ParIn -&gt;  1600 uml"
</t>
  </si>
  <si>
    <t>12:42:39</t>
  </si>
  <si>
    <t xml:space="preserve">"12:43:01 Flow: Fixed -&gt; 300 umol/s"
</t>
  </si>
  <si>
    <t xml:space="preserve">"12:39:38 Lamp: ParIn -&gt;  1250 uml"
</t>
  </si>
  <si>
    <t>12:39:16</t>
  </si>
  <si>
    <t xml:space="preserve">"12:39:38 Flow: Fixed -&gt; 300 umol/s"
</t>
  </si>
  <si>
    <t xml:space="preserve">"12:36:15 Lamp: ParIn -&gt;  1000 uml"
</t>
  </si>
  <si>
    <t>12:35:52</t>
  </si>
  <si>
    <t xml:space="preserve">"12:36:15 Flow: Fixed -&gt; 300 umol/s"
</t>
  </si>
  <si>
    <t xml:space="preserve">"12:32:51 Lamp: ParIn -&gt;  750 uml"
</t>
  </si>
  <si>
    <t>12:32:28</t>
  </si>
  <si>
    <t xml:space="preserve">"12:32:51 Flow: Fixed -&gt; 300 umol/s"
</t>
  </si>
  <si>
    <t xml:space="preserve">"12:29:27 Lamp: ParIn -&gt;  500 uml"
</t>
  </si>
  <si>
    <t>12:29:04</t>
  </si>
  <si>
    <t xml:space="preserve">"12:29:27 Flow: Fixed -&gt; 300 umol/s"
</t>
  </si>
  <si>
    <t xml:space="preserve">"12:26:03 Lamp: ParIn -&gt;  300 uml"
</t>
  </si>
  <si>
    <t>12:25:40</t>
  </si>
  <si>
    <t xml:space="preserve">"12:26:03 Flow: Fixed -&gt; 300 umol/s"
</t>
  </si>
  <si>
    <t xml:space="preserve">"12:22:39 Lamp: ParIn -&gt;  150 uml"
</t>
  </si>
  <si>
    <t>12:22:16</t>
  </si>
  <si>
    <t xml:space="preserve">"12:22:39 Flow: Fixed -&gt; 300 umol/s"
</t>
  </si>
  <si>
    <t xml:space="preserve">"12:19:15 Lamp: ParIn -&gt;  100 uml"
</t>
  </si>
  <si>
    <t>12:18:52</t>
  </si>
  <si>
    <t xml:space="preserve">"12:19:15 Flow: Fixed -&gt; 300 umol/s"
</t>
  </si>
  <si>
    <t xml:space="preserve">"12:15:51 Lamp: ParIn -&gt;  50 uml"
</t>
  </si>
  <si>
    <t>12:15:28</t>
  </si>
  <si>
    <t xml:space="preserve">"12:15:51 Flow: Fixed -&gt; 300 umol/s"
</t>
  </si>
  <si>
    <t xml:space="preserve">"12:12:26 Lamp: ParIn -&gt;  25 uml"
</t>
  </si>
  <si>
    <t>12:12:03</t>
  </si>
  <si>
    <t xml:space="preserve">"12:12:26 Flow: Fixed -&gt; 300 umol/s"
</t>
  </si>
  <si>
    <t xml:space="preserve">"12:09:02 Lamp: ParIn -&gt;  0 uml"
</t>
  </si>
  <si>
    <t xml:space="preserve">"12:09:02 Flow: Fixed -&gt; 300 umol/s"
</t>
  </si>
  <si>
    <t xml:space="preserve">"12:09:02 Coolers: Off"
</t>
  </si>
  <si>
    <t xml:space="preserve">"12:09:02 CO2 Mixer: CO2R -&gt; 400 uml"
</t>
  </si>
  <si>
    <t xml:space="preserve">"12:09:02 Lamp: Off"
</t>
  </si>
  <si>
    <t xml:space="preserve">"12:08:05 Launched AutoProg /User/Configs/AutoProgs/LightCurve2"
</t>
  </si>
  <si>
    <t>Mon Jul 27 2020 12:08:05</t>
  </si>
  <si>
    <t xml:space="preserve">"13:35:45 Flow: Fixed -&gt; 300 umol/s"
</t>
  </si>
  <si>
    <t xml:space="preserve">"13:35:45 Coolers: Off"
</t>
  </si>
  <si>
    <t xml:space="preserve">"13:35:45 CO2 Mixer: CO2R -&gt; 400 uml"
</t>
  </si>
  <si>
    <t xml:space="preserve">"13:35:45 Lamp: ParIn -&gt;  2000 uml"
</t>
  </si>
  <si>
    <t>13:31:56</t>
  </si>
  <si>
    <t xml:space="preserve">"13:32:19 Flow: Fixed -&gt; 300 umol/s"
</t>
  </si>
  <si>
    <t xml:space="preserve">"13:28:55 Lamp: ParIn -&gt;  1600 uml"
</t>
  </si>
  <si>
    <t>13:28:32</t>
  </si>
  <si>
    <t xml:space="preserve">"13:28:55 Flow: Fixed -&gt; 300 umol/s"
</t>
  </si>
  <si>
    <t xml:space="preserve">"13:25:31 Lamp: ParIn -&gt;  1250 uml"
</t>
  </si>
  <si>
    <t>13:25:08</t>
  </si>
  <si>
    <t xml:space="preserve">"13:25:31 Flow: Fixed -&gt; 300 umol/s"
</t>
  </si>
  <si>
    <t xml:space="preserve">"13:22:07 Lamp: ParIn -&gt;  1000 uml"
</t>
  </si>
  <si>
    <t>13:21:44</t>
  </si>
  <si>
    <t xml:space="preserve">"13:22:07 Flow: Fixed -&gt; 300 umol/s"
</t>
  </si>
  <si>
    <t xml:space="preserve">"13:18:42 Lamp: ParIn -&gt;  750 uml"
</t>
  </si>
  <si>
    <t>13:18:19</t>
  </si>
  <si>
    <t xml:space="preserve">"13:18:42 Flow: Fixed -&gt; 300 umol/s"
</t>
  </si>
  <si>
    <t xml:space="preserve">"13:15:18 Lamp: ParIn -&gt;  500 uml"
</t>
  </si>
  <si>
    <t>13:14:55</t>
  </si>
  <si>
    <t xml:space="preserve">"13:15:18 Flow: Fixed -&gt; 300 umol/s"
</t>
  </si>
  <si>
    <t xml:space="preserve">"13:11:54 Lamp: ParIn -&gt;  300 uml"
</t>
  </si>
  <si>
    <t>13:11:30</t>
  </si>
  <si>
    <t xml:space="preserve">"13:11:54 Flow: Fixed -&gt; 300 umol/s"
</t>
  </si>
  <si>
    <t xml:space="preserve">"13:08:29 Lamp: ParIn -&gt;  150 uml"
</t>
  </si>
  <si>
    <t>13:08:05</t>
  </si>
  <si>
    <t xml:space="preserve">"13:08:29 Flow: Fixed -&gt; 300 umol/s"
</t>
  </si>
  <si>
    <t xml:space="preserve">"13:05:04 Lamp: ParIn -&gt;  100 uml"
</t>
  </si>
  <si>
    <t>13:04:41</t>
  </si>
  <si>
    <t xml:space="preserve">"13:05:04 Flow: Fixed -&gt; 300 umol/s"
</t>
  </si>
  <si>
    <t xml:space="preserve">"13:01:40 Lamp: ParIn -&gt;  50 uml"
</t>
  </si>
  <si>
    <t>13:01:17</t>
  </si>
  <si>
    <t xml:space="preserve">"13:01:40 Flow: Fixed -&gt; 300 umol/s"
</t>
  </si>
  <si>
    <t xml:space="preserve">"12:58:16 Lamp: ParIn -&gt;  25 uml"
</t>
  </si>
  <si>
    <t>12:57:52</t>
  </si>
  <si>
    <t xml:space="preserve">"12:58:16 Flow: Fixed -&gt; 300 umol/s"
</t>
  </si>
  <si>
    <t xml:space="preserve">"12:54:51 Lamp: ParIn -&gt;  0 uml"
</t>
  </si>
  <si>
    <t xml:space="preserve">"12:54:51 Flow: Fixed -&gt; 300 umol/s"
</t>
  </si>
  <si>
    <t xml:space="preserve">"12:54:51 Coolers: Off"
</t>
  </si>
  <si>
    <t xml:space="preserve">"12:54:51 CO2 Mixer: CO2R -&gt; 400 uml"
</t>
  </si>
  <si>
    <t xml:space="preserve">"12:54:51 Lamp: Off"
</t>
  </si>
  <si>
    <t xml:space="preserve">"12:54:03 Launched AutoProg /User/Configs/AutoProgs/LightCurve2"
</t>
  </si>
  <si>
    <t>Mon Jul 27 2020 12:54:03</t>
  </si>
  <si>
    <t xml:space="preserve">"14:22:31 Flow: Fixed -&gt; 300 umol/s"
</t>
  </si>
  <si>
    <t xml:space="preserve">"14:22:31 Coolers: Off"
</t>
  </si>
  <si>
    <t xml:space="preserve">"14:22:31 CO2 Mixer: CO2R -&gt; 400 uml"
</t>
  </si>
  <si>
    <t xml:space="preserve">"14:22:31 Lamp: ParIn -&gt;  2000 uml"
</t>
  </si>
  <si>
    <t>14:22:05</t>
  </si>
  <si>
    <t xml:space="preserve">"14:22:30 Flow: Fixed -&gt; 300 umol/s"
</t>
  </si>
  <si>
    <t xml:space="preserve">"14:19:04 Lamp: ParIn -&gt;  2000 uml"
</t>
  </si>
  <si>
    <t>14:18:39</t>
  </si>
  <si>
    <t xml:space="preserve">"14:19:04 Flow: Fixed -&gt; 300 umol/s"
</t>
  </si>
  <si>
    <t xml:space="preserve">"14:15:38 Lamp: ParIn -&gt;  1600 uml"
</t>
  </si>
  <si>
    <t>14:15:13</t>
  </si>
  <si>
    <t xml:space="preserve">"14:15:38 Flow: Fixed -&gt; 300 umol/s"
</t>
  </si>
  <si>
    <t xml:space="preserve">"14:12:12 Lamp: ParIn -&gt;  1250 uml"
</t>
  </si>
  <si>
    <t>14:11:47</t>
  </si>
  <si>
    <t xml:space="preserve">"14:12:11 Flow: Fixed -&gt; 300 umol/s"
</t>
  </si>
  <si>
    <t xml:space="preserve">"14:08:46 Lamp: ParIn -&gt;  1000 uml"
</t>
  </si>
  <si>
    <t>14:08:22</t>
  </si>
  <si>
    <t xml:space="preserve">"14:08:46 Flow: Fixed -&gt; 300 umol/s"
</t>
  </si>
  <si>
    <t xml:space="preserve">"14:05:21 Lamp: ParIn -&gt;  750 uml"
</t>
  </si>
  <si>
    <t>14:04:57</t>
  </si>
  <si>
    <t xml:space="preserve">"14:05:21 Flow: Fixed -&gt; 300 umol/s"
</t>
  </si>
  <si>
    <t xml:space="preserve">"14:01:56 Lamp: ParIn -&gt;  500 uml"
</t>
  </si>
  <si>
    <t>14:01:32</t>
  </si>
  <si>
    <t xml:space="preserve">"14:01:56 Flow: Fixed -&gt; 300 umol/s"
</t>
  </si>
  <si>
    <t xml:space="preserve">"13:58:31 Lamp: ParIn -&gt;  300 uml"
</t>
  </si>
  <si>
    <t>13:58:07</t>
  </si>
  <si>
    <t xml:space="preserve">"13:58:31 Flow: Fixed -&gt; 300 umol/s"
</t>
  </si>
  <si>
    <t xml:space="preserve">"13:55:06 Lamp: ParIn -&gt;  150 uml"
</t>
  </si>
  <si>
    <t>13:54:42</t>
  </si>
  <si>
    <t xml:space="preserve">"13:55:06 Flow: Fixed -&gt; 300 umol/s"
</t>
  </si>
  <si>
    <t xml:space="preserve">"13:51:41 Lamp: ParIn -&gt;  100 uml"
</t>
  </si>
  <si>
    <t>13:51:17</t>
  </si>
  <si>
    <t xml:space="preserve">"13:51:41 Flow: Fixed -&gt; 300 umol/s"
</t>
  </si>
  <si>
    <t xml:space="preserve">"13:48:16 Lamp: ParIn -&gt;  50 uml"
</t>
  </si>
  <si>
    <t>13:47:52</t>
  </si>
  <si>
    <t xml:space="preserve">"13:48:16 Flow: Fixed -&gt; 300 umol/s"
</t>
  </si>
  <si>
    <t xml:space="preserve">"13:44:51 Lamp: ParIn -&gt;  25 uml"
</t>
  </si>
  <si>
    <t>13:44:27</t>
  </si>
  <si>
    <t xml:space="preserve">"13:44:51 Flow: Fixed -&gt; 300 umol/s"
</t>
  </si>
  <si>
    <t xml:space="preserve">"13:41:26 Lamp: ParIn -&gt;  0 uml"
</t>
  </si>
  <si>
    <t xml:space="preserve">"13:41:26 Flow: Fixed -&gt; 300 umol/s"
</t>
  </si>
  <si>
    <t xml:space="preserve">"13:41:26 Coolers: Off"
</t>
  </si>
  <si>
    <t xml:space="preserve">"13:41:26 CO2 Mixer: CO2R -&gt; 400 uml"
</t>
  </si>
  <si>
    <t xml:space="preserve">"13:41:26 Lamp: Off"
</t>
  </si>
  <si>
    <t xml:space="preserve">"13:38:31 Launched AutoProg /User/Configs/AutoProgs/LightCurve2"
</t>
  </si>
  <si>
    <t>Mon Jul 27 2020 13:38:31</t>
  </si>
  <si>
    <t xml:space="preserve">"15:08:35 Flow: Fixed -&gt; 300 umol/s"
</t>
  </si>
  <si>
    <t xml:space="preserve">"15:08:35 Coolers: Off"
</t>
  </si>
  <si>
    <t xml:space="preserve">"15:08:35 CO2 Mixer: CO2R -&gt; 400 uml"
</t>
  </si>
  <si>
    <t xml:space="preserve">"15:08:35 Lamp: ParIn -&gt;  2000 uml"
</t>
  </si>
  <si>
    <t>15:08:09</t>
  </si>
  <si>
    <t xml:space="preserve">"15:05:08 Lamp: ParIn -&gt;  2000 uml"
</t>
  </si>
  <si>
    <t>15:04:43</t>
  </si>
  <si>
    <t xml:space="preserve">"15:05:08 Flow: Fixed -&gt; 300 umol/s"
</t>
  </si>
  <si>
    <t xml:space="preserve">"15:01:42 Lamp: ParIn -&gt;  1600 uml"
</t>
  </si>
  <si>
    <t>15:01:17</t>
  </si>
  <si>
    <t xml:space="preserve">"15:01:42 Flow: Fixed -&gt; 300 umol/s"
</t>
  </si>
  <si>
    <t xml:space="preserve">"14:58:16 Lamp: ParIn -&gt;  1250 uml"
</t>
  </si>
  <si>
    <t>14:57:51</t>
  </si>
  <si>
    <t xml:space="preserve">"14:58:16 Flow: Fixed -&gt; 300 umol/s"
</t>
  </si>
  <si>
    <t xml:space="preserve">"14:54:50 Lamp: ParIn -&gt;  1000 uml"
</t>
  </si>
  <si>
    <t>14:54:25</t>
  </si>
  <si>
    <t xml:space="preserve">"14:54:49 Flow: Fixed -&gt; 300 umol/s"
</t>
  </si>
  <si>
    <t xml:space="preserve">"14:51:24 Lamp: ParIn -&gt;  750 uml"
</t>
  </si>
  <si>
    <t>14:51:00</t>
  </si>
  <si>
    <t xml:space="preserve">"14:51:24 Flow: Fixed -&gt; 300 umol/s"
</t>
  </si>
  <si>
    <t xml:space="preserve">"14:47:59 Lamp: ParIn -&gt;  500 uml"
</t>
  </si>
  <si>
    <t>14:47:35</t>
  </si>
  <si>
    <t xml:space="preserve">"14:47:59 Flow: Fixed -&gt; 300 umol/s"
</t>
  </si>
  <si>
    <t xml:space="preserve">"14:44:34 Lamp: ParIn -&gt;  300 uml"
</t>
  </si>
  <si>
    <t>14:44:10</t>
  </si>
  <si>
    <t xml:space="preserve">"14:44:34 Flow: Fixed -&gt; 300 umol/s"
</t>
  </si>
  <si>
    <t xml:space="preserve">"14:41:09 Lamp: ParIn -&gt;  150 uml"
</t>
  </si>
  <si>
    <t>14:40:45</t>
  </si>
  <si>
    <t xml:space="preserve">"14:41:09 Flow: Fixed -&gt; 300 umol/s"
</t>
  </si>
  <si>
    <t xml:space="preserve">"14:37:44 Lamp: ParIn -&gt;  100 uml"
</t>
  </si>
  <si>
    <t>14:37:20</t>
  </si>
  <si>
    <t xml:space="preserve">"14:37:44 Flow: Fixed -&gt; 300 umol/s"
</t>
  </si>
  <si>
    <t xml:space="preserve">"14:34:19 Lamp: ParIn -&gt;  50 uml"
</t>
  </si>
  <si>
    <t>14:33:55</t>
  </si>
  <si>
    <t xml:space="preserve">"14:34:19 Flow: Fixed -&gt; 300 umol/s"
</t>
  </si>
  <si>
    <t xml:space="preserve">"14:30:54 Lamp: ParIn -&gt;  25 uml"
</t>
  </si>
  <si>
    <t>14:30:29</t>
  </si>
  <si>
    <t xml:space="preserve">"14:30:54 Flow: Fixed -&gt; 300 umol/s"
</t>
  </si>
  <si>
    <t xml:space="preserve">"14:27:28 Lamp: ParIn -&gt;  0 uml"
</t>
  </si>
  <si>
    <t xml:space="preserve">"14:27:28 Flow: Fixed -&gt; 300 umol/s"
</t>
  </si>
  <si>
    <t xml:space="preserve">"14:27:28 Coolers: Off"
</t>
  </si>
  <si>
    <t xml:space="preserve">"14:27:28 CO2 Mixer: CO2R -&gt; 400 uml"
</t>
  </si>
  <si>
    <t xml:space="preserve">"14:27:28 Lamp: Off"
</t>
  </si>
  <si>
    <t xml:space="preserve">"14:25:03 Launched AutoProg /User/Configs/AutoProgs/LightCurve2"
</t>
  </si>
  <si>
    <t>Mon Jul 27 2020 14:25:03</t>
  </si>
  <si>
    <t xml:space="preserve">"12:56:38 Flow: Fixed -&gt; 300 umol/s"
</t>
  </si>
  <si>
    <t xml:space="preserve">"12:56:38 Coolers: Off"
</t>
  </si>
  <si>
    <t xml:space="preserve">"12:56:38 CO2 Mixer: CO2R -&gt; 400 uml"
</t>
  </si>
  <si>
    <t xml:space="preserve">"12:56:38 Lamp: ParIn -&gt;  2000 uml"
</t>
  </si>
  <si>
    <t>12:56:17</t>
  </si>
  <si>
    <t xml:space="preserve">"12:53:16 Lamp: ParIn -&gt;  2000 uml"
</t>
  </si>
  <si>
    <t>12:52:54</t>
  </si>
  <si>
    <t xml:space="preserve">"12:53:16 Flow: Fixed -&gt; 300 umol/s"
</t>
  </si>
  <si>
    <t xml:space="preserve">"12:49:53 Lamp: ParIn -&gt;  1600 uml"
</t>
  </si>
  <si>
    <t>12:49:31</t>
  </si>
  <si>
    <t xml:space="preserve">"12:49:53 Flow: Fixed -&gt; 300 umol/s"
</t>
  </si>
  <si>
    <t xml:space="preserve">"12:46:30 Lamp: ParIn -&gt;  1250 uml"
</t>
  </si>
  <si>
    <t>12:46:08</t>
  </si>
  <si>
    <t xml:space="preserve">"12:46:30 Flow: Fixed -&gt; 300 umol/s"
</t>
  </si>
  <si>
    <t xml:space="preserve">"12:43:07 Lamp: ParIn -&gt;  1000 uml"
</t>
  </si>
  <si>
    <t>12:42:45</t>
  </si>
  <si>
    <t xml:space="preserve">"12:43:07 Flow: Fixed -&gt; 300 umol/s"
</t>
  </si>
  <si>
    <t xml:space="preserve">"12:39:44 Lamp: ParIn -&gt;  750 uml"
</t>
  </si>
  <si>
    <t>12:39:21</t>
  </si>
  <si>
    <t xml:space="preserve">"12:39:44 Flow: Fixed -&gt; 300 umol/s"
</t>
  </si>
  <si>
    <t xml:space="preserve">"12:36:20 Lamp: ParIn -&gt;  500 uml"
</t>
  </si>
  <si>
    <t>12:35:57</t>
  </si>
  <si>
    <t xml:space="preserve">"12:36:20 Flow: Fixed -&gt; 300 umol/s"
</t>
  </si>
  <si>
    <t xml:space="preserve">"12:32:56 Lamp: ParIn -&gt;  300 uml"
</t>
  </si>
  <si>
    <t>12:32:33</t>
  </si>
  <si>
    <t xml:space="preserve">"12:32:56 Flow: Fixed -&gt; 300 umol/s"
</t>
  </si>
  <si>
    <t xml:space="preserve">"12:29:32 Lamp: ParIn -&gt;  150 uml"
</t>
  </si>
  <si>
    <t>12:29:09</t>
  </si>
  <si>
    <t xml:space="preserve">"12:29:32 Flow: Fixed -&gt; 300 umol/s"
</t>
  </si>
  <si>
    <t xml:space="preserve">"12:26:08 Lamp: ParIn -&gt;  100 uml"
</t>
  </si>
  <si>
    <t>12:25:45</t>
  </si>
  <si>
    <t xml:space="preserve">"12:26:08 Flow: Fixed -&gt; 300 umol/s"
</t>
  </si>
  <si>
    <t xml:space="preserve">"12:22:44 Lamp: ParIn -&gt;  50 uml"
</t>
  </si>
  <si>
    <t>12:22:21</t>
  </si>
  <si>
    <t xml:space="preserve">"12:22:44 Flow: Fixed -&gt; 300 umol/s"
</t>
  </si>
  <si>
    <t xml:space="preserve">"12:19:20 Lamp: ParIn -&gt;  25 uml"
</t>
  </si>
  <si>
    <t>12:18:56</t>
  </si>
  <si>
    <t xml:space="preserve">"12:19:20 Flow: Fixed -&gt; 300 umol/s"
</t>
  </si>
  <si>
    <t xml:space="preserve">"12:15:55 Lamp: ParIn -&gt;  0 uml"
</t>
  </si>
  <si>
    <t xml:space="preserve">"12:15:54 Flow: Fixed -&gt; 300 umol/s"
</t>
  </si>
  <si>
    <t xml:space="preserve">"12:15:54 Coolers: Off"
</t>
  </si>
  <si>
    <t xml:space="preserve">"12:15:54 CO2 Mixer: CO2R -&gt; 400 uml"
</t>
  </si>
  <si>
    <t xml:space="preserve">"12:15:54 Lamp: Off"
</t>
  </si>
  <si>
    <t xml:space="preserve">"12:13:32 Launched AutoProg /User/Configs/AutoProgs/LightCurve2"
</t>
  </si>
  <si>
    <t>Tue Jul 28 2020 12:13:32</t>
  </si>
  <si>
    <t xml:space="preserve">"13:44:05 Flow: Fixed -&gt; 300 umol/s"
</t>
  </si>
  <si>
    <t xml:space="preserve">"13:44:05 Coolers: Off"
</t>
  </si>
  <si>
    <t xml:space="preserve">"13:44:05 CO2 Mixer: CO2R -&gt; 400 uml"
</t>
  </si>
  <si>
    <t xml:space="preserve">"13:44:05 Lamp: ParIn -&gt;  2000 uml"
</t>
  </si>
  <si>
    <t>13:43:43</t>
  </si>
  <si>
    <t xml:space="preserve">"13:40:42 Lamp: ParIn -&gt;  2000 uml"
</t>
  </si>
  <si>
    <t>13:40:20</t>
  </si>
  <si>
    <t xml:space="preserve">"13:40:42 Flow: Fixed -&gt; 300 umol/s"
</t>
  </si>
  <si>
    <t xml:space="preserve">"13:37:19 Lamp: ParIn -&gt;  1600 uml"
</t>
  </si>
  <si>
    <t>13:36:57</t>
  </si>
  <si>
    <t xml:space="preserve">"13:37:19 Flow: Fixed -&gt; 300 umol/s"
</t>
  </si>
  <si>
    <t xml:space="preserve">"13:33:56 Lamp: ParIn -&gt;  1250 uml"
</t>
  </si>
  <si>
    <t>13:33:34</t>
  </si>
  <si>
    <t xml:space="preserve">"13:33:56 Flow: Fixed -&gt; 300 umol/s"
</t>
  </si>
  <si>
    <t xml:space="preserve">"13:30:33 Lamp: ParIn -&gt;  1000 uml"
</t>
  </si>
  <si>
    <t>13:30:11</t>
  </si>
  <si>
    <t xml:space="preserve">"13:30:33 Flow: Fixed -&gt; 300 umol/s"
</t>
  </si>
  <si>
    <t xml:space="preserve">"13:27:10 Lamp: ParIn -&gt;  750 uml"
</t>
  </si>
  <si>
    <t>13:26:48</t>
  </si>
  <si>
    <t xml:space="preserve">"13:27:10 Flow: Fixed -&gt; 300 umol/s"
</t>
  </si>
  <si>
    <t xml:space="preserve">"13:23:47 Lamp: ParIn -&gt;  500 uml"
</t>
  </si>
  <si>
    <t>13:23:25</t>
  </si>
  <si>
    <t xml:space="preserve">"13:23:47 Flow: Fixed -&gt; 300 umol/s"
</t>
  </si>
  <si>
    <t xml:space="preserve">"13:20:24 Lamp: ParIn -&gt;  300 uml"
</t>
  </si>
  <si>
    <t>13:20:01</t>
  </si>
  <si>
    <t xml:space="preserve">"13:20:24 Flow: Fixed -&gt; 300 umol/s"
</t>
  </si>
  <si>
    <t xml:space="preserve">"13:17:00 Lamp: ParIn -&gt;  150 uml"
</t>
  </si>
  <si>
    <t>13:16:37</t>
  </si>
  <si>
    <t xml:space="preserve">"13:16:59 Flow: Fixed -&gt; 300 umol/s"
</t>
  </si>
  <si>
    <t xml:space="preserve">"13:13:36 Lamp: ParIn -&gt;  100 uml"
</t>
  </si>
  <si>
    <t>13:13:14</t>
  </si>
  <si>
    <t xml:space="preserve">"13:13:36 Flow: Fixed -&gt; 300 umol/s"
</t>
  </si>
  <si>
    <t xml:space="preserve">"13:10:13 Lamp: ParIn -&gt;  50 uml"
</t>
  </si>
  <si>
    <t>13:09:50</t>
  </si>
  <si>
    <t xml:space="preserve">"13:10:13 Flow: Fixed -&gt; 300 umol/s"
</t>
  </si>
  <si>
    <t xml:space="preserve">"13:06:49 Lamp: ParIn -&gt;  25 uml"
</t>
  </si>
  <si>
    <t>13:06:26</t>
  </si>
  <si>
    <t xml:space="preserve">"13:06:49 Flow: Fixed -&gt; 300 umol/s"
</t>
  </si>
  <si>
    <t xml:space="preserve">"13:03:25 Lamp: ParIn -&gt;  0 uml"
</t>
  </si>
  <si>
    <t xml:space="preserve">"13:03:25 Flow: Fixed -&gt; 300 umol/s"
</t>
  </si>
  <si>
    <t xml:space="preserve">"13:03:25 Coolers: Off"
</t>
  </si>
  <si>
    <t xml:space="preserve">"13:03:25 CO2 Mixer: CO2R -&gt; 400 uml"
</t>
  </si>
  <si>
    <t xml:space="preserve">"13:03:25 Lamp: Off"
</t>
  </si>
  <si>
    <t xml:space="preserve">"13:00:16 Launched AutoProg /User/Configs/AutoProgs/LightCurve2"
</t>
  </si>
  <si>
    <t>Tue Jul 28 2020 13:00:16</t>
  </si>
  <si>
    <t xml:space="preserve">"15:17:46 Flow: Fixed -&gt; 300 umol/s"
</t>
  </si>
  <si>
    <t xml:space="preserve">"15:17:46 Coolers: Off"
</t>
  </si>
  <si>
    <t xml:space="preserve">"15:17:46 CO2 Mixer: CO2R -&gt; 400 uml"
</t>
  </si>
  <si>
    <t xml:space="preserve">"15:17:46 Lamp: ParIn -&gt;  2000 uml"
</t>
  </si>
  <si>
    <t>15:17:22</t>
  </si>
  <si>
    <t xml:space="preserve">"15:14:21 Lamp: ParIn -&gt;  2000 uml"
</t>
  </si>
  <si>
    <t>15:13:57</t>
  </si>
  <si>
    <t xml:space="preserve">"15:14:21 Flow: Fixed -&gt; 300 umol/s"
</t>
  </si>
  <si>
    <t xml:space="preserve">"15:10:56 Lamp: ParIn -&gt;  1600 uml"
</t>
  </si>
  <si>
    <t>15:10:32</t>
  </si>
  <si>
    <t xml:space="preserve">"15:10:55 Flow: Fixed -&gt; 300 umol/s"
</t>
  </si>
  <si>
    <t xml:space="preserve">"15:07:31 Lamp: ParIn -&gt;  1250 uml"
</t>
  </si>
  <si>
    <t>15:07:08</t>
  </si>
  <si>
    <t xml:space="preserve">"15:07:31 Flow: Fixed -&gt; 300 umol/s"
</t>
  </si>
  <si>
    <t xml:space="preserve">"15:04:07 Lamp: ParIn -&gt;  1000 uml"
</t>
  </si>
  <si>
    <t>15:03:43</t>
  </si>
  <si>
    <t xml:space="preserve">"15:04:07 Flow: Fixed -&gt; 300 umol/s"
</t>
  </si>
  <si>
    <t xml:space="preserve">"15:00:42 Lamp: ParIn -&gt;  750 uml"
</t>
  </si>
  <si>
    <t>15:00:18</t>
  </si>
  <si>
    <t xml:space="preserve">"15:00:41 Flow: Fixed -&gt; 300 umol/s"
</t>
  </si>
  <si>
    <t xml:space="preserve">"14:57:17 Lamp: ParIn -&gt;  500 uml"
</t>
  </si>
  <si>
    <t>14:56:54</t>
  </si>
  <si>
    <t xml:space="preserve">"14:57:17 Flow: Fixed -&gt; 300 umol/s"
</t>
  </si>
  <si>
    <t xml:space="preserve">"14:53:53 Lamp: ParIn -&gt;  300 uml"
</t>
  </si>
  <si>
    <t>14:53:30</t>
  </si>
  <si>
    <t xml:space="preserve">"14:53:53 Flow: Fixed -&gt; 300 umol/s"
</t>
  </si>
  <si>
    <t xml:space="preserve">"14:50:29 Lamp: ParIn -&gt;  150 uml"
</t>
  </si>
  <si>
    <t>14:50:06</t>
  </si>
  <si>
    <t xml:space="preserve">"14:50:29 Flow: Fixed -&gt; 300 umol/s"
</t>
  </si>
  <si>
    <t xml:space="preserve">"14:47:05 Lamp: ParIn -&gt;  100 uml"
</t>
  </si>
  <si>
    <t>14:46:42</t>
  </si>
  <si>
    <t xml:space="preserve">"14:47:05 Flow: Fixed -&gt; 300 umol/s"
</t>
  </si>
  <si>
    <t xml:space="preserve">"14:43:41 Lamp: ParIn -&gt;  50 uml"
</t>
  </si>
  <si>
    <t>14:43:18</t>
  </si>
  <si>
    <t xml:space="preserve">"14:43:41 Flow: Fixed -&gt; 300 umol/s"
</t>
  </si>
  <si>
    <t xml:space="preserve">"14:40:17 Lamp: ParIn -&gt;  25 uml"
</t>
  </si>
  <si>
    <t>14:39:54</t>
  </si>
  <si>
    <t xml:space="preserve">"14:40:17 Flow: Fixed -&gt; 300 umol/s"
</t>
  </si>
  <si>
    <t xml:space="preserve">"14:36:53 Lamp: ParIn -&gt;  0 uml"
</t>
  </si>
  <si>
    <t xml:space="preserve">"14:36:53 Flow: Fixed -&gt; 300 umol/s"
</t>
  </si>
  <si>
    <t xml:space="preserve">"14:36:53 Coolers: Off"
</t>
  </si>
  <si>
    <t xml:space="preserve">"14:36:53 CO2 Mixer: CO2R -&gt; 400 uml"
</t>
  </si>
  <si>
    <t xml:space="preserve">"14:36:53 Lamp: Off"
</t>
  </si>
  <si>
    <t xml:space="preserve">"14:34:34 Launched AutoProg /User/Configs/AutoProgs/LightCurve2"
</t>
  </si>
  <si>
    <t>Tue Jul 28 2020 14:34:34</t>
  </si>
  <si>
    <t xml:space="preserve">"13:24:18 Flow: Fixed -&gt; 300 umol/s"
</t>
  </si>
  <si>
    <t xml:space="preserve">"13:24:18 Coolers: Off"
</t>
  </si>
  <si>
    <t xml:space="preserve">"13:24:18 CO2 Mixer: CO2R -&gt; 400 uml"
</t>
  </si>
  <si>
    <t xml:space="preserve">"13:24:18 Lamp: ParIn -&gt;  2000 uml"
</t>
  </si>
  <si>
    <t>13:23:54</t>
  </si>
  <si>
    <t xml:space="preserve">"13:20:53 Lamp: ParIn -&gt;  2000 uml"
</t>
  </si>
  <si>
    <t>13:20:29</t>
  </si>
  <si>
    <t xml:space="preserve">"13:20:53 Flow: Fixed -&gt; 300 umol/s"
</t>
  </si>
  <si>
    <t xml:space="preserve">"13:17:28 Lamp: ParIn -&gt;  1600 uml"
</t>
  </si>
  <si>
    <t>13:17:04</t>
  </si>
  <si>
    <t xml:space="preserve">"13:17:28 Flow: Fixed -&gt; 300 umol/s"
</t>
  </si>
  <si>
    <t xml:space="preserve">"13:14:03 Lamp: ParIn -&gt;  1250 uml"
</t>
  </si>
  <si>
    <t>13:13:39</t>
  </si>
  <si>
    <t xml:space="preserve">"13:14:02 Flow: Fixed -&gt; 300 umol/s"
</t>
  </si>
  <si>
    <t xml:space="preserve">"13:10:38 Lamp: ParIn -&gt;  1000 uml"
</t>
  </si>
  <si>
    <t>13:10:15</t>
  </si>
  <si>
    <t xml:space="preserve">"13:10:38 Flow: Fixed -&gt; 300 umol/s"
</t>
  </si>
  <si>
    <t xml:space="preserve">"13:07:14 Lamp: ParIn -&gt;  750 uml"
</t>
  </si>
  <si>
    <t>13:06:51</t>
  </si>
  <si>
    <t xml:space="preserve">"13:07:14 Flow: Fixed -&gt; 300 umol/s"
</t>
  </si>
  <si>
    <t xml:space="preserve">"13:03:50 Lamp: ParIn -&gt;  500 uml"
</t>
  </si>
  <si>
    <t>13:03:27</t>
  </si>
  <si>
    <t xml:space="preserve">"13:03:50 Flow: Fixed -&gt; 300 umol/s"
</t>
  </si>
  <si>
    <t xml:space="preserve">"13:00:26 Lamp: ParIn -&gt;  300 uml"
</t>
  </si>
  <si>
    <t>13:00:03</t>
  </si>
  <si>
    <t xml:space="preserve">"13:00:26 Flow: Fixed -&gt; 300 umol/s"
</t>
  </si>
  <si>
    <t xml:space="preserve">"12:57:02 Lamp: ParIn -&gt;  150 uml"
</t>
  </si>
  <si>
    <t>12:56:39</t>
  </si>
  <si>
    <t xml:space="preserve">"12:57:02 Flow: Fixed -&gt; 300 umol/s"
</t>
  </si>
  <si>
    <t xml:space="preserve">"12:53:38 Lamp: ParIn -&gt;  100 uml"
</t>
  </si>
  <si>
    <t>12:53:15</t>
  </si>
  <si>
    <t xml:space="preserve">"12:53:38 Flow: Fixed -&gt; 300 umol/s"
</t>
  </si>
  <si>
    <t xml:space="preserve">"12:50:14 Lamp: ParIn -&gt;  50 uml"
</t>
  </si>
  <si>
    <t>12:49:51</t>
  </si>
  <si>
    <t xml:space="preserve">"12:50:14 Flow: Fixed -&gt; 300 umol/s"
</t>
  </si>
  <si>
    <t xml:space="preserve">"12:46:50 Lamp: ParIn -&gt;  25 uml"
</t>
  </si>
  <si>
    <t>12:46:27</t>
  </si>
  <si>
    <t xml:space="preserve">"12:46:50 Flow: Fixed -&gt; 300 umol/s"
</t>
  </si>
  <si>
    <t xml:space="preserve">"12:43:26 Lamp: ParIn -&gt;  0 uml"
</t>
  </si>
  <si>
    <t xml:space="preserve">"12:43:26 Flow: Fixed -&gt; 300 umol/s"
</t>
  </si>
  <si>
    <t xml:space="preserve">"12:43:26 Coolers: Off"
</t>
  </si>
  <si>
    <t xml:space="preserve">"12:43:26 CO2 Mixer: CO2R -&gt; 400 uml"
</t>
  </si>
  <si>
    <t xml:space="preserve">"12:43:26 Lamp: Off"
</t>
  </si>
  <si>
    <t xml:space="preserve">"12:40:06 Launched AutoProg /User/Configs/AutoProgs/LightCurve2"
</t>
  </si>
  <si>
    <t>Thr Jul 30 2020 12:40:06</t>
  </si>
  <si>
    <t xml:space="preserve">"11:16:33 Flow: Fixed -&gt; 300 umol/s"
</t>
  </si>
  <si>
    <t xml:space="preserve">"11:16:33 Coolers: Off"
</t>
  </si>
  <si>
    <t xml:space="preserve">"11:16:33 CO2 Mixer: CO2R -&gt; 400 uml"
</t>
  </si>
  <si>
    <t xml:space="preserve">"11:16:32 Lamp: ParIn -&gt;  2000 uml"
</t>
  </si>
  <si>
    <t>11:16:09</t>
  </si>
  <si>
    <t xml:space="preserve">"11:16:32 Flow: Fixed -&gt; 300 umol/s"
</t>
  </si>
  <si>
    <t xml:space="preserve">"11:13:08 Lamp: ParIn -&gt;  2000 uml"
</t>
  </si>
  <si>
    <t>11:12:45</t>
  </si>
  <si>
    <t xml:space="preserve">"11:13:08 Flow: Fixed -&gt; 300 umol/s"
</t>
  </si>
  <si>
    <t xml:space="preserve">"11:09:44 Lamp: ParIn -&gt;  1600 uml"
</t>
  </si>
  <si>
    <t>11:09:20</t>
  </si>
  <si>
    <t xml:space="preserve">"11:09:44 Flow: Fixed -&gt; 300 umol/s"
</t>
  </si>
  <si>
    <t xml:space="preserve">"11:06:19 Lamp: ParIn -&gt;  1250 uml"
</t>
  </si>
  <si>
    <t>11:05:56</t>
  </si>
  <si>
    <t xml:space="preserve">"11:06:19 Flow: Fixed -&gt; 300 umol/s"
</t>
  </si>
  <si>
    <t xml:space="preserve">"11:02:55 Lamp: ParIn -&gt;  1000 uml"
</t>
  </si>
  <si>
    <t>11:02:32</t>
  </si>
  <si>
    <t xml:space="preserve">"11:02:55 Flow: Fixed -&gt; 300 umol/s"
</t>
  </si>
  <si>
    <t xml:space="preserve">"10:59:31 Lamp: ParIn -&gt;  750 uml"
</t>
  </si>
  <si>
    <t>10:59:08</t>
  </si>
  <si>
    <t xml:space="preserve">"10:59:31 Flow: Fixed -&gt; 300 umol/s"
</t>
  </si>
  <si>
    <t xml:space="preserve">"10:56:07 Lamp: ParIn -&gt;  500 uml"
</t>
  </si>
  <si>
    <t>10:55:44</t>
  </si>
  <si>
    <t xml:space="preserve">"10:56:07 Flow: Fixed -&gt; 300 umol/s"
</t>
  </si>
  <si>
    <t xml:space="preserve">"10:52:43 Lamp: ParIn -&gt;  300 uml"
</t>
  </si>
  <si>
    <t>10:52:20</t>
  </si>
  <si>
    <t xml:space="preserve">"10:52:43 Flow: Fixed -&gt; 300 umol/s"
</t>
  </si>
  <si>
    <t xml:space="preserve">"10:49:19 Lamp: ParIn -&gt;  150 uml"
</t>
  </si>
  <si>
    <t>10:48:56</t>
  </si>
  <si>
    <t xml:space="preserve">"10:49:19 Flow: Fixed -&gt; 300 umol/s"
</t>
  </si>
  <si>
    <t xml:space="preserve">"10:45:55 Lamp: ParIn -&gt;  100 uml"
</t>
  </si>
  <si>
    <t>10:45:32</t>
  </si>
  <si>
    <t xml:space="preserve">"10:45:55 Flow: Fixed -&gt; 300 umol/s"
</t>
  </si>
  <si>
    <t xml:space="preserve">"10:42:31 Lamp: ParIn -&gt;  50 uml"
</t>
  </si>
  <si>
    <t>10:42:08</t>
  </si>
  <si>
    <t xml:space="preserve">"10:42:31 Flow: Fixed -&gt; 300 umol/s"
</t>
  </si>
  <si>
    <t xml:space="preserve">"10:39:07 Lamp: ParIn -&gt;  25 uml"
</t>
  </si>
  <si>
    <t>10:38:43</t>
  </si>
  <si>
    <t xml:space="preserve">"10:39:07 Flow: Fixed -&gt; 300 umol/s"
</t>
  </si>
  <si>
    <t xml:space="preserve">"10:35:42 Lamp: ParIn -&gt;  0 uml"
</t>
  </si>
  <si>
    <t xml:space="preserve">"10:35:42 Flow: Fixed -&gt; 300 umol/s"
</t>
  </si>
  <si>
    <t xml:space="preserve">"10:35:42 Coolers: Off"
</t>
  </si>
  <si>
    <t xml:space="preserve">"10:35:42 CO2 Mixer: CO2R -&gt; 400 uml"
</t>
  </si>
  <si>
    <t xml:space="preserve">"10:35:42 Lamp: Off"
</t>
  </si>
  <si>
    <t xml:space="preserve">"10:34:27 Launched AutoProg /User/Configs/AutoProgs/LightCurve2"
</t>
  </si>
  <si>
    <t>Mon Jul 27 2020 10:34:26</t>
  </si>
  <si>
    <t xml:space="preserve">"21:40:22 Flow: Fixed -&gt; 300 umol/s"
</t>
  </si>
  <si>
    <t xml:space="preserve">"21:40:22 Coolers: Off"
</t>
  </si>
  <si>
    <t xml:space="preserve">"21:40:22 CO2 Mixer: CO2R -&gt; 400 uml"
</t>
  </si>
  <si>
    <t xml:space="preserve">"21:40:22 Lamp: ParIn -&gt;  2000 uml"
</t>
  </si>
  <si>
    <t>21:39:57</t>
  </si>
  <si>
    <t xml:space="preserve">"21:36:56 Lamp: ParIn -&gt;  2000 uml"
</t>
  </si>
  <si>
    <t>21:36:31</t>
  </si>
  <si>
    <t xml:space="preserve">"21:36:56 Flow: Fixed -&gt; 300 umol/s"
</t>
  </si>
  <si>
    <t xml:space="preserve">"21:33:30 Lamp: ParIn -&gt;  1600 uml"
</t>
  </si>
  <si>
    <t>21:33:06</t>
  </si>
  <si>
    <t xml:space="preserve">"21:33:30 Flow: Fixed -&gt; 300 umol/s"
</t>
  </si>
  <si>
    <t xml:space="preserve">"21:30:05 Lamp: ParIn -&gt;  1250 uml"
</t>
  </si>
  <si>
    <t>21:29:41</t>
  </si>
  <si>
    <t xml:space="preserve">"21:30:05 Flow: Fixed -&gt; 300 umol/s"
</t>
  </si>
  <si>
    <t xml:space="preserve">"21:26:40 Lamp: ParIn -&gt;  1000 uml"
</t>
  </si>
  <si>
    <t>21:26:16</t>
  </si>
  <si>
    <t xml:space="preserve">"21:26:40 Flow: Fixed -&gt; 300 umol/s"
</t>
  </si>
  <si>
    <t xml:space="preserve">"21:23:15 Lamp: ParIn -&gt;  750 uml"
</t>
  </si>
  <si>
    <t>21:22:51</t>
  </si>
  <si>
    <t xml:space="preserve">"21:23:14 Flow: Fixed -&gt; 300 umol/s"
</t>
  </si>
  <si>
    <t xml:space="preserve">"21:19:50 Lamp: ParIn -&gt;  500 uml"
</t>
  </si>
  <si>
    <t>21:19:27</t>
  </si>
  <si>
    <t xml:space="preserve">"21:19:50 Flow: Fixed -&gt; 300 umol/s"
</t>
  </si>
  <si>
    <t xml:space="preserve">"21:16:26 Lamp: ParIn -&gt;  300 uml"
</t>
  </si>
  <si>
    <t>21:16:02</t>
  </si>
  <si>
    <t xml:space="preserve">"21:16:26 Flow: Fixed -&gt; 300 umol/s"
</t>
  </si>
  <si>
    <t xml:space="preserve">"21:13:01 Lamp: ParIn -&gt;  150 uml"
</t>
  </si>
  <si>
    <t>21:12:37</t>
  </si>
  <si>
    <t xml:space="preserve">"21:13:01 Flow: Fixed -&gt; 300 umol/s"
</t>
  </si>
  <si>
    <t xml:space="preserve">"21:09:35 Lamp: ParIn -&gt;  100 uml"
</t>
  </si>
  <si>
    <t>21:09:12</t>
  </si>
  <si>
    <t xml:space="preserve">"21:09:35 Flow: Fixed -&gt; 300 umol/s"
</t>
  </si>
  <si>
    <t xml:space="preserve">"21:06:11 Lamp: ParIn -&gt;  50 uml"
</t>
  </si>
  <si>
    <t>21:05:48</t>
  </si>
  <si>
    <t xml:space="preserve">"21:06:11 Flow: Fixed -&gt; 300 umol/s"
</t>
  </si>
  <si>
    <t xml:space="preserve">"21:02:47 Lamp: ParIn -&gt;  25 uml"
</t>
  </si>
  <si>
    <t>21:02:23</t>
  </si>
  <si>
    <t xml:space="preserve">"21:02:47 Flow: Fixed -&gt; 300 umol/s"
</t>
  </si>
  <si>
    <t xml:space="preserve">"20:59:22 Lamp: ParIn -&gt;  0 uml"
</t>
  </si>
  <si>
    <t xml:space="preserve">"20:59:22 Flow: Fixed -&gt; 300 umol/s"
</t>
  </si>
  <si>
    <t xml:space="preserve">"20:59:22 Coolers: Off"
</t>
  </si>
  <si>
    <t xml:space="preserve">"20:59:22 CO2 Mixer: CO2R -&gt; 400 uml"
</t>
  </si>
  <si>
    <t xml:space="preserve">"20:59:22 Lamp: Off"
</t>
  </si>
  <si>
    <t xml:space="preserve">"20:58:56 Launched AutoProg /User/Configs/AutoProgs/LightCurve2"
</t>
  </si>
  <si>
    <t>Wed Jul 29 2020 20:58:56</t>
  </si>
  <si>
    <t xml:space="preserve">"12:03:04 Flow: Fixed -&gt; 300 umol/s"
</t>
  </si>
  <si>
    <t xml:space="preserve">"12:03:03 Coolers: Off"
</t>
  </si>
  <si>
    <t xml:space="preserve">"12:03:03 CO2 Mixer: CO2R -&gt; 400 uml"
</t>
  </si>
  <si>
    <t xml:space="preserve">"12:03:03 Lamp: ParIn -&gt;  2000 uml"
</t>
  </si>
  <si>
    <t>12:02:40</t>
  </si>
  <si>
    <t xml:space="preserve">"12:03:03 Flow: Fixed -&gt; 300 umol/s"
</t>
  </si>
  <si>
    <t xml:space="preserve">"11:59:39 Lamp: ParIn -&gt;  2000 uml"
</t>
  </si>
  <si>
    <t>11:59:15</t>
  </si>
  <si>
    <t xml:space="preserve">"11:59:39 Flow: Fixed -&gt; 300 umol/s"
</t>
  </si>
  <si>
    <t xml:space="preserve">"11:56:14 Lamp: ParIn -&gt;  1600 uml"
</t>
  </si>
  <si>
    <t>11:55:50</t>
  </si>
  <si>
    <t xml:space="preserve">"11:56:13 Flow: Fixed -&gt; 300 umol/s"
</t>
  </si>
  <si>
    <t xml:space="preserve">"11:52:49 Lamp: ParIn -&gt;  1250 uml"
</t>
  </si>
  <si>
    <t>11:52:26</t>
  </si>
  <si>
    <t xml:space="preserve">"11:52:49 Flow: Fixed -&gt; 300 umol/s"
</t>
  </si>
  <si>
    <t xml:space="preserve">"11:49:25 Lamp: ParIn -&gt;  1000 uml"
</t>
  </si>
  <si>
    <t>11:49:01</t>
  </si>
  <si>
    <t xml:space="preserve">"11:49:25 Flow: Fixed -&gt; 300 umol/s"
</t>
  </si>
  <si>
    <t xml:space="preserve">"11:45:59 Lamp: ParIn -&gt;  750 uml"
</t>
  </si>
  <si>
    <t>11:45:36</t>
  </si>
  <si>
    <t xml:space="preserve">"11:45:59 Flow: Fixed -&gt; 300 umol/s"
</t>
  </si>
  <si>
    <t xml:space="preserve">"11:42:35 Lamp: ParIn -&gt;  500 uml"
</t>
  </si>
  <si>
    <t>11:42:12</t>
  </si>
  <si>
    <t xml:space="preserve">"11:42:35 Flow: Fixed -&gt; 300 umol/s"
</t>
  </si>
  <si>
    <t xml:space="preserve">"11:39:11 Lamp: ParIn -&gt;  300 uml"
</t>
  </si>
  <si>
    <t>11:38:47</t>
  </si>
  <si>
    <t xml:space="preserve">"11:39:11 Flow: Fixed -&gt; 300 umol/s"
</t>
  </si>
  <si>
    <t xml:space="preserve">"11:35:46 Lamp: ParIn -&gt;  150 uml"
</t>
  </si>
  <si>
    <t>11:35:22</t>
  </si>
  <si>
    <t xml:space="preserve">"11:35:46 Flow: Fixed -&gt; 300 umol/s"
</t>
  </si>
  <si>
    <t xml:space="preserve">"11:32:21 Lamp: ParIn -&gt;  100 uml"
</t>
  </si>
  <si>
    <t>11:31:57</t>
  </si>
  <si>
    <t xml:space="preserve">"11:32:21 Flow: Fixed -&gt; 300 umol/s"
</t>
  </si>
  <si>
    <t xml:space="preserve">"11:28:56 Lamp: ParIn -&gt;  50 uml"
</t>
  </si>
  <si>
    <t>11:28:32</t>
  </si>
  <si>
    <t xml:space="preserve">"11:28:56 Flow: Fixed -&gt; 300 umol/s"
</t>
  </si>
  <si>
    <t xml:space="preserve">"11:25:31 Lamp: ParIn -&gt;  25 uml"
</t>
  </si>
  <si>
    <t>11:25:06</t>
  </si>
  <si>
    <t xml:space="preserve">"11:25:31 Flow: Fixed -&gt; 300 umol/s"
</t>
  </si>
  <si>
    <t xml:space="preserve">"11:22:05 Lamp: ParIn -&gt;  0 uml"
</t>
  </si>
  <si>
    <t xml:space="preserve">"11:22:05 Flow: Fixed -&gt; 300 umol/s"
</t>
  </si>
  <si>
    <t xml:space="preserve">"11:22:05 Coolers: Off"
</t>
  </si>
  <si>
    <t xml:space="preserve">"11:22:05 CO2 Mixer: CO2R -&gt; 400 uml"
</t>
  </si>
  <si>
    <t xml:space="preserve">"11:22:05 Lamp: Off"
</t>
  </si>
  <si>
    <t xml:space="preserve">"11:20:01 Launched AutoProg /User/Configs/AutoProgs/LightCurve2"
</t>
  </si>
  <si>
    <t>Thr Jul 23 2020 11:20:01</t>
  </si>
  <si>
    <t xml:space="preserve">"16:16:09 Flow: Fixed -&gt; 300 umol/s"
</t>
  </si>
  <si>
    <t xml:space="preserve">"16:16:09 Coolers: Off"
</t>
  </si>
  <si>
    <t xml:space="preserve">"16:16:09 CO2 Mixer: CO2R -&gt; 400 uml"
</t>
  </si>
  <si>
    <t xml:space="preserve">"16:16:09 Lamp: ParIn -&gt;  2000 uml"
</t>
  </si>
  <si>
    <t>16:15:44</t>
  </si>
  <si>
    <t xml:space="preserve">"16:16:08 Flow: Fixed -&gt; 300 umol/s"
</t>
  </si>
  <si>
    <t xml:space="preserve">"16:12:43 Lamp: ParIn -&gt;  2000 uml"
</t>
  </si>
  <si>
    <t>16:12:19</t>
  </si>
  <si>
    <t xml:space="preserve">"16:12:43 Flow: Fixed -&gt; 300 umol/s"
</t>
  </si>
  <si>
    <t xml:space="preserve">"16:09:18 Lamp: ParIn -&gt;  1600 uml"
</t>
  </si>
  <si>
    <t>16:08:54</t>
  </si>
  <si>
    <t xml:space="preserve">"16:09:18 Flow: Fixed -&gt; 300 umol/s"
</t>
  </si>
  <si>
    <t xml:space="preserve">"16:05:53 Lamp: ParIn -&gt;  1250 uml"
</t>
  </si>
  <si>
    <t>16:05:29</t>
  </si>
  <si>
    <t xml:space="preserve">"16:05:53 Flow: Fixed -&gt; 300 umol/s"
</t>
  </si>
  <si>
    <t xml:space="preserve">"16:02:28 Lamp: ParIn -&gt;  1000 uml"
</t>
  </si>
  <si>
    <t>16:02:05</t>
  </si>
  <si>
    <t xml:space="preserve">"16:02:28 Flow: Fixed -&gt; 300 umol/s"
</t>
  </si>
  <si>
    <t xml:space="preserve">"15:59:04 Lamp: ParIn -&gt;  750 uml"
</t>
  </si>
  <si>
    <t>15:58:41</t>
  </si>
  <si>
    <t xml:space="preserve">"15:59:04 Flow: Fixed -&gt; 300 umol/s"
</t>
  </si>
  <si>
    <t xml:space="preserve">"15:55:40 Lamp: ParIn -&gt;  500 uml"
</t>
  </si>
  <si>
    <t>15:55:17</t>
  </si>
  <si>
    <t xml:space="preserve">"15:55:40 Flow: Fixed -&gt; 300 umol/s"
</t>
  </si>
  <si>
    <t xml:space="preserve">"15:52:16 Lamp: ParIn -&gt;  300 uml"
</t>
  </si>
  <si>
    <t>15:51:53</t>
  </si>
  <si>
    <t xml:space="preserve">"15:52:15 Flow: Fixed -&gt; 300 umol/s"
</t>
  </si>
  <si>
    <t xml:space="preserve">"15:48:52 Lamp: ParIn -&gt;  150 uml"
</t>
  </si>
  <si>
    <t>15:48:30</t>
  </si>
  <si>
    <t xml:space="preserve">"15:48:52 Flow: Fixed -&gt; 300 umol/s"
</t>
  </si>
  <si>
    <t xml:space="preserve">"15:45:29 Lamp: ParIn -&gt;  100 uml"
</t>
  </si>
  <si>
    <t>15:45:06</t>
  </si>
  <si>
    <t xml:space="preserve">"15:45:29 Flow: Fixed -&gt; 300 umol/s"
</t>
  </si>
  <si>
    <t xml:space="preserve">"15:42:05 Lamp: ParIn -&gt;  50 uml"
</t>
  </si>
  <si>
    <t>15:41:42</t>
  </si>
  <si>
    <t xml:space="preserve">"15:42:04 Flow: Fixed -&gt; 300 umol/s"
</t>
  </si>
  <si>
    <t xml:space="preserve">"15:38:41 Lamp: ParIn -&gt;  25 uml"
</t>
  </si>
  <si>
    <t>15:38:18</t>
  </si>
  <si>
    <t xml:space="preserve">"15:38:41 Flow: Fixed -&gt; 300 umol/s"
</t>
  </si>
  <si>
    <t xml:space="preserve">"15:35:17 Lamp: ParIn -&gt;  0 uml"
</t>
  </si>
  <si>
    <t xml:space="preserve">"15:35:16 Flow: Fixed -&gt; 300 umol/s"
</t>
  </si>
  <si>
    <t xml:space="preserve">"15:35:16 Coolers: Off"
</t>
  </si>
  <si>
    <t xml:space="preserve">"15:35:16 CO2 Mixer: CO2R -&gt; 400 uml"
</t>
  </si>
  <si>
    <t xml:space="preserve">"15:35:16 Lamp: Off"
</t>
  </si>
  <si>
    <t xml:space="preserve">"15:32:34 Launched AutoProg /User/Configs/AutoProgs/LightCurve2"
</t>
  </si>
  <si>
    <t>Tue Jul 21 2020 15:32:34</t>
  </si>
  <si>
    <t xml:space="preserve">"10:30:59 Flow: Fixed -&gt; 300 umol/s"
</t>
  </si>
  <si>
    <t xml:space="preserve">"10:30:59 Coolers: Off"
</t>
  </si>
  <si>
    <t xml:space="preserve">"10:30:59 CO2 Mixer: CO2R -&gt; 400 uml"
</t>
  </si>
  <si>
    <t xml:space="preserve">"10:30:59 Lamp: ParIn -&gt;  2000 uml"
</t>
  </si>
  <si>
    <t>10:30:36</t>
  </si>
  <si>
    <t xml:space="preserve">"10:27:35 Lamp: ParIn -&gt;  2000 uml"
</t>
  </si>
  <si>
    <t>10:27:12</t>
  </si>
  <si>
    <t xml:space="preserve">"10:27:35 Flow: Fixed -&gt; 300 umol/s"
</t>
  </si>
  <si>
    <t xml:space="preserve">"10:24:11 Lamp: ParIn -&gt;  1600 uml"
</t>
  </si>
  <si>
    <t>10:23:47</t>
  </si>
  <si>
    <t xml:space="preserve">"10:24:11 Flow: Fixed -&gt; 300 umol/s"
</t>
  </si>
  <si>
    <t xml:space="preserve">"10:20:46 Lamp: ParIn -&gt;  1250 uml"
</t>
  </si>
  <si>
    <t>10:20:22</t>
  </si>
  <si>
    <t xml:space="preserve">"10:20:46 Flow: Fixed -&gt; 300 umol/s"
</t>
  </si>
  <si>
    <t xml:space="preserve">"10:17:21 Lamp: ParIn -&gt;  1000 uml"
</t>
  </si>
  <si>
    <t>10:16:57</t>
  </si>
  <si>
    <t xml:space="preserve">"10:17:20 Flow: Fixed -&gt; 300 umol/s"
</t>
  </si>
  <si>
    <t xml:space="preserve">"10:13:56 Lamp: ParIn -&gt;  750 uml"
</t>
  </si>
  <si>
    <t>10:13:33</t>
  </si>
  <si>
    <t xml:space="preserve">"10:13:56 Flow: Fixed -&gt; 300 umol/s"
</t>
  </si>
  <si>
    <t xml:space="preserve">"10:10:32 Lamp: ParIn -&gt;  500 uml"
</t>
  </si>
  <si>
    <t>10:10:08</t>
  </si>
  <si>
    <t xml:space="preserve">"10:10:32 Flow: Fixed -&gt; 300 umol/s"
</t>
  </si>
  <si>
    <t xml:space="preserve">"10:07:07 Lamp: ParIn -&gt;  300 uml"
</t>
  </si>
  <si>
    <t>10:06:42</t>
  </si>
  <si>
    <t xml:space="preserve">"10:07:06 Flow: Fixed -&gt; 300 umol/s"
</t>
  </si>
  <si>
    <t xml:space="preserve">"10:03:41 Lamp: ParIn -&gt;  150 uml"
</t>
  </si>
  <si>
    <t>10:03:17</t>
  </si>
  <si>
    <t xml:space="preserve">"10:03:41 Flow: Fixed -&gt; 300 umol/s"
</t>
  </si>
  <si>
    <t xml:space="preserve">"10:00:16 Lamp: ParIn -&gt;  100 uml"
</t>
  </si>
  <si>
    <t>09:59:51</t>
  </si>
  <si>
    <t xml:space="preserve">"10:00:16 Flow: Fixed -&gt; 300 umol/s"
</t>
  </si>
  <si>
    <t xml:space="preserve">"09:56:50 Lamp: ParIn -&gt;  50 uml"
</t>
  </si>
  <si>
    <t>09:56:25</t>
  </si>
  <si>
    <t xml:space="preserve">"09:56:49 Flow: Fixed -&gt; 300 umol/s"
</t>
  </si>
  <si>
    <t xml:space="preserve">"09:53:24 Lamp: ParIn -&gt;  25 uml"
</t>
  </si>
  <si>
    <t>09:52:59</t>
  </si>
  <si>
    <t xml:space="preserve">"09:53:24 Flow: Fixed -&gt; 300 umol/s"
</t>
  </si>
  <si>
    <t xml:space="preserve">"09:49:58 Lamp: ParIn -&gt;  0 uml"
</t>
  </si>
  <si>
    <t xml:space="preserve">"09:49:58 Flow: Fixed -&gt; 300 umol/s"
</t>
  </si>
  <si>
    <t xml:space="preserve">"09:49:58 Coolers: Off"
</t>
  </si>
  <si>
    <t xml:space="preserve">"09:49:58 CO2 Mixer: CO2R -&gt; 400 uml"
</t>
  </si>
  <si>
    <t xml:space="preserve">"09:49:57 Lamp: Off"
</t>
  </si>
  <si>
    <t xml:space="preserve">"09:47:19 Launched AutoProg /User/Configs/AutoProgs/LightCurve2"
</t>
  </si>
  <si>
    <t>Tue Jul 28 2020 09:47:19</t>
  </si>
  <si>
    <t xml:space="preserve">"11:18:34 Flow: Fixed -&gt; 300 umol/s"
</t>
  </si>
  <si>
    <t xml:space="preserve">"11:18:34 Coolers: Off"
</t>
  </si>
  <si>
    <t xml:space="preserve">"11:18:34 CO2 Mixer: CO2R -&gt; 400 uml"
</t>
  </si>
  <si>
    <t xml:space="preserve">"11:18:34 Lamp: ParIn -&gt;  2000 uml"
</t>
  </si>
  <si>
    <t>11:18:11</t>
  </si>
  <si>
    <t xml:space="preserve">"11:15:10 Lamp: ParIn -&gt;  2000 uml"
</t>
  </si>
  <si>
    <t>11:14:47</t>
  </si>
  <si>
    <t xml:space="preserve">"11:15:10 Flow: Fixed -&gt; 300 umol/s"
</t>
  </si>
  <si>
    <t xml:space="preserve">"11:11:46 Lamp: ParIn -&gt;  1600 uml"
</t>
  </si>
  <si>
    <t>11:11:22</t>
  </si>
  <si>
    <t xml:space="preserve">"11:11:46 Flow: Fixed -&gt; 300 umol/s"
</t>
  </si>
  <si>
    <t xml:space="preserve">"11:08:21 Lamp: ParIn -&gt;  1250 uml"
</t>
  </si>
  <si>
    <t>11:07:57</t>
  </si>
  <si>
    <t xml:space="preserve">"11:08:21 Flow: Fixed -&gt; 300 umol/s"
</t>
  </si>
  <si>
    <t xml:space="preserve">"11:04:56 Lamp: ParIn -&gt;  1000 uml"
</t>
  </si>
  <si>
    <t>11:04:32</t>
  </si>
  <si>
    <t xml:space="preserve">"11:04:56 Flow: Fixed -&gt; 300 umol/s"
</t>
  </si>
  <si>
    <t xml:space="preserve">"11:01:31 Lamp: ParIn -&gt;  750 uml"
</t>
  </si>
  <si>
    <t>11:01:07</t>
  </si>
  <si>
    <t xml:space="preserve">"11:01:31 Flow: Fixed -&gt; 300 umol/s"
</t>
  </si>
  <si>
    <t xml:space="preserve">"10:58:06 Lamp: ParIn -&gt;  500 uml"
</t>
  </si>
  <si>
    <t>10:57:41</t>
  </si>
  <si>
    <t xml:space="preserve">"10:58:06 Flow: Fixed -&gt; 300 umol/s"
</t>
  </si>
  <si>
    <t xml:space="preserve">"10:54:40 Lamp: ParIn -&gt;  300 uml"
</t>
  </si>
  <si>
    <t>10:54:16</t>
  </si>
  <si>
    <t xml:space="preserve">"10:54:40 Flow: Fixed -&gt; 300 umol/s"
</t>
  </si>
  <si>
    <t xml:space="preserve">"10:51:15 Lamp: ParIn -&gt;  150 uml"
</t>
  </si>
  <si>
    <t>10:50:51</t>
  </si>
  <si>
    <t xml:space="preserve">"10:51:15 Flow: Fixed -&gt; 300 umol/s"
</t>
  </si>
  <si>
    <t xml:space="preserve">"10:47:50 Lamp: ParIn -&gt;  100 uml"
</t>
  </si>
  <si>
    <t>10:47:25</t>
  </si>
  <si>
    <t xml:space="preserve">"10:47:50 Flow: Fixed -&gt; 300 umol/s"
</t>
  </si>
  <si>
    <t xml:space="preserve">"10:44:24 Lamp: ParIn -&gt;  50 uml"
</t>
  </si>
  <si>
    <t>10:43:59</t>
  </si>
  <si>
    <t xml:space="preserve">"10:44:24 Flow: Fixed -&gt; 300 umol/s"
</t>
  </si>
  <si>
    <t xml:space="preserve">"10:40:58 Lamp: ParIn -&gt;  25 uml"
</t>
  </si>
  <si>
    <t>10:40:33</t>
  </si>
  <si>
    <t xml:space="preserve">"10:40:57 Flow: Fixed -&gt; 300 umol/s"
</t>
  </si>
  <si>
    <t xml:space="preserve">"10:37:32 Lamp: ParIn -&gt;  0 uml"
</t>
  </si>
  <si>
    <t xml:space="preserve">"10:37:32 Flow: Fixed -&gt; 300 umol/s"
</t>
  </si>
  <si>
    <t xml:space="preserve">"10:37:32 Coolers: Off"
</t>
  </si>
  <si>
    <t xml:space="preserve">"10:37:32 CO2 Mixer: CO2R -&gt; 400 uml"
</t>
  </si>
  <si>
    <t xml:space="preserve">"10:37:32 Lamp: Off"
</t>
  </si>
  <si>
    <t xml:space="preserve">"10:35:10 Launched AutoProg /User/Configs/AutoProgs/LightCurve2"
</t>
  </si>
  <si>
    <t>Tue Jul 28 2020 10:35:10</t>
  </si>
  <si>
    <t xml:space="preserve">"12:06:01 Flow: Fixed -&gt; 300 umol/s"
</t>
  </si>
  <si>
    <t xml:space="preserve">"12:06:01 Coolers: Off"
</t>
  </si>
  <si>
    <t xml:space="preserve">"12:06:01 CO2 Mixer: CO2R -&gt; 400 uml"
</t>
  </si>
  <si>
    <t xml:space="preserve">"12:06:01 Lamp: ParIn -&gt;  2000 uml"
</t>
  </si>
  <si>
    <t>12:05:36</t>
  </si>
  <si>
    <t xml:space="preserve">"12:02:35 Lamp: ParIn -&gt;  2000 uml"
</t>
  </si>
  <si>
    <t>12:02:11</t>
  </si>
  <si>
    <t xml:space="preserve">"12:02:35 Flow: Fixed -&gt; 300 umol/s"
</t>
  </si>
  <si>
    <t xml:space="preserve">"11:59:10 Lamp: ParIn -&gt;  1600 uml"
</t>
  </si>
  <si>
    <t>11:58:47</t>
  </si>
  <si>
    <t xml:space="preserve">"11:59:10 Flow: Fixed -&gt; 300 umol/s"
</t>
  </si>
  <si>
    <t xml:space="preserve">"11:55:46 Lamp: ParIn -&gt;  1250 uml"
</t>
  </si>
  <si>
    <t>11:55:22</t>
  </si>
  <si>
    <t xml:space="preserve">"11:55:46 Flow: Fixed -&gt; 300 umol/s"
</t>
  </si>
  <si>
    <t xml:space="preserve">"11:52:21 Lamp: ParIn -&gt;  1000 uml"
</t>
  </si>
  <si>
    <t>11:51:57</t>
  </si>
  <si>
    <t xml:space="preserve">"11:52:20 Flow: Fixed -&gt; 300 umol/s"
</t>
  </si>
  <si>
    <t xml:space="preserve">"11:48:56 Lamp: ParIn -&gt;  750 uml"
</t>
  </si>
  <si>
    <t>11:48:33</t>
  </si>
  <si>
    <t xml:space="preserve">"11:48:56 Flow: Fixed -&gt; 300 umol/s"
</t>
  </si>
  <si>
    <t xml:space="preserve">"11:45:32 Lamp: ParIn -&gt;  500 uml"
</t>
  </si>
  <si>
    <t>11:45:08</t>
  </si>
  <si>
    <t xml:space="preserve">"11:45:32 Flow: Fixed -&gt; 300 umol/s"
</t>
  </si>
  <si>
    <t xml:space="preserve">"11:42:07 Lamp: ParIn -&gt;  300 uml"
</t>
  </si>
  <si>
    <t>11:41:43</t>
  </si>
  <si>
    <t xml:space="preserve">"11:42:06 Flow: Fixed -&gt; 300 umol/s"
</t>
  </si>
  <si>
    <t xml:space="preserve">"11:38:42 Lamp: ParIn -&gt;  150 uml"
</t>
  </si>
  <si>
    <t>11:38:19</t>
  </si>
  <si>
    <t xml:space="preserve">"11:38:42 Flow: Fixed -&gt; 300 umol/s"
</t>
  </si>
  <si>
    <t xml:space="preserve">"11:35:18 Lamp: ParIn -&gt;  100 uml"
</t>
  </si>
  <si>
    <t>11:34:54</t>
  </si>
  <si>
    <t xml:space="preserve">"11:35:18 Flow: Fixed -&gt; 300 umol/s"
</t>
  </si>
  <si>
    <t xml:space="preserve">"11:31:53 Lamp: ParIn -&gt;  50 uml"
</t>
  </si>
  <si>
    <t>11:31:29</t>
  </si>
  <si>
    <t xml:space="preserve">"11:31:53 Flow: Fixed -&gt; 300 umol/s"
</t>
  </si>
  <si>
    <t xml:space="preserve">"11:28:28 Lamp: ParIn -&gt;  25 uml"
</t>
  </si>
  <si>
    <t>11:28:04</t>
  </si>
  <si>
    <t xml:space="preserve">"11:28:28 Flow: Fixed -&gt; 300 umol/s"
</t>
  </si>
  <si>
    <t xml:space="preserve">"11:25:03 Lamp: ParIn -&gt;  0 uml"
</t>
  </si>
  <si>
    <t xml:space="preserve">"11:25:03 Flow: Fixed -&gt; 300 umol/s"
</t>
  </si>
  <si>
    <t xml:space="preserve">"11:25:03 Coolers: Off"
</t>
  </si>
  <si>
    <t xml:space="preserve">"11:25:03 CO2 Mixer: CO2R -&gt; 400 uml"
</t>
  </si>
  <si>
    <t xml:space="preserve">"11:25:03 Lamp: Off"
</t>
  </si>
  <si>
    <t xml:space="preserve">"11:21:53 Launched AutoProg /User/Configs/AutoProgs/LightCurve2"
</t>
  </si>
  <si>
    <t>Tue Jul 28 2020 11:21:53</t>
  </si>
  <si>
    <t xml:space="preserve">"12:52:23 Flow: Fixed -&gt; 300 umol/s"
</t>
  </si>
  <si>
    <t xml:space="preserve">"12:52:23 Coolers: Off"
</t>
  </si>
  <si>
    <t xml:space="preserve">"12:52:23 CO2 Mixer: CO2R -&gt; 400 uml"
</t>
  </si>
  <si>
    <t xml:space="preserve">"12:52:23 Lamp: ParIn -&gt;  2000 uml"
</t>
  </si>
  <si>
    <t>12:51:58</t>
  </si>
  <si>
    <t xml:space="preserve">"12:48:57 Lamp: ParIn -&gt;  2000 uml"
</t>
  </si>
  <si>
    <t>12:48:33</t>
  </si>
  <si>
    <t xml:space="preserve">"12:48:57 Flow: Fixed -&gt; 300 umol/s"
</t>
  </si>
  <si>
    <t xml:space="preserve">"12:45:32 Lamp: ParIn -&gt;  1600 uml"
</t>
  </si>
  <si>
    <t>12:45:08</t>
  </si>
  <si>
    <t xml:space="preserve">"12:45:31 Flow: Fixed -&gt; 300 umol/s"
</t>
  </si>
  <si>
    <t xml:space="preserve">"12:42:07 Lamp: ParIn -&gt;  1250 uml"
</t>
  </si>
  <si>
    <t>12:41:44</t>
  </si>
  <si>
    <t xml:space="preserve">"12:42:07 Flow: Fixed -&gt; 300 umol/s"
</t>
  </si>
  <si>
    <t xml:space="preserve">"12:38:43 Lamp: ParIn -&gt;  1000 uml"
</t>
  </si>
  <si>
    <t>12:38:20</t>
  </si>
  <si>
    <t xml:space="preserve">"12:38:43 Flow: Fixed -&gt; 300 umol/s"
</t>
  </si>
  <si>
    <t xml:space="preserve">"12:35:19 Lamp: ParIn -&gt;  750 uml"
</t>
  </si>
  <si>
    <t>12:34:55</t>
  </si>
  <si>
    <t xml:space="preserve">"12:35:19 Flow: Fixed -&gt; 300 umol/s"
</t>
  </si>
  <si>
    <t xml:space="preserve">"12:31:54 Lamp: ParIn -&gt;  500 uml"
</t>
  </si>
  <si>
    <t>12:31:31</t>
  </si>
  <si>
    <t xml:space="preserve">"12:31:54 Flow: Fixed -&gt; 300 umol/s"
</t>
  </si>
  <si>
    <t xml:space="preserve">"12:28:30 Lamp: ParIn -&gt;  300 uml"
</t>
  </si>
  <si>
    <t>12:28:07</t>
  </si>
  <si>
    <t xml:space="preserve">"12:28:30 Flow: Fixed -&gt; 300 umol/s"
</t>
  </si>
  <si>
    <t xml:space="preserve">"12:25:06 Lamp: ParIn -&gt;  150 uml"
</t>
  </si>
  <si>
    <t>12:24:43</t>
  </si>
  <si>
    <t xml:space="preserve">"12:25:06 Flow: Fixed -&gt; 300 umol/s"
</t>
  </si>
  <si>
    <t xml:space="preserve">"12:21:42 Lamp: ParIn -&gt;  100 uml"
</t>
  </si>
  <si>
    <t>12:21:19</t>
  </si>
  <si>
    <t xml:space="preserve">"12:21:42 Flow: Fixed -&gt; 300 umol/s"
</t>
  </si>
  <si>
    <t xml:space="preserve">"12:18:18 Lamp: ParIn -&gt;  50 uml"
</t>
  </si>
  <si>
    <t>12:17:55</t>
  </si>
  <si>
    <t xml:space="preserve">"12:18:18 Flow: Fixed -&gt; 300 umol/s"
</t>
  </si>
  <si>
    <t xml:space="preserve">"12:14:54 Lamp: ParIn -&gt;  25 uml"
</t>
  </si>
  <si>
    <t>12:14:31</t>
  </si>
  <si>
    <t xml:space="preserve">"12:14:54 Flow: Fixed -&gt; 300 umol/s"
</t>
  </si>
  <si>
    <t xml:space="preserve">"12:11:30 Lamp: ParIn -&gt;  0 uml"
</t>
  </si>
  <si>
    <t xml:space="preserve">"12:11:30 Flow: Fixed -&gt; 300 umol/s"
</t>
  </si>
  <si>
    <t xml:space="preserve">"12:11:30 Coolers: Off"
</t>
  </si>
  <si>
    <t xml:space="preserve">"12:11:29 CO2 Mixer: CO2R -&gt; 400 uml"
</t>
  </si>
  <si>
    <t xml:space="preserve">"12:11:29 Lamp: Off"
</t>
  </si>
  <si>
    <t xml:space="preserve">"12:08:48 Launched AutoProg /User/Configs/AutoProgs/LightCurve2"
</t>
  </si>
  <si>
    <t>Tue Jul 28 2020 12:08:48</t>
  </si>
  <si>
    <t xml:space="preserve">"13:39:35 Flow: Fixed -&gt; 300 umol/s"
</t>
  </si>
  <si>
    <t xml:space="preserve">"13:39:35 Coolers: Off"
</t>
  </si>
  <si>
    <t xml:space="preserve">"13:39:35 CO2 Mixer: CO2R -&gt; 400 uml"
</t>
  </si>
  <si>
    <t xml:space="preserve">"13:39:35 Lamp: ParIn -&gt;  2000 uml"
</t>
  </si>
  <si>
    <t>13:39:09</t>
  </si>
  <si>
    <t xml:space="preserve">"13:39:34 Flow: Fixed -&gt; 300 umol/s"
</t>
  </si>
  <si>
    <t xml:space="preserve">"13:36:08 Lamp: ParIn -&gt;  2000 uml"
</t>
  </si>
  <si>
    <t>13:35:43</t>
  </si>
  <si>
    <t xml:space="preserve">"13:36:08 Flow: Fixed -&gt; 300 umol/s"
</t>
  </si>
  <si>
    <t xml:space="preserve">"13:32:42 Lamp: ParIn -&gt;  1600 uml"
</t>
  </si>
  <si>
    <t>13:32:17</t>
  </si>
  <si>
    <t xml:space="preserve">"13:32:42 Flow: Fixed -&gt; 300 umol/s"
</t>
  </si>
  <si>
    <t xml:space="preserve">"13:29:16 Lamp: ParIn -&gt;  1250 uml"
</t>
  </si>
  <si>
    <t>13:28:51</t>
  </si>
  <si>
    <t xml:space="preserve">"13:25:50 Lamp: ParIn -&gt;  1000 uml"
</t>
  </si>
  <si>
    <t>13:25:26</t>
  </si>
  <si>
    <t xml:space="preserve">"13:25:50 Flow: Fixed -&gt; 300 umol/s"
</t>
  </si>
  <si>
    <t xml:space="preserve">"13:22:25 Lamp: ParIn -&gt;  750 uml"
</t>
  </si>
  <si>
    <t>13:22:01</t>
  </si>
  <si>
    <t xml:space="preserve">"13:22:25 Flow: Fixed -&gt; 300 umol/s"
</t>
  </si>
  <si>
    <t xml:space="preserve">"13:19:00 Lamp: ParIn -&gt;  500 uml"
</t>
  </si>
  <si>
    <t>13:18:36</t>
  </si>
  <si>
    <t xml:space="preserve">"13:19:00 Flow: Fixed -&gt; 300 umol/s"
</t>
  </si>
  <si>
    <t xml:space="preserve">"13:15:35 Lamp: ParIn -&gt;  300 uml"
</t>
  </si>
  <si>
    <t>13:15:11</t>
  </si>
  <si>
    <t xml:space="preserve">"13:15:34 Flow: Fixed -&gt; 300 umol/s"
</t>
  </si>
  <si>
    <t xml:space="preserve">"13:12:10 Lamp: ParIn -&gt;  150 uml"
</t>
  </si>
  <si>
    <t>13:11:47</t>
  </si>
  <si>
    <t xml:space="preserve">"13:12:10 Flow: Fixed -&gt; 300 umol/s"
</t>
  </si>
  <si>
    <t xml:space="preserve">"13:08:46 Lamp: ParIn -&gt;  100 uml"
</t>
  </si>
  <si>
    <t>13:08:22</t>
  </si>
  <si>
    <t xml:space="preserve">"13:08:46 Flow: Fixed -&gt; 300 umol/s"
</t>
  </si>
  <si>
    <t xml:space="preserve">"13:05:21 Lamp: ParIn -&gt;  50 uml"
</t>
  </si>
  <si>
    <t>13:04:57</t>
  </si>
  <si>
    <t xml:space="preserve">"13:05:20 Flow: Fixed -&gt; 300 umol/s"
</t>
  </si>
  <si>
    <t xml:space="preserve">"13:01:56 Lamp: ParIn -&gt;  25 uml"
</t>
  </si>
  <si>
    <t>13:01:32</t>
  </si>
  <si>
    <t xml:space="preserve">"13:01:56 Flow: Fixed -&gt; 300 umol/s"
</t>
  </si>
  <si>
    <t xml:space="preserve">"12:58:31 Lamp: ParIn -&gt;  0 uml"
</t>
  </si>
  <si>
    <t xml:space="preserve">"12:58:31 Flow: Fixed -&gt; 300 umol/s"
</t>
  </si>
  <si>
    <t xml:space="preserve">"12:58:31 Coolers: Off"
</t>
  </si>
  <si>
    <t xml:space="preserve">"12:58:31 CO2 Mixer: CO2R -&gt; 400 uml"
</t>
  </si>
  <si>
    <t xml:space="preserve">"12:58:31 Lamp: Off"
</t>
  </si>
  <si>
    <t xml:space="preserve">"12:56:14 Launched AutoProg /User/Configs/AutoProgs/LightCurve2"
</t>
  </si>
  <si>
    <t>Tue Jul 28 2020 12:56:14</t>
  </si>
  <si>
    <t xml:space="preserve">"11:12:03 Flow: Fixed -&gt; 300 umol/s"
</t>
  </si>
  <si>
    <t xml:space="preserve">"11:12:03 Coolers: Off"
</t>
  </si>
  <si>
    <t xml:space="preserve">"11:12:03 CO2 Mixer: CO2R -&gt; 400 uml"
</t>
  </si>
  <si>
    <t xml:space="preserve">"11:12:03 Lamp: ParIn -&gt;  2000 uml"
</t>
  </si>
  <si>
    <t>11:11:36</t>
  </si>
  <si>
    <t xml:space="preserve">"11:08:35 Lamp: ParIn -&gt;  2000 uml"
</t>
  </si>
  <si>
    <t>11:08:08</t>
  </si>
  <si>
    <t xml:space="preserve">"11:08:34 Flow: Fixed -&gt; 300 umol/s"
</t>
  </si>
  <si>
    <t xml:space="preserve">"11:05:07 Lamp: ParIn -&gt;  1600 uml"
</t>
  </si>
  <si>
    <t>11:04:41</t>
  </si>
  <si>
    <t xml:space="preserve">"11:05:07 Flow: Fixed -&gt; 300 umol/s"
</t>
  </si>
  <si>
    <t xml:space="preserve">"11:01:40 Lamp: ParIn -&gt;  1250 uml"
</t>
  </si>
  <si>
    <t>11:01:14</t>
  </si>
  <si>
    <t xml:space="preserve">"11:01:40 Flow: Fixed -&gt; 300 umol/s"
</t>
  </si>
  <si>
    <t xml:space="preserve">"10:58:13 Lamp: ParIn -&gt;  1000 uml"
</t>
  </si>
  <si>
    <t>10:57:48</t>
  </si>
  <si>
    <t xml:space="preserve">"10:58:13 Flow: Fixed -&gt; 300 umol/s"
</t>
  </si>
  <si>
    <t xml:space="preserve">"10:54:47 Lamp: ParIn -&gt;  750 uml"
</t>
  </si>
  <si>
    <t>10:54:22</t>
  </si>
  <si>
    <t xml:space="preserve">"10:54:47 Flow: Fixed -&gt; 300 umol/s"
</t>
  </si>
  <si>
    <t xml:space="preserve">"10:51:21 Lamp: ParIn -&gt;  500 uml"
</t>
  </si>
  <si>
    <t>10:50:56</t>
  </si>
  <si>
    <t xml:space="preserve">"10:51:21 Flow: Fixed -&gt; 300 umol/s"
</t>
  </si>
  <si>
    <t xml:space="preserve">"10:47:55 Lamp: ParIn -&gt;  300 uml"
</t>
  </si>
  <si>
    <t>10:47:30</t>
  </si>
  <si>
    <t xml:space="preserve">"10:47:55 Flow: Fixed -&gt; 300 umol/s"
</t>
  </si>
  <si>
    <t xml:space="preserve">"10:44:29 Lamp: ParIn -&gt;  150 uml"
</t>
  </si>
  <si>
    <t>10:44:04</t>
  </si>
  <si>
    <t xml:space="preserve">"10:44:28 Flow: Fixed -&gt; 300 umol/s"
</t>
  </si>
  <si>
    <t xml:space="preserve">"10:41:03 Lamp: ParIn -&gt;  100 uml"
</t>
  </si>
  <si>
    <t>10:40:39</t>
  </si>
  <si>
    <t xml:space="preserve">"10:41:03 Flow: Fixed -&gt; 300 umol/s"
</t>
  </si>
  <si>
    <t xml:space="preserve">"10:37:38 Lamp: ParIn -&gt;  50 uml"
</t>
  </si>
  <si>
    <t>10:37:13</t>
  </si>
  <si>
    <t xml:space="preserve">"10:37:38 Flow: Fixed -&gt; 300 umol/s"
</t>
  </si>
  <si>
    <t xml:space="preserve">"10:34:12 Lamp: ParIn -&gt;  25 uml"
</t>
  </si>
  <si>
    <t>10:33:46</t>
  </si>
  <si>
    <t xml:space="preserve">"10:34:12 Flow: Fixed -&gt; 300 umol/s"
</t>
  </si>
  <si>
    <t xml:space="preserve">"10:30:45 Lamp: ParIn -&gt;  0 uml"
</t>
  </si>
  <si>
    <t xml:space="preserve">"10:30:45 Flow: Fixed -&gt; 300 umol/s"
</t>
  </si>
  <si>
    <t xml:space="preserve">"10:30:45 Coolers: Off"
</t>
  </si>
  <si>
    <t xml:space="preserve">"10:30:45 CO2 Mixer: CO2R -&gt; 400 uml"
</t>
  </si>
  <si>
    <t xml:space="preserve">"10:30:45 Lamp: Off"
</t>
  </si>
  <si>
    <t xml:space="preserve">"10:29:45 Launched AutoProg /User/Configs/AutoProgs/LightCurve2"
</t>
  </si>
  <si>
    <t>Mon Jul 27 2020 10:29:45</t>
  </si>
  <si>
    <t xml:space="preserve">"16:10:58 Flow: Fixed -&gt; 300 umol/s"
</t>
  </si>
  <si>
    <t xml:space="preserve">"16:10:58 Coolers: Off"
</t>
  </si>
  <si>
    <t xml:space="preserve">"16:10:58 CO2 Mixer: CO2R -&gt; 400 uml"
</t>
  </si>
  <si>
    <t xml:space="preserve">"16:10:58 Lamp: ParIn -&gt;  2000 uml"
</t>
  </si>
  <si>
    <t>16:10:32</t>
  </si>
  <si>
    <t xml:space="preserve">"16:07:31 Lamp: ParIn -&gt;  2000 uml"
</t>
  </si>
  <si>
    <t>16:07:06</t>
  </si>
  <si>
    <t xml:space="preserve">"16:07:31 Flow: Fixed -&gt; 300 umol/s"
</t>
  </si>
  <si>
    <t xml:space="preserve">"16:04:05 Lamp: ParIn -&gt;  1600 uml"
</t>
  </si>
  <si>
    <t>16:03:40</t>
  </si>
  <si>
    <t xml:space="preserve">"16:04:05 Flow: Fixed -&gt; 300 umol/s"
</t>
  </si>
  <si>
    <t xml:space="preserve">"16:00:39 Lamp: ParIn -&gt;  1250 uml"
</t>
  </si>
  <si>
    <t>16:00:14</t>
  </si>
  <si>
    <t xml:space="preserve">"16:00:39 Flow: Fixed -&gt; 300 umol/s"
</t>
  </si>
  <si>
    <t xml:space="preserve">"15:57:13 Lamp: ParIn -&gt;  1000 uml"
</t>
  </si>
  <si>
    <t>15:56:47</t>
  </si>
  <si>
    <t xml:space="preserve">"15:57:13 Flow: Fixed -&gt; 300 umol/s"
</t>
  </si>
  <si>
    <t xml:space="preserve">"15:53:46 Lamp: ParIn -&gt;  750 uml"
</t>
  </si>
  <si>
    <t>15:53:21</t>
  </si>
  <si>
    <t xml:space="preserve">"15:53:46 Flow: Fixed -&gt; 300 umol/s"
</t>
  </si>
  <si>
    <t xml:space="preserve">"15:50:20 Lamp: ParIn -&gt;  500 uml"
</t>
  </si>
  <si>
    <t>15:49:55</t>
  </si>
  <si>
    <t xml:space="preserve">"15:50:20 Flow: Fixed -&gt; 300 umol/s"
</t>
  </si>
  <si>
    <t xml:space="preserve">"15:46:54 Lamp: ParIn -&gt;  300 uml"
</t>
  </si>
  <si>
    <t>15:46:29</t>
  </si>
  <si>
    <t xml:space="preserve">"15:46:54 Flow: Fixed -&gt; 300 umol/s"
</t>
  </si>
  <si>
    <t xml:space="preserve">"15:43:28 Lamp: ParIn -&gt;  150 uml"
</t>
  </si>
  <si>
    <t>15:43:03</t>
  </si>
  <si>
    <t xml:space="preserve">"15:43:28 Flow: Fixed -&gt; 300 umol/s"
</t>
  </si>
  <si>
    <t xml:space="preserve">"15:40:02 Lamp: ParIn -&gt;  100 uml"
</t>
  </si>
  <si>
    <t>15:39:36</t>
  </si>
  <si>
    <t xml:space="preserve">"15:40:01 Flow: Fixed -&gt; 300 umol/s"
</t>
  </si>
  <si>
    <t xml:space="preserve">"15:36:35 Lamp: ParIn -&gt;  50 uml"
</t>
  </si>
  <si>
    <t>15:36:10</t>
  </si>
  <si>
    <t xml:space="preserve">"15:36:35 Flow: Fixed -&gt; 300 umol/s"
</t>
  </si>
  <si>
    <t xml:space="preserve">"15:33:09 Lamp: ParIn -&gt;  25 uml"
</t>
  </si>
  <si>
    <t>15:32:43</t>
  </si>
  <si>
    <t xml:space="preserve">"15:33:09 Flow: Fixed -&gt; 300 umol/s"
</t>
  </si>
  <si>
    <t xml:space="preserve">"15:29:42 Lamp: ParIn -&gt;  0 uml"
</t>
  </si>
  <si>
    <t xml:space="preserve">"15:29:42 Flow: Fixed -&gt; 300 umol/s"
</t>
  </si>
  <si>
    <t xml:space="preserve">"15:29:42 Coolers: Off"
</t>
  </si>
  <si>
    <t xml:space="preserve">"15:29:42 CO2 Mixer: CO2R -&gt; 400 uml"
</t>
  </si>
  <si>
    <t xml:space="preserve">"15:29:42 Lamp: Off"
</t>
  </si>
  <si>
    <t xml:space="preserve">"15:29:38 Launched AutoProg /User/Configs/AutoProgs/LightCurve2"
</t>
  </si>
  <si>
    <t>Wed Jul 29 2020 15:29:38</t>
  </si>
  <si>
    <t xml:space="preserve">"09:43:35 Flow: Fixed -&gt; 300 umol/s"
</t>
  </si>
  <si>
    <t xml:space="preserve">"09:43:35 Coolers: Off"
</t>
  </si>
  <si>
    <t xml:space="preserve">"09:43:35 CO2 Mixer: CO2R -&gt; 400 uml"
</t>
  </si>
  <si>
    <t xml:space="preserve">"09:43:34 Lamp: ParIn -&gt;  2000 uml"
</t>
  </si>
  <si>
    <t>09:43:11</t>
  </si>
  <si>
    <t xml:space="preserve">"09:43:34 Flow: Fixed -&gt; 300 umol/s"
</t>
  </si>
  <si>
    <t xml:space="preserve">"09:40:10 Lamp: ParIn -&gt;  2000 uml"
</t>
  </si>
  <si>
    <t>09:39:46</t>
  </si>
  <si>
    <t xml:space="preserve">"09:40:10 Flow: Fixed -&gt; 300 umol/s"
</t>
  </si>
  <si>
    <t xml:space="preserve">"09:36:45 Lamp: ParIn -&gt;  1600 uml"
</t>
  </si>
  <si>
    <t>09:36:21</t>
  </si>
  <si>
    <t xml:space="preserve">"09:36:45 Flow: Fixed -&gt; 300 umol/s"
</t>
  </si>
  <si>
    <t xml:space="preserve">"09:33:20 Lamp: ParIn -&gt;  1250 uml"
</t>
  </si>
  <si>
    <t>09:32:56</t>
  </si>
  <si>
    <t xml:space="preserve">"09:33:20 Flow: Fixed -&gt; 300 umol/s"
</t>
  </si>
  <si>
    <t xml:space="preserve">"09:29:55 Lamp: ParIn -&gt;  1000 uml"
</t>
  </si>
  <si>
    <t>09:29:31</t>
  </si>
  <si>
    <t xml:space="preserve">"09:29:55 Flow: Fixed -&gt; 300 umol/s"
</t>
  </si>
  <si>
    <t xml:space="preserve">"09:26:30 Lamp: ParIn -&gt;  750 uml"
</t>
  </si>
  <si>
    <t>09:26:05</t>
  </si>
  <si>
    <t xml:space="preserve">"09:26:30 Flow: Fixed -&gt; 300 umol/s"
</t>
  </si>
  <si>
    <t xml:space="preserve">"09:23:04 Lamp: ParIn -&gt;  500 uml"
</t>
  </si>
  <si>
    <t>09:22:39</t>
  </si>
  <si>
    <t xml:space="preserve">"09:23:03 Flow: Fixed -&gt; 300 umol/s"
</t>
  </si>
  <si>
    <t xml:space="preserve">"09:19:38 Lamp: ParIn -&gt;  300 uml"
</t>
  </si>
  <si>
    <t>09:19:14</t>
  </si>
  <si>
    <t xml:space="preserve">"09:19:38 Flow: Fixed -&gt; 300 umol/s"
</t>
  </si>
  <si>
    <t xml:space="preserve">"09:16:13 Lamp: ParIn -&gt;  150 uml"
</t>
  </si>
  <si>
    <t>09:15:48</t>
  </si>
  <si>
    <t xml:space="preserve">"09:16:13 Flow: Fixed -&gt; 300 umol/s"
</t>
  </si>
  <si>
    <t xml:space="preserve">"09:12:47 Lamp: ParIn -&gt;  100 uml"
</t>
  </si>
  <si>
    <t>09:12:22</t>
  </si>
  <si>
    <t xml:space="preserve">"09:12:47 Flow: Fixed -&gt; 300 umol/s"
</t>
  </si>
  <si>
    <t xml:space="preserve">"09:09:21 Lamp: ParIn -&gt;  50 uml"
</t>
  </si>
  <si>
    <t>09:08:56</t>
  </si>
  <si>
    <t xml:space="preserve">"09:09:21 Flow: Fixed -&gt; 300 umol/s"
</t>
  </si>
  <si>
    <t xml:space="preserve">"09:05:55 Lamp: ParIn -&gt;  25 uml"
</t>
  </si>
  <si>
    <t>09:05:29</t>
  </si>
  <si>
    <t xml:space="preserve">"09:05:55 Flow: Fixed -&gt; 300 umol/s"
</t>
  </si>
  <si>
    <t xml:space="preserve">"09:02:28 Lamp: ParIn -&gt;  0 uml"
</t>
  </si>
  <si>
    <t xml:space="preserve">"09:02:28 Flow: Fixed -&gt; 300 umol/s"
</t>
  </si>
  <si>
    <t xml:space="preserve">"09:02:28 Coolers: Off"
</t>
  </si>
  <si>
    <t xml:space="preserve">"09:02:28 CO2 Mixer: CO2R -&gt; 400 uml"
</t>
  </si>
  <si>
    <t xml:space="preserve">"09:02:28 Lamp: Off"
</t>
  </si>
  <si>
    <t xml:space="preserve">"09:01:36 Launched AutoProg /User/Configs/AutoProgs/LightCurve2"
</t>
  </si>
  <si>
    <t>Tue Jul 28 2020 09:01:36</t>
  </si>
  <si>
    <t xml:space="preserve">"11:57:52 Flow: Fixed -&gt; 300 umol/s"
</t>
  </si>
  <si>
    <t xml:space="preserve">"11:57:51 Coolers: Off"
</t>
  </si>
  <si>
    <t xml:space="preserve">"11:57:51 CO2 Mixer: CO2R -&gt; 400 uml"
</t>
  </si>
  <si>
    <t xml:space="preserve">"11:57:51 Lamp: ParIn -&gt;  2000 uml"
</t>
  </si>
  <si>
    <t>11:57:25</t>
  </si>
  <si>
    <t xml:space="preserve">"11:57:51 Flow: Fixed -&gt; 300 umol/s"
</t>
  </si>
  <si>
    <t xml:space="preserve">"11:54:24 Lamp: ParIn -&gt;  2000 uml"
</t>
  </si>
  <si>
    <t>11:53:58</t>
  </si>
  <si>
    <t xml:space="preserve">"11:54:24 Flow: Fixed -&gt; 300 umol/s"
</t>
  </si>
  <si>
    <t xml:space="preserve">"11:50:57 Lamp: ParIn -&gt;  1600 uml"
</t>
  </si>
  <si>
    <t>11:50:31</t>
  </si>
  <si>
    <t xml:space="preserve">"11:50:57 Flow: Fixed -&gt; 300 umol/s"
</t>
  </si>
  <si>
    <t xml:space="preserve">"11:47:29 Lamp: ParIn -&gt;  1250 uml"
</t>
  </si>
  <si>
    <t>11:47:04</t>
  </si>
  <si>
    <t xml:space="preserve">"11:47:29 Flow: Fixed -&gt; 300 umol/s"
</t>
  </si>
  <si>
    <t xml:space="preserve">"11:44:03 Lamp: ParIn -&gt;  1000 uml"
</t>
  </si>
  <si>
    <t>11:43:38</t>
  </si>
  <si>
    <t xml:space="preserve">"11:44:03 Flow: Fixed -&gt; 300 umol/s"
</t>
  </si>
  <si>
    <t xml:space="preserve">"11:40:37 Lamp: ParIn -&gt;  750 uml"
</t>
  </si>
  <si>
    <t>11:40:12</t>
  </si>
  <si>
    <t xml:space="preserve">"11:40:37 Flow: Fixed -&gt; 300 umol/s"
</t>
  </si>
  <si>
    <t xml:space="preserve">"11:37:11 Lamp: ParIn -&gt;  500 uml"
</t>
  </si>
  <si>
    <t>11:36:46</t>
  </si>
  <si>
    <t xml:space="preserve">"11:37:11 Flow: Fixed -&gt; 300 umol/s"
</t>
  </si>
  <si>
    <t xml:space="preserve">"11:33:45 Lamp: ParIn -&gt;  300 uml"
</t>
  </si>
  <si>
    <t>11:33:20</t>
  </si>
  <si>
    <t xml:space="preserve">"11:33:45 Flow: Fixed -&gt; 300 umol/s"
</t>
  </si>
  <si>
    <t xml:space="preserve">"11:30:19 Lamp: ParIn -&gt;  150 uml"
</t>
  </si>
  <si>
    <t>11:29:54</t>
  </si>
  <si>
    <t xml:space="preserve">"11:30:18 Flow: Fixed -&gt; 300 umol/s"
</t>
  </si>
  <si>
    <t xml:space="preserve">"11:26:53 Lamp: ParIn -&gt;  100 uml"
</t>
  </si>
  <si>
    <t>11:26:29</t>
  </si>
  <si>
    <t xml:space="preserve">"11:26:53 Flow: Fixed -&gt; 300 umol/s"
</t>
  </si>
  <si>
    <t xml:space="preserve">"11:23:28 Lamp: ParIn -&gt;  50 uml"
</t>
  </si>
  <si>
    <t>11:23:03</t>
  </si>
  <si>
    <t xml:space="preserve">"11:23:28 Flow: Fixed -&gt; 300 umol/s"
</t>
  </si>
  <si>
    <t xml:space="preserve">"11:20:02 Lamp: ParIn -&gt;  25 uml"
</t>
  </si>
  <si>
    <t>11:19:36</t>
  </si>
  <si>
    <t xml:space="preserve">"11:20:02 Flow: Fixed -&gt; 300 umol/s"
</t>
  </si>
  <si>
    <t xml:space="preserve">"11:16:35 Lamp: ParIn -&gt;  0 uml"
</t>
  </si>
  <si>
    <t xml:space="preserve">"11:16:35 Flow: Fixed -&gt; 300 umol/s"
</t>
  </si>
  <si>
    <t xml:space="preserve">"11:16:35 Coolers: Off"
</t>
  </si>
  <si>
    <t xml:space="preserve">"11:16:35 CO2 Mixer: CO2R -&gt; 400 uml"
</t>
  </si>
  <si>
    <t xml:space="preserve">"11:16:35 Lamp: Off"
</t>
  </si>
  <si>
    <t xml:space="preserve">"11:15:45 Launched AutoProg /User/Configs/AutoProgs/LightCurve2"
</t>
  </si>
  <si>
    <t>Mon Jul 27 2020 11:15:45</t>
  </si>
  <si>
    <t xml:space="preserve">"12:44:26 Flow: Fixed -&gt; 300 umol/s"
</t>
  </si>
  <si>
    <t xml:space="preserve">"12:44:26 Coolers: Off"
</t>
  </si>
  <si>
    <t xml:space="preserve">"12:44:26 CO2 Mixer: CO2R -&gt; 400 uml"
</t>
  </si>
  <si>
    <t xml:space="preserve">"12:44:26 Lamp: ParIn -&gt;  2000 uml"
</t>
  </si>
  <si>
    <t>12:43:59</t>
  </si>
  <si>
    <t xml:space="preserve">"12:40:58 Lamp: ParIn -&gt;  2000 uml"
</t>
  </si>
  <si>
    <t>12:40:31</t>
  </si>
  <si>
    <t xml:space="preserve">"12:40:57 Flow: Fixed -&gt; 300 umol/s"
</t>
  </si>
  <si>
    <t xml:space="preserve">"12:37:30 Lamp: ParIn -&gt;  1600 uml"
</t>
  </si>
  <si>
    <t>12:37:04</t>
  </si>
  <si>
    <t xml:space="preserve">"12:37:30 Flow: Fixed -&gt; 300 umol/s"
</t>
  </si>
  <si>
    <t xml:space="preserve">"12:34:03 Lamp: ParIn -&gt;  1250 uml"
</t>
  </si>
  <si>
    <t>12:33:37</t>
  </si>
  <si>
    <t xml:space="preserve">"12:34:03 Flow: Fixed -&gt; 300 umol/s"
</t>
  </si>
  <si>
    <t xml:space="preserve">"12:30:36 Lamp: ParIn -&gt;  1000 uml"
</t>
  </si>
  <si>
    <t xml:space="preserve">"12:30:36 Flow: Fixed -&gt; 300 umol/s"
</t>
  </si>
  <si>
    <t xml:space="preserve">"12:27:10 Lamp: ParIn -&gt;  750 uml"
</t>
  </si>
  <si>
    <t>12:26:45</t>
  </si>
  <si>
    <t xml:space="preserve">"12:27:10 Flow: Fixed -&gt; 300 umol/s"
</t>
  </si>
  <si>
    <t xml:space="preserve">"12:23:44 Lamp: ParIn -&gt;  500 uml"
</t>
  </si>
  <si>
    <t>12:23:19</t>
  </si>
  <si>
    <t xml:space="preserve">"12:23:44 Flow: Fixed -&gt; 300 umol/s"
</t>
  </si>
  <si>
    <t xml:space="preserve">"12:20:18 Lamp: ParIn -&gt;  300 uml"
</t>
  </si>
  <si>
    <t>12:19:53</t>
  </si>
  <si>
    <t xml:space="preserve">"12:20:17 Flow: Fixed -&gt; 300 umol/s"
</t>
  </si>
  <si>
    <t xml:space="preserve">"12:16:52 Lamp: ParIn -&gt;  150 uml"
</t>
  </si>
  <si>
    <t>12:16:28</t>
  </si>
  <si>
    <t xml:space="preserve">"12:16:52 Flow: Fixed -&gt; 300 umol/s"
</t>
  </si>
  <si>
    <t xml:space="preserve">"12:13:27 Lamp: ParIn -&gt;  100 uml"
</t>
  </si>
  <si>
    <t>12:13:02</t>
  </si>
  <si>
    <t xml:space="preserve">"12:13:27 Flow: Fixed -&gt; 300 umol/s"
</t>
  </si>
  <si>
    <t xml:space="preserve">"12:10:01 Lamp: ParIn -&gt;  50 uml"
</t>
  </si>
  <si>
    <t>12:09:36</t>
  </si>
  <si>
    <t xml:space="preserve">"12:10:00 Flow: Fixed -&gt; 300 umol/s"
</t>
  </si>
  <si>
    <t xml:space="preserve">"12:06:35 Lamp: ParIn -&gt;  25 uml"
</t>
  </si>
  <si>
    <t>12:06:10</t>
  </si>
  <si>
    <t xml:space="preserve">"12:06:35 Flow: Fixed -&gt; 300 umol/s"
</t>
  </si>
  <si>
    <t xml:space="preserve">"12:03:09 Lamp: ParIn -&gt;  0 uml"
</t>
  </si>
  <si>
    <t xml:space="preserve">"12:03:09 Flow: Fixed -&gt; 300 umol/s"
</t>
  </si>
  <si>
    <t xml:space="preserve">"12:03:09 Coolers: Off"
</t>
  </si>
  <si>
    <t xml:space="preserve">"12:03:09 CO2 Mixer: CO2R -&gt; 400 uml"
</t>
  </si>
  <si>
    <t xml:space="preserve">"12:03:09 Lamp: Off"
</t>
  </si>
  <si>
    <t xml:space="preserve">"12:00:17 Launched AutoProg /User/Configs/AutoProgs/LightCurve2"
</t>
  </si>
  <si>
    <t>Mon Jul 27 2020 12:00:17</t>
  </si>
  <si>
    <t xml:space="preserve">"13:30:23 Flow: Fixed -&gt; 300 umol/s"
</t>
  </si>
  <si>
    <t xml:space="preserve">"13:30:23 Coolers: Off"
</t>
  </si>
  <si>
    <t xml:space="preserve">"13:30:23 CO2 Mixer: CO2R -&gt; 400 uml"
</t>
  </si>
  <si>
    <t xml:space="preserve">"13:30:23 Lamp: ParIn -&gt;  2000 uml"
</t>
  </si>
  <si>
    <t>13:29:57</t>
  </si>
  <si>
    <t xml:space="preserve">"13:26:56 Lamp: ParIn -&gt;  2000 uml"
</t>
  </si>
  <si>
    <t>13:26:30</t>
  </si>
  <si>
    <t xml:space="preserve">"13:26:55 Flow: Fixed -&gt; 300 umol/s"
</t>
  </si>
  <si>
    <t xml:space="preserve">"13:23:29 Lamp: ParIn -&gt;  1600 uml"
</t>
  </si>
  <si>
    <t>13:23:04</t>
  </si>
  <si>
    <t xml:space="preserve">"13:23:29 Flow: Fixed -&gt; 300 umol/s"
</t>
  </si>
  <si>
    <t xml:space="preserve">"13:20:03 Lamp: ParIn -&gt;  1250 uml"
</t>
  </si>
  <si>
    <t>13:19:38</t>
  </si>
  <si>
    <t xml:space="preserve">"13:20:03 Flow: Fixed -&gt; 300 umol/s"
</t>
  </si>
  <si>
    <t xml:space="preserve">"13:16:37 Lamp: ParIn -&gt;  1000 uml"
</t>
  </si>
  <si>
    <t>13:16:12</t>
  </si>
  <si>
    <t xml:space="preserve">"13:16:37 Flow: Fixed -&gt; 300 umol/s"
</t>
  </si>
  <si>
    <t xml:space="preserve">"13:13:11 Lamp: ParIn -&gt;  750 uml"
</t>
  </si>
  <si>
    <t>13:12:46</t>
  </si>
  <si>
    <t xml:space="preserve">"13:13:10 Flow: Fixed -&gt; 300 umol/s"
</t>
  </si>
  <si>
    <t xml:space="preserve">"13:09:45 Lamp: ParIn -&gt;  500 uml"
</t>
  </si>
  <si>
    <t>13:09:21</t>
  </si>
  <si>
    <t xml:space="preserve">"13:09:45 Flow: Fixed -&gt; 300 umol/s"
</t>
  </si>
  <si>
    <t xml:space="preserve">"13:06:20 Lamp: ParIn -&gt;  300 uml"
</t>
  </si>
  <si>
    <t>13:05:56</t>
  </si>
  <si>
    <t xml:space="preserve">"13:06:20 Flow: Fixed -&gt; 300 umol/s"
</t>
  </si>
  <si>
    <t xml:space="preserve">"13:02:55 Lamp: ParIn -&gt;  150 uml"
</t>
  </si>
  <si>
    <t>13:02:30</t>
  </si>
  <si>
    <t xml:space="preserve">"13:02:54 Flow: Fixed -&gt; 300 umol/s"
</t>
  </si>
  <si>
    <t xml:space="preserve">"12:59:29 Lamp: ParIn -&gt;  100 uml"
</t>
  </si>
  <si>
    <t>12:59:05</t>
  </si>
  <si>
    <t xml:space="preserve">"12:59:29 Flow: Fixed -&gt; 300 umol/s"
</t>
  </si>
  <si>
    <t xml:space="preserve">"12:56:04 Lamp: ParIn -&gt;  50 uml"
</t>
  </si>
  <si>
    <t>12:55:39</t>
  </si>
  <si>
    <t xml:space="preserve">"12:56:04 Flow: Fixed -&gt; 300 umol/s"
</t>
  </si>
  <si>
    <t xml:space="preserve">"12:52:38 Lamp: ParIn -&gt;  25 uml"
</t>
  </si>
  <si>
    <t>12:52:13</t>
  </si>
  <si>
    <t xml:space="preserve">"12:52:38 Flow: Fixed -&gt; 300 umol/s"
</t>
  </si>
  <si>
    <t xml:space="preserve">"12:49:12 Lamp: ParIn -&gt;  0 uml"
</t>
  </si>
  <si>
    <t xml:space="preserve">"12:49:12 Flow: Fixed -&gt; 300 umol/s"
</t>
  </si>
  <si>
    <t xml:space="preserve">"12:49:12 Coolers: Off"
</t>
  </si>
  <si>
    <t xml:space="preserve">"12:49:12 CO2 Mixer: CO2R -&gt; 400 uml"
</t>
  </si>
  <si>
    <t xml:space="preserve">"12:49:12 Lamp: Off"
</t>
  </si>
  <si>
    <t xml:space="preserve">"12:46:46 Launched AutoProg /User/Configs/AutoProgs/LightCurve2"
</t>
  </si>
  <si>
    <t>Mon Jul 27 2020 12:46:46</t>
  </si>
  <si>
    <t xml:space="preserve">"12:57:51 Flow: Fixed -&gt; 300 umol/s"
</t>
  </si>
  <si>
    <t xml:space="preserve">"12:57:51 Coolers: Off"
</t>
  </si>
  <si>
    <t xml:space="preserve">"12:57:51 CO2 Mixer: CO2R -&gt; 400 uml"
</t>
  </si>
  <si>
    <t xml:space="preserve">"12:57:51 Lamp: ParIn -&gt;  2000 uml"
</t>
  </si>
  <si>
    <t>12:57:26</t>
  </si>
  <si>
    <t xml:space="preserve">"12:57:50 Flow: Fixed -&gt; 300 umol/s"
</t>
  </si>
  <si>
    <t xml:space="preserve">"12:54:25 Lamp: ParIn -&gt;  2000 uml"
</t>
  </si>
  <si>
    <t>12:54:01</t>
  </si>
  <si>
    <t xml:space="preserve">"12:54:25 Flow: Fixed -&gt; 300 umol/s"
</t>
  </si>
  <si>
    <t xml:space="preserve">"12:51:00 Lamp: ParIn -&gt;  1600 uml"
</t>
  </si>
  <si>
    <t>12:50:36</t>
  </si>
  <si>
    <t xml:space="preserve">"12:51:00 Flow: Fixed -&gt; 300 umol/s"
</t>
  </si>
  <si>
    <t xml:space="preserve">"12:47:35 Lamp: ParIn -&gt;  1250 uml"
</t>
  </si>
  <si>
    <t>12:47:11</t>
  </si>
  <si>
    <t xml:space="preserve">"12:47:35 Flow: Fixed -&gt; 300 umol/s"
</t>
  </si>
  <si>
    <t xml:space="preserve">"12:44:10 Lamp: ParIn -&gt;  1000 uml"
</t>
  </si>
  <si>
    <t xml:space="preserve">"12:40:45 Lamp: ParIn -&gt;  750 uml"
</t>
  </si>
  <si>
    <t xml:space="preserve">"12:40:45 Flow: Fixed -&gt; 300 umol/s"
</t>
  </si>
  <si>
    <t xml:space="preserve">"12:37:21 Lamp: ParIn -&gt;  500 uml"
</t>
  </si>
  <si>
    <t xml:space="preserve">"12:37:21 Flow: Fixed -&gt; 300 umol/s"
</t>
  </si>
  <si>
    <t xml:space="preserve">"12:33:57 Lamp: ParIn -&gt;  300 uml"
</t>
  </si>
  <si>
    <t>12:33:34</t>
  </si>
  <si>
    <t xml:space="preserve">"12:30:33 Lamp: ParIn -&gt;  150 uml"
</t>
  </si>
  <si>
    <t>12:30:10</t>
  </si>
  <si>
    <t xml:space="preserve">"12:30:33 Flow: Fixed -&gt; 300 umol/s"
</t>
  </si>
  <si>
    <t xml:space="preserve">"12:27:09 Lamp: ParIn -&gt;  100 uml"
</t>
  </si>
  <si>
    <t>12:26:46</t>
  </si>
  <si>
    <t xml:space="preserve">"12:23:45 Lamp: ParIn -&gt;  50 uml"
</t>
  </si>
  <si>
    <t>12:23:22</t>
  </si>
  <si>
    <t xml:space="preserve">"12:20:21 Lamp: ParIn -&gt;  25 uml"
</t>
  </si>
  <si>
    <t>12:19:58</t>
  </si>
  <si>
    <t xml:space="preserve">"12:20:21 Flow: Fixed -&gt; 300 umol/s"
</t>
  </si>
  <si>
    <t xml:space="preserve">"12:16:57 Lamp: ParIn -&gt;  0 uml"
</t>
  </si>
  <si>
    <t xml:space="preserve">"12:16:57 Flow: Fixed -&gt; 300 umol/s"
</t>
  </si>
  <si>
    <t xml:space="preserve">"12:16:57 Coolers: Off"
</t>
  </si>
  <si>
    <t xml:space="preserve">"12:16:57 CO2 Mixer: CO2R -&gt; 400 uml"
</t>
  </si>
  <si>
    <t xml:space="preserve">"12:16:57 Lamp: Off"
</t>
  </si>
  <si>
    <t xml:space="preserve">"12:13:40 Launched AutoProg /User/Configs/AutoProgs/LightCurve2"
</t>
  </si>
  <si>
    <t>Thr Jul 30 2020 12:13:40</t>
  </si>
  <si>
    <t xml:space="preserve">"14:51:31 Flow: Fixed -&gt; 300 umol/s"
</t>
  </si>
  <si>
    <t xml:space="preserve">"14:51:31 Coolers: Off"
</t>
  </si>
  <si>
    <t xml:space="preserve">"14:51:31 CO2 Mixer: CO2R -&gt; 400 uml"
</t>
  </si>
  <si>
    <t xml:space="preserve">"14:51:31 Lamp: ParIn -&gt;  2000 uml"
</t>
  </si>
  <si>
    <t>14:51:03</t>
  </si>
  <si>
    <t xml:space="preserve">"14:48:02 Lamp: ParIn -&gt;  2000 uml"
</t>
  </si>
  <si>
    <t>14:47:36</t>
  </si>
  <si>
    <t xml:space="preserve">"14:48:02 Flow: Fixed -&gt; 300 umol/s"
</t>
  </si>
  <si>
    <t xml:space="preserve">"14:44:35 Lamp: ParIn -&gt;  1600 uml"
</t>
  </si>
  <si>
    <t>14:44:09</t>
  </si>
  <si>
    <t xml:space="preserve">"14:44:35 Flow: Fixed -&gt; 300 umol/s"
</t>
  </si>
  <si>
    <t xml:space="preserve">"14:41:08 Lamp: ParIn -&gt;  1250 uml"
</t>
  </si>
  <si>
    <t>14:40:42</t>
  </si>
  <si>
    <t xml:space="preserve">"14:41:07 Flow: Fixed -&gt; 300 umol/s"
</t>
  </si>
  <si>
    <t xml:space="preserve">"14:37:41 Lamp: ParIn -&gt;  1000 uml"
</t>
  </si>
  <si>
    <t>14:37:16</t>
  </si>
  <si>
    <t xml:space="preserve">"14:37:41 Flow: Fixed -&gt; 300 umol/s"
</t>
  </si>
  <si>
    <t xml:space="preserve">"14:34:15 Lamp: ParIn -&gt;  750 uml"
</t>
  </si>
  <si>
    <t>14:33:50</t>
  </si>
  <si>
    <t xml:space="preserve">"14:34:15 Flow: Fixed -&gt; 300 umol/s"
</t>
  </si>
  <si>
    <t xml:space="preserve">"14:30:49 Lamp: ParIn -&gt;  500 uml"
</t>
  </si>
  <si>
    <t>14:30:25</t>
  </si>
  <si>
    <t xml:space="preserve">"14:30:49 Flow: Fixed -&gt; 300 umol/s"
</t>
  </si>
  <si>
    <t xml:space="preserve">"14:27:24 Lamp: ParIn -&gt;  300 uml"
</t>
  </si>
  <si>
    <t>14:27:00</t>
  </si>
  <si>
    <t xml:space="preserve">"14:27:24 Flow: Fixed -&gt; 300 umol/s"
</t>
  </si>
  <si>
    <t xml:space="preserve">"14:23:59 Lamp: ParIn -&gt;  150 uml"
</t>
  </si>
  <si>
    <t>14:23:35</t>
  </si>
  <si>
    <t xml:space="preserve">"14:23:59 Flow: Fixed -&gt; 300 umol/s"
</t>
  </si>
  <si>
    <t xml:space="preserve">"14:20:34 Lamp: ParIn -&gt;  100 uml"
</t>
  </si>
  <si>
    <t>14:20:10</t>
  </si>
  <si>
    <t xml:space="preserve">"14:20:34 Flow: Fixed -&gt; 300 umol/s"
</t>
  </si>
  <si>
    <t xml:space="preserve">"14:17:09 Lamp: ParIn -&gt;  50 uml"
</t>
  </si>
  <si>
    <t>14:16:45</t>
  </si>
  <si>
    <t xml:space="preserve">"14:17:09 Flow: Fixed -&gt; 300 umol/s"
</t>
  </si>
  <si>
    <t xml:space="preserve">"14:13:44 Lamp: ParIn -&gt;  25 uml"
</t>
  </si>
  <si>
    <t>14:13:19</t>
  </si>
  <si>
    <t xml:space="preserve">"14:13:43 Flow: Fixed -&gt; 300 umol/s"
</t>
  </si>
  <si>
    <t xml:space="preserve">"14:10:18 Lamp: ParIn -&gt;  0 uml"
</t>
  </si>
  <si>
    <t xml:space="preserve">"14:10:18 Flow: Fixed -&gt; 300 umol/s"
</t>
  </si>
  <si>
    <t xml:space="preserve">"14:10:18 Coolers: Off"
</t>
  </si>
  <si>
    <t xml:space="preserve">"14:10:18 CO2 Mixer: CO2R -&gt; 400 uml"
</t>
  </si>
  <si>
    <t xml:space="preserve">"14:10:18 Lamp: Off"
</t>
  </si>
  <si>
    <t xml:space="preserve">"14:08:03 Launched AutoProg /User/Configs/AutoProgs/LightCurve2"
</t>
  </si>
  <si>
    <t>Tue Jul 28 2020 14:08:02</t>
  </si>
  <si>
    <t xml:space="preserve">"11:42:27 Flow: Fixed -&gt; 300 umol/s"
</t>
  </si>
  <si>
    <t xml:space="preserve">"11:42:27 Coolers: Off"
</t>
  </si>
  <si>
    <t xml:space="preserve">"11:42:27 CO2 Mixer: CO2R -&gt; 400 uml"
</t>
  </si>
  <si>
    <t xml:space="preserve">"11:42:27 Lamp: ParIn -&gt;  2000 uml"
</t>
  </si>
  <si>
    <t>11:42:05</t>
  </si>
  <si>
    <t xml:space="preserve">"11:39:04 Lamp: ParIn -&gt;  2000 uml"
</t>
  </si>
  <si>
    <t>11:38:42</t>
  </si>
  <si>
    <t xml:space="preserve">"11:39:04 Flow: Fixed -&gt; 300 umol/s"
</t>
  </si>
  <si>
    <t xml:space="preserve">"11:35:41 Lamp: ParIn -&gt;  1600 uml"
</t>
  </si>
  <si>
    <t>11:35:19</t>
  </si>
  <si>
    <t xml:space="preserve">"11:35:41 Flow: Fixed -&gt; 300 umol/s"
</t>
  </si>
  <si>
    <t xml:space="preserve">"11:32:18 Lamp: ParIn -&gt;  1250 uml"
</t>
  </si>
  <si>
    <t>11:31:56</t>
  </si>
  <si>
    <t xml:space="preserve">"11:32:18 Flow: Fixed -&gt; 300 umol/s"
</t>
  </si>
  <si>
    <t xml:space="preserve">"11:28:54 Lamp: ParIn -&gt;  1000 uml"
</t>
  </si>
  <si>
    <t xml:space="preserve">"11:28:54 Flow: Fixed -&gt; 300 umol/s"
</t>
  </si>
  <si>
    <t xml:space="preserve">"11:25:31 Lamp: ParIn -&gt;  750 uml"
</t>
  </si>
  <si>
    <t>11:25:09</t>
  </si>
  <si>
    <t xml:space="preserve">"11:22:08 Lamp: ParIn -&gt;  500 uml"
</t>
  </si>
  <si>
    <t>11:21:45</t>
  </si>
  <si>
    <t xml:space="preserve">"11:22:08 Flow: Fixed -&gt; 300 umol/s"
</t>
  </si>
  <si>
    <t xml:space="preserve">"11:18:44 Lamp: ParIn -&gt;  300 uml"
</t>
  </si>
  <si>
    <t>11:18:21</t>
  </si>
  <si>
    <t xml:space="preserve">"11:18:44 Flow: Fixed -&gt; 300 umol/s"
</t>
  </si>
  <si>
    <t xml:space="preserve">"11:15:20 Lamp: ParIn -&gt;  150 uml"
</t>
  </si>
  <si>
    <t>11:14:57</t>
  </si>
  <si>
    <t xml:space="preserve">"11:15:20 Flow: Fixed -&gt; 300 umol/s"
</t>
  </si>
  <si>
    <t xml:space="preserve">"11:11:56 Lamp: ParIn -&gt;  100 uml"
</t>
  </si>
  <si>
    <t>11:11:33</t>
  </si>
  <si>
    <t xml:space="preserve">"11:11:56 Flow: Fixed -&gt; 300 umol/s"
</t>
  </si>
  <si>
    <t xml:space="preserve">"11:08:32 Lamp: ParIn -&gt;  50 uml"
</t>
  </si>
  <si>
    <t>11:08:09</t>
  </si>
  <si>
    <t xml:space="preserve">"11:08:32 Flow: Fixed -&gt; 300 umol/s"
</t>
  </si>
  <si>
    <t xml:space="preserve">"11:05:08 Lamp: ParIn -&gt;  25 uml"
</t>
  </si>
  <si>
    <t>11:04:45</t>
  </si>
  <si>
    <t xml:space="preserve">"11:05:08 Flow: Fixed -&gt; 300 umol/s"
</t>
  </si>
  <si>
    <t xml:space="preserve">"11:01:44 Lamp: ParIn -&gt;  0 uml"
</t>
  </si>
  <si>
    <t xml:space="preserve">"11:01:44 Flow: Fixed -&gt; 300 umol/s"
</t>
  </si>
  <si>
    <t xml:space="preserve">"11:01:44 Coolers: Off"
</t>
  </si>
  <si>
    <t xml:space="preserve">"11:01:44 CO2 Mixer: CO2R -&gt; 400 uml"
</t>
  </si>
  <si>
    <t xml:space="preserve">"11:01:44 Lamp: Off"
</t>
  </si>
  <si>
    <t xml:space="preserve">"10:59:03 Launched AutoProg /User/Configs/AutoProgs/LightCurve2"
</t>
  </si>
  <si>
    <t>Tue Jul 28 2020 10:59:03</t>
  </si>
  <si>
    <t xml:space="preserve">"13:17:48 Flow: Fixed -&gt; 300 umol/s"
</t>
  </si>
  <si>
    <t xml:space="preserve">"13:17:48 Coolers: Off"
</t>
  </si>
  <si>
    <t xml:space="preserve">"13:17:48 CO2 Mixer: CO2R -&gt; 400 uml"
</t>
  </si>
  <si>
    <t xml:space="preserve">"13:17:48 Lamp: ParIn -&gt;  2000 uml"
</t>
  </si>
  <si>
    <t>13:17:23</t>
  </si>
  <si>
    <t xml:space="preserve">"13:14:22 Lamp: ParIn -&gt;  2000 uml"
</t>
  </si>
  <si>
    <t>13:13:58</t>
  </si>
  <si>
    <t xml:space="preserve">"13:14:22 Flow: Fixed -&gt; 300 umol/s"
</t>
  </si>
  <si>
    <t xml:space="preserve">"13:10:57 Lamp: ParIn -&gt;  1600 uml"
</t>
  </si>
  <si>
    <t>13:10:33</t>
  </si>
  <si>
    <t xml:space="preserve">"13:10:56 Flow: Fixed -&gt; 300 umol/s"
</t>
  </si>
  <si>
    <t xml:space="preserve">"13:07:32 Lamp: ParIn -&gt;  1250 uml"
</t>
  </si>
  <si>
    <t>13:07:09</t>
  </si>
  <si>
    <t xml:space="preserve">"13:07:32 Flow: Fixed -&gt; 300 umol/s"
</t>
  </si>
  <si>
    <t xml:space="preserve">"13:04:08 Lamp: ParIn -&gt;  1000 uml"
</t>
  </si>
  <si>
    <t>13:03:44</t>
  </si>
  <si>
    <t xml:space="preserve">"13:04:08 Flow: Fixed -&gt; 300 umol/s"
</t>
  </si>
  <si>
    <t xml:space="preserve">"13:00:43 Lamp: ParIn -&gt;  750 uml"
</t>
  </si>
  <si>
    <t>13:00:19</t>
  </si>
  <si>
    <t xml:space="preserve">"13:00:43 Flow: Fixed -&gt; 300 umol/s"
</t>
  </si>
  <si>
    <t xml:space="preserve">"12:57:18 Lamp: ParIn -&gt;  500 uml"
</t>
  </si>
  <si>
    <t>12:56:54</t>
  </si>
  <si>
    <t xml:space="preserve">"12:57:17 Flow: Fixed -&gt; 300 umol/s"
</t>
  </si>
  <si>
    <t xml:space="preserve">"12:53:53 Lamp: ParIn -&gt;  300 uml"
</t>
  </si>
  <si>
    <t>12:53:30</t>
  </si>
  <si>
    <t xml:space="preserve">"12:53:53 Flow: Fixed -&gt; 300 umol/s"
</t>
  </si>
  <si>
    <t xml:space="preserve">"12:50:29 Lamp: ParIn -&gt;  150 uml"
</t>
  </si>
  <si>
    <t>12:50:06</t>
  </si>
  <si>
    <t xml:space="preserve">"12:50:29 Flow: Fixed -&gt; 300 umol/s"
</t>
  </si>
  <si>
    <t xml:space="preserve">"12:47:05 Lamp: ParIn -&gt;  100 uml"
</t>
  </si>
  <si>
    <t>12:46:41</t>
  </si>
  <si>
    <t xml:space="preserve">"12:47:05 Flow: Fixed -&gt; 300 umol/s"
</t>
  </si>
  <si>
    <t xml:space="preserve">"12:43:40 Lamp: ParIn -&gt;  50 uml"
</t>
  </si>
  <si>
    <t>12:43:16</t>
  </si>
  <si>
    <t xml:space="preserve">"12:43:39 Flow: Fixed -&gt; 300 umol/s"
</t>
  </si>
  <si>
    <t xml:space="preserve">"12:40:15 Lamp: ParIn -&gt;  25 uml"
</t>
  </si>
  <si>
    <t>12:39:51</t>
  </si>
  <si>
    <t xml:space="preserve">"12:40:15 Flow: Fixed -&gt; 300 umol/s"
</t>
  </si>
  <si>
    <t xml:space="preserve">"12:36:50 Lamp: ParIn -&gt;  0 uml"
</t>
  </si>
  <si>
    <t xml:space="preserve">"12:36:50 Flow: Fixed -&gt; 300 umol/s"
</t>
  </si>
  <si>
    <t xml:space="preserve">"12:36:50 Coolers: Off"
</t>
  </si>
  <si>
    <t xml:space="preserve">"12:36:50 CO2 Mixer: CO2R -&gt; 400 uml"
</t>
  </si>
  <si>
    <t xml:space="preserve">"12:36:49 Lamp: Off"
</t>
  </si>
  <si>
    <t xml:space="preserve">"12:33:39 Launched AutoProg /User/Configs/AutoProgs/LightCurve2"
</t>
  </si>
  <si>
    <t>Tue Jul 28 2020 12:33:38</t>
  </si>
  <si>
    <t xml:space="preserve">"14:04:15 Flow: Fixed -&gt; 300 umol/s"
</t>
  </si>
  <si>
    <t xml:space="preserve">"14:04:15 Coolers: Off"
</t>
  </si>
  <si>
    <t xml:space="preserve">"14:04:15 CO2 Mixer: CO2R -&gt; 400 uml"
</t>
  </si>
  <si>
    <t xml:space="preserve">"14:04:15 Lamp: ParIn -&gt;  2000 uml"
</t>
  </si>
  <si>
    <t>14:03:50</t>
  </si>
  <si>
    <t xml:space="preserve">"14:00:49 Lamp: ParIn -&gt;  2000 uml"
</t>
  </si>
  <si>
    <t>14:00:25</t>
  </si>
  <si>
    <t xml:space="preserve">"14:00:49 Flow: Fixed -&gt; 300 umol/s"
</t>
  </si>
  <si>
    <t xml:space="preserve">"13:57:24 Lamp: ParIn -&gt;  1600 uml"
</t>
  </si>
  <si>
    <t>13:57:00</t>
  </si>
  <si>
    <t xml:space="preserve">"13:57:24 Flow: Fixed -&gt; 300 umol/s"
</t>
  </si>
  <si>
    <t xml:space="preserve">"13:53:59 Lamp: ParIn -&gt;  1250 uml"
</t>
  </si>
  <si>
    <t>13:53:35</t>
  </si>
  <si>
    <t xml:space="preserve">"13:53:58 Flow: Fixed -&gt; 300 umol/s"
</t>
  </si>
  <si>
    <t xml:space="preserve">"13:50:34 Lamp: ParIn -&gt;  1000 uml"
</t>
  </si>
  <si>
    <t>13:50:11</t>
  </si>
  <si>
    <t xml:space="preserve">"13:50:34 Flow: Fixed -&gt; 300 umol/s"
</t>
  </si>
  <si>
    <t xml:space="preserve">"13:47:10 Lamp: ParIn -&gt;  750 uml"
</t>
  </si>
  <si>
    <t>13:46:47</t>
  </si>
  <si>
    <t xml:space="preserve">"13:47:10 Flow: Fixed -&gt; 300 umol/s"
</t>
  </si>
  <si>
    <t xml:space="preserve">"13:43:46 Lamp: ParIn -&gt;  500 uml"
</t>
  </si>
  <si>
    <t>13:43:22</t>
  </si>
  <si>
    <t xml:space="preserve">"13:43:46 Flow: Fixed -&gt; 300 umol/s"
</t>
  </si>
  <si>
    <t xml:space="preserve">"13:40:21 Lamp: ParIn -&gt;  300 uml"
</t>
  </si>
  <si>
    <t>13:39:57</t>
  </si>
  <si>
    <t xml:space="preserve">"13:40:20 Flow: Fixed -&gt; 300 umol/s"
</t>
  </si>
  <si>
    <t xml:space="preserve">"13:36:56 Lamp: ParIn -&gt;  150 uml"
</t>
  </si>
  <si>
    <t>13:36:33</t>
  </si>
  <si>
    <t xml:space="preserve">"13:36:56 Flow: Fixed -&gt; 300 umol/s"
</t>
  </si>
  <si>
    <t xml:space="preserve">"13:33:32 Lamp: ParIn -&gt;  100 uml"
</t>
  </si>
  <si>
    <t>13:33:08</t>
  </si>
  <si>
    <t xml:space="preserve">"13:33:32 Flow: Fixed -&gt; 300 umol/s"
</t>
  </si>
  <si>
    <t xml:space="preserve">"13:30:07 Lamp: ParIn -&gt;  50 uml"
</t>
  </si>
  <si>
    <t>13:29:43</t>
  </si>
  <si>
    <t xml:space="preserve">"13:30:06 Flow: Fixed -&gt; 300 umol/s"
</t>
  </si>
  <si>
    <t xml:space="preserve">"13:26:42 Lamp: ParIn -&gt;  25 uml"
</t>
  </si>
  <si>
    <t>13:26:17</t>
  </si>
  <si>
    <t xml:space="preserve">"13:26:41 Flow: Fixed -&gt; 300 umol/s"
</t>
  </si>
  <si>
    <t xml:space="preserve">"13:23:16 Lamp: ParIn -&gt;  0 uml"
</t>
  </si>
  <si>
    <t xml:space="preserve">"13:23:16 Flow: Fixed -&gt; 300 umol/s"
</t>
  </si>
  <si>
    <t xml:space="preserve">"13:23:16 Coolers: Off"
</t>
  </si>
  <si>
    <t xml:space="preserve">"13:23:16 CO2 Mixer: CO2R -&gt; 400 uml"
</t>
  </si>
  <si>
    <t xml:space="preserve">"13:23:16 Lamp: Off"
</t>
  </si>
  <si>
    <t xml:space="preserve">"13:20:33 Launched AutoProg /User/Configs/AutoProgs/LightCurve2"
</t>
  </si>
  <si>
    <t>Tue Jul 28 2020 13:20:32</t>
  </si>
  <si>
    <t xml:space="preserve">"10:55:14 Flow: Fixed -&gt; 300 umol/s"
</t>
  </si>
  <si>
    <t xml:space="preserve">"10:55:14 Coolers: Off"
</t>
  </si>
  <si>
    <t xml:space="preserve">"10:55:14 CO2 Mixer: CO2R -&gt; 400 uml"
</t>
  </si>
  <si>
    <t xml:space="preserve">"10:55:14 Lamp: ParIn -&gt;  2000 uml"
</t>
  </si>
  <si>
    <t>10:54:50</t>
  </si>
  <si>
    <t xml:space="preserve">"10:55:13 Flow: Fixed -&gt; 300 umol/s"
</t>
  </si>
  <si>
    <t xml:space="preserve">"10:51:49 Lamp: ParIn -&gt;  2000 uml"
</t>
  </si>
  <si>
    <t>10:51:25</t>
  </si>
  <si>
    <t xml:space="preserve">"10:51:49 Flow: Fixed -&gt; 300 umol/s"
</t>
  </si>
  <si>
    <t xml:space="preserve">"10:48:24 Lamp: ParIn -&gt;  1600 uml"
</t>
  </si>
  <si>
    <t>10:48:00</t>
  </si>
  <si>
    <t xml:space="preserve">"10:48:24 Flow: Fixed -&gt; 300 umol/s"
</t>
  </si>
  <si>
    <t xml:space="preserve">"10:44:59 Lamp: ParIn -&gt;  1250 uml"
</t>
  </si>
  <si>
    <t>10:44:35</t>
  </si>
  <si>
    <t xml:space="preserve">"10:44:58 Flow: Fixed -&gt; 300 umol/s"
</t>
  </si>
  <si>
    <t xml:space="preserve">"10:41:34 Lamp: ParIn -&gt;  1000 uml"
</t>
  </si>
  <si>
    <t>10:41:10</t>
  </si>
  <si>
    <t xml:space="preserve">"10:41:33 Flow: Fixed -&gt; 300 umol/s"
</t>
  </si>
  <si>
    <t xml:space="preserve">"10:38:09 Lamp: ParIn -&gt;  750 uml"
</t>
  </si>
  <si>
    <t>10:37:46</t>
  </si>
  <si>
    <t xml:space="preserve">"10:38:09 Flow: Fixed -&gt; 300 umol/s"
</t>
  </si>
  <si>
    <t xml:space="preserve">"10:34:45 Lamp: ParIn -&gt;  500 uml"
</t>
  </si>
  <si>
    <t>10:34:21</t>
  </si>
  <si>
    <t xml:space="preserve">"10:34:45 Flow: Fixed -&gt; 300 umol/s"
</t>
  </si>
  <si>
    <t xml:space="preserve">"10:31:20 Lamp: ParIn -&gt;  300 uml"
</t>
  </si>
  <si>
    <t>10:30:56</t>
  </si>
  <si>
    <t xml:space="preserve">"10:31:20 Flow: Fixed -&gt; 300 umol/s"
</t>
  </si>
  <si>
    <t xml:space="preserve">"10:27:55 Lamp: ParIn -&gt;  150 uml"
</t>
  </si>
  <si>
    <t>10:27:31</t>
  </si>
  <si>
    <t xml:space="preserve">"10:27:54 Flow: Fixed -&gt; 300 umol/s"
</t>
  </si>
  <si>
    <t xml:space="preserve">"10:24:30 Lamp: ParIn -&gt;  100 uml"
</t>
  </si>
  <si>
    <t>10:24:07</t>
  </si>
  <si>
    <t xml:space="preserve">"10:24:30 Flow: Fixed -&gt; 300 umol/s"
</t>
  </si>
  <si>
    <t xml:space="preserve">"10:21:06 Lamp: ParIn -&gt;  50 uml"
</t>
  </si>
  <si>
    <t>10:20:42</t>
  </si>
  <si>
    <t xml:space="preserve">"10:21:06 Flow: Fixed -&gt; 300 umol/s"
</t>
  </si>
  <si>
    <t xml:space="preserve">"10:17:41 Lamp: ParIn -&gt;  25 uml"
</t>
  </si>
  <si>
    <t>10:17:17</t>
  </si>
  <si>
    <t xml:space="preserve">"10:17:41 Flow: Fixed -&gt; 300 umol/s"
</t>
  </si>
  <si>
    <t xml:space="preserve">"10:14:16 Lamp: ParIn -&gt;  0 uml"
</t>
  </si>
  <si>
    <t xml:space="preserve">"10:14:16 Flow: Fixed -&gt; 300 umol/s"
</t>
  </si>
  <si>
    <t xml:space="preserve">"10:14:16 Coolers: Off"
</t>
  </si>
  <si>
    <t xml:space="preserve">"10:14:16 CO2 Mixer: CO2R -&gt; 400 uml"
</t>
  </si>
  <si>
    <t xml:space="preserve">"10:14:16 Lamp: Off"
</t>
  </si>
  <si>
    <t xml:space="preserve">"10:14:06 Launched AutoProg /User/Configs/AutoProgs/LightCurve2"
</t>
  </si>
  <si>
    <t>Tue Jul 28 2020 10:14:06</t>
  </si>
  <si>
    <t xml:space="preserve">"13:46:23 Flow: Fixed -&gt; 300 umol/s"
</t>
  </si>
  <si>
    <t xml:space="preserve">"13:46:23 Coolers: Off"
</t>
  </si>
  <si>
    <t xml:space="preserve">"13:46:23 CO2 Mixer: CO2R -&gt; 400 uml"
</t>
  </si>
  <si>
    <t xml:space="preserve">"13:46:23 Lamp: ParIn -&gt;  2000 uml"
</t>
  </si>
  <si>
    <t>13:46:00</t>
  </si>
  <si>
    <t xml:space="preserve">"13:42:59 Lamp: ParIn -&gt;  2000 uml"
</t>
  </si>
  <si>
    <t>13:42:36</t>
  </si>
  <si>
    <t xml:space="preserve">"13:42:59 Flow: Fixed -&gt; 300 umol/s"
</t>
  </si>
  <si>
    <t xml:space="preserve">"13:39:35 Lamp: ParIn -&gt;  1600 uml"
</t>
  </si>
  <si>
    <t>13:39:12</t>
  </si>
  <si>
    <t xml:space="preserve">"13:36:11 Lamp: ParIn -&gt;  1250 uml"
</t>
  </si>
  <si>
    <t>13:35:48</t>
  </si>
  <si>
    <t xml:space="preserve">"13:36:11 Flow: Fixed -&gt; 300 umol/s"
</t>
  </si>
  <si>
    <t xml:space="preserve">"13:32:47 Lamp: ParIn -&gt;  1000 uml"
</t>
  </si>
  <si>
    <t>13:32:24</t>
  </si>
  <si>
    <t xml:space="preserve">"13:32:47 Flow: Fixed -&gt; 300 umol/s"
</t>
  </si>
  <si>
    <t xml:space="preserve">"13:29:23 Lamp: ParIn -&gt;  750 uml"
</t>
  </si>
  <si>
    <t>13:29:00</t>
  </si>
  <si>
    <t xml:space="preserve">"13:29:23 Flow: Fixed -&gt; 300 umol/s"
</t>
  </si>
  <si>
    <t xml:space="preserve">"13:25:59 Lamp: ParIn -&gt;  500 uml"
</t>
  </si>
  <si>
    <t>13:25:36</t>
  </si>
  <si>
    <t xml:space="preserve">"13:25:59 Flow: Fixed -&gt; 300 umol/s"
</t>
  </si>
  <si>
    <t xml:space="preserve">"13:22:35 Lamp: ParIn -&gt;  300 uml"
</t>
  </si>
  <si>
    <t>13:22:12</t>
  </si>
  <si>
    <t xml:space="preserve">"13:22:35 Flow: Fixed -&gt; 300 umol/s"
</t>
  </si>
  <si>
    <t xml:space="preserve">"13:19:11 Lamp: ParIn -&gt;  150 uml"
</t>
  </si>
  <si>
    <t>13:18:49</t>
  </si>
  <si>
    <t xml:space="preserve">"13:19:11 Flow: Fixed -&gt; 300 umol/s"
</t>
  </si>
  <si>
    <t xml:space="preserve">"13:15:48 Lamp: ParIn -&gt;  100 uml"
</t>
  </si>
  <si>
    <t>13:15:25</t>
  </si>
  <si>
    <t xml:space="preserve">"13:15:48 Flow: Fixed -&gt; 300 umol/s"
</t>
  </si>
  <si>
    <t xml:space="preserve">"13:12:24 Lamp: ParIn -&gt;  50 uml"
</t>
  </si>
  <si>
    <t>13:12:01</t>
  </si>
  <si>
    <t xml:space="preserve">"13:12:23 Flow: Fixed -&gt; 300 umol/s"
</t>
  </si>
  <si>
    <t xml:space="preserve">"13:09:00 Lamp: ParIn -&gt;  25 uml"
</t>
  </si>
  <si>
    <t>13:08:37</t>
  </si>
  <si>
    <t xml:space="preserve">"13:09:00 Flow: Fixed -&gt; 300 umol/s"
</t>
  </si>
  <si>
    <t xml:space="preserve">"13:05:36 Lamp: ParIn -&gt;  0 uml"
</t>
  </si>
  <si>
    <t xml:space="preserve">"13:05:36 Flow: Fixed -&gt; 300 umol/s"
</t>
  </si>
  <si>
    <t xml:space="preserve">"13:05:36 Coolers: Off"
</t>
  </si>
  <si>
    <t xml:space="preserve">"13:05:36 CO2 Mixer: CO2R -&gt; 400 uml"
</t>
  </si>
  <si>
    <t xml:space="preserve">"13:05:36 Lamp: Off"
</t>
  </si>
  <si>
    <t xml:space="preserve">"13:04:15 Launched AutoProg /User/Configs/AutoProgs/LightCurve2"
</t>
  </si>
  <si>
    <t>Thr Jul 30 2020 13:04:15</t>
  </si>
  <si>
    <t xml:space="preserve">"09:07:04 Flow: Fixed -&gt; 300 umol/s"
</t>
  </si>
  <si>
    <t xml:space="preserve">"09:07:04 Coolers: Off"
</t>
  </si>
  <si>
    <t xml:space="preserve">"09:07:04 CO2 Mixer: CO2R -&gt; 400 uml"
</t>
  </si>
  <si>
    <t xml:space="preserve">"09:07:03 Lamp: ParIn -&gt;  2000 uml"
</t>
  </si>
  <si>
    <t>09:06:41</t>
  </si>
  <si>
    <t xml:space="preserve">"09:07:03 Flow: Fixed -&gt; 300 umol/s"
</t>
  </si>
  <si>
    <t xml:space="preserve">"09:03:40 Lamp: ParIn -&gt;  2000 uml"
</t>
  </si>
  <si>
    <t>09:03:17</t>
  </si>
  <si>
    <t xml:space="preserve">"09:03:40 Flow: Fixed -&gt; 300 umol/s"
</t>
  </si>
  <si>
    <t xml:space="preserve">"09:00:16 Lamp: ParIn -&gt;  1600 uml"
</t>
  </si>
  <si>
    <t>08:59:53</t>
  </si>
  <si>
    <t xml:space="preserve">"09:00:15 Flow: Fixed -&gt; 300 umol/s"
</t>
  </si>
  <si>
    <t xml:space="preserve">"08:56:52 Lamp: ParIn -&gt;  1250 uml"
</t>
  </si>
  <si>
    <t>08:56:29</t>
  </si>
  <si>
    <t xml:space="preserve">"08:56:51 Flow: Fixed -&gt; 300 umol/s"
</t>
  </si>
  <si>
    <t xml:space="preserve">"08:53:28 Lamp: ParIn -&gt;  1000 uml"
</t>
  </si>
  <si>
    <t>08:53:06</t>
  </si>
  <si>
    <t xml:space="preserve">"08:53:28 Flow: Fixed -&gt; 300 umol/s"
</t>
  </si>
  <si>
    <t xml:space="preserve">"08:50:05 Lamp: ParIn -&gt;  750 uml"
</t>
  </si>
  <si>
    <t>08:49:42</t>
  </si>
  <si>
    <t xml:space="preserve">"08:50:05 Flow: Fixed -&gt; 300 umol/s"
</t>
  </si>
  <si>
    <t xml:space="preserve">"08:46:41 Lamp: ParIn -&gt;  500 uml"
</t>
  </si>
  <si>
    <t>08:46:18</t>
  </si>
  <si>
    <t xml:space="preserve">"08:46:40 Flow: Fixed -&gt; 300 umol/s"
</t>
  </si>
  <si>
    <t xml:space="preserve">"08:43:17 Lamp: ParIn -&gt;  300 uml"
</t>
  </si>
  <si>
    <t>08:42:54</t>
  </si>
  <si>
    <t xml:space="preserve">"08:43:16 Flow: Fixed -&gt; 300 umol/s"
</t>
  </si>
  <si>
    <t xml:space="preserve">"08:39:53 Lamp: ParIn -&gt;  150 uml"
</t>
  </si>
  <si>
    <t>08:39:31</t>
  </si>
  <si>
    <t xml:space="preserve">"08:39:53 Flow: Fixed -&gt; 300 umol/s"
</t>
  </si>
  <si>
    <t xml:space="preserve">"08:36:30 Lamp: ParIn -&gt;  100 uml"
</t>
  </si>
  <si>
    <t>08:36:07</t>
  </si>
  <si>
    <t xml:space="preserve">"08:36:30 Flow: Fixed -&gt; 300 umol/s"
</t>
  </si>
  <si>
    <t xml:space="preserve">"08:33:06 Lamp: ParIn -&gt;  50 uml"
</t>
  </si>
  <si>
    <t>08:32:43</t>
  </si>
  <si>
    <t xml:space="preserve">"08:33:05 Flow: Fixed -&gt; 300 umol/s"
</t>
  </si>
  <si>
    <t xml:space="preserve">"08:29:42 Lamp: ParIn -&gt;  25 uml"
</t>
  </si>
  <si>
    <t>08:29:19</t>
  </si>
  <si>
    <t xml:space="preserve">"08:29:42 Flow: Fixed -&gt; 300 umol/s"
</t>
  </si>
  <si>
    <t xml:space="preserve">"08:26:18 Lamp: ParIn -&gt;  0 uml"
</t>
  </si>
  <si>
    <t xml:space="preserve">"08:26:18 Flow: Fixed -&gt; 300 umol/s"
</t>
  </si>
  <si>
    <t xml:space="preserve">"08:26:18 Coolers: Off"
</t>
  </si>
  <si>
    <t xml:space="preserve">"08:26:18 CO2 Mixer: CO2R -&gt; 400 uml"
</t>
  </si>
  <si>
    <t xml:space="preserve">"08:26:18 Lamp: Off"
</t>
  </si>
  <si>
    <t xml:space="preserve">"08:25:54 Launched AutoProg /User/Configs/AutoProgs/LightCurve2"
</t>
  </si>
  <si>
    <t>Thr Jul 30 2020 08:25:54</t>
  </si>
  <si>
    <t xml:space="preserve">"09:53:28 Flow: Fixed -&gt; 300 umol/s"
</t>
  </si>
  <si>
    <t xml:space="preserve">"09:53:28 Coolers: Off"
</t>
  </si>
  <si>
    <t xml:space="preserve">"09:53:28 CO2 Mixer: CO2R -&gt; 400 uml"
</t>
  </si>
  <si>
    <t xml:space="preserve">"09:53:28 Lamp: ParIn -&gt;  2000 uml"
</t>
  </si>
  <si>
    <t>09:53:05</t>
  </si>
  <si>
    <t xml:space="preserve">"09:50:04 Lamp: ParIn -&gt;  2000 uml"
</t>
  </si>
  <si>
    <t>09:49:41</t>
  </si>
  <si>
    <t xml:space="preserve">"09:50:03 Flow: Fixed -&gt; 300 umol/s"
</t>
  </si>
  <si>
    <t xml:space="preserve">"09:46:40 Lamp: ParIn -&gt;  1600 uml"
</t>
  </si>
  <si>
    <t>09:46:17</t>
  </si>
  <si>
    <t xml:space="preserve">"09:46:39 Flow: Fixed -&gt; 300 umol/s"
</t>
  </si>
  <si>
    <t xml:space="preserve">"09:43:16 Lamp: ParIn -&gt;  1250 uml"
</t>
  </si>
  <si>
    <t>09:42:53</t>
  </si>
  <si>
    <t xml:space="preserve">"09:43:16 Flow: Fixed -&gt; 300 umol/s"
</t>
  </si>
  <si>
    <t xml:space="preserve">"09:39:52 Lamp: ParIn -&gt;  1000 uml"
</t>
  </si>
  <si>
    <t>09:39:29</t>
  </si>
  <si>
    <t xml:space="preserve">"09:39:51 Flow: Fixed -&gt; 300 umol/s"
</t>
  </si>
  <si>
    <t xml:space="preserve">"09:36:28 Lamp: ParIn -&gt;  750 uml"
</t>
  </si>
  <si>
    <t>09:36:05</t>
  </si>
  <si>
    <t xml:space="preserve">"09:36:27 Flow: Fixed -&gt; 300 umol/s"
</t>
  </si>
  <si>
    <t xml:space="preserve">"09:33:04 Lamp: ParIn -&gt;  500 uml"
</t>
  </si>
  <si>
    <t>09:32:42</t>
  </si>
  <si>
    <t xml:space="preserve">"09:33:04 Flow: Fixed -&gt; 300 umol/s"
</t>
  </si>
  <si>
    <t xml:space="preserve">"09:29:41 Lamp: ParIn -&gt;  300 uml"
</t>
  </si>
  <si>
    <t>09:29:18</t>
  </si>
  <si>
    <t xml:space="preserve">"09:29:41 Flow: Fixed -&gt; 300 umol/s"
</t>
  </si>
  <si>
    <t xml:space="preserve">"09:26:17 Lamp: ParIn -&gt;  150 uml"
</t>
  </si>
  <si>
    <t>09:25:54</t>
  </si>
  <si>
    <t xml:space="preserve">"09:26:16 Flow: Fixed -&gt; 300 umol/s"
</t>
  </si>
  <si>
    <t xml:space="preserve">"09:22:53 Lamp: ParIn -&gt;  100 uml"
</t>
  </si>
  <si>
    <t>09:22:31</t>
  </si>
  <si>
    <t xml:space="preserve">"09:22:53 Flow: Fixed -&gt; 300 umol/s"
</t>
  </si>
  <si>
    <t xml:space="preserve">"09:19:30 Lamp: ParIn -&gt;  50 uml"
</t>
  </si>
  <si>
    <t>09:19:07</t>
  </si>
  <si>
    <t xml:space="preserve">"09:19:30 Flow: Fixed -&gt; 300 umol/s"
</t>
  </si>
  <si>
    <t xml:space="preserve">"09:16:06 Lamp: ParIn -&gt;  25 uml"
</t>
  </si>
  <si>
    <t>09:15:43</t>
  </si>
  <si>
    <t xml:space="preserve">"09:16:06 Flow: Fixed -&gt; 300 umol/s"
</t>
  </si>
  <si>
    <t xml:space="preserve">"09:12:42 Lamp: ParIn -&gt;  0 uml"
</t>
  </si>
  <si>
    <t xml:space="preserve">"09:12:42 Flow: Fixed -&gt; 300 umol/s"
</t>
  </si>
  <si>
    <t xml:space="preserve">"09:12:42 Coolers: Off"
</t>
  </si>
  <si>
    <t xml:space="preserve">"09:12:42 CO2 Mixer: CO2R -&gt; 400 uml"
</t>
  </si>
  <si>
    <t xml:space="preserve">"09:12:42 Lamp: Off"
</t>
  </si>
  <si>
    <t xml:space="preserve">"09:09:58 Launched AutoProg /User/Configs/AutoProgs/LightCurve2"
</t>
  </si>
  <si>
    <t>Thr Jul 30 2020 09:09:58</t>
  </si>
  <si>
    <t xml:space="preserve">"11:23:49 Flow: Fixed -&gt; 300 umol/s"
</t>
  </si>
  <si>
    <t xml:space="preserve">"11:23:48 Coolers: Off"
</t>
  </si>
  <si>
    <t xml:space="preserve">"11:23:48 CO2 Mixer: CO2R -&gt; 400 uml"
</t>
  </si>
  <si>
    <t xml:space="preserve">"11:23:48 Lamp: ParIn -&gt;  2000 uml"
</t>
  </si>
  <si>
    <t>11:23:25</t>
  </si>
  <si>
    <t xml:space="preserve">"11:23:48 Flow: Fixed -&gt; 300 umol/s"
</t>
  </si>
  <si>
    <t xml:space="preserve">"11:20:24 Lamp: ParIn -&gt;  2000 uml"
</t>
  </si>
  <si>
    <t>11:20:00</t>
  </si>
  <si>
    <t xml:space="preserve">"11:20:24 Flow: Fixed -&gt; 300 umol/s"
</t>
  </si>
  <si>
    <t xml:space="preserve">"11:16:59 Lamp: ParIn -&gt;  1600 uml"
</t>
  </si>
  <si>
    <t>11:16:36</t>
  </si>
  <si>
    <t xml:space="preserve">"11:16:59 Flow: Fixed -&gt; 300 umol/s"
</t>
  </si>
  <si>
    <t xml:space="preserve">"11:13:35 Lamp: ParIn -&gt;  1250 uml"
</t>
  </si>
  <si>
    <t>11:13:12</t>
  </si>
  <si>
    <t xml:space="preserve">"11:13:35 Flow: Fixed -&gt; 300 umol/s"
</t>
  </si>
  <si>
    <t xml:space="preserve">"11:10:11 Lamp: ParIn -&gt;  1000 uml"
</t>
  </si>
  <si>
    <t>11:09:48</t>
  </si>
  <si>
    <t xml:space="preserve">"11:10:11 Flow: Fixed -&gt; 300 umol/s"
</t>
  </si>
  <si>
    <t xml:space="preserve">"11:06:47 Lamp: ParIn -&gt;  750 uml"
</t>
  </si>
  <si>
    <t>11:06:24</t>
  </si>
  <si>
    <t xml:space="preserve">"11:06:47 Flow: Fixed -&gt; 300 umol/s"
</t>
  </si>
  <si>
    <t xml:space="preserve">"11:03:23 Lamp: ParIn -&gt;  500 uml"
</t>
  </si>
  <si>
    <t>11:03:00</t>
  </si>
  <si>
    <t xml:space="preserve">"11:03:23 Flow: Fixed -&gt; 300 umol/s"
</t>
  </si>
  <si>
    <t xml:space="preserve">"10:59:59 Lamp: ParIn -&gt;  300 uml"
</t>
  </si>
  <si>
    <t>10:59:36</t>
  </si>
  <si>
    <t xml:space="preserve">"10:59:59 Flow: Fixed -&gt; 300 umol/s"
</t>
  </si>
  <si>
    <t xml:space="preserve">"10:56:35 Lamp: ParIn -&gt;  150 uml"
</t>
  </si>
  <si>
    <t>10:56:12</t>
  </si>
  <si>
    <t xml:space="preserve">"10:56:35 Flow: Fixed -&gt; 300 umol/s"
</t>
  </si>
  <si>
    <t xml:space="preserve">"10:53:11 Lamp: ParIn -&gt;  100 uml"
</t>
  </si>
  <si>
    <t>10:52:48</t>
  </si>
  <si>
    <t xml:space="preserve">"10:53:11 Flow: Fixed -&gt; 300 umol/s"
</t>
  </si>
  <si>
    <t xml:space="preserve">"10:49:47 Lamp: ParIn -&gt;  50 uml"
</t>
  </si>
  <si>
    <t>10:49:24</t>
  </si>
  <si>
    <t xml:space="preserve">"10:49:47 Flow: Fixed -&gt; 300 umol/s"
</t>
  </si>
  <si>
    <t xml:space="preserve">"10:46:23 Lamp: ParIn -&gt;  25 uml"
</t>
  </si>
  <si>
    <t>10:46:00</t>
  </si>
  <si>
    <t xml:space="preserve">"10:46:23 Flow: Fixed -&gt; 300 umol/s"
</t>
  </si>
  <si>
    <t xml:space="preserve">"10:42:59 Lamp: ParIn -&gt;  0 uml"
</t>
  </si>
  <si>
    <t xml:space="preserve">"10:42:58 Flow: Fixed -&gt; 300 umol/s"
</t>
  </si>
  <si>
    <t xml:space="preserve">"10:42:58 Coolers: Off"
</t>
  </si>
  <si>
    <t xml:space="preserve">"10:42:58 CO2 Mixer: CO2R -&gt; 400 uml"
</t>
  </si>
  <si>
    <t xml:space="preserve">"10:42:58 Lamp: Off"
</t>
  </si>
  <si>
    <t xml:space="preserve">"10:41:26 Launched AutoProg /User/Configs/AutoProgs/LightCurve2"
</t>
  </si>
  <si>
    <t>Thr Jul 30 2020 10:41:26</t>
  </si>
  <si>
    <t xml:space="preserve">"12:10:29 Flow: Fixed -&gt; 300 umol/s"
</t>
  </si>
  <si>
    <t xml:space="preserve">"12:10:29 Coolers: Off"
</t>
  </si>
  <si>
    <t xml:space="preserve">"12:10:29 CO2 Mixer: CO2R -&gt; 400 uml"
</t>
  </si>
  <si>
    <t xml:space="preserve">"12:10:29 Lamp: ParIn -&gt;  2000 uml"
</t>
  </si>
  <si>
    <t>12:10:07</t>
  </si>
  <si>
    <t xml:space="preserve">"12:10:28 Flow: Fixed -&gt; 300 umol/s"
</t>
  </si>
  <si>
    <t xml:space="preserve">"12:07:06 Lamp: ParIn -&gt;  2000 uml"
</t>
  </si>
  <si>
    <t>12:06:45</t>
  </si>
  <si>
    <t xml:space="preserve">"12:07:06 Flow: Fixed -&gt; 300 umol/s"
</t>
  </si>
  <si>
    <t xml:space="preserve">"12:03:44 Lamp: ParIn -&gt;  1600 uml"
</t>
  </si>
  <si>
    <t>12:03:22</t>
  </si>
  <si>
    <t xml:space="preserve">"12:03:44 Flow: Fixed -&gt; 300 umol/s"
</t>
  </si>
  <si>
    <t xml:space="preserve">"12:00:21 Lamp: ParIn -&gt;  1250 uml"
</t>
  </si>
  <si>
    <t xml:space="preserve">"12:00:20 Flow: Fixed -&gt; 300 umol/s"
</t>
  </si>
  <si>
    <t xml:space="preserve">"11:56:58 Lamp: ParIn -&gt;  1000 uml"
</t>
  </si>
  <si>
    <t>11:56:36</t>
  </si>
  <si>
    <t xml:space="preserve">"11:53:35 Lamp: ParIn -&gt;  750 uml"
</t>
  </si>
  <si>
    <t>11:53:13</t>
  </si>
  <si>
    <t xml:space="preserve">"11:53:35 Flow: Fixed -&gt; 300 umol/s"
</t>
  </si>
  <si>
    <t xml:space="preserve">"11:50:12 Lamp: ParIn -&gt;  500 uml"
</t>
  </si>
  <si>
    <t>11:49:50</t>
  </si>
  <si>
    <t xml:space="preserve">"11:50:12 Flow: Fixed -&gt; 300 umol/s"
</t>
  </si>
  <si>
    <t xml:space="preserve">"11:46:49 Lamp: ParIn -&gt;  300 uml"
</t>
  </si>
  <si>
    <t>11:46:27</t>
  </si>
  <si>
    <t xml:space="preserve">"11:46:49 Flow: Fixed -&gt; 300 umol/s"
</t>
  </si>
  <si>
    <t xml:space="preserve">"11:43:26 Lamp: ParIn -&gt;  150 uml"
</t>
  </si>
  <si>
    <t>11:43:04</t>
  </si>
  <si>
    <t xml:space="preserve">"11:43:26 Flow: Fixed -&gt; 300 umol/s"
</t>
  </si>
  <si>
    <t xml:space="preserve">"11:40:03 Lamp: ParIn -&gt;  100 uml"
</t>
  </si>
  <si>
    <t>11:39:41</t>
  </si>
  <si>
    <t xml:space="preserve">"11:40:03 Flow: Fixed -&gt; 300 umol/s"
</t>
  </si>
  <si>
    <t xml:space="preserve">"11:36:40 Lamp: ParIn -&gt;  50 uml"
</t>
  </si>
  <si>
    <t>11:36:18</t>
  </si>
  <si>
    <t xml:space="preserve">"11:36:40 Flow: Fixed -&gt; 300 umol/s"
</t>
  </si>
  <si>
    <t xml:space="preserve">"11:33:17 Lamp: ParIn -&gt;  25 uml"
</t>
  </si>
  <si>
    <t>11:32:54</t>
  </si>
  <si>
    <t xml:space="preserve">"11:33:16 Flow: Fixed -&gt; 300 umol/s"
</t>
  </si>
  <si>
    <t xml:space="preserve">"11:29:53 Lamp: ParIn -&gt;  0 uml"
</t>
  </si>
  <si>
    <t xml:space="preserve">"11:29:53 Flow: Fixed -&gt; 300 umol/s"
</t>
  </si>
  <si>
    <t xml:space="preserve">"11:29:53 Coolers: Off"
</t>
  </si>
  <si>
    <t xml:space="preserve">"11:29:53 CO2 Mixer: CO2R -&gt; 400 uml"
</t>
  </si>
  <si>
    <t xml:space="preserve">"11:29:53 Lamp: Off"
</t>
  </si>
  <si>
    <t xml:space="preserve">"11:27:10 Launched AutoProg /User/Configs/AutoProgs/LightCurve2"
</t>
  </si>
  <si>
    <t>Thr Jul 30 2020 11:27:10</t>
  </si>
  <si>
    <t xml:space="preserve">"12:30:10 Flow: Fixed -&gt; 300 umol/s"
</t>
  </si>
  <si>
    <t xml:space="preserve">"12:30:10 Coolers: Off"
</t>
  </si>
  <si>
    <t xml:space="preserve">"12:30:10 CO2 Mixer: CO2R -&gt; 400 uml"
</t>
  </si>
  <si>
    <t xml:space="preserve">"12:30:10 Lamp: ParIn -&gt;  2000 uml"
</t>
  </si>
  <si>
    <t>12:29:46</t>
  </si>
  <si>
    <t xml:space="preserve">"12:26:45 Lamp: ParIn -&gt;  2000 uml"
</t>
  </si>
  <si>
    <t>12:26:22</t>
  </si>
  <si>
    <t xml:space="preserve">"12:26:45 Flow: Fixed -&gt; 300 umol/s"
</t>
  </si>
  <si>
    <t xml:space="preserve">"12:23:21 Lamp: ParIn -&gt;  1600 uml"
</t>
  </si>
  <si>
    <t>12:22:57</t>
  </si>
  <si>
    <t xml:space="preserve">"12:23:21 Flow: Fixed -&gt; 300 umol/s"
</t>
  </si>
  <si>
    <t xml:space="preserve">"12:19:56 Lamp: ParIn -&gt;  1250 uml"
</t>
  </si>
  <si>
    <t>12:19:33</t>
  </si>
  <si>
    <t xml:space="preserve">"12:19:56 Flow: Fixed -&gt; 300 umol/s"
</t>
  </si>
  <si>
    <t xml:space="preserve">"12:16:32 Lamp: ParIn -&gt;  1000 uml"
</t>
  </si>
  <si>
    <t>12:16:08</t>
  </si>
  <si>
    <t xml:space="preserve">"12:16:32 Flow: Fixed -&gt; 300 umol/s"
</t>
  </si>
  <si>
    <t xml:space="preserve">"12:13:07 Lamp: ParIn -&gt;  750 uml"
</t>
  </si>
  <si>
    <t>12:12:44</t>
  </si>
  <si>
    <t xml:space="preserve">"12:13:07 Flow: Fixed -&gt; 300 umol/s"
</t>
  </si>
  <si>
    <t xml:space="preserve">"12:09:43 Lamp: ParIn -&gt;  500 uml"
</t>
  </si>
  <si>
    <t>12:09:20</t>
  </si>
  <si>
    <t xml:space="preserve">"12:09:43 Flow: Fixed -&gt; 300 umol/s"
</t>
  </si>
  <si>
    <t xml:space="preserve">"12:06:19 Lamp: ParIn -&gt;  300 uml"
</t>
  </si>
  <si>
    <t>12:05:56</t>
  </si>
  <si>
    <t xml:space="preserve">"12:06:19 Flow: Fixed -&gt; 300 umol/s"
</t>
  </si>
  <si>
    <t xml:space="preserve">"12:02:55 Lamp: ParIn -&gt;  150 uml"
</t>
  </si>
  <si>
    <t>12:02:32</t>
  </si>
  <si>
    <t xml:space="preserve">"12:02:55 Flow: Fixed -&gt; 300 umol/s"
</t>
  </si>
  <si>
    <t xml:space="preserve">"11:59:31 Lamp: ParIn -&gt;  100 uml"
</t>
  </si>
  <si>
    <t>11:59:08</t>
  </si>
  <si>
    <t xml:space="preserve">"11:59:31 Flow: Fixed -&gt; 300 umol/s"
</t>
  </si>
  <si>
    <t xml:space="preserve">"11:56:07 Lamp: ParIn -&gt;  50 uml"
</t>
  </si>
  <si>
    <t>11:55:44</t>
  </si>
  <si>
    <t xml:space="preserve">"11:56:07 Flow: Fixed -&gt; 300 umol/s"
</t>
  </si>
  <si>
    <t xml:space="preserve">"11:52:43 Lamp: ParIn -&gt;  25 uml"
</t>
  </si>
  <si>
    <t>11:52:20</t>
  </si>
  <si>
    <t xml:space="preserve">"11:52:43 Flow: Fixed -&gt; 300 umol/s"
</t>
  </si>
  <si>
    <t xml:space="preserve">"11:49:19 Lamp: ParIn -&gt;  0 uml"
</t>
  </si>
  <si>
    <t xml:space="preserve">"11:49:19 Flow: Fixed -&gt; 300 umol/s"
</t>
  </si>
  <si>
    <t xml:space="preserve">"11:49:19 Coolers: Off"
</t>
  </si>
  <si>
    <t xml:space="preserve">"11:49:19 CO2 Mixer: CO2R -&gt; 400 uml"
</t>
  </si>
  <si>
    <t xml:space="preserve">"11:49:18 Lamp: Off"
</t>
  </si>
  <si>
    <t xml:space="preserve">"11:46:55 Launched AutoProg /User/Configs/AutoProgs/LightCurve2"
</t>
  </si>
  <si>
    <t>Tue Jul 28 2020 11:46:55</t>
  </si>
  <si>
    <t xml:space="preserve">"17:50:17 Flow: Fixed -&gt; 300 umol/s"
</t>
  </si>
  <si>
    <t xml:space="preserve">"17:50:17 Coolers: Off"
</t>
  </si>
  <si>
    <t xml:space="preserve">"17:50:17 CO2 Mixer: CO2R -&gt; 400 uml"
</t>
  </si>
  <si>
    <t xml:space="preserve">"17:50:17 Lamp: ParIn -&gt;  2000 uml"
</t>
  </si>
  <si>
    <t>17:49:52</t>
  </si>
  <si>
    <t xml:space="preserve">"17:46:51 Lamp: ParIn -&gt;  2000 uml"
</t>
  </si>
  <si>
    <t>17:46:26</t>
  </si>
  <si>
    <t xml:space="preserve">"17:46:51 Flow: Fixed -&gt; 300 umol/s"
</t>
  </si>
  <si>
    <t xml:space="preserve">"17:43:25 Lamp: ParIn -&gt;  1600 uml"
</t>
  </si>
  <si>
    <t>17:42:59</t>
  </si>
  <si>
    <t xml:space="preserve">"17:43:25 Flow: Fixed -&gt; 300 umol/s"
</t>
  </si>
  <si>
    <t xml:space="preserve">"17:39:58 Lamp: ParIn -&gt;  1250 uml"
</t>
  </si>
  <si>
    <t>17:39:33</t>
  </si>
  <si>
    <t xml:space="preserve">"17:39:58 Flow: Fixed -&gt; 300 umol/s"
</t>
  </si>
  <si>
    <t xml:space="preserve">"17:36:32 Lamp: ParIn -&gt;  1000 uml"
</t>
  </si>
  <si>
    <t>17:36:07</t>
  </si>
  <si>
    <t xml:space="preserve">"17:36:32 Flow: Fixed -&gt; 300 umol/s"
</t>
  </si>
  <si>
    <t xml:space="preserve">"17:33:06 Lamp: ParIn -&gt;  750 uml"
</t>
  </si>
  <si>
    <t>17:32:40</t>
  </si>
  <si>
    <t xml:space="preserve">"17:33:06 Flow: Fixed -&gt; 300 umol/s"
</t>
  </si>
  <si>
    <t xml:space="preserve">"17:29:39 Lamp: ParIn -&gt;  500 uml"
</t>
  </si>
  <si>
    <t>17:29:14</t>
  </si>
  <si>
    <t xml:space="preserve">"17:29:39 Flow: Fixed -&gt; 300 umol/s"
</t>
  </si>
  <si>
    <t xml:space="preserve">"17:26:13 Lamp: ParIn -&gt;  300 uml"
</t>
  </si>
  <si>
    <t>17:25:48</t>
  </si>
  <si>
    <t xml:space="preserve">"17:26:13 Flow: Fixed -&gt; 300 umol/s"
</t>
  </si>
  <si>
    <t xml:space="preserve">"17:22:47 Lamp: ParIn -&gt;  150 uml"
</t>
  </si>
  <si>
    <t>17:22:22</t>
  </si>
  <si>
    <t xml:space="preserve">"17:22:47 Flow: Fixed -&gt; 300 umol/s"
</t>
  </si>
  <si>
    <t xml:space="preserve">"17:19:21 Lamp: ParIn -&gt;  100 uml"
</t>
  </si>
  <si>
    <t>17:18:56</t>
  </si>
  <si>
    <t xml:space="preserve">"17:19:21 Flow: Fixed -&gt; 300 umol/s"
</t>
  </si>
  <si>
    <t xml:space="preserve">"17:15:55 Lamp: ParIn -&gt;  50 uml"
</t>
  </si>
  <si>
    <t>17:15:30</t>
  </si>
  <si>
    <t xml:space="preserve">"17:15:55 Flow: Fixed -&gt; 300 umol/s"
</t>
  </si>
  <si>
    <t xml:space="preserve">"17:12:29 Lamp: ParIn -&gt;  25 uml"
</t>
  </si>
  <si>
    <t>17:12:03</t>
  </si>
  <si>
    <t xml:space="preserve">"17:12:29 Flow: Fixed -&gt; 300 umol/s"
</t>
  </si>
  <si>
    <t xml:space="preserve">"17:09:02 Lamp: ParIn -&gt;  0 uml"
</t>
  </si>
  <si>
    <t xml:space="preserve">"17:09:02 Flow: Fixed -&gt; 300 umol/s"
</t>
  </si>
  <si>
    <t xml:space="preserve">"17:09:02 Coolers: Off"
</t>
  </si>
  <si>
    <t xml:space="preserve">"17:09:02 CO2 Mixer: CO2R -&gt; 400 uml"
</t>
  </si>
  <si>
    <t xml:space="preserve">"17:09:02 Lamp: Off"
</t>
  </si>
  <si>
    <t xml:space="preserve">"17:08:19 Launched AutoProg /User/Configs/AutoProgs/LightCurve2"
</t>
  </si>
  <si>
    <t>Fri Jul 31 2020 17:08:19</t>
  </si>
  <si>
    <t xml:space="preserve">"10:12:04 Flow: Fixed -&gt; 300 umol/s"
</t>
  </si>
  <si>
    <t xml:space="preserve">"10:12:04 Coolers: Off"
</t>
  </si>
  <si>
    <t xml:space="preserve">"10:12:04 CO2 Mixer: CO2R -&gt; 400 uml"
</t>
  </si>
  <si>
    <t xml:space="preserve">"10:12:04 Lamp: ParIn -&gt;  2000 uml"
</t>
  </si>
  <si>
    <t>10:11:39</t>
  </si>
  <si>
    <t xml:space="preserve">"10:08:38 Lamp: ParIn -&gt;  2000 uml"
</t>
  </si>
  <si>
    <t>10:08:13</t>
  </si>
  <si>
    <t xml:space="preserve">"10:08:38 Flow: Fixed -&gt; 300 umol/s"
</t>
  </si>
  <si>
    <t xml:space="preserve">"10:05:12 Lamp: ParIn -&gt;  1600 uml"
</t>
  </si>
  <si>
    <t>10:04:47</t>
  </si>
  <si>
    <t xml:space="preserve">"10:05:12 Flow: Fixed -&gt; 300 umol/s"
</t>
  </si>
  <si>
    <t xml:space="preserve">"10:01:46 Lamp: ParIn -&gt;  1250 uml"
</t>
  </si>
  <si>
    <t>10:01:21</t>
  </si>
  <si>
    <t xml:space="preserve">"10:01:45 Flow: Fixed -&gt; 300 umol/s"
</t>
  </si>
  <si>
    <t xml:space="preserve">"09:58:20 Lamp: ParIn -&gt;  1000 uml"
</t>
  </si>
  <si>
    <t>09:57:56</t>
  </si>
  <si>
    <t xml:space="preserve">"09:58:20 Flow: Fixed -&gt; 300 umol/s"
</t>
  </si>
  <si>
    <t xml:space="preserve">"09:54:55 Lamp: ParIn -&gt;  750 uml"
</t>
  </si>
  <si>
    <t>09:54:31</t>
  </si>
  <si>
    <t xml:space="preserve">"09:54:55 Flow: Fixed -&gt; 300 umol/s"
</t>
  </si>
  <si>
    <t xml:space="preserve">"09:51:30 Lamp: ParIn -&gt;  500 uml"
</t>
  </si>
  <si>
    <t>09:51:06</t>
  </si>
  <si>
    <t xml:space="preserve">"09:51:30 Flow: Fixed -&gt; 300 umol/s"
</t>
  </si>
  <si>
    <t xml:space="preserve">"09:48:05 Lamp: ParIn -&gt;  300 uml"
</t>
  </si>
  <si>
    <t>09:47:41</t>
  </si>
  <si>
    <t xml:space="preserve">"09:48:05 Flow: Fixed -&gt; 300 umol/s"
</t>
  </si>
  <si>
    <t xml:space="preserve">"09:44:40 Lamp: ParIn -&gt;  150 uml"
</t>
  </si>
  <si>
    <t>09:44:16</t>
  </si>
  <si>
    <t xml:space="preserve">"09:44:40 Flow: Fixed -&gt; 300 umol/s"
</t>
  </si>
  <si>
    <t xml:space="preserve">"09:41:15 Lamp: ParIn -&gt;  100 uml"
</t>
  </si>
  <si>
    <t>09:40:51</t>
  </si>
  <si>
    <t xml:space="preserve">"09:41:15 Flow: Fixed -&gt; 300 umol/s"
</t>
  </si>
  <si>
    <t xml:space="preserve">"09:37:50 Lamp: ParIn -&gt;  50 uml"
</t>
  </si>
  <si>
    <t>09:37:25</t>
  </si>
  <si>
    <t xml:space="preserve">"09:37:49 Flow: Fixed -&gt; 300 umol/s"
</t>
  </si>
  <si>
    <t xml:space="preserve">"09:34:24 Lamp: ParIn -&gt;  25 uml"
</t>
  </si>
  <si>
    <t>09:33:59</t>
  </si>
  <si>
    <t xml:space="preserve">"09:34:24 Flow: Fixed -&gt; 300 umol/s"
</t>
  </si>
  <si>
    <t xml:space="preserve">"09:30:58 Lamp: ParIn -&gt;  0 uml"
</t>
  </si>
  <si>
    <t xml:space="preserve">"09:30:57 Flow: Fixed -&gt; 300 umol/s"
</t>
  </si>
  <si>
    <t xml:space="preserve">"09:30:57 Coolers: Off"
</t>
  </si>
  <si>
    <t xml:space="preserve">"09:30:57 CO2 Mixer: CO2R -&gt; 400 uml"
</t>
  </si>
  <si>
    <t xml:space="preserve">"09:30:57 Lamp: Off"
</t>
  </si>
  <si>
    <t xml:space="preserve">"09:29:39 Launched AutoProg /User/Configs/AutoProgs/LightCurve2"
</t>
  </si>
  <si>
    <t>Sat Aug  1 2020 09:29:39</t>
  </si>
  <si>
    <t xml:space="preserve">"11:43:26 Coolers: Off"
</t>
  </si>
  <si>
    <t xml:space="preserve">"11:43:26 CO2 Mixer: CO2R -&gt; 400 uml"
</t>
  </si>
  <si>
    <t xml:space="preserve">"11:43:26 Lamp: ParIn -&gt;  2000 uml"
</t>
  </si>
  <si>
    <t>11:42:57</t>
  </si>
  <si>
    <t xml:space="preserve">"11:39:56 Lamp: ParIn -&gt;  2000 uml"
</t>
  </si>
  <si>
    <t>11:39:28</t>
  </si>
  <si>
    <t xml:space="preserve">"11:39:56 Flow: Fixed -&gt; 300 umol/s"
</t>
  </si>
  <si>
    <t xml:space="preserve">"11:36:27 Lamp: ParIn -&gt;  1600 uml"
</t>
  </si>
  <si>
    <t>11:36:00</t>
  </si>
  <si>
    <t xml:space="preserve">"11:36:27 Flow: Fixed -&gt; 300 umol/s"
</t>
  </si>
  <si>
    <t xml:space="preserve">"11:32:59 Lamp: ParIn -&gt;  1250 uml"
</t>
  </si>
  <si>
    <t>11:32:32</t>
  </si>
  <si>
    <t xml:space="preserve">"11:32:58 Flow: Fixed -&gt; 300 umol/s"
</t>
  </si>
  <si>
    <t xml:space="preserve">"11:29:31 Lamp: ParIn -&gt;  1000 uml"
</t>
  </si>
  <si>
    <t>11:29:05</t>
  </si>
  <si>
    <t xml:space="preserve">"11:29:31 Flow: Fixed -&gt; 300 umol/s"
</t>
  </si>
  <si>
    <t xml:space="preserve">"11:26:04 Lamp: ParIn -&gt;  750 uml"
</t>
  </si>
  <si>
    <t>11:25:38</t>
  </si>
  <si>
    <t xml:space="preserve">"11:26:04 Flow: Fixed -&gt; 300 umol/s"
</t>
  </si>
  <si>
    <t xml:space="preserve">"11:22:37 Lamp: ParIn -&gt;  500 uml"
</t>
  </si>
  <si>
    <t>11:22:11</t>
  </si>
  <si>
    <t xml:space="preserve">"11:22:36 Flow: Fixed -&gt; 300 umol/s"
</t>
  </si>
  <si>
    <t xml:space="preserve">"11:19:10 Lamp: ParIn -&gt;  300 uml"
</t>
  </si>
  <si>
    <t>11:18:45</t>
  </si>
  <si>
    <t xml:space="preserve">"11:19:10 Flow: Fixed -&gt; 300 umol/s"
</t>
  </si>
  <si>
    <t xml:space="preserve">"11:15:44 Lamp: ParIn -&gt;  150 uml"
</t>
  </si>
  <si>
    <t>11:15:18</t>
  </si>
  <si>
    <t xml:space="preserve">"11:15:44 Flow: Fixed -&gt; 300 umol/s"
</t>
  </si>
  <si>
    <t xml:space="preserve">"11:12:17 Lamp: ParIn -&gt;  100 uml"
</t>
  </si>
  <si>
    <t>11:11:51</t>
  </si>
  <si>
    <t xml:space="preserve">"11:12:17 Flow: Fixed -&gt; 300 umol/s"
</t>
  </si>
  <si>
    <t xml:space="preserve">"11:08:49 Lamp: ParIn -&gt;  50 uml"
</t>
  </si>
  <si>
    <t>11:08:24</t>
  </si>
  <si>
    <t xml:space="preserve">"11:08:49 Flow: Fixed -&gt; 300 umol/s"
</t>
  </si>
  <si>
    <t xml:space="preserve">"11:05:23 Lamp: ParIn -&gt;  25 uml"
</t>
  </si>
  <si>
    <t>11:04:57</t>
  </si>
  <si>
    <t xml:space="preserve">"11:05:23 Flow: Fixed -&gt; 300 umol/s"
</t>
  </si>
  <si>
    <t xml:space="preserve">"11:01:56 Lamp: ParIn -&gt;  0 uml"
</t>
  </si>
  <si>
    <t xml:space="preserve">"11:01:56 Flow: Fixed -&gt; 300 umol/s"
</t>
  </si>
  <si>
    <t xml:space="preserve">"11:01:56 Coolers: Off"
</t>
  </si>
  <si>
    <t xml:space="preserve">"11:01:56 CO2 Mixer: CO2R -&gt; 400 uml"
</t>
  </si>
  <si>
    <t xml:space="preserve">"11:01:56 Lamp: Off"
</t>
  </si>
  <si>
    <t xml:space="preserve">"11:01:33 Launched AutoProg /User/Configs/AutoProgs/LightCurve2"
</t>
  </si>
  <si>
    <t>Sat Aug  1 2020 11:01:33</t>
  </si>
  <si>
    <t xml:space="preserve">"10:57:34 Flow: Fixed -&gt; 300 umol/s"
</t>
  </si>
  <si>
    <t xml:space="preserve">"10:57:34 Coolers: Off"
</t>
  </si>
  <si>
    <t xml:space="preserve">"10:57:34 CO2 Mixer: CO2R -&gt; 400 uml"
</t>
  </si>
  <si>
    <t xml:space="preserve">"10:57:34 Lamp: ParIn -&gt;  2000 uml"
</t>
  </si>
  <si>
    <t>10:57:07</t>
  </si>
  <si>
    <t xml:space="preserve">"10:54:06 Lamp: ParIn -&gt;  2000 uml"
</t>
  </si>
  <si>
    <t>10:53:40</t>
  </si>
  <si>
    <t xml:space="preserve">"10:54:06 Flow: Fixed -&gt; 300 umol/s"
</t>
  </si>
  <si>
    <t xml:space="preserve">"10:50:38 Lamp: ParIn -&gt;  1600 uml"
</t>
  </si>
  <si>
    <t>10:50:13</t>
  </si>
  <si>
    <t xml:space="preserve">"10:50:38 Flow: Fixed -&gt; 300 umol/s"
</t>
  </si>
  <si>
    <t xml:space="preserve">"10:47:12 Lamp: ParIn -&gt;  1250 uml"
</t>
  </si>
  <si>
    <t>10:46:47</t>
  </si>
  <si>
    <t xml:space="preserve">"10:47:12 Flow: Fixed -&gt; 300 umol/s"
</t>
  </si>
  <si>
    <t xml:space="preserve">"10:43:46 Lamp: ParIn -&gt;  1000 uml"
</t>
  </si>
  <si>
    <t>10:43:21</t>
  </si>
  <si>
    <t xml:space="preserve">"10:43:46 Flow: Fixed -&gt; 300 umol/s"
</t>
  </si>
  <si>
    <t xml:space="preserve">"10:40:20 Lamp: ParIn -&gt;  750 uml"
</t>
  </si>
  <si>
    <t>10:39:55</t>
  </si>
  <si>
    <t xml:space="preserve">"10:40:20 Flow: Fixed -&gt; 300 umol/s"
</t>
  </si>
  <si>
    <t xml:space="preserve">"10:36:54 Lamp: ParIn -&gt;  500 uml"
</t>
  </si>
  <si>
    <t>10:36:29</t>
  </si>
  <si>
    <t xml:space="preserve">"10:36:53 Flow: Fixed -&gt; 300 umol/s"
</t>
  </si>
  <si>
    <t xml:space="preserve">"10:33:28 Lamp: ParIn -&gt;  300 uml"
</t>
  </si>
  <si>
    <t>10:33:04</t>
  </si>
  <si>
    <t xml:space="preserve">"10:33:28 Flow: Fixed -&gt; 300 umol/s"
</t>
  </si>
  <si>
    <t xml:space="preserve">"10:30:03 Lamp: ParIn -&gt;  150 uml"
</t>
  </si>
  <si>
    <t>10:29:38</t>
  </si>
  <si>
    <t xml:space="preserve">"10:30:03 Flow: Fixed -&gt; 300 umol/s"
</t>
  </si>
  <si>
    <t xml:space="preserve">"10:26:37 Lamp: ParIn -&gt;  100 uml"
</t>
  </si>
  <si>
    <t>10:26:12</t>
  </si>
  <si>
    <t xml:space="preserve">"10:26:36 Flow: Fixed -&gt; 300 umol/s"
</t>
  </si>
  <si>
    <t xml:space="preserve">"10:23:11 Lamp: ParIn -&gt;  50 uml"
</t>
  </si>
  <si>
    <t>10:22:47</t>
  </si>
  <si>
    <t xml:space="preserve">"10:23:11 Flow: Fixed -&gt; 300 umol/s"
</t>
  </si>
  <si>
    <t xml:space="preserve">"10:19:46 Lamp: ParIn -&gt;  25 uml"
</t>
  </si>
  <si>
    <t>10:19:21</t>
  </si>
  <si>
    <t xml:space="preserve">"10:19:46 Flow: Fixed -&gt; 300 umol/s"
</t>
  </si>
  <si>
    <t xml:space="preserve">"10:16:20 Lamp: ParIn -&gt;  0 uml"
</t>
  </si>
  <si>
    <t xml:space="preserve">"10:16:20 Flow: Fixed -&gt; 300 umol/s"
</t>
  </si>
  <si>
    <t xml:space="preserve">"10:16:20 Coolers: Off"
</t>
  </si>
  <si>
    <t xml:space="preserve">"10:16:20 CO2 Mixer: CO2R -&gt; 400 uml"
</t>
  </si>
  <si>
    <t xml:space="preserve">"10:16:20 Lamp: Off"
</t>
  </si>
  <si>
    <t xml:space="preserve">"10:15:53 Launched AutoProg /User/Configs/AutoProgs/LightCurve2"
</t>
  </si>
  <si>
    <t>Sat Aug  1 2020 10:15:53</t>
  </si>
  <si>
    <t xml:space="preserve">"09:26:53 Flow: Fixed -&gt; 300 umol/s"
</t>
  </si>
  <si>
    <t xml:space="preserve">"09:26:53 Coolers: Off"
</t>
  </si>
  <si>
    <t xml:space="preserve">"09:26:53 CO2 Mixer: CO2R -&gt; 400 uml"
</t>
  </si>
  <si>
    <t xml:space="preserve">"09:26:53 Lamp: ParIn -&gt;  2000 uml"
</t>
  </si>
  <si>
    <t>09:26:28</t>
  </si>
  <si>
    <t xml:space="preserve">"09:23:26 Lamp: ParIn -&gt;  2000 uml"
</t>
  </si>
  <si>
    <t>09:23:02</t>
  </si>
  <si>
    <t xml:space="preserve">"09:23:26 Flow: Fixed -&gt; 300 umol/s"
</t>
  </si>
  <si>
    <t xml:space="preserve">"09:20:01 Lamp: ParIn -&gt;  1600 uml"
</t>
  </si>
  <si>
    <t>09:19:37</t>
  </si>
  <si>
    <t xml:space="preserve">"09:20:01 Flow: Fixed -&gt; 300 umol/s"
</t>
  </si>
  <si>
    <t xml:space="preserve">"09:16:36 Lamp: ParIn -&gt;  1250 uml"
</t>
  </si>
  <si>
    <t>09:16:11</t>
  </si>
  <si>
    <t xml:space="preserve">"09:16:36 Flow: Fixed -&gt; 300 umol/s"
</t>
  </si>
  <si>
    <t xml:space="preserve">"09:13:10 Lamp: ParIn -&gt;  1000 uml"
</t>
  </si>
  <si>
    <t>09:12:45</t>
  </si>
  <si>
    <t xml:space="preserve">"09:13:10 Flow: Fixed -&gt; 300 umol/s"
</t>
  </si>
  <si>
    <t xml:space="preserve">"09:09:44 Lamp: ParIn -&gt;  750 uml"
</t>
  </si>
  <si>
    <t>09:09:19</t>
  </si>
  <si>
    <t xml:space="preserve">"09:09:43 Flow: Fixed -&gt; 300 umol/s"
</t>
  </si>
  <si>
    <t xml:space="preserve">"09:06:18 Lamp: ParIn -&gt;  500 uml"
</t>
  </si>
  <si>
    <t>09:05:54</t>
  </si>
  <si>
    <t xml:space="preserve">"09:06:18 Flow: Fixed -&gt; 300 umol/s"
</t>
  </si>
  <si>
    <t xml:space="preserve">"09:02:53 Lamp: ParIn -&gt;  300 uml"
</t>
  </si>
  <si>
    <t>09:02:28</t>
  </si>
  <si>
    <t xml:space="preserve">"09:02:53 Flow: Fixed -&gt; 300 umol/s"
</t>
  </si>
  <si>
    <t xml:space="preserve">"08:59:27 Lamp: ParIn -&gt;  150 uml"
</t>
  </si>
  <si>
    <t>08:59:02</t>
  </si>
  <si>
    <t xml:space="preserve">"08:59:26 Flow: Fixed -&gt; 300 umol/s"
</t>
  </si>
  <si>
    <t xml:space="preserve">"08:56:01 Lamp: ParIn -&gt;  100 uml"
</t>
  </si>
  <si>
    <t>08:55:37</t>
  </si>
  <si>
    <t xml:space="preserve">"08:56:01 Flow: Fixed -&gt; 300 umol/s"
</t>
  </si>
  <si>
    <t xml:space="preserve">"08:52:36 Lamp: ParIn -&gt;  50 uml"
</t>
  </si>
  <si>
    <t>08:52:11</t>
  </si>
  <si>
    <t xml:space="preserve">"08:52:36 Flow: Fixed -&gt; 300 umol/s"
</t>
  </si>
  <si>
    <t xml:space="preserve">"08:49:10 Lamp: ParIn -&gt;  25 uml"
</t>
  </si>
  <si>
    <t>08:48:44</t>
  </si>
  <si>
    <t xml:space="preserve">"08:49:10 Flow: Fixed -&gt; 300 umol/s"
</t>
  </si>
  <si>
    <t xml:space="preserve">"08:45:43 Lamp: ParIn -&gt;  0 uml"
</t>
  </si>
  <si>
    <t xml:space="preserve">"08:45:43 Flow: Fixed -&gt; 300 umol/s"
</t>
  </si>
  <si>
    <t xml:space="preserve">"08:45:43 Coolers: Off"
</t>
  </si>
  <si>
    <t xml:space="preserve">"08:45:43 CO2 Mixer: CO2R -&gt; 400 uml"
</t>
  </si>
  <si>
    <t xml:space="preserve">"08:45:43 Lamp: Off"
</t>
  </si>
  <si>
    <t xml:space="preserve">"08:44:45 Launched AutoProg /User/Configs/AutoProgs/LightCurve2"
</t>
  </si>
  <si>
    <t>Sat Aug  1 2020 08:44:45</t>
  </si>
  <si>
    <t xml:space="preserve">"13:16:17 Lamp: ParIn -&gt;  2000 uml"
</t>
  </si>
  <si>
    <t>13:15:54</t>
  </si>
  <si>
    <t xml:space="preserve">"13:12:53 Lamp: ParIn -&gt;  2000 uml"
</t>
  </si>
  <si>
    <t>13:12:30</t>
  </si>
  <si>
    <t xml:space="preserve">"13:12:53 Flow: Fixed -&gt; 300 umol/s"
</t>
  </si>
  <si>
    <t xml:space="preserve">"13:09:29 Lamp: ParIn -&gt;  1600 uml"
</t>
  </si>
  <si>
    <t>13:09:05</t>
  </si>
  <si>
    <t xml:space="preserve">"13:09:29 Flow: Fixed -&gt; 300 umol/s"
</t>
  </si>
  <si>
    <t xml:space="preserve">"13:06:04 Lamp: ParIn -&gt;  1250 uml"
</t>
  </si>
  <si>
    <t>13:05:40</t>
  </si>
  <si>
    <t xml:space="preserve">"13:06:03 Flow: Fixed -&gt; 300 umol/s"
</t>
  </si>
  <si>
    <t xml:space="preserve">"13:02:39 Lamp: ParIn -&gt;  1000 uml"
</t>
  </si>
  <si>
    <t>13:02:15</t>
  </si>
  <si>
    <t xml:space="preserve">"13:02:39 Flow: Fixed -&gt; 300 umol/s"
</t>
  </si>
  <si>
    <t xml:space="preserve">"12:59:14 Lamp: ParIn -&gt;  750 uml"
</t>
  </si>
  <si>
    <t xml:space="preserve">"12:59:14 Flow: Fixed -&gt; 300 umol/s"
</t>
  </si>
  <si>
    <t xml:space="preserve">"12:55:49 Lamp: ParIn -&gt;  500 uml"
</t>
  </si>
  <si>
    <t>12:55:25</t>
  </si>
  <si>
    <t xml:space="preserve">"12:52:24 Lamp: ParIn -&gt;  300 uml"
</t>
  </si>
  <si>
    <t>12:52:00</t>
  </si>
  <si>
    <t xml:space="preserve">"12:52:24 Flow: Fixed -&gt; 300 umol/s"
</t>
  </si>
  <si>
    <t xml:space="preserve">"12:48:59 Lamp: ParIn -&gt;  150 uml"
</t>
  </si>
  <si>
    <t>12:48:34</t>
  </si>
  <si>
    <t xml:space="preserve">"12:48:59 Flow: Fixed -&gt; 300 umol/s"
</t>
  </si>
  <si>
    <t xml:space="preserve">"12:45:33 Lamp: ParIn -&gt;  100 uml"
</t>
  </si>
  <si>
    <t xml:space="preserve">"12:45:32 Flow: Fixed -&gt; 300 umol/s"
</t>
  </si>
  <si>
    <t xml:space="preserve">"12:42:07 Lamp: ParIn -&gt;  50 uml"
</t>
  </si>
  <si>
    <t>12:41:42</t>
  </si>
  <si>
    <t xml:space="preserve">"12:38:41 Lamp: ParIn -&gt;  25 uml"
</t>
  </si>
  <si>
    <t>12:38:16</t>
  </si>
  <si>
    <t xml:space="preserve">"12:38:41 Flow: Fixed -&gt; 300 umol/s"
</t>
  </si>
  <si>
    <t xml:space="preserve">"12:35:15 Lamp: ParIn -&gt;  0 uml"
</t>
  </si>
  <si>
    <t xml:space="preserve">"12:35:15 Flow: Fixed -&gt; 300 umol/s"
</t>
  </si>
  <si>
    <t xml:space="preserve">"12:35:15 Coolers: Off"
</t>
  </si>
  <si>
    <t xml:space="preserve">"12:35:15 CO2 Mixer: CO2R -&gt; 400 uml"
</t>
  </si>
  <si>
    <t xml:space="preserve">"12:35:15 Lamp: Off"
</t>
  </si>
  <si>
    <t xml:space="preserve">"12:34:50 Launched AutoProg /User/Configs/AutoProgs/LightCurve2"
</t>
  </si>
  <si>
    <t>Sat Aug  1 2020 12:34:50</t>
  </si>
  <si>
    <t xml:space="preserve">"14:47:41 Flow: Fixed -&gt; 300 umol/s"
</t>
  </si>
  <si>
    <t xml:space="preserve">"14:47:41 Coolers: Off"
</t>
  </si>
  <si>
    <t xml:space="preserve">"14:47:41 CO2 Mixer: CO2R -&gt; 400 uml"
</t>
  </si>
  <si>
    <t xml:space="preserve">"14:47:40 Lamp: ParIn -&gt;  2000 uml"
</t>
  </si>
  <si>
    <t>14:47:16</t>
  </si>
  <si>
    <t xml:space="preserve">"14:47:40 Flow: Fixed -&gt; 300 umol/s"
</t>
  </si>
  <si>
    <t xml:space="preserve">"14:44:15 Lamp: ParIn -&gt;  2000 uml"
</t>
  </si>
  <si>
    <t>14:43:50</t>
  </si>
  <si>
    <t xml:space="preserve">"14:44:15 Flow: Fixed -&gt; 300 umol/s"
</t>
  </si>
  <si>
    <t xml:space="preserve">"14:40:49 Lamp: ParIn -&gt;  1600 uml"
</t>
  </si>
  <si>
    <t>14:40:24</t>
  </si>
  <si>
    <t xml:space="preserve">"14:40:49 Flow: Fixed -&gt; 300 umol/s"
</t>
  </si>
  <si>
    <t xml:space="preserve">"14:37:23 Lamp: ParIn -&gt;  1250 uml"
</t>
  </si>
  <si>
    <t>14:36:58</t>
  </si>
  <si>
    <t xml:space="preserve">"14:37:23 Flow: Fixed -&gt; 300 umol/s"
</t>
  </si>
  <si>
    <t xml:space="preserve">"14:33:57 Lamp: ParIn -&gt;  1000 uml"
</t>
  </si>
  <si>
    <t>14:33:32</t>
  </si>
  <si>
    <t xml:space="preserve">"14:33:57 Flow: Fixed -&gt; 300 umol/s"
</t>
  </si>
  <si>
    <t xml:space="preserve">"14:30:31 Lamp: ParIn -&gt;  750 uml"
</t>
  </si>
  <si>
    <t xml:space="preserve">"14:27:05 Lamp: ParIn -&gt;  500 uml"
</t>
  </si>
  <si>
    <t xml:space="preserve">"14:23:40 Lamp: ParIn -&gt;  300 uml"
</t>
  </si>
  <si>
    <t xml:space="preserve">"14:20:14 Lamp: ParIn -&gt;  150 uml"
</t>
  </si>
  <si>
    <t xml:space="preserve">"14:16:48 Lamp: ParIn -&gt;  100 uml"
</t>
  </si>
  <si>
    <t>14:16:23</t>
  </si>
  <si>
    <t xml:space="preserve">"14:13:22 Lamp: ParIn -&gt;  50 uml"
</t>
  </si>
  <si>
    <t>14:12:57</t>
  </si>
  <si>
    <t xml:space="preserve">"14:13:22 Flow: Fixed -&gt; 300 umol/s"
</t>
  </si>
  <si>
    <t xml:space="preserve">"14:09:56 Lamp: ParIn -&gt;  25 uml"
</t>
  </si>
  <si>
    <t>14:09:30</t>
  </si>
  <si>
    <t xml:space="preserve">"14:09:55 Flow: Fixed -&gt; 300 umol/s"
</t>
  </si>
  <si>
    <t xml:space="preserve">"14:06:29 Lamp: ParIn -&gt;  0 uml"
</t>
  </si>
  <si>
    <t xml:space="preserve">"14:06:29 Flow: Fixed -&gt; 300 umol/s"
</t>
  </si>
  <si>
    <t xml:space="preserve">"14:06:29 Coolers: Off"
</t>
  </si>
  <si>
    <t xml:space="preserve">"14:06:29 CO2 Mixer: CO2R -&gt; 400 uml"
</t>
  </si>
  <si>
    <t xml:space="preserve">"14:06:29 Lamp: Off"
</t>
  </si>
  <si>
    <t xml:space="preserve">"14:04:31 Launched AutoProg /User/Configs/AutoProgs/LightCurve2"
</t>
  </si>
  <si>
    <t>Sat Aug  1 2020 14:04:31</t>
  </si>
  <si>
    <t xml:space="preserve">"14:44:38 Flow: Fixed -&gt; 300 umol/s"
</t>
  </si>
  <si>
    <t xml:space="preserve">"14:44:38 Coolers: Off"
</t>
  </si>
  <si>
    <t xml:space="preserve">"14:44:38 CO2 Mixer: CO2R -&gt; 400 uml"
</t>
  </si>
  <si>
    <t xml:space="preserve">"14:44:38 Lamp: ParIn -&gt;  2000 uml"
</t>
  </si>
  <si>
    <t>14:44:11</t>
  </si>
  <si>
    <t xml:space="preserve">"14:41:10 Lamp: ParIn -&gt;  2000 uml"
</t>
  </si>
  <si>
    <t>14:40:44</t>
  </si>
  <si>
    <t xml:space="preserve">"14:41:10 Flow: Fixed -&gt; 300 umol/s"
</t>
  </si>
  <si>
    <t xml:space="preserve">"14:37:43 Lamp: ParIn -&gt;  1600 uml"
</t>
  </si>
  <si>
    <t>14:37:17</t>
  </si>
  <si>
    <t xml:space="preserve">"14:37:42 Flow: Fixed -&gt; 300 umol/s"
</t>
  </si>
  <si>
    <t xml:space="preserve">"14:34:16 Lamp: ParIn -&gt;  1250 uml"
</t>
  </si>
  <si>
    <t>14:33:51</t>
  </si>
  <si>
    <t xml:space="preserve">"14:34:16 Flow: Fixed -&gt; 300 umol/s"
</t>
  </si>
  <si>
    <t xml:space="preserve">"14:30:50 Lamp: ParIn -&gt;  1000 uml"
</t>
  </si>
  <si>
    <t>14:30:24</t>
  </si>
  <si>
    <t xml:space="preserve">"14:30:50 Flow: Fixed -&gt; 300 umol/s"
</t>
  </si>
  <si>
    <t xml:space="preserve">"14:27:23 Lamp: ParIn -&gt;  750 uml"
</t>
  </si>
  <si>
    <t>14:26:58</t>
  </si>
  <si>
    <t xml:space="preserve">"14:27:23 Flow: Fixed -&gt; 300 umol/s"
</t>
  </si>
  <si>
    <t xml:space="preserve">"14:23:57 Lamp: ParIn -&gt;  500 uml"
</t>
  </si>
  <si>
    <t>14:23:32</t>
  </si>
  <si>
    <t xml:space="preserve">"14:23:57 Flow: Fixed -&gt; 300 umol/s"
</t>
  </si>
  <si>
    <t xml:space="preserve">"14:20:31 Lamp: ParIn -&gt;  300 uml"
</t>
  </si>
  <si>
    <t>14:20:06</t>
  </si>
  <si>
    <t xml:space="preserve">"14:20:31 Flow: Fixed -&gt; 300 umol/s"
</t>
  </si>
  <si>
    <t xml:space="preserve">"14:17:05 Lamp: ParIn -&gt;  150 uml"
</t>
  </si>
  <si>
    <t>14:16:40</t>
  </si>
  <si>
    <t xml:space="preserve">"14:17:05 Flow: Fixed -&gt; 300 umol/s"
</t>
  </si>
  <si>
    <t xml:space="preserve">"14:13:39 Lamp: ParIn -&gt;  100 uml"
</t>
  </si>
  <si>
    <t>14:13:14</t>
  </si>
  <si>
    <t xml:space="preserve">"14:13:39 Flow: Fixed -&gt; 300 umol/s"
</t>
  </si>
  <si>
    <t xml:space="preserve">"14:10:13 Lamp: ParIn -&gt;  50 uml"
</t>
  </si>
  <si>
    <t>14:09:48</t>
  </si>
  <si>
    <t xml:space="preserve">"14:10:12 Flow: Fixed -&gt; 300 umol/s"
</t>
  </si>
  <si>
    <t xml:space="preserve">"14:06:47 Lamp: ParIn -&gt;  25 uml"
</t>
  </si>
  <si>
    <t>14:06:22</t>
  </si>
  <si>
    <t xml:space="preserve">"14:06:47 Flow: Fixed -&gt; 300 umol/s"
</t>
  </si>
  <si>
    <t xml:space="preserve">"14:03:21 Lamp: ParIn -&gt;  0 uml"
</t>
  </si>
  <si>
    <t xml:space="preserve">"14:03:21 Flow: Fixed -&gt; 300 umol/s"
</t>
  </si>
  <si>
    <t xml:space="preserve">"14:03:21 Coolers: Off"
</t>
  </si>
  <si>
    <t xml:space="preserve">"14:03:21 CO2 Mixer: CO2R -&gt; 400 uml"
</t>
  </si>
  <si>
    <t xml:space="preserve">"14:03:21 Lamp: Off"
</t>
  </si>
  <si>
    <t xml:space="preserve">"14:02:21 Launched AutoProg /User/Configs/AutoProgs/LightCurve2"
</t>
  </si>
  <si>
    <t>Fri Jul 31 2020 14:02:21</t>
  </si>
  <si>
    <t xml:space="preserve">"13:59:32 Flow: Fixed -&gt; 300 umol/s"
</t>
  </si>
  <si>
    <t xml:space="preserve">"13:59:32 Coolers: Off"
</t>
  </si>
  <si>
    <t xml:space="preserve">"13:59:32 CO2 Mixer: CO2R -&gt; 400 uml"
</t>
  </si>
  <si>
    <t xml:space="preserve">"13:59:32 Lamp: ParIn -&gt;  2000 uml"
</t>
  </si>
  <si>
    <t>13:59:07</t>
  </si>
  <si>
    <t xml:space="preserve">"13:56:06 Lamp: ParIn -&gt;  2000 uml"
</t>
  </si>
  <si>
    <t>13:55:41</t>
  </si>
  <si>
    <t xml:space="preserve">"13:56:06 Flow: Fixed -&gt; 300 umol/s"
</t>
  </si>
  <si>
    <t xml:space="preserve">"13:52:40 Lamp: ParIn -&gt;  1600 uml"
</t>
  </si>
  <si>
    <t>13:52:15</t>
  </si>
  <si>
    <t xml:space="preserve">"13:52:40 Flow: Fixed -&gt; 300 umol/s"
</t>
  </si>
  <si>
    <t xml:space="preserve">"13:49:14 Lamp: ParIn -&gt;  1250 uml"
</t>
  </si>
  <si>
    <t>13:48:49</t>
  </si>
  <si>
    <t xml:space="preserve">"13:49:14 Flow: Fixed -&gt; 300 umol/s"
</t>
  </si>
  <si>
    <t xml:space="preserve">"13:45:48 Lamp: ParIn -&gt;  1000 uml"
</t>
  </si>
  <si>
    <t>13:45:23</t>
  </si>
  <si>
    <t xml:space="preserve">"13:45:48 Flow: Fixed -&gt; 300 umol/s"
</t>
  </si>
  <si>
    <t xml:space="preserve">"13:42:22 Lamp: ParIn -&gt;  750 uml"
</t>
  </si>
  <si>
    <t>13:41:57</t>
  </si>
  <si>
    <t xml:space="preserve">"13:42:22 Flow: Fixed -&gt; 300 umol/s"
</t>
  </si>
  <si>
    <t xml:space="preserve">"13:38:56 Lamp: ParIn -&gt;  500 uml"
</t>
  </si>
  <si>
    <t>13:38:31</t>
  </si>
  <si>
    <t xml:space="preserve">"13:38:56 Flow: Fixed -&gt; 300 umol/s"
</t>
  </si>
  <si>
    <t xml:space="preserve">"13:35:30 Lamp: ParIn -&gt;  300 uml"
</t>
  </si>
  <si>
    <t>13:35:05</t>
  </si>
  <si>
    <t xml:space="preserve">"13:35:30 Flow: Fixed -&gt; 300 umol/s"
</t>
  </si>
  <si>
    <t xml:space="preserve">"13:32:04 Lamp: ParIn -&gt;  150 uml"
</t>
  </si>
  <si>
    <t>13:31:40</t>
  </si>
  <si>
    <t xml:space="preserve">"13:32:04 Flow: Fixed -&gt; 300 umol/s"
</t>
  </si>
  <si>
    <t xml:space="preserve">"13:28:39 Lamp: ParIn -&gt;  100 uml"
</t>
  </si>
  <si>
    <t>13:28:14</t>
  </si>
  <si>
    <t xml:space="preserve">"13:28:39 Flow: Fixed -&gt; 300 umol/s"
</t>
  </si>
  <si>
    <t xml:space="preserve">"13:25:13 Lamp: ParIn -&gt;  50 uml"
</t>
  </si>
  <si>
    <t>13:24:48</t>
  </si>
  <si>
    <t xml:space="preserve">"13:25:13 Flow: Fixed -&gt; 300 umol/s"
</t>
  </si>
  <si>
    <t xml:space="preserve">"13:21:47 Lamp: ParIn -&gt;  25 uml"
</t>
  </si>
  <si>
    <t>13:21:21</t>
  </si>
  <si>
    <t xml:space="preserve">"13:21:47 Flow: Fixed -&gt; 300 umol/s"
</t>
  </si>
  <si>
    <t xml:space="preserve">"13:18:20 Lamp: ParIn -&gt;  0 uml"
</t>
  </si>
  <si>
    <t xml:space="preserve">"13:18:20 Flow: Fixed -&gt; 300 umol/s"
</t>
  </si>
  <si>
    <t xml:space="preserve">"13:18:20 Coolers: Off"
</t>
  </si>
  <si>
    <t xml:space="preserve">"13:18:20 CO2 Mixer: CO2R -&gt; 400 uml"
</t>
  </si>
  <si>
    <t xml:space="preserve">"13:18:20 Lamp: Off"
</t>
  </si>
  <si>
    <t xml:space="preserve">"13:18:16 Launched AutoProg /User/Configs/AutoProgs/LightCurve2"
</t>
  </si>
  <si>
    <t>Fri Jul 31 2020 13:18:16</t>
  </si>
  <si>
    <t xml:space="preserve">"15:29:39 Flow: Fixed -&gt; 300 umol/s"
</t>
  </si>
  <si>
    <t xml:space="preserve">"15:29:39 Coolers: Off"
</t>
  </si>
  <si>
    <t xml:space="preserve">"15:29:39 CO2 Mixer: CO2R -&gt; 400 uml"
</t>
  </si>
  <si>
    <t xml:space="preserve">"15:29:39 Lamp: ParIn -&gt;  2000 uml"
</t>
  </si>
  <si>
    <t>15:29:12</t>
  </si>
  <si>
    <t xml:space="preserve">"15:26:11 Lamp: ParIn -&gt;  2000 uml"
</t>
  </si>
  <si>
    <t>15:25:45</t>
  </si>
  <si>
    <t xml:space="preserve">"15:26:11 Flow: Fixed -&gt; 300 umol/s"
</t>
  </si>
  <si>
    <t xml:space="preserve">"15:22:44 Lamp: ParIn -&gt;  1600 uml"
</t>
  </si>
  <si>
    <t>15:22:19</t>
  </si>
  <si>
    <t xml:space="preserve">"15:22:44 Flow: Fixed -&gt; 300 umol/s"
</t>
  </si>
  <si>
    <t xml:space="preserve">"15:19:18 Lamp: ParIn -&gt;  1250 uml"
</t>
  </si>
  <si>
    <t>15:18:52</t>
  </si>
  <si>
    <t xml:space="preserve">"15:19:18 Flow: Fixed -&gt; 300 umol/s"
</t>
  </si>
  <si>
    <t xml:space="preserve">"15:15:51 Lamp: ParIn -&gt;  1000 uml"
</t>
  </si>
  <si>
    <t>15:15:26</t>
  </si>
  <si>
    <t xml:space="preserve">"15:15:51 Flow: Fixed -&gt; 300 umol/s"
</t>
  </si>
  <si>
    <t xml:space="preserve">"15:12:25 Lamp: ParIn -&gt;  750 uml"
</t>
  </si>
  <si>
    <t>15:12:00</t>
  </si>
  <si>
    <t xml:space="preserve">"15:12:25 Flow: Fixed -&gt; 300 umol/s"
</t>
  </si>
  <si>
    <t xml:space="preserve">"15:08:59 Lamp: ParIn -&gt;  500 uml"
</t>
  </si>
  <si>
    <t>15:08:34</t>
  </si>
  <si>
    <t xml:space="preserve">"15:08:59 Flow: Fixed -&gt; 300 umol/s"
</t>
  </si>
  <si>
    <t xml:space="preserve">"15:05:33 Lamp: ParIn -&gt;  300 uml"
</t>
  </si>
  <si>
    <t>15:05:08</t>
  </si>
  <si>
    <t xml:space="preserve">"15:05:32 Flow: Fixed -&gt; 300 umol/s"
</t>
  </si>
  <si>
    <t xml:space="preserve">"15:02:07 Lamp: ParIn -&gt;  150 uml"
</t>
  </si>
  <si>
    <t>15:01:43</t>
  </si>
  <si>
    <t xml:space="preserve">"15:02:07 Flow: Fixed -&gt; 300 umol/s"
</t>
  </si>
  <si>
    <t xml:space="preserve">"14:58:42 Lamp: ParIn -&gt;  100 uml"
</t>
  </si>
  <si>
    <t>14:58:17</t>
  </si>
  <si>
    <t xml:space="preserve">"14:58:42 Flow: Fixed -&gt; 300 umol/s"
</t>
  </si>
  <si>
    <t xml:space="preserve">"14:55:16 Lamp: ParIn -&gt;  50 uml"
</t>
  </si>
  <si>
    <t>14:54:51</t>
  </si>
  <si>
    <t xml:space="preserve">"14:55:15 Flow: Fixed -&gt; 300 umol/s"
</t>
  </si>
  <si>
    <t xml:space="preserve">"14:51:50 Lamp: ParIn -&gt;  25 uml"
</t>
  </si>
  <si>
    <t>14:51:25</t>
  </si>
  <si>
    <t xml:space="preserve">"14:51:50 Flow: Fixed -&gt; 300 umol/s"
</t>
  </si>
  <si>
    <t xml:space="preserve">"14:48:24 Lamp: ParIn -&gt;  0 uml"
</t>
  </si>
  <si>
    <t xml:space="preserve">"14:48:24 Flow: Fixed -&gt; 300 umol/s"
</t>
  </si>
  <si>
    <t xml:space="preserve">"14:48:24 Coolers: Off"
</t>
  </si>
  <si>
    <t xml:space="preserve">"14:48:24 CO2 Mixer: CO2R -&gt; 400 uml"
</t>
  </si>
  <si>
    <t xml:space="preserve">"14:48:24 Lamp: Off"
</t>
  </si>
  <si>
    <t xml:space="preserve">"14:46:34 Launched AutoProg /User/Configs/AutoProgs/LightCurve2"
</t>
  </si>
  <si>
    <t>Fri Jul 31 2020 14:46:34</t>
  </si>
  <si>
    <t xml:space="preserve">"15:11:30 Flow: Fixed -&gt; 300 umol/s"
</t>
  </si>
  <si>
    <t xml:space="preserve">"15:11:30 Coolers: Off"
</t>
  </si>
  <si>
    <t xml:space="preserve">"15:11:30 CO2 Mixer: CO2R -&gt; 400 uml"
</t>
  </si>
  <si>
    <t xml:space="preserve">"15:11:29 Lamp: ParIn -&gt;  2000 uml"
</t>
  </si>
  <si>
    <t>15:11:06</t>
  </si>
  <si>
    <t xml:space="preserve">"15:11:29 Flow: Fixed -&gt; 300 umol/s"
</t>
  </si>
  <si>
    <t xml:space="preserve">"15:08:05 Lamp: ParIn -&gt;  2000 uml"
</t>
  </si>
  <si>
    <t>15:07:42</t>
  </si>
  <si>
    <t xml:space="preserve">"15:08:05 Flow: Fixed -&gt; 300 umol/s"
</t>
  </si>
  <si>
    <t xml:space="preserve">"15:04:41 Lamp: ParIn -&gt;  1600 uml"
</t>
  </si>
  <si>
    <t>15:04:18</t>
  </si>
  <si>
    <t xml:space="preserve">"15:04:41 Flow: Fixed -&gt; 300 umol/s"
</t>
  </si>
  <si>
    <t xml:space="preserve">"15:01:17 Lamp: ParIn -&gt;  1250 uml"
</t>
  </si>
  <si>
    <t>15:00:54</t>
  </si>
  <si>
    <t xml:space="preserve">"15:01:17 Flow: Fixed -&gt; 300 umol/s"
</t>
  </si>
  <si>
    <t xml:space="preserve">"14:57:53 Lamp: ParIn -&gt;  1000 uml"
</t>
  </si>
  <si>
    <t>14:57:30</t>
  </si>
  <si>
    <t xml:space="preserve">"14:57:53 Flow: Fixed -&gt; 300 umol/s"
</t>
  </si>
  <si>
    <t xml:space="preserve">"14:54:29 Lamp: ParIn -&gt;  750 uml"
</t>
  </si>
  <si>
    <t>14:54:06</t>
  </si>
  <si>
    <t xml:space="preserve">"14:54:29 Flow: Fixed -&gt; 300 umol/s"
</t>
  </si>
  <si>
    <t xml:space="preserve">"14:51:05 Lamp: ParIn -&gt;  500 uml"
</t>
  </si>
  <si>
    <t>14:50:42</t>
  </si>
  <si>
    <t xml:space="preserve">"14:51:05 Flow: Fixed -&gt; 300 umol/s"
</t>
  </si>
  <si>
    <t xml:space="preserve">"14:47:41 Lamp: ParIn -&gt;  300 uml"
</t>
  </si>
  <si>
    <t>14:47:18</t>
  </si>
  <si>
    <t xml:space="preserve">"14:44:17 Lamp: ParIn -&gt;  150 uml"
</t>
  </si>
  <si>
    <t>14:43:54</t>
  </si>
  <si>
    <t xml:space="preserve">"14:44:17 Flow: Fixed -&gt; 300 umol/s"
</t>
  </si>
  <si>
    <t xml:space="preserve">"14:40:53 Lamp: ParIn -&gt;  100 uml"
</t>
  </si>
  <si>
    <t>14:40:30</t>
  </si>
  <si>
    <t xml:space="preserve">"14:40:53 Flow: Fixed -&gt; 300 umol/s"
</t>
  </si>
  <si>
    <t xml:space="preserve">"14:37:29 Lamp: ParIn -&gt;  50 uml"
</t>
  </si>
  <si>
    <t>14:37:06</t>
  </si>
  <si>
    <t xml:space="preserve">"14:37:29 Flow: Fixed -&gt; 300 umol/s"
</t>
  </si>
  <si>
    <t xml:space="preserve">"14:34:05 Lamp: ParIn -&gt;  25 uml"
</t>
  </si>
  <si>
    <t>14:33:41</t>
  </si>
  <si>
    <t xml:space="preserve">"14:34:05 Flow: Fixed -&gt; 300 umol/s"
</t>
  </si>
  <si>
    <t xml:space="preserve">"14:30:40 Lamp: ParIn -&gt;  0 uml"
</t>
  </si>
  <si>
    <t xml:space="preserve">"14:30:40 Flow: Fixed -&gt; 300 umol/s"
</t>
  </si>
  <si>
    <t xml:space="preserve">"14:30:40 Coolers: Off"
</t>
  </si>
  <si>
    <t xml:space="preserve">"14:30:40 CO2 Mixer: CO2R -&gt; 400 uml"
</t>
  </si>
  <si>
    <t xml:space="preserve">"14:30:40 Lamp: Off"
</t>
  </si>
  <si>
    <t xml:space="preserve">"14:30:33 Launched AutoProg /User/Configs/AutoProgs/LightCurve2"
</t>
  </si>
  <si>
    <t>Fri Jul 31 2020 14:30:33</t>
  </si>
  <si>
    <t xml:space="preserve">"15:56:36 Flow: Fixed -&gt; 300 umol/s"
</t>
  </si>
  <si>
    <t xml:space="preserve">"15:56:36 Coolers: Off"
</t>
  </si>
  <si>
    <t xml:space="preserve">"15:56:36 CO2 Mixer: CO2R -&gt; 400 uml"
</t>
  </si>
  <si>
    <t xml:space="preserve">"15:56:36 Lamp: ParIn -&gt;  2000 uml"
</t>
  </si>
  <si>
    <t>15:56:11</t>
  </si>
  <si>
    <t xml:space="preserve">"15:53:10 Lamp: ParIn -&gt;  2000 uml"
</t>
  </si>
  <si>
    <t>15:52:46</t>
  </si>
  <si>
    <t xml:space="preserve">"15:53:10 Flow: Fixed -&gt; 300 umol/s"
</t>
  </si>
  <si>
    <t xml:space="preserve">"15:49:45 Lamp: ParIn -&gt;  1600 uml"
</t>
  </si>
  <si>
    <t>15:49:21</t>
  </si>
  <si>
    <t xml:space="preserve">"15:49:44 Flow: Fixed -&gt; 300 umol/s"
</t>
  </si>
  <si>
    <t xml:space="preserve">"15:46:20 Lamp: ParIn -&gt;  1250 uml"
</t>
  </si>
  <si>
    <t>15:45:56</t>
  </si>
  <si>
    <t xml:space="preserve">"15:46:20 Flow: Fixed -&gt; 300 umol/s"
</t>
  </si>
  <si>
    <t xml:space="preserve">"15:42:55 Lamp: ParIn -&gt;  1000 uml"
</t>
  </si>
  <si>
    <t>15:42:31</t>
  </si>
  <si>
    <t xml:space="preserve">"15:42:55 Flow: Fixed -&gt; 300 umol/s"
</t>
  </si>
  <si>
    <t xml:space="preserve">"15:39:30 Lamp: ParIn -&gt;  750 uml"
</t>
  </si>
  <si>
    <t>15:39:06</t>
  </si>
  <si>
    <t xml:space="preserve">"15:39:29 Flow: Fixed -&gt; 300 umol/s"
</t>
  </si>
  <si>
    <t xml:space="preserve">"15:36:05 Lamp: ParIn -&gt;  500 uml"
</t>
  </si>
  <si>
    <t>15:35:42</t>
  </si>
  <si>
    <t xml:space="preserve">"15:36:05 Flow: Fixed -&gt; 300 umol/s"
</t>
  </si>
  <si>
    <t xml:space="preserve">"15:32:41 Lamp: ParIn -&gt;  300 uml"
</t>
  </si>
  <si>
    <t>15:32:17</t>
  </si>
  <si>
    <t xml:space="preserve">"15:32:41 Flow: Fixed -&gt; 300 umol/s"
</t>
  </si>
  <si>
    <t xml:space="preserve">"15:29:16 Lamp: ParIn -&gt;  150 uml"
</t>
  </si>
  <si>
    <t>15:28:53</t>
  </si>
  <si>
    <t xml:space="preserve">"15:29:16 Flow: Fixed -&gt; 300 umol/s"
</t>
  </si>
  <si>
    <t xml:space="preserve">"15:25:52 Lamp: ParIn -&gt;  100 uml"
</t>
  </si>
  <si>
    <t>15:25:29</t>
  </si>
  <si>
    <t xml:space="preserve">"15:25:52 Flow: Fixed -&gt; 300 umol/s"
</t>
  </si>
  <si>
    <t xml:space="preserve">"15:22:28 Lamp: ParIn -&gt;  50 uml"
</t>
  </si>
  <si>
    <t>15:22:05</t>
  </si>
  <si>
    <t xml:space="preserve">"15:22:28 Flow: Fixed -&gt; 300 umol/s"
</t>
  </si>
  <si>
    <t xml:space="preserve">"15:19:04 Lamp: ParIn -&gt;  25 uml"
</t>
  </si>
  <si>
    <t>15:18:40</t>
  </si>
  <si>
    <t xml:space="preserve">"15:19:04 Flow: Fixed -&gt; 300 umol/s"
</t>
  </si>
  <si>
    <t xml:space="preserve">"15:15:39 Lamp: ParIn -&gt;  0 uml"
</t>
  </si>
  <si>
    <t xml:space="preserve">"15:15:39 Flow: Fixed -&gt; 300 umol/s"
</t>
  </si>
  <si>
    <t xml:space="preserve">"15:15:39 Coolers: Off"
</t>
  </si>
  <si>
    <t xml:space="preserve">"15:15:39 CO2 Mixer: CO2R -&gt; 400 uml"
</t>
  </si>
  <si>
    <t xml:space="preserve">"15:15:39 Lamp: Off"
</t>
  </si>
  <si>
    <t xml:space="preserve">"15:14:39 Launched AutoProg /User/Configs/AutoProgs/LightCurve2"
</t>
  </si>
  <si>
    <t>Fri Jul 31 2020 15:14:39</t>
  </si>
  <si>
    <t xml:space="preserve">"16:41:37 Flow: Fixed -&gt; 300 umol/s"
</t>
  </si>
  <si>
    <t xml:space="preserve">"16:41:37 Coolers: Off"
</t>
  </si>
  <si>
    <t xml:space="preserve">"16:41:37 CO2 Mixer: CO2R -&gt; 400 uml"
</t>
  </si>
  <si>
    <t xml:space="preserve">"16:41:37 Lamp: ParIn -&gt;  2000 uml"
</t>
  </si>
  <si>
    <t>16:41:12</t>
  </si>
  <si>
    <t xml:space="preserve">"16:38:11 Lamp: ParIn -&gt;  2000 uml"
</t>
  </si>
  <si>
    <t>16:37:47</t>
  </si>
  <si>
    <t xml:space="preserve">"16:38:11 Flow: Fixed -&gt; 300 umol/s"
</t>
  </si>
  <si>
    <t xml:space="preserve">"16:34:46 Lamp: ParIn -&gt;  1600 uml"
</t>
  </si>
  <si>
    <t>16:34:22</t>
  </si>
  <si>
    <t xml:space="preserve">"16:34:46 Flow: Fixed -&gt; 300 umol/s"
</t>
  </si>
  <si>
    <t xml:space="preserve">"16:31:21 Lamp: ParIn -&gt;  1250 uml"
</t>
  </si>
  <si>
    <t>16:30:57</t>
  </si>
  <si>
    <t xml:space="preserve">"16:31:21 Flow: Fixed -&gt; 300 umol/s"
</t>
  </si>
  <si>
    <t xml:space="preserve">"16:27:56 Lamp: ParIn -&gt;  1000 uml"
</t>
  </si>
  <si>
    <t>16:27:33</t>
  </si>
  <si>
    <t xml:space="preserve">"16:27:56 Flow: Fixed -&gt; 300 umol/s"
</t>
  </si>
  <si>
    <t xml:space="preserve">"16:24:32 Lamp: ParIn -&gt;  750 uml"
</t>
  </si>
  <si>
    <t>16:24:09</t>
  </si>
  <si>
    <t xml:space="preserve">"16:24:32 Flow: Fixed -&gt; 300 umol/s"
</t>
  </si>
  <si>
    <t xml:space="preserve">"16:21:08 Lamp: ParIn -&gt;  500 uml"
</t>
  </si>
  <si>
    <t>16:20:45</t>
  </si>
  <si>
    <t xml:space="preserve">"16:21:08 Flow: Fixed -&gt; 300 umol/s"
</t>
  </si>
  <si>
    <t xml:space="preserve">"16:17:44 Lamp: ParIn -&gt;  300 uml"
</t>
  </si>
  <si>
    <t>16:17:21</t>
  </si>
  <si>
    <t xml:space="preserve">"16:17:44 Flow: Fixed -&gt; 300 umol/s"
</t>
  </si>
  <si>
    <t xml:space="preserve">"16:14:20 Lamp: ParIn -&gt;  150 uml"
</t>
  </si>
  <si>
    <t>16:13:57</t>
  </si>
  <si>
    <t xml:space="preserve">"16:14:20 Flow: Fixed -&gt; 300 umol/s"
</t>
  </si>
  <si>
    <t xml:space="preserve">"16:10:56 Lamp: ParIn -&gt;  100 uml"
</t>
  </si>
  <si>
    <t>16:10:33</t>
  </si>
  <si>
    <t xml:space="preserve">"16:10:56 Flow: Fixed -&gt; 300 umol/s"
</t>
  </si>
  <si>
    <t xml:space="preserve">"16:07:32 Lamp: ParIn -&gt;  50 uml"
</t>
  </si>
  <si>
    <t>16:07:09</t>
  </si>
  <si>
    <t xml:space="preserve">"16:07:32 Flow: Fixed -&gt; 300 umol/s"
</t>
  </si>
  <si>
    <t xml:space="preserve">"16:04:08 Lamp: ParIn -&gt;  25 uml"
</t>
  </si>
  <si>
    <t>16:03:44</t>
  </si>
  <si>
    <t xml:space="preserve">"16:04:08 Flow: Fixed -&gt; 300 umol/s"
</t>
  </si>
  <si>
    <t xml:space="preserve">"16:00:43 Lamp: ParIn -&gt;  0 uml"
</t>
  </si>
  <si>
    <t xml:space="preserve">"16:00:43 Flow: Fixed -&gt; 300 umol/s"
</t>
  </si>
  <si>
    <t xml:space="preserve">"16:00:43 Coolers: Off"
</t>
  </si>
  <si>
    <t xml:space="preserve">"16:00:43 CO2 Mixer: CO2R -&gt; 400 uml"
</t>
  </si>
  <si>
    <t xml:space="preserve">"16:00:43 Lamp: Off"
</t>
  </si>
  <si>
    <t xml:space="preserve">"15:58:50 Launched AutoProg /User/Configs/AutoProgs/LightCurve2"
</t>
  </si>
  <si>
    <t>Fri Jul 31 2020 15:58:50</t>
  </si>
  <si>
    <t xml:space="preserve">"12:09:38 Flow: Fixed -&gt; 300 umol/s"
</t>
  </si>
  <si>
    <t xml:space="preserve">"12:09:38 Coolers: Off"
</t>
  </si>
  <si>
    <t xml:space="preserve">"12:09:38 CO2 Mixer: CO2R -&gt; 400 uml"
</t>
  </si>
  <si>
    <t xml:space="preserve">"12:09:38 Lamp: ParIn -&gt;  2000 uml"
</t>
  </si>
  <si>
    <t>12:09:13</t>
  </si>
  <si>
    <t xml:space="preserve">"12:06:12 Lamp: ParIn -&gt;  2000 uml"
</t>
  </si>
  <si>
    <t>12:05:48</t>
  </si>
  <si>
    <t xml:space="preserve">"12:06:12 Flow: Fixed -&gt; 300 umol/s"
</t>
  </si>
  <si>
    <t xml:space="preserve">"12:02:47 Lamp: ParIn -&gt;  1600 uml"
</t>
  </si>
  <si>
    <t>12:02:24</t>
  </si>
  <si>
    <t xml:space="preserve">"12:02:47 Flow: Fixed -&gt; 300 umol/s"
</t>
  </si>
  <si>
    <t xml:space="preserve">"11:59:23 Lamp: ParIn -&gt;  1250 uml"
</t>
  </si>
  <si>
    <t>11:58:59</t>
  </si>
  <si>
    <t xml:space="preserve">"11:59:23 Flow: Fixed -&gt; 300 umol/s"
</t>
  </si>
  <si>
    <t xml:space="preserve">"11:55:58 Lamp: ParIn -&gt;  1000 uml"
</t>
  </si>
  <si>
    <t>11:55:35</t>
  </si>
  <si>
    <t xml:space="preserve">"11:55:58 Flow: Fixed -&gt; 300 umol/s"
</t>
  </si>
  <si>
    <t xml:space="preserve">"11:52:34 Lamp: ParIn -&gt;  750 uml"
</t>
  </si>
  <si>
    <t>11:52:11</t>
  </si>
  <si>
    <t xml:space="preserve">"11:52:34 Flow: Fixed -&gt; 300 umol/s"
</t>
  </si>
  <si>
    <t xml:space="preserve">"11:49:10 Lamp: ParIn -&gt;  500 uml"
</t>
  </si>
  <si>
    <t>11:48:48</t>
  </si>
  <si>
    <t xml:space="preserve">"11:49:10 Flow: Fixed -&gt; 300 umol/s"
</t>
  </si>
  <si>
    <t xml:space="preserve">"11:45:47 Lamp: ParIn -&gt;  300 uml"
</t>
  </si>
  <si>
    <t>11:45:24</t>
  </si>
  <si>
    <t xml:space="preserve">"11:45:47 Flow: Fixed -&gt; 300 umol/s"
</t>
  </si>
  <si>
    <t xml:space="preserve">"11:42:23 Lamp: ParIn -&gt;  150 uml"
</t>
  </si>
  <si>
    <t>11:42:00</t>
  </si>
  <si>
    <t xml:space="preserve">"11:42:22 Flow: Fixed -&gt; 300 umol/s"
</t>
  </si>
  <si>
    <t xml:space="preserve">"11:38:58 Lamp: ParIn -&gt;  100 uml"
</t>
  </si>
  <si>
    <t>11:38:36</t>
  </si>
  <si>
    <t xml:space="preserve">"11:38:58 Flow: Fixed -&gt; 300 umol/s"
</t>
  </si>
  <si>
    <t xml:space="preserve">"11:35:35 Lamp: ParIn -&gt;  50 uml"
</t>
  </si>
  <si>
    <t>11:35:13</t>
  </si>
  <si>
    <t xml:space="preserve">"11:35:35 Flow: Fixed -&gt; 300 umol/s"
</t>
  </si>
  <si>
    <t xml:space="preserve">"11:32:12 Lamp: ParIn -&gt;  25 uml"
</t>
  </si>
  <si>
    <t>11:31:49</t>
  </si>
  <si>
    <t xml:space="preserve">"11:32:12 Flow: Fixed -&gt; 300 umol/s"
</t>
  </si>
  <si>
    <t xml:space="preserve">"11:28:48 Lamp: ParIn -&gt;  0 uml"
</t>
  </si>
  <si>
    <t xml:space="preserve">"11:28:48 Flow: Fixed -&gt; 300 umol/s"
</t>
  </si>
  <si>
    <t xml:space="preserve">"11:28:48 Coolers: Off"
</t>
  </si>
  <si>
    <t xml:space="preserve">"11:28:48 CO2 Mixer: CO2R -&gt; 400 uml"
</t>
  </si>
  <si>
    <t xml:space="preserve">"11:28:48 Lamp: Off"
</t>
  </si>
  <si>
    <t xml:space="preserve">"11:28:05 Launched AutoProg /User/Configs/AutoProgs/LightCurve2"
</t>
  </si>
  <si>
    <t>Sat Aug  1 2020 11:28:05</t>
  </si>
  <si>
    <t xml:space="preserve">"10:38:56 Flow: Fixed -&gt; 300 umol/s"
</t>
  </si>
  <si>
    <t xml:space="preserve">"10:38:56 Coolers: Off"
</t>
  </si>
  <si>
    <t xml:space="preserve">"10:38:56 CO2 Mixer: CO2R -&gt; 400 uml"
</t>
  </si>
  <si>
    <t xml:space="preserve">"10:38:56 Lamp: ParIn -&gt;  2000 uml"
</t>
  </si>
  <si>
    <t>10:38:33</t>
  </si>
  <si>
    <t xml:space="preserve">"10:35:32 Lamp: ParIn -&gt;  2000 uml"
</t>
  </si>
  <si>
    <t>10:35:09</t>
  </si>
  <si>
    <t xml:space="preserve">"10:35:32 Flow: Fixed -&gt; 300 umol/s"
</t>
  </si>
  <si>
    <t xml:space="preserve">"10:32:08 Lamp: ParIn -&gt;  1600 uml"
</t>
  </si>
  <si>
    <t>10:31:45</t>
  </si>
  <si>
    <t xml:space="preserve">"10:32:08 Flow: Fixed -&gt; 300 umol/s"
</t>
  </si>
  <si>
    <t xml:space="preserve">"10:28:44 Lamp: ParIn -&gt;  1250 uml"
</t>
  </si>
  <si>
    <t>10:28:21</t>
  </si>
  <si>
    <t xml:space="preserve">"10:28:44 Flow: Fixed -&gt; 300 umol/s"
</t>
  </si>
  <si>
    <t xml:space="preserve">"10:25:20 Lamp: ParIn -&gt;  1000 uml"
</t>
  </si>
  <si>
    <t>10:24:57</t>
  </si>
  <si>
    <t xml:space="preserve">"10:25:19 Flow: Fixed -&gt; 300 umol/s"
</t>
  </si>
  <si>
    <t xml:space="preserve">"10:21:56 Lamp: ParIn -&gt;  750 uml"
</t>
  </si>
  <si>
    <t>10:21:34</t>
  </si>
  <si>
    <t xml:space="preserve">"10:21:56 Flow: Fixed -&gt; 300 umol/s"
</t>
  </si>
  <si>
    <t xml:space="preserve">"10:18:33 Lamp: ParIn -&gt;  500 uml"
</t>
  </si>
  <si>
    <t>10:18:11</t>
  </si>
  <si>
    <t xml:space="preserve">"10:18:33 Flow: Fixed -&gt; 300 umol/s"
</t>
  </si>
  <si>
    <t xml:space="preserve">"10:15:10 Lamp: ParIn -&gt;  300 uml"
</t>
  </si>
  <si>
    <t>10:14:47</t>
  </si>
  <si>
    <t xml:space="preserve">"10:15:10 Flow: Fixed -&gt; 300 umol/s"
</t>
  </si>
  <si>
    <t xml:space="preserve">"10:11:46 Lamp: ParIn -&gt;  150 uml"
</t>
  </si>
  <si>
    <t>10:11:23</t>
  </si>
  <si>
    <t xml:space="preserve">"10:11:46 Flow: Fixed -&gt; 300 umol/s"
</t>
  </si>
  <si>
    <t xml:space="preserve">"10:08:22 Lamp: ParIn -&gt;  100 uml"
</t>
  </si>
  <si>
    <t>10:07:59</t>
  </si>
  <si>
    <t xml:space="preserve">"10:08:22 Flow: Fixed -&gt; 300 umol/s"
</t>
  </si>
  <si>
    <t xml:space="preserve">"10:04:58 Lamp: ParIn -&gt;  50 uml"
</t>
  </si>
  <si>
    <t>10:04:36</t>
  </si>
  <si>
    <t xml:space="preserve">"10:04:58 Flow: Fixed -&gt; 300 umol/s"
</t>
  </si>
  <si>
    <t xml:space="preserve">"10:01:35 Lamp: ParIn -&gt;  25 uml"
</t>
  </si>
  <si>
    <t>10:01:12</t>
  </si>
  <si>
    <t xml:space="preserve">"10:01:35 Flow: Fixed -&gt; 300 umol/s"
</t>
  </si>
  <si>
    <t xml:space="preserve">"09:58:11 Lamp: ParIn -&gt;  0 uml"
</t>
  </si>
  <si>
    <t xml:space="preserve">"09:58:11 Flow: Fixed -&gt; 300 umol/s"
</t>
  </si>
  <si>
    <t xml:space="preserve">"09:58:11 Coolers: Off"
</t>
  </si>
  <si>
    <t xml:space="preserve">"09:58:11 CO2 Mixer: CO2R -&gt; 400 uml"
</t>
  </si>
  <si>
    <t xml:space="preserve">"09:58:11 Lamp: Off"
</t>
  </si>
  <si>
    <t xml:space="preserve">"09:58:03 Launched AutoProg /User/Configs/AutoProgs/LightCurve2"
</t>
  </si>
  <si>
    <t>Sat Aug  1 2020 09:58:03</t>
  </si>
  <si>
    <t xml:space="preserve">"12:55:19 Flow: Fixed -&gt; 300 umol/s"
</t>
  </si>
  <si>
    <t xml:space="preserve">"12:55:19 Coolers: Off"
</t>
  </si>
  <si>
    <t xml:space="preserve">"12:55:19 CO2 Mixer: CO2R -&gt; 400 uml"
</t>
  </si>
  <si>
    <t xml:space="preserve">"12:55:19 Lamp: ParIn -&gt;  2000 uml"
</t>
  </si>
  <si>
    <t>12:54:54</t>
  </si>
  <si>
    <t xml:space="preserve">"12:51:53 Lamp: ParIn -&gt;  2000 uml"
</t>
  </si>
  <si>
    <t>12:51:28</t>
  </si>
  <si>
    <t xml:space="preserve">"12:51:53 Flow: Fixed -&gt; 300 umol/s"
</t>
  </si>
  <si>
    <t xml:space="preserve">"12:48:27 Lamp: ParIn -&gt;  1600 uml"
</t>
  </si>
  <si>
    <t>12:48:03</t>
  </si>
  <si>
    <t xml:space="preserve">"12:48:27 Flow: Fixed -&gt; 300 umol/s"
</t>
  </si>
  <si>
    <t xml:space="preserve">"12:45:02 Lamp: ParIn -&gt;  1250 uml"
</t>
  </si>
  <si>
    <t>12:44:38</t>
  </si>
  <si>
    <t xml:space="preserve">"12:45:02 Flow: Fixed -&gt; 300 umol/s"
</t>
  </si>
  <si>
    <t xml:space="preserve">"12:41:37 Lamp: ParIn -&gt;  1000 uml"
</t>
  </si>
  <si>
    <t>12:41:14</t>
  </si>
  <si>
    <t xml:space="preserve">"12:41:37 Flow: Fixed -&gt; 300 umol/s"
</t>
  </si>
  <si>
    <t xml:space="preserve">"12:38:13 Lamp: ParIn -&gt;  750 uml"
</t>
  </si>
  <si>
    <t>12:37:49</t>
  </si>
  <si>
    <t xml:space="preserve">"12:38:13 Flow: Fixed -&gt; 300 umol/s"
</t>
  </si>
  <si>
    <t xml:space="preserve">"12:34:48 Lamp: ParIn -&gt;  500 uml"
</t>
  </si>
  <si>
    <t>12:34:25</t>
  </si>
  <si>
    <t xml:space="preserve">"12:34:48 Flow: Fixed -&gt; 300 umol/s"
</t>
  </si>
  <si>
    <t xml:space="preserve">"12:31:24 Lamp: ParIn -&gt;  300 uml"
</t>
  </si>
  <si>
    <t>12:31:01</t>
  </si>
  <si>
    <t xml:space="preserve">"12:31:24 Flow: Fixed -&gt; 300 umol/s"
</t>
  </si>
  <si>
    <t xml:space="preserve">"12:28:00 Lamp: ParIn -&gt;  150 uml"
</t>
  </si>
  <si>
    <t xml:space="preserve">"12:28:00 Flow: Fixed -&gt; 300 umol/s"
</t>
  </si>
  <si>
    <t xml:space="preserve">"12:24:36 Lamp: ParIn -&gt;  100 uml"
</t>
  </si>
  <si>
    <t>12:24:13</t>
  </si>
  <si>
    <t xml:space="preserve">"12:21:12 Lamp: ParIn -&gt;  50 uml"
</t>
  </si>
  <si>
    <t>12:20:49</t>
  </si>
  <si>
    <t xml:space="preserve">"12:21:12 Flow: Fixed -&gt; 300 umol/s"
</t>
  </si>
  <si>
    <t xml:space="preserve">"12:17:48 Lamp: ParIn -&gt;  25 uml"
</t>
  </si>
  <si>
    <t>12:17:24</t>
  </si>
  <si>
    <t xml:space="preserve">"12:17:47 Flow: Fixed -&gt; 300 umol/s"
</t>
  </si>
  <si>
    <t xml:space="preserve">"12:14:23 Lamp: ParIn -&gt;  0 uml"
</t>
  </si>
  <si>
    <t xml:space="preserve">"12:14:23 Flow: Fixed -&gt; 300 umol/s"
</t>
  </si>
  <si>
    <t xml:space="preserve">"12:14:23 Coolers: Off"
</t>
  </si>
  <si>
    <t xml:space="preserve">"12:14:23 CO2 Mixer: CO2R -&gt; 400 uml"
</t>
  </si>
  <si>
    <t xml:space="preserve">"12:14:23 Lamp: Off"
</t>
  </si>
  <si>
    <t xml:space="preserve">"12:13:59 Launched AutoProg /User/Configs/AutoProgs/LightCurve2"
</t>
  </si>
  <si>
    <t>Sat Aug  1 2020 12:13:59</t>
  </si>
  <si>
    <t xml:space="preserve">"11:24:10 Flow: Fixed -&gt; 300 umol/s"
</t>
  </si>
  <si>
    <t xml:space="preserve">"11:24:10 Coolers: Off"
</t>
  </si>
  <si>
    <t xml:space="preserve">"11:24:10 CO2 Mixer: CO2R -&gt; 400 uml"
</t>
  </si>
  <si>
    <t xml:space="preserve">"11:24:10 Lamp: ParIn -&gt;  2000 uml"
</t>
  </si>
  <si>
    <t>11:23:47</t>
  </si>
  <si>
    <t xml:space="preserve">"11:20:46 Lamp: ParIn -&gt;  2000 uml"
</t>
  </si>
  <si>
    <t>11:20:23</t>
  </si>
  <si>
    <t xml:space="preserve">"11:20:46 Flow: Fixed -&gt; 300 umol/s"
</t>
  </si>
  <si>
    <t xml:space="preserve">"11:17:22 Lamp: ParIn -&gt;  1600 uml"
</t>
  </si>
  <si>
    <t>11:16:59</t>
  </si>
  <si>
    <t xml:space="preserve">"11:17:22 Flow: Fixed -&gt; 300 umol/s"
</t>
  </si>
  <si>
    <t xml:space="preserve">"11:13:58 Lamp: ParIn -&gt;  1250 uml"
</t>
  </si>
  <si>
    <t>11:13:35</t>
  </si>
  <si>
    <t xml:space="preserve">"11:13:57 Flow: Fixed -&gt; 300 umol/s"
</t>
  </si>
  <si>
    <t xml:space="preserve">"11:10:34 Lamp: ParIn -&gt;  1000 uml"
</t>
  </si>
  <si>
    <t>11:10:12</t>
  </si>
  <si>
    <t xml:space="preserve">"11:10:34 Flow: Fixed -&gt; 300 umol/s"
</t>
  </si>
  <si>
    <t xml:space="preserve">"11:07:11 Lamp: ParIn -&gt;  750 uml"
</t>
  </si>
  <si>
    <t>11:06:48</t>
  </si>
  <si>
    <t xml:space="preserve">"11:07:11 Flow: Fixed -&gt; 300 umol/s"
</t>
  </si>
  <si>
    <t xml:space="preserve">"11:03:47 Lamp: ParIn -&gt;  500 uml"
</t>
  </si>
  <si>
    <t>11:03:24</t>
  </si>
  <si>
    <t xml:space="preserve">"11:03:47 Flow: Fixed -&gt; 300 umol/s"
</t>
  </si>
  <si>
    <t xml:space="preserve">"11:00:23 Lamp: ParIn -&gt;  300 uml"
</t>
  </si>
  <si>
    <t>11:00:00</t>
  </si>
  <si>
    <t xml:space="preserve">"11:00:23 Flow: Fixed -&gt; 300 umol/s"
</t>
  </si>
  <si>
    <t xml:space="preserve">"10:56:59 Lamp: ParIn -&gt;  150 uml"
</t>
  </si>
  <si>
    <t>10:56:36</t>
  </si>
  <si>
    <t xml:space="preserve">"10:56:58 Flow: Fixed -&gt; 300 umol/s"
</t>
  </si>
  <si>
    <t xml:space="preserve">"10:53:34 Lamp: ParIn -&gt;  100 uml"
</t>
  </si>
  <si>
    <t>10:53:12</t>
  </si>
  <si>
    <t xml:space="preserve">"10:53:34 Flow: Fixed -&gt; 300 umol/s"
</t>
  </si>
  <si>
    <t xml:space="preserve">"10:50:11 Lamp: ParIn -&gt;  50 uml"
</t>
  </si>
  <si>
    <t>10:49:49</t>
  </si>
  <si>
    <t xml:space="preserve">"10:50:11 Flow: Fixed -&gt; 300 umol/s"
</t>
  </si>
  <si>
    <t xml:space="preserve">"10:46:48 Lamp: ParIn -&gt;  25 uml"
</t>
  </si>
  <si>
    <t>10:46:25</t>
  </si>
  <si>
    <t xml:space="preserve">"10:46:48 Flow: Fixed -&gt; 300 umol/s"
</t>
  </si>
  <si>
    <t xml:space="preserve">"10:43:24 Lamp: ParIn -&gt;  0 uml"
</t>
  </si>
  <si>
    <t xml:space="preserve">"10:43:24 Flow: Fixed -&gt; 300 umol/s"
</t>
  </si>
  <si>
    <t xml:space="preserve">"10:43:24 Coolers: Off"
</t>
  </si>
  <si>
    <t xml:space="preserve">"10:43:24 CO2 Mixer: CO2R -&gt; 400 uml"
</t>
  </si>
  <si>
    <t xml:space="preserve">"10:43:24 Lamp: Off"
</t>
  </si>
  <si>
    <t xml:space="preserve">"10:42:05 Launched AutoProg /User/Configs/AutoProgs/LightCurve2"
</t>
  </si>
  <si>
    <t>Sat Aug  1 2020 10:42:05</t>
  </si>
  <si>
    <t xml:space="preserve">"15:13:45 Flow: Fixed -&gt; 300 umol/s"
</t>
  </si>
  <si>
    <t xml:space="preserve">"15:13:45 Coolers: Off"
</t>
  </si>
  <si>
    <t xml:space="preserve">"15:13:45 CO2 Mixer: CO2R -&gt; 400 uml"
</t>
  </si>
  <si>
    <t xml:space="preserve">"15:13:45 Lamp: ParIn -&gt;  2000 uml"
</t>
  </si>
  <si>
    <t>15:13:21</t>
  </si>
  <si>
    <t xml:space="preserve">"15:10:20 Lamp: ParIn -&gt;  2000 uml"
</t>
  </si>
  <si>
    <t>15:09:57</t>
  </si>
  <si>
    <t xml:space="preserve">"15:10:20 Flow: Fixed -&gt; 300 umol/s"
</t>
  </si>
  <si>
    <t xml:space="preserve">"15:06:56 Lamp: ParIn -&gt;  1600 uml"
</t>
  </si>
  <si>
    <t>15:06:33</t>
  </si>
  <si>
    <t xml:space="preserve">"15:06:56 Flow: Fixed -&gt; 300 umol/s"
</t>
  </si>
  <si>
    <t xml:space="preserve">"15:03:32 Lamp: ParIn -&gt;  1250 uml"
</t>
  </si>
  <si>
    <t>15:03:09</t>
  </si>
  <si>
    <t xml:space="preserve">"15:03:32 Flow: Fixed -&gt; 300 umol/s"
</t>
  </si>
  <si>
    <t xml:space="preserve">"15:00:08 Lamp: ParIn -&gt;  1000 uml"
</t>
  </si>
  <si>
    <t>14:59:45</t>
  </si>
  <si>
    <t xml:space="preserve">"15:00:08 Flow: Fixed -&gt; 300 umol/s"
</t>
  </si>
  <si>
    <t xml:space="preserve">"14:56:44 Lamp: ParIn -&gt;  750 uml"
</t>
  </si>
  <si>
    <t>14:56:21</t>
  </si>
  <si>
    <t xml:space="preserve">"14:56:44 Flow: Fixed -&gt; 300 umol/s"
</t>
  </si>
  <si>
    <t xml:space="preserve">"14:53:20 Lamp: ParIn -&gt;  500 uml"
</t>
  </si>
  <si>
    <t>14:52:57</t>
  </si>
  <si>
    <t xml:space="preserve">"14:53:20 Flow: Fixed -&gt; 300 umol/s"
</t>
  </si>
  <si>
    <t xml:space="preserve">"14:49:56 Lamp: ParIn -&gt;  300 uml"
</t>
  </si>
  <si>
    <t>14:49:33</t>
  </si>
  <si>
    <t xml:space="preserve">"14:49:56 Flow: Fixed -&gt; 300 umol/s"
</t>
  </si>
  <si>
    <t xml:space="preserve">"14:46:32 Lamp: ParIn -&gt;  150 uml"
</t>
  </si>
  <si>
    <t>14:46:09</t>
  </si>
  <si>
    <t xml:space="preserve">"14:46:32 Flow: Fixed -&gt; 300 umol/s"
</t>
  </si>
  <si>
    <t xml:space="preserve">"14:43:08 Lamp: ParIn -&gt;  100 uml"
</t>
  </si>
  <si>
    <t>14:42:45</t>
  </si>
  <si>
    <t xml:space="preserve">"14:43:08 Flow: Fixed -&gt; 300 umol/s"
</t>
  </si>
  <si>
    <t xml:space="preserve">"14:39:44 Lamp: ParIn -&gt;  50 uml"
</t>
  </si>
  <si>
    <t>14:39:21</t>
  </si>
  <si>
    <t xml:space="preserve">"14:39:44 Flow: Fixed -&gt; 300 umol/s"
</t>
  </si>
  <si>
    <t xml:space="preserve">"14:36:20 Lamp: ParIn -&gt;  25 uml"
</t>
  </si>
  <si>
    <t>14:35:56</t>
  </si>
  <si>
    <t xml:space="preserve">"14:36:20 Flow: Fixed -&gt; 300 umol/s"
</t>
  </si>
  <si>
    <t xml:space="preserve">"14:32:55 Lamp: ParIn -&gt;  0 uml"
</t>
  </si>
  <si>
    <t xml:space="preserve">"14:32:55 Flow: Fixed -&gt; 300 umol/s"
</t>
  </si>
  <si>
    <t xml:space="preserve">"14:32:55 Coolers: Off"
</t>
  </si>
  <si>
    <t xml:space="preserve">"14:32:55 CO2 Mixer: CO2R -&gt; 400 uml"
</t>
  </si>
  <si>
    <t xml:space="preserve">"14:32:55 Lamp: Off"
</t>
  </si>
  <si>
    <t xml:space="preserve">"14:31:15 Launched AutoProg /User/Configs/AutoProgs/LightCurve2"
</t>
  </si>
  <si>
    <t>Sat Aug  1 2020 14:31:15</t>
  </si>
  <si>
    <t xml:space="preserve">"15:59:47 Flow: Fixed -&gt; 300 umol/s"
</t>
  </si>
  <si>
    <t xml:space="preserve">"15:59:47 Coolers: Off"
</t>
  </si>
  <si>
    <t xml:space="preserve">"15:59:46 CO2 Mixer: CO2R -&gt; 400 uml"
</t>
  </si>
  <si>
    <t xml:space="preserve">"15:59:46 Lamp: ParIn -&gt;  2000 uml"
</t>
  </si>
  <si>
    <t>15:59:23</t>
  </si>
  <si>
    <t xml:space="preserve">"15:59:46 Flow: Fixed -&gt; 300 umol/s"
</t>
  </si>
  <si>
    <t xml:space="preserve">"15:56:22 Lamp: ParIn -&gt;  2000 uml"
</t>
  </si>
  <si>
    <t>15:55:58</t>
  </si>
  <si>
    <t xml:space="preserve">"15:56:22 Flow: Fixed -&gt; 300 umol/s"
</t>
  </si>
  <si>
    <t xml:space="preserve">"15:52:57 Lamp: ParIn -&gt;  1600 uml"
</t>
  </si>
  <si>
    <t>15:52:33</t>
  </si>
  <si>
    <t xml:space="preserve">"15:52:56 Flow: Fixed -&gt; 300 umol/s"
</t>
  </si>
  <si>
    <t xml:space="preserve">"15:49:32 Lamp: ParIn -&gt;  1250 uml"
</t>
  </si>
  <si>
    <t>15:49:09</t>
  </si>
  <si>
    <t xml:space="preserve">"15:49:32 Flow: Fixed -&gt; 300 umol/s"
</t>
  </si>
  <si>
    <t xml:space="preserve">"15:46:08 Lamp: ParIn -&gt;  1000 uml"
</t>
  </si>
  <si>
    <t>15:45:45</t>
  </si>
  <si>
    <t xml:space="preserve">"15:46:08 Flow: Fixed -&gt; 300 umol/s"
</t>
  </si>
  <si>
    <t xml:space="preserve">"15:42:44 Lamp: ParIn -&gt;  750 uml"
</t>
  </si>
  <si>
    <t>15:42:21</t>
  </si>
  <si>
    <t xml:space="preserve">"15:42:44 Flow: Fixed -&gt; 300 umol/s"
</t>
  </si>
  <si>
    <t xml:space="preserve">"15:39:20 Lamp: ParIn -&gt;  500 uml"
</t>
  </si>
  <si>
    <t>15:38:57</t>
  </si>
  <si>
    <t xml:space="preserve">"15:39:20 Flow: Fixed -&gt; 300 umol/s"
</t>
  </si>
  <si>
    <t xml:space="preserve">"15:35:56 Lamp: ParIn -&gt;  300 uml"
</t>
  </si>
  <si>
    <t>15:35:33</t>
  </si>
  <si>
    <t xml:space="preserve">"15:35:56 Flow: Fixed -&gt; 300 umol/s"
</t>
  </si>
  <si>
    <t xml:space="preserve">"15:32:32 Lamp: ParIn -&gt;  150 uml"
</t>
  </si>
  <si>
    <t>15:32:09</t>
  </si>
  <si>
    <t xml:space="preserve">"15:32:32 Flow: Fixed -&gt; 300 umol/s"
</t>
  </si>
  <si>
    <t xml:space="preserve">"15:29:08 Lamp: ParIn -&gt;  100 uml"
</t>
  </si>
  <si>
    <t>15:28:45</t>
  </si>
  <si>
    <t xml:space="preserve">"15:29:08 Flow: Fixed -&gt; 300 umol/s"
</t>
  </si>
  <si>
    <t xml:space="preserve">"15:25:44 Lamp: ParIn -&gt;  50 uml"
</t>
  </si>
  <si>
    <t>15:25:21</t>
  </si>
  <si>
    <t xml:space="preserve">"15:25:44 Flow: Fixed -&gt; 300 umol/s"
</t>
  </si>
  <si>
    <t xml:space="preserve">"15:22:20 Lamp: ParIn -&gt;  25 uml"
</t>
  </si>
  <si>
    <t>15:21:57</t>
  </si>
  <si>
    <t xml:space="preserve">"15:22:20 Flow: Fixed -&gt; 300 umol/s"
</t>
  </si>
  <si>
    <t xml:space="preserve">"15:18:55 Lamp: ParIn -&gt;  0 uml"
</t>
  </si>
  <si>
    <t xml:space="preserve">"15:18:55 Flow: Fixed -&gt; 300 umol/s"
</t>
  </si>
  <si>
    <t xml:space="preserve">"15:18:55 Coolers: Off"
</t>
  </si>
  <si>
    <t xml:space="preserve">"15:18:55 CO2 Mixer: CO2R -&gt; 400 uml"
</t>
  </si>
  <si>
    <t xml:space="preserve">"15:18:55 Lamp: Off"
</t>
  </si>
  <si>
    <t xml:space="preserve">"15:17:23 Launched AutoProg /User/Configs/AutoProgs/LightCurve2"
</t>
  </si>
  <si>
    <t>Sat Aug  1 2020 15:17:23</t>
  </si>
  <si>
    <t xml:space="preserve">"14:28:32 Flow: Fixed -&gt; 300 umol/s"
</t>
  </si>
  <si>
    <t xml:space="preserve">"14:28:32 Coolers: Off"
</t>
  </si>
  <si>
    <t xml:space="preserve">"14:28:32 CO2 Mixer: CO2R -&gt; 400 uml"
</t>
  </si>
  <si>
    <t xml:space="preserve">"14:28:32 Lamp: ParIn -&gt;  2000 uml"
</t>
  </si>
  <si>
    <t>14:28:09</t>
  </si>
  <si>
    <t xml:space="preserve">"14:25:08 Lamp: ParIn -&gt;  2000 uml"
</t>
  </si>
  <si>
    <t>14:24:45</t>
  </si>
  <si>
    <t xml:space="preserve">"14:25:08 Flow: Fixed -&gt; 300 umol/s"
</t>
  </si>
  <si>
    <t xml:space="preserve">"14:21:44 Lamp: ParIn -&gt;  1600 uml"
</t>
  </si>
  <si>
    <t>14:21:21</t>
  </si>
  <si>
    <t xml:space="preserve">"14:21:44 Flow: Fixed -&gt; 300 umol/s"
</t>
  </si>
  <si>
    <t xml:space="preserve">"14:18:20 Lamp: ParIn -&gt;  1250 uml"
</t>
  </si>
  <si>
    <t>14:17:57</t>
  </si>
  <si>
    <t xml:space="preserve">"14:18:20 Flow: Fixed -&gt; 300 umol/s"
</t>
  </si>
  <si>
    <t xml:space="preserve">"14:14:56 Lamp: ParIn -&gt;  1000 uml"
</t>
  </si>
  <si>
    <t>14:14:33</t>
  </si>
  <si>
    <t xml:space="preserve">"14:14:56 Flow: Fixed -&gt; 300 umol/s"
</t>
  </si>
  <si>
    <t xml:space="preserve">"14:11:32 Lamp: ParIn -&gt;  750 uml"
</t>
  </si>
  <si>
    <t>14:11:09</t>
  </si>
  <si>
    <t xml:space="preserve">"14:11:32 Flow: Fixed -&gt; 300 umol/s"
</t>
  </si>
  <si>
    <t xml:space="preserve">"14:08:08 Lamp: ParIn -&gt;  500 uml"
</t>
  </si>
  <si>
    <t>14:07:45</t>
  </si>
  <si>
    <t xml:space="preserve">"14:08:08 Flow: Fixed -&gt; 300 umol/s"
</t>
  </si>
  <si>
    <t xml:space="preserve">"14:04:44 Lamp: ParIn -&gt;  300 uml"
</t>
  </si>
  <si>
    <t>14:04:21</t>
  </si>
  <si>
    <t xml:space="preserve">"14:04:44 Flow: Fixed -&gt; 300 umol/s"
</t>
  </si>
  <si>
    <t xml:space="preserve">"14:01:20 Lamp: ParIn -&gt;  150 uml"
</t>
  </si>
  <si>
    <t>14:00:57</t>
  </si>
  <si>
    <t xml:space="preserve">"14:01:20 Flow: Fixed -&gt; 300 umol/s"
</t>
  </si>
  <si>
    <t xml:space="preserve">"13:57:56 Lamp: ParIn -&gt;  100 uml"
</t>
  </si>
  <si>
    <t>13:57:33</t>
  </si>
  <si>
    <t xml:space="preserve">"13:57:56 Flow: Fixed -&gt; 300 umol/s"
</t>
  </si>
  <si>
    <t xml:space="preserve">"13:54:32 Lamp: ParIn -&gt;  50 uml"
</t>
  </si>
  <si>
    <t>13:54:09</t>
  </si>
  <si>
    <t xml:space="preserve">"13:54:32 Flow: Fixed -&gt; 300 umol/s"
</t>
  </si>
  <si>
    <t xml:space="preserve">"13:51:08 Lamp: ParIn -&gt;  25 uml"
</t>
  </si>
  <si>
    <t>13:50:45</t>
  </si>
  <si>
    <t xml:space="preserve">"13:51:08 Flow: Fixed -&gt; 300 umol/s"
</t>
  </si>
  <si>
    <t xml:space="preserve">"13:47:44 Lamp: ParIn -&gt;  0 uml"
</t>
  </si>
  <si>
    <t xml:space="preserve">"13:47:44 Flow: Fixed -&gt; 300 umol/s"
</t>
  </si>
  <si>
    <t xml:space="preserve">"13:47:44 Coolers: Off"
</t>
  </si>
  <si>
    <t xml:space="preserve">"13:47:44 CO2 Mixer: CO2R -&gt; 400 uml"
</t>
  </si>
  <si>
    <t xml:space="preserve">"13:47:43 Lamp: Off"
</t>
  </si>
  <si>
    <t xml:space="preserve">"13:47:20 Launched AutoProg /User/Configs/AutoProgs/LightCurve2"
</t>
  </si>
  <si>
    <t>Sat Aug  1 2020 13:47:20</t>
  </si>
  <si>
    <t xml:space="preserve">"16:26:06 Flow: Fixed -&gt; 300 umol/s"
</t>
  </si>
  <si>
    <t xml:space="preserve">"16:26:06 Coolers: Off"
</t>
  </si>
  <si>
    <t xml:space="preserve">"16:26:06 CO2 Mixer: CO2R -&gt; 400 uml"
</t>
  </si>
  <si>
    <t xml:space="preserve">"16:26:05 Lamp: ParIn -&gt;  2000 uml"
</t>
  </si>
  <si>
    <t>16:25:43</t>
  </si>
  <si>
    <t xml:space="preserve">"16:26:05 Flow: Fixed -&gt; 300 umol/s"
</t>
  </si>
  <si>
    <t xml:space="preserve">"16:22:42 Lamp: ParIn -&gt;  2000 uml"
</t>
  </si>
  <si>
    <t>16:22:19</t>
  </si>
  <si>
    <t xml:space="preserve">"16:22:42 Flow: Fixed -&gt; 300 umol/s"
</t>
  </si>
  <si>
    <t xml:space="preserve">"16:19:18 Lamp: ParIn -&gt;  1600 uml"
</t>
  </si>
  <si>
    <t>16:18:55</t>
  </si>
  <si>
    <t xml:space="preserve">"16:19:18 Flow: Fixed -&gt; 300 umol/s"
</t>
  </si>
  <si>
    <t xml:space="preserve">"16:15:54 Lamp: ParIn -&gt;  1250 uml"
</t>
  </si>
  <si>
    <t>16:15:31</t>
  </si>
  <si>
    <t xml:space="preserve">"16:15:54 Flow: Fixed -&gt; 300 umol/s"
</t>
  </si>
  <si>
    <t xml:space="preserve">"16:12:30 Lamp: ParIn -&gt;  1000 uml"
</t>
  </si>
  <si>
    <t>16:12:07</t>
  </si>
  <si>
    <t xml:space="preserve">"16:12:30 Flow: Fixed -&gt; 300 umol/s"
</t>
  </si>
  <si>
    <t xml:space="preserve">"16:09:06 Lamp: ParIn -&gt;  750 uml"
</t>
  </si>
  <si>
    <t>16:08:43</t>
  </si>
  <si>
    <t xml:space="preserve">"16:09:06 Flow: Fixed -&gt; 300 umol/s"
</t>
  </si>
  <si>
    <t xml:space="preserve">"16:05:42 Lamp: ParIn -&gt;  500 uml"
</t>
  </si>
  <si>
    <t>16:05:19</t>
  </si>
  <si>
    <t xml:space="preserve">"16:05:42 Flow: Fixed -&gt; 300 umol/s"
</t>
  </si>
  <si>
    <t xml:space="preserve">"16:02:18 Lamp: ParIn -&gt;  300 uml"
</t>
  </si>
  <si>
    <t>16:01:55</t>
  </si>
  <si>
    <t xml:space="preserve">"16:02:18 Flow: Fixed -&gt; 300 umol/s"
</t>
  </si>
  <si>
    <t xml:space="preserve">"15:58:54 Lamp: ParIn -&gt;  150 uml"
</t>
  </si>
  <si>
    <t>15:58:31</t>
  </si>
  <si>
    <t xml:space="preserve">"15:58:54 Flow: Fixed -&gt; 300 umol/s"
</t>
  </si>
  <si>
    <t xml:space="preserve">"15:55:30 Lamp: ParIn -&gt;  100 uml"
</t>
  </si>
  <si>
    <t>15:55:07</t>
  </si>
  <si>
    <t xml:space="preserve">"15:55:30 Flow: Fixed -&gt; 300 umol/s"
</t>
  </si>
  <si>
    <t xml:space="preserve">"15:52:06 Lamp: ParIn -&gt;  50 uml"
</t>
  </si>
  <si>
    <t>15:51:42</t>
  </si>
  <si>
    <t xml:space="preserve">"15:52:05 Flow: Fixed -&gt; 300 umol/s"
</t>
  </si>
  <si>
    <t xml:space="preserve">"15:48:41 Lamp: ParIn -&gt;  25 uml"
</t>
  </si>
  <si>
    <t>15:48:17</t>
  </si>
  <si>
    <t xml:space="preserve">"15:48:41 Flow: Fixed -&gt; 300 umol/s"
</t>
  </si>
  <si>
    <t xml:space="preserve">"15:45:16 Lamp: ParIn -&gt;  0 uml"
</t>
  </si>
  <si>
    <t xml:space="preserve">"15:45:16 Flow: Fixed -&gt; 300 umol/s"
</t>
  </si>
  <si>
    <t xml:space="preserve">"15:45:16 Coolers: Off"
</t>
  </si>
  <si>
    <t xml:space="preserve">"15:45:16 CO2 Mixer: CO2R -&gt; 400 uml"
</t>
  </si>
  <si>
    <t xml:space="preserve">"15:45:16 Lamp: Off"
</t>
  </si>
  <si>
    <t xml:space="preserve">"15:42:19 Launched AutoProg /User/Configs/AutoProgs/LightCurve2"
</t>
  </si>
  <si>
    <t>Sat Aug  1 2020 15:42:19</t>
  </si>
  <si>
    <t xml:space="preserve">"16:22:51 Flow: Fixed -&gt; 300 umol/s"
</t>
  </si>
  <si>
    <t xml:space="preserve">"16:22:51 Coolers: Off"
</t>
  </si>
  <si>
    <t xml:space="preserve">"16:22:51 CO2 Mixer: CO2R -&gt; 400 uml"
</t>
  </si>
  <si>
    <t xml:space="preserve">"16:22:51 Lamp: ParIn -&gt;  2000 uml"
</t>
  </si>
  <si>
    <t>16:22:28</t>
  </si>
  <si>
    <t xml:space="preserve">"16:19:27 Lamp: ParIn -&gt;  2000 uml"
</t>
  </si>
  <si>
    <t>16:19:04</t>
  </si>
  <si>
    <t xml:space="preserve">"16:19:27 Flow: Fixed -&gt; 300 umol/s"
</t>
  </si>
  <si>
    <t xml:space="preserve">"16:16:03 Lamp: ParIn -&gt;  1600 uml"
</t>
  </si>
  <si>
    <t>16:15:40</t>
  </si>
  <si>
    <t xml:space="preserve">"16:16:03 Flow: Fixed -&gt; 300 umol/s"
</t>
  </si>
  <si>
    <t xml:space="preserve">"16:12:39 Lamp: ParIn -&gt;  1250 uml"
</t>
  </si>
  <si>
    <t>16:12:16</t>
  </si>
  <si>
    <t xml:space="preserve">"16:12:39 Flow: Fixed -&gt; 300 umol/s"
</t>
  </si>
  <si>
    <t xml:space="preserve">"16:09:15 Lamp: ParIn -&gt;  1000 uml"
</t>
  </si>
  <si>
    <t>16:08:52</t>
  </si>
  <si>
    <t xml:space="preserve">"16:09:15 Flow: Fixed -&gt; 300 umol/s"
</t>
  </si>
  <si>
    <t xml:space="preserve">"16:05:51 Lamp: ParIn -&gt;  750 uml"
</t>
  </si>
  <si>
    <t xml:space="preserve">"16:02:27 Lamp: ParIn -&gt;  500 uml"
</t>
  </si>
  <si>
    <t>16:02:04</t>
  </si>
  <si>
    <t xml:space="preserve">"15:59:03 Lamp: ParIn -&gt;  300 uml"
</t>
  </si>
  <si>
    <t>15:58:40</t>
  </si>
  <si>
    <t xml:space="preserve">"15:59:03 Flow: Fixed -&gt; 300 umol/s"
</t>
  </si>
  <si>
    <t xml:space="preserve">"15:55:39 Lamp: ParIn -&gt;  150 uml"
</t>
  </si>
  <si>
    <t>15:55:16</t>
  </si>
  <si>
    <t xml:space="preserve">"15:55:39 Flow: Fixed -&gt; 300 umol/s"
</t>
  </si>
  <si>
    <t xml:space="preserve">"15:52:15 Lamp: ParIn -&gt;  100 uml"
</t>
  </si>
  <si>
    <t>15:51:52</t>
  </si>
  <si>
    <t xml:space="preserve">"15:48:51 Lamp: ParIn -&gt;  50 uml"
</t>
  </si>
  <si>
    <t>15:48:28</t>
  </si>
  <si>
    <t xml:space="preserve">"15:48:51 Flow: Fixed -&gt; 300 umol/s"
</t>
  </si>
  <si>
    <t xml:space="preserve">"15:45:27 Lamp: ParIn -&gt;  25 uml"
</t>
  </si>
  <si>
    <t>15:45:04</t>
  </si>
  <si>
    <t xml:space="preserve">"15:45:27 Flow: Fixed -&gt; 300 umol/s"
</t>
  </si>
  <si>
    <t xml:space="preserve">"15:42:03 Lamp: ParIn -&gt;  0 uml"
</t>
  </si>
  <si>
    <t xml:space="preserve">"15:42:03 Flow: Fixed -&gt; 300 umol/s"
</t>
  </si>
  <si>
    <t xml:space="preserve">"15:42:03 Coolers: Off"
</t>
  </si>
  <si>
    <t xml:space="preserve">"15:42:03 CO2 Mixer: CO2R -&gt; 400 uml"
</t>
  </si>
  <si>
    <t xml:space="preserve">"15:42:03 Lamp: Off"
</t>
  </si>
  <si>
    <t xml:space="preserve">"15:41:04 Launched AutoProg /User/Configs/AutoProgs/LightCurve2"
</t>
  </si>
  <si>
    <t>Fri Jul 31 2020 15:41:04</t>
  </si>
  <si>
    <t xml:space="preserve">"17:07:54 Flow: Fixed -&gt; 300 umol/s"
</t>
  </si>
  <si>
    <t xml:space="preserve">"17:07:54 Coolers: Off"
</t>
  </si>
  <si>
    <t xml:space="preserve">"17:07:54 CO2 Mixer: CO2R -&gt; 400 uml"
</t>
  </si>
  <si>
    <t xml:space="preserve">"17:07:54 Lamp: ParIn -&gt;  2000 uml"
</t>
  </si>
  <si>
    <t>17:07:31</t>
  </si>
  <si>
    <t xml:space="preserve">"17:04:29 Lamp: ParIn -&gt;  2000 uml"
</t>
  </si>
  <si>
    <t>17:04:07</t>
  </si>
  <si>
    <t xml:space="preserve">"17:04:29 Flow: Fixed -&gt; 300 umol/s"
</t>
  </si>
  <si>
    <t xml:space="preserve">"17:01:06 Lamp: ParIn -&gt;  1600 uml"
</t>
  </si>
  <si>
    <t>17:00:44</t>
  </si>
  <si>
    <t xml:space="preserve">"17:01:06 Flow: Fixed -&gt; 300 umol/s"
</t>
  </si>
  <si>
    <t xml:space="preserve">"16:57:43 Lamp: ParIn -&gt;  1250 uml"
</t>
  </si>
  <si>
    <t>16:57:20</t>
  </si>
  <si>
    <t xml:space="preserve">"16:57:43 Flow: Fixed -&gt; 300 umol/s"
</t>
  </si>
  <si>
    <t xml:space="preserve">"16:54:19 Lamp: ParIn -&gt;  1000 uml"
</t>
  </si>
  <si>
    <t>16:53:56</t>
  </si>
  <si>
    <t xml:space="preserve">"16:54:19 Flow: Fixed -&gt; 300 umol/s"
</t>
  </si>
  <si>
    <t xml:space="preserve">"16:50:55 Lamp: ParIn -&gt;  750 uml"
</t>
  </si>
  <si>
    <t>16:50:32</t>
  </si>
  <si>
    <t xml:space="preserve">"16:50:55 Flow: Fixed -&gt; 300 umol/s"
</t>
  </si>
  <si>
    <t xml:space="preserve">"16:47:31 Lamp: ParIn -&gt;  500 uml"
</t>
  </si>
  <si>
    <t>16:47:08</t>
  </si>
  <si>
    <t xml:space="preserve">"16:47:31 Flow: Fixed -&gt; 300 umol/s"
</t>
  </si>
  <si>
    <t xml:space="preserve">"16:44:07 Lamp: ParIn -&gt;  300 uml"
</t>
  </si>
  <si>
    <t>16:43:44</t>
  </si>
  <si>
    <t xml:space="preserve">"16:44:07 Flow: Fixed -&gt; 300 umol/s"
</t>
  </si>
  <si>
    <t xml:space="preserve">"16:40:43 Lamp: ParIn -&gt;  150 uml"
</t>
  </si>
  <si>
    <t>16:40:20</t>
  </si>
  <si>
    <t xml:space="preserve">"16:40:43 Flow: Fixed -&gt; 300 umol/s"
</t>
  </si>
  <si>
    <t xml:space="preserve">"16:37:19 Lamp: ParIn -&gt;  100 uml"
</t>
  </si>
  <si>
    <t>16:36:56</t>
  </si>
  <si>
    <t xml:space="preserve">"16:37:19 Flow: Fixed -&gt; 300 umol/s"
</t>
  </si>
  <si>
    <t xml:space="preserve">"16:33:55 Lamp: ParIn -&gt;  50 uml"
</t>
  </si>
  <si>
    <t>16:33:32</t>
  </si>
  <si>
    <t xml:space="preserve">"16:33:55 Flow: Fixed -&gt; 300 umol/s"
</t>
  </si>
  <si>
    <t xml:space="preserve">"16:30:31 Lamp: ParIn -&gt;  25 uml"
</t>
  </si>
  <si>
    <t>16:30:08</t>
  </si>
  <si>
    <t xml:space="preserve">"16:30:31 Flow: Fixed -&gt; 300 umol/s"
</t>
  </si>
  <si>
    <t xml:space="preserve">"16:27:07 Lamp: ParIn -&gt;  0 uml"
</t>
  </si>
  <si>
    <t xml:space="preserve">"16:27:07 Flow: Fixed -&gt; 300 umol/s"
</t>
  </si>
  <si>
    <t xml:space="preserve">"16:27:07 Coolers: Off"
</t>
  </si>
  <si>
    <t xml:space="preserve">"16:27:07 CO2 Mixer: CO2R -&gt; 400 uml"
</t>
  </si>
  <si>
    <t xml:space="preserve">"16:27:07 Lamp: Off"
</t>
  </si>
  <si>
    <t xml:space="preserve">"16:25:17 Launched AutoProg /User/Configs/AutoProgs/LightCurve2"
</t>
  </si>
  <si>
    <t>Fri Jul 31 2020 16:25:17</t>
  </si>
  <si>
    <t xml:space="preserve">"11:50:32 Flow: Fixed -&gt; 300 umol/s"
</t>
  </si>
  <si>
    <t xml:space="preserve">"11:50:32 Coolers: Off"
</t>
  </si>
  <si>
    <t xml:space="preserve">"11:50:32 CO2 Mixer: CO2R -&gt; 400 uml"
</t>
  </si>
  <si>
    <t xml:space="preserve">"11:50:32 Lamp: ParIn -&gt;  2000 uml"
</t>
  </si>
  <si>
    <t>11:50:09</t>
  </si>
  <si>
    <t xml:space="preserve">"11:50:31 Flow: Fixed -&gt; 300 umol/s"
</t>
  </si>
  <si>
    <t xml:space="preserve">"11:47:08 Lamp: ParIn -&gt;  2000 uml"
</t>
  </si>
  <si>
    <t>11:46:46</t>
  </si>
  <si>
    <t xml:space="preserve">"11:47:08 Flow: Fixed -&gt; 300 umol/s"
</t>
  </si>
  <si>
    <t xml:space="preserve">"11:43:45 Lamp: ParIn -&gt;  1600 uml"
</t>
  </si>
  <si>
    <t>11:43:22</t>
  </si>
  <si>
    <t xml:space="preserve">"11:43:45 Flow: Fixed -&gt; 300 umol/s"
</t>
  </si>
  <si>
    <t xml:space="preserve">"11:40:21 Lamp: ParIn -&gt;  1250 uml"
</t>
  </si>
  <si>
    <t>11:39:58</t>
  </si>
  <si>
    <t xml:space="preserve">"11:40:21 Flow: Fixed -&gt; 300 umol/s"
</t>
  </si>
  <si>
    <t xml:space="preserve">"11:36:57 Lamp: ParIn -&gt;  1000 uml"
</t>
  </si>
  <si>
    <t>11:36:34</t>
  </si>
  <si>
    <t xml:space="preserve">"11:36:57 Flow: Fixed -&gt; 300 umol/s"
</t>
  </si>
  <si>
    <t xml:space="preserve">"11:33:33 Lamp: ParIn -&gt;  750 uml"
</t>
  </si>
  <si>
    <t>11:33:10</t>
  </si>
  <si>
    <t xml:space="preserve">"11:33:33 Flow: Fixed -&gt; 300 umol/s"
</t>
  </si>
  <si>
    <t xml:space="preserve">"11:30:09 Lamp: ParIn -&gt;  500 uml"
</t>
  </si>
  <si>
    <t>11:29:46</t>
  </si>
  <si>
    <t xml:space="preserve">"11:30:09 Flow: Fixed -&gt; 300 umol/s"
</t>
  </si>
  <si>
    <t xml:space="preserve">"11:26:45 Lamp: ParIn -&gt;  300 uml"
</t>
  </si>
  <si>
    <t>11:26:22</t>
  </si>
  <si>
    <t xml:space="preserve">"11:26:45 Flow: Fixed -&gt; 300 umol/s"
</t>
  </si>
  <si>
    <t xml:space="preserve">"11:23:21 Lamp: ParIn -&gt;  150 uml"
</t>
  </si>
  <si>
    <t>11:22:58</t>
  </si>
  <si>
    <t xml:space="preserve">"11:23:21 Flow: Fixed -&gt; 300 umol/s"
</t>
  </si>
  <si>
    <t xml:space="preserve">"11:19:57 Lamp: ParIn -&gt;  100 uml"
</t>
  </si>
  <si>
    <t>11:19:34</t>
  </si>
  <si>
    <t xml:space="preserve">"11:19:57 Flow: Fixed -&gt; 300 umol/s"
</t>
  </si>
  <si>
    <t xml:space="preserve">"11:16:33 Lamp: ParIn -&gt;  50 uml"
</t>
  </si>
  <si>
    <t>11:16:10</t>
  </si>
  <si>
    <t xml:space="preserve">"11:13:09 Lamp: ParIn -&gt;  25 uml"
</t>
  </si>
  <si>
    <t>11:12:46</t>
  </si>
  <si>
    <t xml:space="preserve">"11:13:09 Flow: Fixed -&gt; 300 umol/s"
</t>
  </si>
  <si>
    <t xml:space="preserve">"11:09:45 Lamp: ParIn -&gt;  0 uml"
</t>
  </si>
  <si>
    <t xml:space="preserve">"11:09:45 Flow: Fixed -&gt; 300 umol/s"
</t>
  </si>
  <si>
    <t xml:space="preserve">"11:09:45 Coolers: Off"
</t>
  </si>
  <si>
    <t xml:space="preserve">"11:09:45 CO2 Mixer: CO2R -&gt; 400 uml"
</t>
  </si>
  <si>
    <t xml:space="preserve">"11:09:45 Lamp: Off"
</t>
  </si>
  <si>
    <t xml:space="preserve">"11:08:27 Launched AutoProg /User/Configs/AutoProgs/LightCurve2"
</t>
  </si>
  <si>
    <t>Sat Aug  1 2020 11:08:27</t>
  </si>
  <si>
    <t xml:space="preserve">"12:36:00 Flow: Fixed -&gt; 300 umol/s"
</t>
  </si>
  <si>
    <t xml:space="preserve">"12:36:00 Coolers: Off"
</t>
  </si>
  <si>
    <t xml:space="preserve">"12:36:00 CO2 Mixer: CO2R -&gt; 400 uml"
</t>
  </si>
  <si>
    <t xml:space="preserve">"12:36:00 Lamp: ParIn -&gt;  2000 uml"
</t>
  </si>
  <si>
    <t>12:35:35</t>
  </si>
  <si>
    <t xml:space="preserve">"12:32:34 Lamp: ParIn -&gt;  2000 uml"
</t>
  </si>
  <si>
    <t>12:32:09</t>
  </si>
  <si>
    <t xml:space="preserve">"12:32:33 Flow: Fixed -&gt; 300 umol/s"
</t>
  </si>
  <si>
    <t xml:space="preserve">"12:29:08 Lamp: ParIn -&gt;  1600 uml"
</t>
  </si>
  <si>
    <t>12:28:44</t>
  </si>
  <si>
    <t xml:space="preserve">"12:29:08 Flow: Fixed -&gt; 300 umol/s"
</t>
  </si>
  <si>
    <t xml:space="preserve">"12:25:43 Lamp: ParIn -&gt;  1250 uml"
</t>
  </si>
  <si>
    <t>12:25:19</t>
  </si>
  <si>
    <t xml:space="preserve">"12:25:43 Flow: Fixed -&gt; 300 umol/s"
</t>
  </si>
  <si>
    <t xml:space="preserve">"12:22:18 Lamp: ParIn -&gt;  1000 uml"
</t>
  </si>
  <si>
    <t>12:21:54</t>
  </si>
  <si>
    <t xml:space="preserve">"12:22:17 Flow: Fixed -&gt; 300 umol/s"
</t>
  </si>
  <si>
    <t xml:space="preserve">"12:18:53 Lamp: ParIn -&gt;  750 uml"
</t>
  </si>
  <si>
    <t>12:18:31</t>
  </si>
  <si>
    <t xml:space="preserve">"12:18:53 Flow: Fixed -&gt; 300 umol/s"
</t>
  </si>
  <si>
    <t xml:space="preserve">"12:15:30 Lamp: ParIn -&gt;  500 uml"
</t>
  </si>
  <si>
    <t>12:15:07</t>
  </si>
  <si>
    <t xml:space="preserve">"12:15:30 Flow: Fixed -&gt; 300 umol/s"
</t>
  </si>
  <si>
    <t xml:space="preserve">"12:12:06 Lamp: ParIn -&gt;  300 uml"
</t>
  </si>
  <si>
    <t>12:11:43</t>
  </si>
  <si>
    <t xml:space="preserve">"12:12:06 Flow: Fixed -&gt; 300 umol/s"
</t>
  </si>
  <si>
    <t xml:space="preserve">"12:08:42 Lamp: ParIn -&gt;  150 uml"
</t>
  </si>
  <si>
    <t>12:08:19</t>
  </si>
  <si>
    <t xml:space="preserve">"12:08:41 Flow: Fixed -&gt; 300 umol/s"
</t>
  </si>
  <si>
    <t xml:space="preserve">"12:05:18 Lamp: ParIn -&gt;  100 uml"
</t>
  </si>
  <si>
    <t>12:04:56</t>
  </si>
  <si>
    <t xml:space="preserve">"12:05:18 Flow: Fixed -&gt; 300 umol/s"
</t>
  </si>
  <si>
    <t xml:space="preserve">"12:01:55 Lamp: ParIn -&gt;  50 uml"
</t>
  </si>
  <si>
    <t>12:01:32</t>
  </si>
  <si>
    <t xml:space="preserve">"12:01:55 Flow: Fixed -&gt; 300 umol/s"
</t>
  </si>
  <si>
    <t xml:space="preserve">"11:58:31 Lamp: ParIn -&gt;  25 uml"
</t>
  </si>
  <si>
    <t>11:58:08</t>
  </si>
  <si>
    <t xml:space="preserve">"11:58:30 Flow: Fixed -&gt; 300 umol/s"
</t>
  </si>
  <si>
    <t xml:space="preserve">"11:55:07 Lamp: ParIn -&gt;  0 uml"
</t>
  </si>
  <si>
    <t xml:space="preserve">"11:55:07 Flow: Fixed -&gt; 300 umol/s"
</t>
  </si>
  <si>
    <t xml:space="preserve">"11:55:07 Coolers: Off"
</t>
  </si>
  <si>
    <t xml:space="preserve">"11:55:07 CO2 Mixer: CO2R -&gt; 400 uml"
</t>
  </si>
  <si>
    <t xml:space="preserve">"11:55:07 Lamp: Off"
</t>
  </si>
  <si>
    <t xml:space="preserve">"11:54:23 Launched AutoProg /User/Configs/AutoProgs/LightCurve2"
</t>
  </si>
  <si>
    <t>Sat Aug  1 2020 11:54:23</t>
  </si>
  <si>
    <t xml:space="preserve">"17:54:39 Flow: Fixed -&gt; 300 umol/s"
</t>
  </si>
  <si>
    <t xml:space="preserve">"17:54:39 Coolers: Off"
</t>
  </si>
  <si>
    <t xml:space="preserve">"17:54:39 CO2 Mixer: CO2R -&gt; 400 uml"
</t>
  </si>
  <si>
    <t xml:space="preserve">"17:54:39 Lamp: ParIn -&gt;  2000 uml"
</t>
  </si>
  <si>
    <t>17:54:13</t>
  </si>
  <si>
    <t xml:space="preserve">"17:51:12 Lamp: ParIn -&gt;  2000 uml"
</t>
  </si>
  <si>
    <t>17:50:47</t>
  </si>
  <si>
    <t xml:space="preserve">"17:51:12 Flow: Fixed -&gt; 300 umol/s"
</t>
  </si>
  <si>
    <t xml:space="preserve">"17:47:45 Lamp: ParIn -&gt;  1600 uml"
</t>
  </si>
  <si>
    <t>17:47:21</t>
  </si>
  <si>
    <t xml:space="preserve">"17:47:45 Flow: Fixed -&gt; 300 umol/s"
</t>
  </si>
  <si>
    <t xml:space="preserve">"17:44:20 Lamp: ParIn -&gt;  1250 uml"
</t>
  </si>
  <si>
    <t>17:43:56</t>
  </si>
  <si>
    <t xml:space="preserve">"17:44:20 Flow: Fixed -&gt; 300 umol/s"
</t>
  </si>
  <si>
    <t xml:space="preserve">"17:40:55 Lamp: ParIn -&gt;  1000 uml"
</t>
  </si>
  <si>
    <t>17:40:31</t>
  </si>
  <si>
    <t xml:space="preserve">"17:40:55 Flow: Fixed -&gt; 300 umol/s"
</t>
  </si>
  <si>
    <t xml:space="preserve">"17:37:30 Lamp: ParIn -&gt;  750 uml"
</t>
  </si>
  <si>
    <t>17:37:06</t>
  </si>
  <si>
    <t xml:space="preserve">"17:37:30 Flow: Fixed -&gt; 300 umol/s"
</t>
  </si>
  <si>
    <t xml:space="preserve">"17:34:05 Lamp: ParIn -&gt;  500 uml"
</t>
  </si>
  <si>
    <t>17:33:41</t>
  </si>
  <si>
    <t xml:space="preserve">"17:34:04 Flow: Fixed -&gt; 300 umol/s"
</t>
  </si>
  <si>
    <t xml:space="preserve">"17:30:40 Lamp: ParIn -&gt;  300 uml"
</t>
  </si>
  <si>
    <t>17:30:17</t>
  </si>
  <si>
    <t xml:space="preserve">"17:30:40 Flow: Fixed -&gt; 300 umol/s"
</t>
  </si>
  <si>
    <t xml:space="preserve">"17:27:16 Lamp: ParIn -&gt;  150 uml"
</t>
  </si>
  <si>
    <t>17:26:53</t>
  </si>
  <si>
    <t xml:space="preserve">"17:27:16 Flow: Fixed -&gt; 300 umol/s"
</t>
  </si>
  <si>
    <t xml:space="preserve">"17:23:52 Lamp: ParIn -&gt;  100 uml"
</t>
  </si>
  <si>
    <t>17:23:29</t>
  </si>
  <si>
    <t xml:space="preserve">"17:23:52 Flow: Fixed -&gt; 300 umol/s"
</t>
  </si>
  <si>
    <t xml:space="preserve">"17:20:28 Lamp: ParIn -&gt;  50 uml"
</t>
  </si>
  <si>
    <t>17:20:05</t>
  </si>
  <si>
    <t xml:space="preserve">"17:20:28 Flow: Fixed -&gt; 300 umol/s"
</t>
  </si>
  <si>
    <t xml:space="preserve">"17:17:04 Lamp: ParIn -&gt;  25 uml"
</t>
  </si>
  <si>
    <t>17:16:41</t>
  </si>
  <si>
    <t xml:space="preserve">"17:17:04 Flow: Fixed -&gt; 300 umol/s"
</t>
  </si>
  <si>
    <t xml:space="preserve">"17:13:40 Lamp: ParIn -&gt;  0 uml"
</t>
  </si>
  <si>
    <t xml:space="preserve">"17:13:39 Flow: Fixed -&gt; 300 umol/s"
</t>
  </si>
  <si>
    <t xml:space="preserve">"17:13:39 Coolers: Off"
</t>
  </si>
  <si>
    <t xml:space="preserve">"17:13:39 CO2 Mixer: CO2R -&gt; 400 uml"
</t>
  </si>
  <si>
    <t xml:space="preserve">"17:13:39 Lamp: Off"
</t>
  </si>
  <si>
    <t xml:space="preserve">"17:12:07 Launched AutoProg /User/Configs/AutoProgs/LightCurve2"
</t>
  </si>
  <si>
    <t>Fri Jul 31 2020 17:12:07</t>
  </si>
  <si>
    <t xml:space="preserve">"18:40:36 Flow: Fixed -&gt; 300 umol/s"
</t>
  </si>
  <si>
    <t xml:space="preserve">"18:40:36 Coolers: Off"
</t>
  </si>
  <si>
    <t xml:space="preserve">"18:40:36 CO2 Mixer: CO2R -&gt; 400 uml"
</t>
  </si>
  <si>
    <t xml:space="preserve">"18:40:36 Lamp: ParIn -&gt;  2000 uml"
</t>
  </si>
  <si>
    <t>18:40:11</t>
  </si>
  <si>
    <t xml:space="preserve">"18:37:10 Lamp: ParIn -&gt;  2000 uml"
</t>
  </si>
  <si>
    <t>18:36:46</t>
  </si>
  <si>
    <t xml:space="preserve">"18:37:10 Flow: Fixed -&gt; 300 umol/s"
</t>
  </si>
  <si>
    <t xml:space="preserve">"18:33:45 Lamp: ParIn -&gt;  1600 uml"
</t>
  </si>
  <si>
    <t>18:33:21</t>
  </si>
  <si>
    <t xml:space="preserve">"18:33:45 Flow: Fixed -&gt; 300 umol/s"
</t>
  </si>
  <si>
    <t xml:space="preserve">"18:30:20 Lamp: ParIn -&gt;  1250 uml"
</t>
  </si>
  <si>
    <t>18:29:56</t>
  </si>
  <si>
    <t xml:space="preserve">"18:30:20 Flow: Fixed -&gt; 300 umol/s"
</t>
  </si>
  <si>
    <t xml:space="preserve">"18:26:55 Lamp: ParIn -&gt;  1000 uml"
</t>
  </si>
  <si>
    <t>18:26:31</t>
  </si>
  <si>
    <t xml:space="preserve">"18:26:55 Flow: Fixed -&gt; 300 umol/s"
</t>
  </si>
  <si>
    <t xml:space="preserve">"18:23:30 Lamp: ParIn -&gt;  750 uml"
</t>
  </si>
  <si>
    <t>18:23:06</t>
  </si>
  <si>
    <t xml:space="preserve">"18:23:29 Flow: Fixed -&gt; 300 umol/s"
</t>
  </si>
  <si>
    <t xml:space="preserve">"18:20:05 Lamp: ParIn -&gt;  500 uml"
</t>
  </si>
  <si>
    <t>18:19:42</t>
  </si>
  <si>
    <t xml:space="preserve">"18:20:05 Flow: Fixed -&gt; 300 umol/s"
</t>
  </si>
  <si>
    <t xml:space="preserve">"18:16:41 Lamp: ParIn -&gt;  300 uml"
</t>
  </si>
  <si>
    <t>18:16:18</t>
  </si>
  <si>
    <t xml:space="preserve">"18:16:41 Flow: Fixed -&gt; 300 umol/s"
</t>
  </si>
  <si>
    <t xml:space="preserve">"18:13:17 Lamp: ParIn -&gt;  150 uml"
</t>
  </si>
  <si>
    <t>18:12:54</t>
  </si>
  <si>
    <t xml:space="preserve">"18:13:17 Flow: Fixed -&gt; 300 umol/s"
</t>
  </si>
  <si>
    <t xml:space="preserve">"18:09:53 Lamp: ParIn -&gt;  100 uml"
</t>
  </si>
  <si>
    <t>18:09:30</t>
  </si>
  <si>
    <t xml:space="preserve">"18:09:53 Flow: Fixed -&gt; 300 umol/s"
</t>
  </si>
  <si>
    <t xml:space="preserve">"18:06:29 Lamp: ParIn -&gt;  50 uml"
</t>
  </si>
  <si>
    <t>18:06:06</t>
  </si>
  <si>
    <t xml:space="preserve">"18:06:29 Flow: Fixed -&gt; 300 umol/s"
</t>
  </si>
  <si>
    <t xml:space="preserve">"18:03:05 Lamp: ParIn -&gt;  25 uml"
</t>
  </si>
  <si>
    <t>18:02:41</t>
  </si>
  <si>
    <t xml:space="preserve">"18:03:04 Flow: Fixed -&gt; 300 umol/s"
</t>
  </si>
  <si>
    <t xml:space="preserve">"17:59:40 Lamp: ParIn -&gt;  0 uml"
</t>
  </si>
  <si>
    <t xml:space="preserve">"17:59:40 Flow: Fixed -&gt; 300 umol/s"
</t>
  </si>
  <si>
    <t xml:space="preserve">"17:59:40 Coolers: Off"
</t>
  </si>
  <si>
    <t xml:space="preserve">"17:59:40 CO2 Mixer: CO2R -&gt; 400 uml"
</t>
  </si>
  <si>
    <t xml:space="preserve">"17:59:40 Lamp: Off"
</t>
  </si>
  <si>
    <t xml:space="preserve">"17:57:27 Launched AutoProg /User/Configs/AutoProgs/LightCurve2"
</t>
  </si>
  <si>
    <t>Fri Jul 31 2020 17:57:27</t>
  </si>
  <si>
    <t xml:space="preserve">"19:39:46 Flow: Fixed -&gt; 300 umol/s"
</t>
  </si>
  <si>
    <t xml:space="preserve">"19:39:46 Coolers: Off"
</t>
  </si>
  <si>
    <t xml:space="preserve">"19:39:46 CO2 Mixer: CO2R -&gt; 400 uml"
</t>
  </si>
  <si>
    <t xml:space="preserve">"19:39:46 Lamp: ParIn -&gt;  2000 uml"
</t>
  </si>
  <si>
    <t>19:39:25</t>
  </si>
  <si>
    <t xml:space="preserve">"19:36:24 Lamp: ParIn -&gt;  2000 uml"
</t>
  </si>
  <si>
    <t>19:36:03</t>
  </si>
  <si>
    <t xml:space="preserve">"19:36:24 Flow: Fixed -&gt; 300 umol/s"
</t>
  </si>
  <si>
    <t xml:space="preserve">"19:33:02 Lamp: ParIn -&gt;  1600 uml"
</t>
  </si>
  <si>
    <t>19:32:41</t>
  </si>
  <si>
    <t xml:space="preserve">"19:33:02 Flow: Fixed -&gt; 300 umol/s"
</t>
  </si>
  <si>
    <t xml:space="preserve">"19:29:40 Lamp: ParIn -&gt;  1250 uml"
</t>
  </si>
  <si>
    <t>19:29:19</t>
  </si>
  <si>
    <t xml:space="preserve">"19:29:40 Flow: Fixed -&gt; 300 umol/s"
</t>
  </si>
  <si>
    <t xml:space="preserve">"19:26:18 Lamp: ParIn -&gt;  1000 uml"
</t>
  </si>
  <si>
    <t>19:25:56</t>
  </si>
  <si>
    <t xml:space="preserve">"19:26:18 Flow: Fixed -&gt; 300 umol/s"
</t>
  </si>
  <si>
    <t xml:space="preserve">"19:22:55 Lamp: ParIn -&gt;  750 uml"
</t>
  </si>
  <si>
    <t>19:22:33</t>
  </si>
  <si>
    <t xml:space="preserve">"19:22:55 Flow: Fixed -&gt; 300 umol/s"
</t>
  </si>
  <si>
    <t xml:space="preserve">"19:19:32 Lamp: ParIn -&gt;  500 uml"
</t>
  </si>
  <si>
    <t>19:19:09</t>
  </si>
  <si>
    <t xml:space="preserve">"19:19:31 Flow: Fixed -&gt; 300 umol/s"
</t>
  </si>
  <si>
    <t xml:space="preserve">"19:16:08 Lamp: ParIn -&gt;  300 uml"
</t>
  </si>
  <si>
    <t>19:15:45</t>
  </si>
  <si>
    <t xml:space="preserve">"19:16:08 Flow: Fixed -&gt; 300 umol/s"
</t>
  </si>
  <si>
    <t xml:space="preserve">"19:12:44 Lamp: ParIn -&gt;  150 uml"
</t>
  </si>
  <si>
    <t>19:12:21</t>
  </si>
  <si>
    <t xml:space="preserve">"19:12:44 Flow: Fixed -&gt; 300 umol/s"
</t>
  </si>
  <si>
    <t xml:space="preserve">"19:09:20 Lamp: ParIn -&gt;  100 uml"
</t>
  </si>
  <si>
    <t>19:08:57</t>
  </si>
  <si>
    <t xml:space="preserve">"19:09:19 Flow: Fixed -&gt; 300 umol/s"
</t>
  </si>
  <si>
    <t xml:space="preserve">"19:05:56 Lamp: ParIn -&gt;  50 uml"
</t>
  </si>
  <si>
    <t>19:05:33</t>
  </si>
  <si>
    <t xml:space="preserve">"19:05:56 Flow: Fixed -&gt; 300 umol/s"
</t>
  </si>
  <si>
    <t xml:space="preserve">"19:02:32 Lamp: ParIn -&gt;  25 uml"
</t>
  </si>
  <si>
    <t>19:02:09</t>
  </si>
  <si>
    <t xml:space="preserve">"19:02:32 Flow: Fixed -&gt; 300 umol/s"
</t>
  </si>
  <si>
    <t xml:space="preserve">"18:59:08 Lamp: ParIn -&gt;  0 uml"
</t>
  </si>
  <si>
    <t xml:space="preserve">"18:59:07 Flow: Fixed -&gt; 300 umol/s"
</t>
  </si>
  <si>
    <t xml:space="preserve">"18:59:07 Coolers: Off"
</t>
  </si>
  <si>
    <t xml:space="preserve">"18:59:07 CO2 Mixer: CO2R -&gt; 400 uml"
</t>
  </si>
  <si>
    <t xml:space="preserve">"18:59:07 Lamp: Off"
</t>
  </si>
  <si>
    <t xml:space="preserve">"18:57:21 Launched AutoProg /User/Configs/AutoProgs/LightCurve2"
</t>
  </si>
  <si>
    <t>Sun Aug  2 2020 18:57:21</t>
  </si>
  <si>
    <t xml:space="preserve">"19:13:51 Flow: Fixed -&gt; 300 umol/s"
</t>
  </si>
  <si>
    <t xml:space="preserve">"19:13:51 Coolers: Off"
</t>
  </si>
  <si>
    <t xml:space="preserve">"19:13:51 CO2 Mixer: CO2R -&gt; 400 uml"
</t>
  </si>
  <si>
    <t xml:space="preserve">"19:13:51 Lamp: ParIn -&gt;  2000 uml"
</t>
  </si>
  <si>
    <t>19:13:26</t>
  </si>
  <si>
    <t xml:space="preserve">"19:10:25 Lamp: ParIn -&gt;  2000 uml"
</t>
  </si>
  <si>
    <t>19:10:00</t>
  </si>
  <si>
    <t xml:space="preserve">"19:10:25 Flow: Fixed -&gt; 300 umol/s"
</t>
  </si>
  <si>
    <t xml:space="preserve">"19:06:59 Lamp: ParIn -&gt;  1600 uml"
</t>
  </si>
  <si>
    <t>19:06:34</t>
  </si>
  <si>
    <t xml:space="preserve">"19:06:58 Flow: Fixed -&gt; 300 umol/s"
</t>
  </si>
  <si>
    <t xml:space="preserve">"19:03:33 Lamp: ParIn -&gt;  1250 uml"
</t>
  </si>
  <si>
    <t>19:03:09</t>
  </si>
  <si>
    <t xml:space="preserve">"19:03:33 Flow: Fixed -&gt; 300 umol/s"
</t>
  </si>
  <si>
    <t xml:space="preserve">"19:00:08 Lamp: ParIn -&gt;  1000 uml"
</t>
  </si>
  <si>
    <t>18:59:45</t>
  </si>
  <si>
    <t xml:space="preserve">"19:00:08 Flow: Fixed -&gt; 300 umol/s"
</t>
  </si>
  <si>
    <t xml:space="preserve">"18:56:44 Lamp: ParIn -&gt;  750 uml"
</t>
  </si>
  <si>
    <t>18:56:20</t>
  </si>
  <si>
    <t xml:space="preserve">"18:56:44 Flow: Fixed -&gt; 300 umol/s"
</t>
  </si>
  <si>
    <t xml:space="preserve">"18:53:19 Lamp: ParIn -&gt;  500 uml"
</t>
  </si>
  <si>
    <t>18:52:55</t>
  </si>
  <si>
    <t xml:space="preserve">"18:53:18 Flow: Fixed -&gt; 300 umol/s"
</t>
  </si>
  <si>
    <t xml:space="preserve">"18:49:54 Lamp: ParIn -&gt;  300 uml"
</t>
  </si>
  <si>
    <t>18:49:31</t>
  </si>
  <si>
    <t xml:space="preserve">"18:49:54 Flow: Fixed -&gt; 300 umol/s"
</t>
  </si>
  <si>
    <t xml:space="preserve">"18:46:30 Lamp: ParIn -&gt;  150 uml"
</t>
  </si>
  <si>
    <t>18:46:06</t>
  </si>
  <si>
    <t xml:space="preserve">"18:46:30 Flow: Fixed -&gt; 300 umol/s"
</t>
  </si>
  <si>
    <t xml:space="preserve">"18:43:05 Lamp: ParIn -&gt;  100 uml"
</t>
  </si>
  <si>
    <t>18:42:41</t>
  </si>
  <si>
    <t xml:space="preserve">"18:43:04 Flow: Fixed -&gt; 300 umol/s"
</t>
  </si>
  <si>
    <t xml:space="preserve">"18:39:40 Lamp: ParIn -&gt;  50 uml"
</t>
  </si>
  <si>
    <t>18:39:17</t>
  </si>
  <si>
    <t xml:space="preserve">"18:39:40 Flow: Fixed -&gt; 300 umol/s"
</t>
  </si>
  <si>
    <t xml:space="preserve">"18:36:16 Lamp: ParIn -&gt;  25 uml"
</t>
  </si>
  <si>
    <t>18:35:52</t>
  </si>
  <si>
    <t xml:space="preserve">"18:36:16 Flow: Fixed -&gt; 300 umol/s"
</t>
  </si>
  <si>
    <t xml:space="preserve">"18:32:51 Lamp: ParIn -&gt;  0 uml"
</t>
  </si>
  <si>
    <t xml:space="preserve">"18:32:51 Flow: Fixed -&gt; 300 umol/s"
</t>
  </si>
  <si>
    <t xml:space="preserve">"18:32:51 Coolers: Off"
</t>
  </si>
  <si>
    <t xml:space="preserve">"18:32:51 CO2 Mixer: CO2R -&gt; 400 uml"
</t>
  </si>
  <si>
    <t xml:space="preserve">"18:32:51 Lamp: Off"
</t>
  </si>
  <si>
    <t xml:space="preserve">"18:31:03 Launched AutoProg /User/Configs/AutoProgs/LightCurve2"
</t>
  </si>
  <si>
    <t>Sun Aug  2 2020 18:31:03</t>
  </si>
  <si>
    <t xml:space="preserve">"18:01:22 Flow: Fixed -&gt; 300 umol/s"
</t>
  </si>
  <si>
    <t xml:space="preserve">"18:01:22 Coolers: Off"
</t>
  </si>
  <si>
    <t xml:space="preserve">"18:01:22 CO2 Mixer: CO2R -&gt; 400 uml"
</t>
  </si>
  <si>
    <t xml:space="preserve">"18:01:22 Lamp: ParIn -&gt;  2000 uml"
</t>
  </si>
  <si>
    <t>18:00:57</t>
  </si>
  <si>
    <t xml:space="preserve">"17:57:56 Lamp: ParIn -&gt;  2000 uml"
</t>
  </si>
  <si>
    <t>17:57:31</t>
  </si>
  <si>
    <t xml:space="preserve">"17:57:56 Flow: Fixed -&gt; 300 umol/s"
</t>
  </si>
  <si>
    <t xml:space="preserve">"17:54:30 Lamp: ParIn -&gt;  1600 uml"
</t>
  </si>
  <si>
    <t>17:54:05</t>
  </si>
  <si>
    <t xml:space="preserve">"17:54:30 Flow: Fixed -&gt; 300 umol/s"
</t>
  </si>
  <si>
    <t xml:space="preserve">"17:51:04 Lamp: ParIn -&gt;  1250 uml"
</t>
  </si>
  <si>
    <t>17:50:39</t>
  </si>
  <si>
    <t xml:space="preserve">"17:51:04 Flow: Fixed -&gt; 300 umol/s"
</t>
  </si>
  <si>
    <t xml:space="preserve">"17:47:38 Lamp: ParIn -&gt;  1000 uml"
</t>
  </si>
  <si>
    <t>17:47:13</t>
  </si>
  <si>
    <t xml:space="preserve">"17:47:37 Flow: Fixed -&gt; 300 umol/s"
</t>
  </si>
  <si>
    <t xml:space="preserve">"17:44:12 Lamp: ParIn -&gt;  750 uml"
</t>
  </si>
  <si>
    <t>17:43:48</t>
  </si>
  <si>
    <t xml:space="preserve">"17:44:12 Flow: Fixed -&gt; 300 umol/s"
</t>
  </si>
  <si>
    <t xml:space="preserve">"17:40:47 Lamp: ParIn -&gt;  500 uml"
</t>
  </si>
  <si>
    <t>17:40:22</t>
  </si>
  <si>
    <t xml:space="preserve">"17:40:47 Flow: Fixed -&gt; 300 umol/s"
</t>
  </si>
  <si>
    <t xml:space="preserve">"17:37:21 Lamp: ParIn -&gt;  300 uml"
</t>
  </si>
  <si>
    <t>17:36:56</t>
  </si>
  <si>
    <t xml:space="preserve">"17:37:21 Flow: Fixed -&gt; 300 umol/s"
</t>
  </si>
  <si>
    <t xml:space="preserve">"17:33:55 Lamp: ParIn -&gt;  150 uml"
</t>
  </si>
  <si>
    <t>17:33:30</t>
  </si>
  <si>
    <t xml:space="preserve">"17:33:55 Flow: Fixed -&gt; 300 umol/s"
</t>
  </si>
  <si>
    <t xml:space="preserve">"17:30:29 Lamp: ParIn -&gt;  100 uml"
</t>
  </si>
  <si>
    <t>17:30:05</t>
  </si>
  <si>
    <t xml:space="preserve">"17:30:29 Flow: Fixed -&gt; 300 umol/s"
</t>
  </si>
  <si>
    <t xml:space="preserve">"17:27:04 Lamp: ParIn -&gt;  50 uml"
</t>
  </si>
  <si>
    <t>17:26:39</t>
  </si>
  <si>
    <t xml:space="preserve">"17:27:04 Flow: Fixed -&gt; 300 umol/s"
</t>
  </si>
  <si>
    <t xml:space="preserve">"17:23:38 Lamp: ParIn -&gt;  25 uml"
</t>
  </si>
  <si>
    <t>17:23:13</t>
  </si>
  <si>
    <t xml:space="preserve">"17:23:38 Flow: Fixed -&gt; 300 umol/s"
</t>
  </si>
  <si>
    <t xml:space="preserve">"17:20:12 Lamp: ParIn -&gt;  0 uml"
</t>
  </si>
  <si>
    <t xml:space="preserve">"17:20:12 Flow: Fixed -&gt; 300 umol/s"
</t>
  </si>
  <si>
    <t xml:space="preserve">"17:20:12 Coolers: Off"
</t>
  </si>
  <si>
    <t xml:space="preserve">"17:20:12 CO2 Mixer: CO2R -&gt; 400 uml"
</t>
  </si>
  <si>
    <t xml:space="preserve">"17:20:12 Lamp: Off"
</t>
  </si>
  <si>
    <t xml:space="preserve">"17:18:26 Launched AutoProg /User/Configs/AutoProgs/LightCurve2"
</t>
  </si>
  <si>
    <t>Sun Aug  2 2020 17:18:26</t>
  </si>
  <si>
    <t xml:space="preserve">"13:37:17 Flow: Fixed -&gt; 300 umol/s"
</t>
  </si>
  <si>
    <t xml:space="preserve">"13:37:17 Coolers: Off"
</t>
  </si>
  <si>
    <t xml:space="preserve">"13:37:17 CO2 Mixer: CO2R -&gt; 400 uml"
</t>
  </si>
  <si>
    <t xml:space="preserve">"13:37:17 Lamp: ParIn -&gt;  2000 uml"
</t>
  </si>
  <si>
    <t>13:36:49</t>
  </si>
  <si>
    <t xml:space="preserve">"13:33:48 Lamp: ParIn -&gt;  2000 uml"
</t>
  </si>
  <si>
    <t>13:33:21</t>
  </si>
  <si>
    <t xml:space="preserve">"13:33:48 Flow: Fixed -&gt; 300 umol/s"
</t>
  </si>
  <si>
    <t xml:space="preserve">"13:30:20 Lamp: ParIn -&gt;  1600 uml"
</t>
  </si>
  <si>
    <t>13:29:54</t>
  </si>
  <si>
    <t xml:space="preserve">"13:30:20 Flow: Fixed -&gt; 300 umol/s"
</t>
  </si>
  <si>
    <t xml:space="preserve">"13:26:53 Lamp: ParIn -&gt;  1250 uml"
</t>
  </si>
  <si>
    <t>13:26:27</t>
  </si>
  <si>
    <t xml:space="preserve">"13:26:53 Flow: Fixed -&gt; 300 umol/s"
</t>
  </si>
  <si>
    <t xml:space="preserve">"13:23:26 Lamp: ParIn -&gt;  1000 uml"
</t>
  </si>
  <si>
    <t>13:23:01</t>
  </si>
  <si>
    <t xml:space="preserve">"13:23:26 Flow: Fixed -&gt; 300 umol/s"
</t>
  </si>
  <si>
    <t xml:space="preserve">"13:20:00 Lamp: ParIn -&gt;  750 uml"
</t>
  </si>
  <si>
    <t>13:19:35</t>
  </si>
  <si>
    <t xml:space="preserve">"13:20:00 Flow: Fixed -&gt; 300 umol/s"
</t>
  </si>
  <si>
    <t xml:space="preserve">"13:16:34 Lamp: ParIn -&gt;  500 uml"
</t>
  </si>
  <si>
    <t>13:16:09</t>
  </si>
  <si>
    <t xml:space="preserve">"13:16:34 Flow: Fixed -&gt; 300 umol/s"
</t>
  </si>
  <si>
    <t xml:space="preserve">"13:13:08 Lamp: ParIn -&gt;  300 uml"
</t>
  </si>
  <si>
    <t>13:12:43</t>
  </si>
  <si>
    <t xml:space="preserve">"13:13:07 Flow: Fixed -&gt; 300 umol/s"
</t>
  </si>
  <si>
    <t xml:space="preserve">"13:09:42 Lamp: ParIn -&gt;  150 uml"
</t>
  </si>
  <si>
    <t>13:09:18</t>
  </si>
  <si>
    <t xml:space="preserve">"13:09:42 Flow: Fixed -&gt; 300 umol/s"
</t>
  </si>
  <si>
    <t xml:space="preserve">"13:06:17 Lamp: ParIn -&gt;  100 uml"
</t>
  </si>
  <si>
    <t>13:05:52</t>
  </si>
  <si>
    <t xml:space="preserve">"13:06:17 Flow: Fixed -&gt; 300 umol/s"
</t>
  </si>
  <si>
    <t xml:space="preserve">"13:02:51 Lamp: ParIn -&gt;  50 uml"
</t>
  </si>
  <si>
    <t>13:02:26</t>
  </si>
  <si>
    <t xml:space="preserve">"13:02:50 Flow: Fixed -&gt; 300 umol/s"
</t>
  </si>
  <si>
    <t xml:space="preserve">"12:59:25 Lamp: ParIn -&gt;  25 uml"
</t>
  </si>
  <si>
    <t>12:59:00</t>
  </si>
  <si>
    <t xml:space="preserve">"12:59:25 Flow: Fixed -&gt; 300 umol/s"
</t>
  </si>
  <si>
    <t xml:space="preserve">"12:55:59 Lamp: ParIn -&gt;  0 uml"
</t>
  </si>
  <si>
    <t xml:space="preserve">"12:55:59 Flow: Fixed -&gt; 300 umol/s"
</t>
  </si>
  <si>
    <t xml:space="preserve">"12:55:59 Coolers: Off"
</t>
  </si>
  <si>
    <t xml:space="preserve">"12:55:59 CO2 Mixer: CO2R -&gt; 400 uml"
</t>
  </si>
  <si>
    <t xml:space="preserve">"12:55:58 Lamp: Off"
</t>
  </si>
  <si>
    <t xml:space="preserve">"12:52:34 Launched AutoProg /User/Configs/AutoProgs/LightCurve2"
</t>
  </si>
  <si>
    <t>Thr Jul 23 2020 12:52:34</t>
  </si>
  <si>
    <t xml:space="preserve">"17:14:40 Flow: Fixed -&gt; 300 umol/s"
</t>
  </si>
  <si>
    <t xml:space="preserve">"17:14:40 Coolers: Off"
</t>
  </si>
  <si>
    <t xml:space="preserve">"17:14:40 CO2 Mixer: CO2R -&gt; 400 uml"
</t>
  </si>
  <si>
    <t xml:space="preserve">"17:14:40 Lamp: ParIn -&gt;  2000 uml"
</t>
  </si>
  <si>
    <t>17:14:14</t>
  </si>
  <si>
    <t xml:space="preserve">"17:11:13 Lamp: ParIn -&gt;  2000 uml"
</t>
  </si>
  <si>
    <t>17:10:48</t>
  </si>
  <si>
    <t xml:space="preserve">"17:11:13 Flow: Fixed -&gt; 300 umol/s"
</t>
  </si>
  <si>
    <t xml:space="preserve">"17:07:47 Lamp: ParIn -&gt;  1600 uml"
</t>
  </si>
  <si>
    <t>17:07:22</t>
  </si>
  <si>
    <t xml:space="preserve">"17:07:47 Flow: Fixed -&gt; 300 umol/s"
</t>
  </si>
  <si>
    <t xml:space="preserve">"17:04:21 Lamp: ParIn -&gt;  1250 uml"
</t>
  </si>
  <si>
    <t>17:03:56</t>
  </si>
  <si>
    <t xml:space="preserve">"17:04:21 Flow: Fixed -&gt; 300 umol/s"
</t>
  </si>
  <si>
    <t xml:space="preserve">"17:00:55 Lamp: ParIn -&gt;  1000 uml"
</t>
  </si>
  <si>
    <t>17:00:30</t>
  </si>
  <si>
    <t xml:space="preserve">"17:00:55 Flow: Fixed -&gt; 300 umol/s"
</t>
  </si>
  <si>
    <t xml:space="preserve">"16:57:29 Lamp: ParIn -&gt;  750 uml"
</t>
  </si>
  <si>
    <t>16:57:04</t>
  </si>
  <si>
    <t xml:space="preserve">"16:57:29 Flow: Fixed -&gt; 300 umol/s"
</t>
  </si>
  <si>
    <t xml:space="preserve">"16:54:03 Lamp: ParIn -&gt;  500 uml"
</t>
  </si>
  <si>
    <t>16:53:38</t>
  </si>
  <si>
    <t xml:space="preserve">"16:54:03 Flow: Fixed -&gt; 300 umol/s"
</t>
  </si>
  <si>
    <t xml:space="preserve">"16:50:37 Lamp: ParIn -&gt;  300 uml"
</t>
  </si>
  <si>
    <t>16:50:12</t>
  </si>
  <si>
    <t xml:space="preserve">"16:50:37 Flow: Fixed -&gt; 300 umol/s"
</t>
  </si>
  <si>
    <t xml:space="preserve">"16:47:11 Lamp: ParIn -&gt;  150 uml"
</t>
  </si>
  <si>
    <t>16:46:46</t>
  </si>
  <si>
    <t xml:space="preserve">"16:47:11 Flow: Fixed -&gt; 300 umol/s"
</t>
  </si>
  <si>
    <t xml:space="preserve">"16:43:45 Lamp: ParIn -&gt;  100 uml"
</t>
  </si>
  <si>
    <t>16:43:20</t>
  </si>
  <si>
    <t xml:space="preserve">"16:43:45 Flow: Fixed -&gt; 300 umol/s"
</t>
  </si>
  <si>
    <t xml:space="preserve">"16:40:19 Lamp: ParIn -&gt;  50 uml"
</t>
  </si>
  <si>
    <t>16:39:54</t>
  </si>
  <si>
    <t xml:space="preserve">"16:40:19 Flow: Fixed -&gt; 300 umol/s"
</t>
  </si>
  <si>
    <t xml:space="preserve">"16:36:53 Lamp: ParIn -&gt;  25 uml"
</t>
  </si>
  <si>
    <t>16:36:27</t>
  </si>
  <si>
    <t xml:space="preserve">"16:36:53 Flow: Fixed -&gt; 300 umol/s"
</t>
  </si>
  <si>
    <t xml:space="preserve">"16:33:26 Lamp: ParIn -&gt;  0 uml"
</t>
  </si>
  <si>
    <t xml:space="preserve">"16:33:26 Flow: Fixed -&gt; 300 umol/s"
</t>
  </si>
  <si>
    <t xml:space="preserve">"16:33:26 Coolers: Off"
</t>
  </si>
  <si>
    <t xml:space="preserve">"16:33:26 CO2 Mixer: CO2R -&gt; 400 uml"
</t>
  </si>
  <si>
    <t xml:space="preserve">"16:33:26 Lamp: Off"
</t>
  </si>
  <si>
    <t xml:space="preserve">"16:31:36 Launched AutoProg /User/Configs/AutoProgs/LightCurve2"
</t>
  </si>
  <si>
    <t>Sun Aug  2 2020 16:31:36</t>
  </si>
  <si>
    <t xml:space="preserve">"17:21:40 Coolers: Off"
</t>
  </si>
  <si>
    <t xml:space="preserve">"17:21:40 CO2 Mixer: CO2R -&gt; 400 uml"
</t>
  </si>
  <si>
    <t xml:space="preserve">"17:21:40 Lamp: ParIn -&gt;  2000 uml"
</t>
  </si>
  <si>
    <t>17:21:16</t>
  </si>
  <si>
    <t xml:space="preserve">"17:18:15 Lamp: ParIn -&gt;  2000 uml"
</t>
  </si>
  <si>
    <t>17:17:51</t>
  </si>
  <si>
    <t xml:space="preserve">"17:14:50 Lamp: ParIn -&gt;  1600 uml"
</t>
  </si>
  <si>
    <t>17:14:27</t>
  </si>
  <si>
    <t xml:space="preserve">"17:14:50 Flow: Fixed -&gt; 300 umol/s"
</t>
  </si>
  <si>
    <t xml:space="preserve">"17:11:26 Lamp: ParIn -&gt;  1250 uml"
</t>
  </si>
  <si>
    <t>17:11:02</t>
  </si>
  <si>
    <t xml:space="preserve">"17:11:26 Flow: Fixed -&gt; 300 umol/s"
</t>
  </si>
  <si>
    <t xml:space="preserve">"17:08:01 Lamp: ParIn -&gt;  1000 uml"
</t>
  </si>
  <si>
    <t>17:07:37</t>
  </si>
  <si>
    <t xml:space="preserve">"17:08:00 Flow: Fixed -&gt; 300 umol/s"
</t>
  </si>
  <si>
    <t xml:space="preserve">"17:04:36 Lamp: ParIn -&gt;  750 uml"
</t>
  </si>
  <si>
    <t>17:04:13</t>
  </si>
  <si>
    <t xml:space="preserve">"17:04:36 Flow: Fixed -&gt; 300 umol/s"
</t>
  </si>
  <si>
    <t xml:space="preserve">"17:01:12 Lamp: ParIn -&gt;  500 uml"
</t>
  </si>
  <si>
    <t xml:space="preserve">"17:01:12 Flow: Fixed -&gt; 300 umol/s"
</t>
  </si>
  <si>
    <t xml:space="preserve">"16:57:47 Lamp: ParIn -&gt;  300 uml"
</t>
  </si>
  <si>
    <t>16:57:23</t>
  </si>
  <si>
    <t xml:space="preserve">"16:57:46 Flow: Fixed -&gt; 300 umol/s"
</t>
  </si>
  <si>
    <t xml:space="preserve">"16:54:22 Lamp: ParIn -&gt;  150 uml"
</t>
  </si>
  <si>
    <t>16:53:59</t>
  </si>
  <si>
    <t xml:space="preserve">"16:54:22 Flow: Fixed -&gt; 300 umol/s"
</t>
  </si>
  <si>
    <t xml:space="preserve">"16:50:58 Lamp: ParIn -&gt;  100 uml"
</t>
  </si>
  <si>
    <t>16:50:34</t>
  </si>
  <si>
    <t xml:space="preserve">"16:50:58 Flow: Fixed -&gt; 300 umol/s"
</t>
  </si>
  <si>
    <t xml:space="preserve">"16:47:33 Lamp: ParIn -&gt;  50 uml"
</t>
  </si>
  <si>
    <t>16:47:09</t>
  </si>
  <si>
    <t xml:space="preserve">"16:47:32 Flow: Fixed -&gt; 300 umol/s"
</t>
  </si>
  <si>
    <t xml:space="preserve">"16:44:08 Lamp: ParIn -&gt;  25 uml"
</t>
  </si>
  <si>
    <t xml:space="preserve">"16:44:08 Flow: Fixed -&gt; 300 umol/s"
</t>
  </si>
  <si>
    <t xml:space="preserve">"16:40:43 Lamp: ParIn -&gt;  0 uml"
</t>
  </si>
  <si>
    <t xml:space="preserve">"16:40:43 Coolers: Off"
</t>
  </si>
  <si>
    <t xml:space="preserve">"16:40:43 CO2 Mixer: CO2R -&gt; 400 uml"
</t>
  </si>
  <si>
    <t xml:space="preserve">"16:40:43 Lamp: Off"
</t>
  </si>
  <si>
    <t xml:space="preserve">"16:38:54 Launched AutoProg /User/Configs/AutoProgs/LightCurve2"
</t>
  </si>
  <si>
    <t>Sun Aug  2 2020 16:38:53</t>
  </si>
  <si>
    <t xml:space="preserve">"14:11:43 Flow: Fixed -&gt; 300 umol/s"
</t>
  </si>
  <si>
    <t xml:space="preserve">"14:11:43 Coolers: Off"
</t>
  </si>
  <si>
    <t xml:space="preserve">"14:11:43 CO2 Mixer: CO2R -&gt; 400 uml"
</t>
  </si>
  <si>
    <t xml:space="preserve">"14:11:43 Lamp: ParIn -&gt;  2000 uml"
</t>
  </si>
  <si>
    <t>14:11:18</t>
  </si>
  <si>
    <t xml:space="preserve">"14:11:42 Flow: Fixed -&gt; 300 umol/s"
</t>
  </si>
  <si>
    <t xml:space="preserve">"14:08:17 Lamp: ParIn -&gt;  2000 uml"
</t>
  </si>
  <si>
    <t>14:07:52</t>
  </si>
  <si>
    <t xml:space="preserve">"14:08:17 Flow: Fixed -&gt; 300 umol/s"
</t>
  </si>
  <si>
    <t xml:space="preserve">"14:04:51 Lamp: ParIn -&gt;  1600 uml"
</t>
  </si>
  <si>
    <t>14:04:25</t>
  </si>
  <si>
    <t xml:space="preserve">"14:04:51 Flow: Fixed -&gt; 300 umol/s"
</t>
  </si>
  <si>
    <t xml:space="preserve">"14:01:24 Lamp: ParIn -&gt;  1250 uml"
</t>
  </si>
  <si>
    <t>14:00:59</t>
  </si>
  <si>
    <t xml:space="preserve">"14:01:24 Flow: Fixed -&gt; 300 umol/s"
</t>
  </si>
  <si>
    <t xml:space="preserve">"13:57:58 Lamp: ParIn -&gt;  1000 uml"
</t>
  </si>
  <si>
    <t xml:space="preserve">"13:57:58 Flow: Fixed -&gt; 300 umol/s"
</t>
  </si>
  <si>
    <t xml:space="preserve">"13:54:32 Lamp: ParIn -&gt;  750 uml"
</t>
  </si>
  <si>
    <t>13:54:06</t>
  </si>
  <si>
    <t xml:space="preserve">"13:51:05 Lamp: ParIn -&gt;  500 uml"
</t>
  </si>
  <si>
    <t>13:50:39</t>
  </si>
  <si>
    <t xml:space="preserve">"13:51:05 Flow: Fixed -&gt; 300 umol/s"
</t>
  </si>
  <si>
    <t xml:space="preserve">"13:47:38 Lamp: ParIn -&gt;  300 uml"
</t>
  </si>
  <si>
    <t>13:47:12</t>
  </si>
  <si>
    <t xml:space="preserve">"13:47:37 Flow: Fixed -&gt; 300 umol/s"
</t>
  </si>
  <si>
    <t xml:space="preserve">"13:44:11 Lamp: ParIn -&gt;  150 uml"
</t>
  </si>
  <si>
    <t>13:43:46</t>
  </si>
  <si>
    <t xml:space="preserve">"13:44:11 Flow: Fixed -&gt; 300 umol/s"
</t>
  </si>
  <si>
    <t xml:space="preserve">"13:40:45 Lamp: ParIn -&gt;  100 uml"
</t>
  </si>
  <si>
    <t>13:40:19</t>
  </si>
  <si>
    <t xml:space="preserve">"13:40:45 Flow: Fixed -&gt; 300 umol/s"
</t>
  </si>
  <si>
    <t xml:space="preserve">"13:37:18 Lamp: ParIn -&gt;  50 uml"
</t>
  </si>
  <si>
    <t xml:space="preserve">"13:37:18 Flow: Fixed -&gt; 300 umol/s"
</t>
  </si>
  <si>
    <t xml:space="preserve">"13:33:51 Lamp: ParIn -&gt;  25 uml"
</t>
  </si>
  <si>
    <t>13:33:24</t>
  </si>
  <si>
    <t xml:space="preserve">"13:33:50 Flow: Fixed -&gt; 300 umol/s"
</t>
  </si>
  <si>
    <t xml:space="preserve">"13:30:23 Lamp: ParIn -&gt;  0 uml"
</t>
  </si>
  <si>
    <t xml:space="preserve">"13:30:22 Lamp: Off"
</t>
  </si>
  <si>
    <t xml:space="preserve">"13:28:27 Launched AutoProg /User/Configs/AutoProgs/LightCurve2"
</t>
  </si>
  <si>
    <t>Sun Aug  2 2020 13:28:27</t>
  </si>
  <si>
    <t xml:space="preserve">"18:53:19 Flow: Fixed -&gt; 300 umol/s"
</t>
  </si>
  <si>
    <t xml:space="preserve">"18:53:19 Coolers: Off"
</t>
  </si>
  <si>
    <t xml:space="preserve">"18:53:19 CO2 Mixer: CO2R -&gt; 400 uml"
</t>
  </si>
  <si>
    <t xml:space="preserve">"18:53:19 Lamp: ParIn -&gt;  2000 uml"
</t>
  </si>
  <si>
    <t xml:space="preserve">"18:49:54 Lamp: ParIn -&gt;  2000 uml"
</t>
  </si>
  <si>
    <t>18:49:30</t>
  </si>
  <si>
    <t xml:space="preserve">"18:46:29 Lamp: ParIn -&gt;  1600 uml"
</t>
  </si>
  <si>
    <t>18:46:05</t>
  </si>
  <si>
    <t xml:space="preserve">"18:46:29 Flow: Fixed -&gt; 300 umol/s"
</t>
  </si>
  <si>
    <t xml:space="preserve">"18:43:04 Lamp: ParIn -&gt;  1250 uml"
</t>
  </si>
  <si>
    <t xml:space="preserve">"18:43:03 Flow: Fixed -&gt; 300 umol/s"
</t>
  </si>
  <si>
    <t xml:space="preserve">"18:39:39 Lamp: ParIn -&gt;  1000 uml"
</t>
  </si>
  <si>
    <t>18:39:16</t>
  </si>
  <si>
    <t xml:space="preserve">"18:39:39 Flow: Fixed -&gt; 300 umol/s"
</t>
  </si>
  <si>
    <t xml:space="preserve">"18:36:15 Lamp: ParIn -&gt;  750 uml"
</t>
  </si>
  <si>
    <t xml:space="preserve">"18:36:15 Flow: Fixed -&gt; 300 umol/s"
</t>
  </si>
  <si>
    <t xml:space="preserve">"18:32:51 Lamp: ParIn -&gt;  500 uml"
</t>
  </si>
  <si>
    <t>18:32:27</t>
  </si>
  <si>
    <t xml:space="preserve">"18:32:50 Flow: Fixed -&gt; 300 umol/s"
</t>
  </si>
  <si>
    <t xml:space="preserve">"18:29:26 Lamp: ParIn -&gt;  300 uml"
</t>
  </si>
  <si>
    <t>18:29:03</t>
  </si>
  <si>
    <t xml:space="preserve">"18:29:26 Flow: Fixed -&gt; 300 umol/s"
</t>
  </si>
  <si>
    <t xml:space="preserve">"18:26:02 Lamp: ParIn -&gt;  150 uml"
</t>
  </si>
  <si>
    <t>18:25:38</t>
  </si>
  <si>
    <t xml:space="preserve">"18:26:02 Flow: Fixed -&gt; 300 umol/s"
</t>
  </si>
  <si>
    <t xml:space="preserve">"18:22:37 Lamp: ParIn -&gt;  100 uml"
</t>
  </si>
  <si>
    <t>18:22:13</t>
  </si>
  <si>
    <t xml:space="preserve">"18:22:37 Flow: Fixed -&gt; 300 umol/s"
</t>
  </si>
  <si>
    <t xml:space="preserve">"18:19:12 Lamp: ParIn -&gt;  50 uml"
</t>
  </si>
  <si>
    <t>18:18:48</t>
  </si>
  <si>
    <t xml:space="preserve">"18:19:11 Flow: Fixed -&gt; 300 umol/s"
</t>
  </si>
  <si>
    <t xml:space="preserve">"18:15:47 Lamp: ParIn -&gt;  25 uml"
</t>
  </si>
  <si>
    <t>18:15:23</t>
  </si>
  <si>
    <t xml:space="preserve">"18:15:47 Flow: Fixed -&gt; 300 umol/s"
</t>
  </si>
  <si>
    <t xml:space="preserve">"18:15:46 Warning! Large Deltas in match: CO2=1.2, H2O=1.78"
</t>
  </si>
  <si>
    <t xml:space="preserve">"18:12:22 Lamp: ParIn -&gt;  0 uml"
</t>
  </si>
  <si>
    <t xml:space="preserve">"18:12:21 Flow: Fixed -&gt; 300 umol/s"
</t>
  </si>
  <si>
    <t xml:space="preserve">"18:12:21 Coolers: Off"
</t>
  </si>
  <si>
    <t xml:space="preserve">"18:12:21 CO2 Mixer: CO2R -&gt; 400 uml"
</t>
  </si>
  <si>
    <t xml:space="preserve">"18:12:21 Lamp: Off"
</t>
  </si>
  <si>
    <t xml:space="preserve">"18:10:32 Launched AutoProg /User/Configs/AutoProgs/LightCurve2"
</t>
  </si>
  <si>
    <t>Sun Aug  2 2020 18:10:32</t>
  </si>
  <si>
    <t xml:space="preserve">"12:06:17 Flow: Fixed -&gt; 300 umol/s"
</t>
  </si>
  <si>
    <t xml:space="preserve">"12:06:17 Coolers: Off"
</t>
  </si>
  <si>
    <t xml:space="preserve">"12:06:17 CO2 Mixer: CO2R -&gt; 400 uml"
</t>
  </si>
  <si>
    <t xml:space="preserve">"12:06:17 Lamp: ParIn -&gt;  2000 uml"
</t>
  </si>
  <si>
    <t>12:05:51</t>
  </si>
  <si>
    <t xml:space="preserve">"12:02:50 Lamp: ParIn -&gt;  2000 uml"
</t>
  </si>
  <si>
    <t>12:02:25</t>
  </si>
  <si>
    <t xml:space="preserve">"12:02:49 Flow: Fixed -&gt; 300 umol/s"
</t>
  </si>
  <si>
    <t xml:space="preserve">"11:59:24 Lamp: ParIn -&gt;  1600 uml"
</t>
  </si>
  <si>
    <t>11:59:00</t>
  </si>
  <si>
    <t xml:space="preserve">"11:59:24 Flow: Fixed -&gt; 300 umol/s"
</t>
  </si>
  <si>
    <t xml:space="preserve">"11:55:59 Lamp: ParIn -&gt;  1250 uml"
</t>
  </si>
  <si>
    <t>11:55:34</t>
  </si>
  <si>
    <t xml:space="preserve">"11:55:59 Flow: Fixed -&gt; 300 umol/s"
</t>
  </si>
  <si>
    <t xml:space="preserve">"11:52:33 Lamp: ParIn -&gt;  1000 uml"
</t>
  </si>
  <si>
    <t>11:52:09</t>
  </si>
  <si>
    <t xml:space="preserve">"11:52:33 Flow: Fixed -&gt; 300 umol/s"
</t>
  </si>
  <si>
    <t xml:space="preserve">"11:49:08 Lamp: ParIn -&gt;  750 uml"
</t>
  </si>
  <si>
    <t>11:48:44</t>
  </si>
  <si>
    <t xml:space="preserve">"11:49:08 Flow: Fixed -&gt; 300 umol/s"
</t>
  </si>
  <si>
    <t xml:space="preserve">"11:45:43 Lamp: ParIn -&gt;  500 uml"
</t>
  </si>
  <si>
    <t>11:45:19</t>
  </si>
  <si>
    <t xml:space="preserve">"11:45:43 Flow: Fixed -&gt; 300 umol/s"
</t>
  </si>
  <si>
    <t xml:space="preserve">"11:42:18 Lamp: ParIn -&gt;  300 uml"
</t>
  </si>
  <si>
    <t>11:41:54</t>
  </si>
  <si>
    <t xml:space="preserve">"11:42:18 Flow: Fixed -&gt; 300 umol/s"
</t>
  </si>
  <si>
    <t xml:space="preserve">"11:38:53 Lamp: ParIn -&gt;  150 uml"
</t>
  </si>
  <si>
    <t>11:38:29</t>
  </si>
  <si>
    <t xml:space="preserve">"11:38:53 Flow: Fixed -&gt; 300 umol/s"
</t>
  </si>
  <si>
    <t xml:space="preserve">"11:35:28 Lamp: ParIn -&gt;  100 uml"
</t>
  </si>
  <si>
    <t>11:35:04</t>
  </si>
  <si>
    <t xml:space="preserve">"11:35:28 Flow: Fixed -&gt; 300 umol/s"
</t>
  </si>
  <si>
    <t xml:space="preserve">"11:32:03 Lamp: ParIn -&gt;  50 uml"
</t>
  </si>
  <si>
    <t>11:31:39</t>
  </si>
  <si>
    <t xml:space="preserve">"11:32:02 Flow: Fixed -&gt; 300 umol/s"
</t>
  </si>
  <si>
    <t xml:space="preserve">"11:28:38 Lamp: ParIn -&gt;  25 uml"
</t>
  </si>
  <si>
    <t>11:28:13</t>
  </si>
  <si>
    <t xml:space="preserve">"11:28:37 Flow: Fixed -&gt; 300 umol/s"
</t>
  </si>
  <si>
    <t xml:space="preserve">"11:28:37 Warning! Large Deltas in match: CO2=-16.5, H2O=1.17"
</t>
  </si>
  <si>
    <t xml:space="preserve">"11:25:12 Lamp: ParIn -&gt;  0 uml"
</t>
  </si>
  <si>
    <t xml:space="preserve">"11:25:12 Flow: Fixed -&gt; 300 umol/s"
</t>
  </si>
  <si>
    <t xml:space="preserve">"11:25:12 Coolers: Off"
</t>
  </si>
  <si>
    <t xml:space="preserve">"11:25:12 CO2 Mixer: CO2R -&gt; 400 uml"
</t>
  </si>
  <si>
    <t xml:space="preserve">"11:25:12 Lamp: Off"
</t>
  </si>
  <si>
    <t xml:space="preserve">"11:24:50 Launched AutoProg /User/Configs/AutoProgs/LightCurve2"
</t>
  </si>
  <si>
    <t>Mon Aug  3 2020 11:24:50</t>
  </si>
  <si>
    <t xml:space="preserve">"14:18:41 Flow: Fixed -&gt; 300 umol/s"
</t>
  </si>
  <si>
    <t xml:space="preserve">"14:18:41 Coolers: Off"
</t>
  </si>
  <si>
    <t xml:space="preserve">"14:18:41 CO2 Mixer: CO2R -&gt; 400 uml"
</t>
  </si>
  <si>
    <t xml:space="preserve">"14:18:41 Lamp: ParIn -&gt;  2000 uml"
</t>
  </si>
  <si>
    <t>14:18:12</t>
  </si>
  <si>
    <t xml:space="preserve">"14:15:11 Lamp: ParIn -&gt;  2000 uml"
</t>
  </si>
  <si>
    <t>14:14:43</t>
  </si>
  <si>
    <t xml:space="preserve">"14:15:11 Flow: Fixed -&gt; 300 umol/s"
</t>
  </si>
  <si>
    <t xml:space="preserve">"14:11:42 Lamp: ParIn -&gt;  1600 uml"
</t>
  </si>
  <si>
    <t>14:11:15</t>
  </si>
  <si>
    <t xml:space="preserve">"14:08:14 Lamp: ParIn -&gt;  1250 uml"
</t>
  </si>
  <si>
    <t>14:07:48</t>
  </si>
  <si>
    <t xml:space="preserve">"14:08:14 Flow: Fixed -&gt; 300 umol/s"
</t>
  </si>
  <si>
    <t xml:space="preserve">"14:04:47 Lamp: ParIn -&gt;  1000 uml"
</t>
  </si>
  <si>
    <t xml:space="preserve">"14:04:47 Flow: Fixed -&gt; 300 umol/s"
</t>
  </si>
  <si>
    <t xml:space="preserve">"14:01:20 Lamp: ParIn -&gt;  750 uml"
</t>
  </si>
  <si>
    <t>14:00:54</t>
  </si>
  <si>
    <t xml:space="preserve">"13:57:53 Lamp: ParIn -&gt;  500 uml"
</t>
  </si>
  <si>
    <t>13:57:28</t>
  </si>
  <si>
    <t xml:space="preserve">"13:57:53 Flow: Fixed -&gt; 300 umol/s"
</t>
  </si>
  <si>
    <t xml:space="preserve">"13:54:27 Lamp: ParIn -&gt;  300 uml"
</t>
  </si>
  <si>
    <t>13:54:02</t>
  </si>
  <si>
    <t xml:space="preserve">"13:54:27 Flow: Fixed -&gt; 300 umol/s"
</t>
  </si>
  <si>
    <t xml:space="preserve">"13:51:01 Lamp: ParIn -&gt;  150 uml"
</t>
  </si>
  <si>
    <t>13:50:36</t>
  </si>
  <si>
    <t xml:space="preserve">"13:51:01 Flow: Fixed -&gt; 300 umol/s"
</t>
  </si>
  <si>
    <t xml:space="preserve">"13:47:35 Lamp: ParIn -&gt;  100 uml"
</t>
  </si>
  <si>
    <t>13:47:10</t>
  </si>
  <si>
    <t xml:space="preserve">"13:47:35 Flow: Fixed -&gt; 300 umol/s"
</t>
  </si>
  <si>
    <t xml:space="preserve">"13:44:09 Lamp: ParIn -&gt;  50 uml"
</t>
  </si>
  <si>
    <t>13:43:44</t>
  </si>
  <si>
    <t xml:space="preserve">"13:44:08 Flow: Fixed -&gt; 300 umol/s"
</t>
  </si>
  <si>
    <t xml:space="preserve">"13:40:43 Lamp: ParIn -&gt;  25 uml"
</t>
  </si>
  <si>
    <t>13:40:18</t>
  </si>
  <si>
    <t xml:space="preserve">"13:40:43 Flow: Fixed -&gt; 300 umol/s"
</t>
  </si>
  <si>
    <t xml:space="preserve">"13:37:17 Lamp: ParIn -&gt;  0 uml"
</t>
  </si>
  <si>
    <t xml:space="preserve">"13:37:16 Flow: Fixed -&gt; 300 umol/s"
</t>
  </si>
  <si>
    <t xml:space="preserve">"13:37:16 Coolers: Off"
</t>
  </si>
  <si>
    <t xml:space="preserve">"13:37:16 CO2 Mixer: CO2R -&gt; 400 uml"
</t>
  </si>
  <si>
    <t xml:space="preserve">"13:37:16 Lamp: Off"
</t>
  </si>
  <si>
    <t xml:space="preserve">"13:35:08 Launched AutoProg /User/Configs/AutoProgs/LightCurve2"
</t>
  </si>
  <si>
    <t>Mon Aug  3 2020 13:35:08</t>
  </si>
  <si>
    <t xml:space="preserve">"13:10:29 Flow: Fixed -&gt; 300 umol/s"
</t>
  </si>
  <si>
    <t xml:space="preserve">"13:10:29 Coolers: Off"
</t>
  </si>
  <si>
    <t xml:space="preserve">"13:10:29 CO2 Mixer: CO2R -&gt; 400 uml"
</t>
  </si>
  <si>
    <t xml:space="preserve">"13:10:29 Lamp: ParIn -&gt;  2000 uml"
</t>
  </si>
  <si>
    <t>13:10:04</t>
  </si>
  <si>
    <t xml:space="preserve">"13:07:03 Lamp: ParIn -&gt;  2000 uml"
</t>
  </si>
  <si>
    <t>13:06:39</t>
  </si>
  <si>
    <t xml:space="preserve">"13:07:03 Flow: Fixed -&gt; 300 umol/s"
</t>
  </si>
  <si>
    <t xml:space="preserve">"13:03:38 Lamp: ParIn -&gt;  1600 uml"
</t>
  </si>
  <si>
    <t xml:space="preserve">"13:03:38 Flow: Fixed -&gt; 300 umol/s"
</t>
  </si>
  <si>
    <t xml:space="preserve">"13:00:13 Lamp: ParIn -&gt;  1250 uml"
</t>
  </si>
  <si>
    <t>12:59:49</t>
  </si>
  <si>
    <t xml:space="preserve">"13:00:12 Flow: Fixed -&gt; 300 umol/s"
</t>
  </si>
  <si>
    <t xml:space="preserve">"12:56:48 Lamp: ParIn -&gt;  1000 uml"
</t>
  </si>
  <si>
    <t>12:56:25</t>
  </si>
  <si>
    <t xml:space="preserve">"12:56:48 Flow: Fixed -&gt; 300 umol/s"
</t>
  </si>
  <si>
    <t xml:space="preserve">"12:53:24 Lamp: ParIn -&gt;  750 uml"
</t>
  </si>
  <si>
    <t>12:53:01</t>
  </si>
  <si>
    <t xml:space="preserve">"12:53:24 Flow: Fixed -&gt; 300 umol/s"
</t>
  </si>
  <si>
    <t xml:space="preserve">"12:50:00 Lamp: ParIn -&gt;  500 uml"
</t>
  </si>
  <si>
    <t>12:49:37</t>
  </si>
  <si>
    <t xml:space="preserve">"12:50:00 Flow: Fixed -&gt; 300 umol/s"
</t>
  </si>
  <si>
    <t xml:space="preserve">"12:46:36 Lamp: ParIn -&gt;  300 uml"
</t>
  </si>
  <si>
    <t>12:46:13</t>
  </si>
  <si>
    <t xml:space="preserve">"12:46:36 Flow: Fixed -&gt; 300 umol/s"
</t>
  </si>
  <si>
    <t xml:space="preserve">"12:43:12 Lamp: ParIn -&gt;  150 uml"
</t>
  </si>
  <si>
    <t>12:42:49</t>
  </si>
  <si>
    <t xml:space="preserve">"12:43:12 Flow: Fixed -&gt; 300 umol/s"
</t>
  </si>
  <si>
    <t xml:space="preserve">"12:39:48 Lamp: ParIn -&gt;  100 uml"
</t>
  </si>
  <si>
    <t>12:39:25</t>
  </si>
  <si>
    <t xml:space="preserve">"12:39:48 Flow: Fixed -&gt; 300 umol/s"
</t>
  </si>
  <si>
    <t xml:space="preserve">"12:36:24 Lamp: ParIn -&gt;  50 uml"
</t>
  </si>
  <si>
    <t>12:36:01</t>
  </si>
  <si>
    <t xml:space="preserve">"12:36:24 Flow: Fixed -&gt; 300 umol/s"
</t>
  </si>
  <si>
    <t xml:space="preserve">"12:33:00 Lamp: ParIn -&gt;  25 uml"
</t>
  </si>
  <si>
    <t>12:32:37</t>
  </si>
  <si>
    <t xml:space="preserve">"12:33:00 Flow: Fixed -&gt; 300 umol/s"
</t>
  </si>
  <si>
    <t xml:space="preserve">"12:29:36 Lamp: ParIn -&gt;  0 uml"
</t>
  </si>
  <si>
    <t xml:space="preserve">"12:29:36 Flow: Fixed -&gt; 300 umol/s"
</t>
  </si>
  <si>
    <t xml:space="preserve">"12:29:36 Coolers: Off"
</t>
  </si>
  <si>
    <t xml:space="preserve">"12:29:36 CO2 Mixer: CO2R -&gt; 400 uml"
</t>
  </si>
  <si>
    <t xml:space="preserve">"12:29:36 Lamp: Off"
</t>
  </si>
  <si>
    <t xml:space="preserve">"12:28:46 Launched AutoProg /User/Configs/AutoProgs/LightCurve2"
</t>
  </si>
  <si>
    <t>Mon Aug  3 2020 12:28:46</t>
  </si>
  <si>
    <t xml:space="preserve">"12:24:52 Flow: Fixed -&gt; 300 umol/s"
</t>
  </si>
  <si>
    <t xml:space="preserve">"12:24:52 Coolers: Off"
</t>
  </si>
  <si>
    <t xml:space="preserve">"12:24:52 CO2 Mixer: CO2R -&gt; 400 uml"
</t>
  </si>
  <si>
    <t xml:space="preserve">"12:24:52 Lamp: ParIn -&gt;  2000 uml"
</t>
  </si>
  <si>
    <t>12:24:29</t>
  </si>
  <si>
    <t xml:space="preserve">"12:21:28 Lamp: ParIn -&gt;  2000 uml"
</t>
  </si>
  <si>
    <t>12:21:05</t>
  </si>
  <si>
    <t xml:space="preserve">"12:21:27 Flow: Fixed -&gt; 300 umol/s"
</t>
  </si>
  <si>
    <t xml:space="preserve">"12:18:04 Lamp: ParIn -&gt;  1600 uml"
</t>
  </si>
  <si>
    <t>12:17:42</t>
  </si>
  <si>
    <t xml:space="preserve">"12:18:04 Flow: Fixed -&gt; 300 umol/s"
</t>
  </si>
  <si>
    <t xml:space="preserve">"12:14:41 Lamp: ParIn -&gt;  1250 uml"
</t>
  </si>
  <si>
    <t>12:14:19</t>
  </si>
  <si>
    <t xml:space="preserve">"12:14:41 Flow: Fixed -&gt; 300 umol/s"
</t>
  </si>
  <si>
    <t xml:space="preserve">"12:11:18 Lamp: ParIn -&gt;  1000 uml"
</t>
  </si>
  <si>
    <t>12:10:56</t>
  </si>
  <si>
    <t xml:space="preserve">"12:11:18 Flow: Fixed -&gt; 300 umol/s"
</t>
  </si>
  <si>
    <t xml:space="preserve">"12:07:55 Lamp: ParIn -&gt;  750 uml"
</t>
  </si>
  <si>
    <t>12:07:33</t>
  </si>
  <si>
    <t xml:space="preserve">"12:07:55 Flow: Fixed -&gt; 300 umol/s"
</t>
  </si>
  <si>
    <t xml:space="preserve">"12:04:32 Lamp: ParIn -&gt;  500 uml"
</t>
  </si>
  <si>
    <t>12:04:10</t>
  </si>
  <si>
    <t xml:space="preserve">"12:04:32 Flow: Fixed -&gt; 300 umol/s"
</t>
  </si>
  <si>
    <t xml:space="preserve">"12:01:09 Lamp: ParIn -&gt;  300 uml"
</t>
  </si>
  <si>
    <t>12:00:47</t>
  </si>
  <si>
    <t xml:space="preserve">"12:01:08 Flow: Fixed -&gt; 300 umol/s"
</t>
  </si>
  <si>
    <t xml:space="preserve">"11:57:46 Lamp: ParIn -&gt;  150 uml"
</t>
  </si>
  <si>
    <t>11:57:24</t>
  </si>
  <si>
    <t xml:space="preserve">"11:57:46 Flow: Fixed -&gt; 300 umol/s"
</t>
  </si>
  <si>
    <t xml:space="preserve">"11:54:23 Lamp: ParIn -&gt;  100 uml"
</t>
  </si>
  <si>
    <t>11:54:02</t>
  </si>
  <si>
    <t xml:space="preserve">"11:54:23 Flow: Fixed -&gt; 300 umol/s"
</t>
  </si>
  <si>
    <t xml:space="preserve">"11:51:01 Lamp: ParIn -&gt;  50 uml"
</t>
  </si>
  <si>
    <t>11:50:39</t>
  </si>
  <si>
    <t xml:space="preserve">"11:51:01 Flow: Fixed -&gt; 300 umol/s"
</t>
  </si>
  <si>
    <t xml:space="preserve">"11:47:38 Lamp: ParIn -&gt;  25 uml"
</t>
  </si>
  <si>
    <t>11:47:16</t>
  </si>
  <si>
    <t xml:space="preserve">"11:47:38 Flow: Fixed -&gt; 300 umol/s"
</t>
  </si>
  <si>
    <t xml:space="preserve">"11:44:15 Lamp: ParIn -&gt;  0 uml"
</t>
  </si>
  <si>
    <t xml:space="preserve">"11:44:15 Flow: Fixed -&gt; 300 umol/s"
</t>
  </si>
  <si>
    <t xml:space="preserve">"11:44:15 Coolers: Off"
</t>
  </si>
  <si>
    <t xml:space="preserve">"11:44:15 CO2 Mixer: CO2R -&gt; 400 uml"
</t>
  </si>
  <si>
    <t xml:space="preserve">"11:44:15 Lamp: Off"
</t>
  </si>
  <si>
    <t xml:space="preserve">"11:42:47 Launched AutoProg /User/Configs/AutoProgs/LightCurve2"
</t>
  </si>
  <si>
    <t>Mon Aug  3 2020 11:42:47</t>
  </si>
  <si>
    <t xml:space="preserve">"14:43:06 Flow: Fixed -&gt; 300 umol/s"
</t>
  </si>
  <si>
    <t xml:space="preserve">"14:43:06 Coolers: Off"
</t>
  </si>
  <si>
    <t xml:space="preserve">"14:43:06 CO2 Mixer: CO2R -&gt; 400 uml"
</t>
  </si>
  <si>
    <t xml:space="preserve">"14:43:06 Lamp: ParIn -&gt;  2000 uml"
</t>
  </si>
  <si>
    <t>14:42:41</t>
  </si>
  <si>
    <t xml:space="preserve">"14:43:05 Flow: Fixed -&gt; 300 umol/s"
</t>
  </si>
  <si>
    <t xml:space="preserve">"14:39:40 Lamp: ParIn -&gt;  2000 uml"
</t>
  </si>
  <si>
    <t>14:39:17</t>
  </si>
  <si>
    <t xml:space="preserve">"14:39:40 Flow: Fixed -&gt; 300 umol/s"
</t>
  </si>
  <si>
    <t xml:space="preserve">"14:36:16 Lamp: ParIn -&gt;  1600 uml"
</t>
  </si>
  <si>
    <t>14:35:52</t>
  </si>
  <si>
    <t xml:space="preserve">"14:36:16 Flow: Fixed -&gt; 300 umol/s"
</t>
  </si>
  <si>
    <t xml:space="preserve">"14:32:51 Lamp: ParIn -&gt;  1250 uml"
</t>
  </si>
  <si>
    <t>14:32:28</t>
  </si>
  <si>
    <t xml:space="preserve">"14:32:51 Flow: Fixed -&gt; 300 umol/s"
</t>
  </si>
  <si>
    <t xml:space="preserve">"14:29:27 Lamp: ParIn -&gt;  1000 uml"
</t>
  </si>
  <si>
    <t>14:29:04</t>
  </si>
  <si>
    <t xml:space="preserve">"14:29:27 Flow: Fixed -&gt; 300 umol/s"
</t>
  </si>
  <si>
    <t xml:space="preserve">"14:26:03 Lamp: ParIn -&gt;  750 uml"
</t>
  </si>
  <si>
    <t>14:25:41</t>
  </si>
  <si>
    <t xml:space="preserve">"14:26:03 Flow: Fixed -&gt; 300 umol/s"
</t>
  </si>
  <si>
    <t xml:space="preserve">"14:22:40 Lamp: ParIn -&gt;  500 uml"
</t>
  </si>
  <si>
    <t>14:22:17</t>
  </si>
  <si>
    <t xml:space="preserve">"14:22:40 Flow: Fixed -&gt; 300 umol/s"
</t>
  </si>
  <si>
    <t xml:space="preserve">"14:19:16 Lamp: ParIn -&gt;  300 uml"
</t>
  </si>
  <si>
    <t>14:18:53</t>
  </si>
  <si>
    <t xml:space="preserve">"14:19:15 Flow: Fixed -&gt; 300 umol/s"
</t>
  </si>
  <si>
    <t xml:space="preserve">"14:15:52 Lamp: ParIn -&gt;  150 uml"
</t>
  </si>
  <si>
    <t>14:15:30</t>
  </si>
  <si>
    <t xml:space="preserve">"14:15:52 Flow: Fixed -&gt; 300 umol/s"
</t>
  </si>
  <si>
    <t xml:space="preserve">"14:12:29 Lamp: ParIn -&gt;  100 uml"
</t>
  </si>
  <si>
    <t>14:12:06</t>
  </si>
  <si>
    <t xml:space="preserve">"14:12:29 Flow: Fixed -&gt; 300 umol/s"
</t>
  </si>
  <si>
    <t xml:space="preserve">"14:09:05 Lamp: ParIn -&gt;  50 uml"
</t>
  </si>
  <si>
    <t>14:08:42</t>
  </si>
  <si>
    <t xml:space="preserve">"14:09:05 Flow: Fixed -&gt; 300 umol/s"
</t>
  </si>
  <si>
    <t xml:space="preserve">"14:05:41 Lamp: ParIn -&gt;  25 uml"
</t>
  </si>
  <si>
    <t>14:05:18</t>
  </si>
  <si>
    <t xml:space="preserve">"14:05:41 Flow: Fixed -&gt; 300 umol/s"
</t>
  </si>
  <si>
    <t xml:space="preserve">"14:02:17 Lamp: ParIn -&gt;  0 uml"
</t>
  </si>
  <si>
    <t xml:space="preserve">"14:02:16 Flow: Fixed -&gt; 300 umol/s"
</t>
  </si>
  <si>
    <t xml:space="preserve">"14:02:16 Coolers: Off"
</t>
  </si>
  <si>
    <t xml:space="preserve">"14:02:16 CO2 Mixer: CO2R -&gt; 400 uml"
</t>
  </si>
  <si>
    <t xml:space="preserve">"14:02:16 Lamp: Off"
</t>
  </si>
  <si>
    <t xml:space="preserve">"14:00:47 Launched AutoProg /User/Configs/AutoProgs/LightCurve2"
</t>
  </si>
  <si>
    <t>Tue Aug  4 2020 14:00:47</t>
  </si>
  <si>
    <t xml:space="preserve">"16:06:20 Coolers: Off"
</t>
  </si>
  <si>
    <t xml:space="preserve">"16:06:20 CO2 Mixer: CO2R -&gt; 400 uml"
</t>
  </si>
  <si>
    <t xml:space="preserve">"16:06:19 Lamp: ParIn -&gt;  2000 uml"
</t>
  </si>
  <si>
    <t>16:05:54</t>
  </si>
  <si>
    <t xml:space="preserve">"16:06:19 Flow: Fixed -&gt; 300 umol/s"
</t>
  </si>
  <si>
    <t xml:space="preserve">"16:02:53 Lamp: ParIn -&gt;  2000 uml"
</t>
  </si>
  <si>
    <t>16:02:28</t>
  </si>
  <si>
    <t xml:space="preserve">"16:02:53 Flow: Fixed -&gt; 300 umol/s"
</t>
  </si>
  <si>
    <t xml:space="preserve">"15:59:27 Lamp: ParIn -&gt;  1600 uml"
</t>
  </si>
  <si>
    <t>15:59:02</t>
  </si>
  <si>
    <t xml:space="preserve">"15:59:27 Flow: Fixed -&gt; 300 umol/s"
</t>
  </si>
  <si>
    <t xml:space="preserve">"15:56:00 Lamp: ParIn -&gt;  1250 uml"
</t>
  </si>
  <si>
    <t>15:55:35</t>
  </si>
  <si>
    <t xml:space="preserve">"15:56:00 Flow: Fixed -&gt; 300 umol/s"
</t>
  </si>
  <si>
    <t xml:space="preserve">"15:52:34 Lamp: ParIn -&gt;  1000 uml"
</t>
  </si>
  <si>
    <t>15:52:09</t>
  </si>
  <si>
    <t xml:space="preserve">"15:52:34 Flow: Fixed -&gt; 300 umol/s"
</t>
  </si>
  <si>
    <t xml:space="preserve">"15:49:08 Lamp: ParIn -&gt;  750 uml"
</t>
  </si>
  <si>
    <t>15:48:43</t>
  </si>
  <si>
    <t xml:space="preserve">"15:49:08 Flow: Fixed -&gt; 300 umol/s"
</t>
  </si>
  <si>
    <t xml:space="preserve">"15:45:42 Lamp: ParIn -&gt;  500 uml"
</t>
  </si>
  <si>
    <t>15:45:17</t>
  </si>
  <si>
    <t xml:space="preserve">"15:45:42 Flow: Fixed -&gt; 300 umol/s"
</t>
  </si>
  <si>
    <t xml:space="preserve">"15:42:16 Lamp: ParIn -&gt;  300 uml"
</t>
  </si>
  <si>
    <t>15:41:51</t>
  </si>
  <si>
    <t xml:space="preserve">"15:42:16 Flow: Fixed -&gt; 300 umol/s"
</t>
  </si>
  <si>
    <t xml:space="preserve">"15:38:50 Lamp: ParIn -&gt;  150 uml"
</t>
  </si>
  <si>
    <t>15:38:25</t>
  </si>
  <si>
    <t xml:space="preserve">"15:38:50 Flow: Fixed -&gt; 300 umol/s"
</t>
  </si>
  <si>
    <t xml:space="preserve">"15:35:24 Lamp: ParIn -&gt;  100 uml"
</t>
  </si>
  <si>
    <t>15:34:58</t>
  </si>
  <si>
    <t xml:space="preserve">"15:35:24 Flow: Fixed -&gt; 300 umol/s"
</t>
  </si>
  <si>
    <t xml:space="preserve">"15:31:57 Lamp: ParIn -&gt;  50 uml"
</t>
  </si>
  <si>
    <t>15:31:31</t>
  </si>
  <si>
    <t xml:space="preserve">"15:31:57 Flow: Fixed -&gt; 300 umol/s"
</t>
  </si>
  <si>
    <t xml:space="preserve">"15:28:30 Lamp: ParIn -&gt;  25 uml"
</t>
  </si>
  <si>
    <t>15:28:04</t>
  </si>
  <si>
    <t xml:space="preserve">"15:28:29 Flow: Fixed -&gt; 300 umol/s"
</t>
  </si>
  <si>
    <t xml:space="preserve">"15:25:03 Lamp: ParIn -&gt;  0 uml"
</t>
  </si>
  <si>
    <t xml:space="preserve">"15:25:02 CO2 Mixer: CO2R -&gt; 400 uml"
</t>
  </si>
  <si>
    <t xml:space="preserve">"15:25:02 Lamp: Off"
</t>
  </si>
  <si>
    <t xml:space="preserve">"15:24:03 Launched AutoProg /User/Configs/AutoProgs/LightCurve2"
</t>
  </si>
  <si>
    <t>Tue Aug  4 2020 15:24:03</t>
  </si>
  <si>
    <t xml:space="preserve">"13:30:32 Flow: Fixed -&gt; 300 umol/s"
</t>
  </si>
  <si>
    <t xml:space="preserve">"13:30:32 Coolers: Off"
</t>
  </si>
  <si>
    <t xml:space="preserve">"13:30:32 CO2 Mixer: CO2R -&gt; 400 uml"
</t>
  </si>
  <si>
    <t xml:space="preserve">"13:30:32 Lamp: ParIn -&gt;  2000 uml"
</t>
  </si>
  <si>
    <t>13:30:05</t>
  </si>
  <si>
    <t xml:space="preserve">"13:27:04 Lamp: ParIn -&gt;  2000 uml"
</t>
  </si>
  <si>
    <t>13:26:38</t>
  </si>
  <si>
    <t xml:space="preserve">"13:27:04 Flow: Fixed -&gt; 300 umol/s"
</t>
  </si>
  <si>
    <t xml:space="preserve">"13:23:37 Lamp: ParIn -&gt;  1600 uml"
</t>
  </si>
  <si>
    <t>13:23:11</t>
  </si>
  <si>
    <t xml:space="preserve">"13:23:36 Flow: Fixed -&gt; 300 umol/s"
</t>
  </si>
  <si>
    <t xml:space="preserve">"13:20:10 Lamp: ParIn -&gt;  1250 uml"
</t>
  </si>
  <si>
    <t>13:19:45</t>
  </si>
  <si>
    <t xml:space="preserve">"13:20:10 Flow: Fixed -&gt; 300 umol/s"
</t>
  </si>
  <si>
    <t xml:space="preserve">"13:16:44 Lamp: ParIn -&gt;  1000 uml"
</t>
  </si>
  <si>
    <t>13:16:19</t>
  </si>
  <si>
    <t xml:space="preserve">"13:16:44 Flow: Fixed -&gt; 300 umol/s"
</t>
  </si>
  <si>
    <t xml:space="preserve">"13:13:18 Lamp: ParIn -&gt;  750 uml"
</t>
  </si>
  <si>
    <t>13:12:53</t>
  </si>
  <si>
    <t xml:space="preserve">"13:13:18 Flow: Fixed -&gt; 300 umol/s"
</t>
  </si>
  <si>
    <t xml:space="preserve">"13:09:52 Lamp: ParIn -&gt;  500 uml"
</t>
  </si>
  <si>
    <t>13:09:27</t>
  </si>
  <si>
    <t xml:space="preserve">"13:09:51 Flow: Fixed -&gt; 300 umol/s"
</t>
  </si>
  <si>
    <t xml:space="preserve">"13:06:26 Lamp: ParIn -&gt;  300 uml"
</t>
  </si>
  <si>
    <t>13:06:02</t>
  </si>
  <si>
    <t xml:space="preserve">"13:06:26 Flow: Fixed -&gt; 300 umol/s"
</t>
  </si>
  <si>
    <t xml:space="preserve">"13:03:01 Lamp: ParIn -&gt;  150 uml"
</t>
  </si>
  <si>
    <t>13:02:36</t>
  </si>
  <si>
    <t xml:space="preserve">"13:03:01 Flow: Fixed -&gt; 300 umol/s"
</t>
  </si>
  <si>
    <t xml:space="preserve">"12:59:35 Lamp: ParIn -&gt;  100 uml"
</t>
  </si>
  <si>
    <t>12:59:11</t>
  </si>
  <si>
    <t xml:space="preserve">"12:59:35 Flow: Fixed -&gt; 300 umol/s"
</t>
  </si>
  <si>
    <t xml:space="preserve">"12:56:10 Lamp: ParIn -&gt;  50 uml"
</t>
  </si>
  <si>
    <t>12:55:46</t>
  </si>
  <si>
    <t xml:space="preserve">"12:56:10 Flow: Fixed -&gt; 300 umol/s"
</t>
  </si>
  <si>
    <t xml:space="preserve">"12:52:45 Lamp: ParIn -&gt;  25 uml"
</t>
  </si>
  <si>
    <t>12:52:20</t>
  </si>
  <si>
    <t xml:space="preserve">"12:52:45 Flow: Fixed -&gt; 300 umol/s"
</t>
  </si>
  <si>
    <t xml:space="preserve">"12:49:19 Lamp: ParIn -&gt;  0 uml"
</t>
  </si>
  <si>
    <t xml:space="preserve">"12:49:19 Flow: Fixed -&gt; 300 umol/s"
</t>
  </si>
  <si>
    <t xml:space="preserve">"12:49:19 Coolers: Off"
</t>
  </si>
  <si>
    <t xml:space="preserve">"12:49:19 CO2 Mixer: CO2R -&gt; 400 uml"
</t>
  </si>
  <si>
    <t xml:space="preserve">"12:49:19 Lamp: Off"
</t>
  </si>
  <si>
    <t xml:space="preserve">"12:47:52 Launched AutoProg /User/Configs/AutoProgs/LightCurve2"
</t>
  </si>
  <si>
    <t>Tue Aug  4 2020 12:47:52</t>
  </si>
  <si>
    <t xml:space="preserve">"11:56:41 Flow: Fixed -&gt; 300 umol/s"
</t>
  </si>
  <si>
    <t xml:space="preserve">"11:56:41 Coolers: Off"
</t>
  </si>
  <si>
    <t xml:space="preserve">"11:56:41 CO2 Mixer: CO2R -&gt; 400 uml"
</t>
  </si>
  <si>
    <t xml:space="preserve">"11:56:41 Lamp: ParIn -&gt;  2000 uml"
</t>
  </si>
  <si>
    <t>11:56:16</t>
  </si>
  <si>
    <t xml:space="preserve">"11:53:15 Lamp: ParIn -&gt;  2000 uml"
</t>
  </si>
  <si>
    <t>11:52:50</t>
  </si>
  <si>
    <t xml:space="preserve">"11:53:15 Flow: Fixed -&gt; 300 umol/s"
</t>
  </si>
  <si>
    <t xml:space="preserve">"11:49:49 Lamp: ParIn -&gt;  1600 uml"
</t>
  </si>
  <si>
    <t>11:49:24</t>
  </si>
  <si>
    <t xml:space="preserve">"11:49:48 Flow: Fixed -&gt; 300 umol/s"
</t>
  </si>
  <si>
    <t xml:space="preserve">"11:46:23 Lamp: ParIn -&gt;  1250 uml"
</t>
  </si>
  <si>
    <t>11:45:59</t>
  </si>
  <si>
    <t xml:space="preserve">"11:46:23 Flow: Fixed -&gt; 300 umol/s"
</t>
  </si>
  <si>
    <t xml:space="preserve">"11:42:58 Lamp: ParIn -&gt;  1000 uml"
</t>
  </si>
  <si>
    <t>11:42:34</t>
  </si>
  <si>
    <t xml:space="preserve">"11:42:58 Flow: Fixed -&gt; 300 umol/s"
</t>
  </si>
  <si>
    <t xml:space="preserve">"11:39:33 Lamp: ParIn -&gt;  750 uml"
</t>
  </si>
  <si>
    <t>11:39:09</t>
  </si>
  <si>
    <t xml:space="preserve">"11:39:33 Flow: Fixed -&gt; 300 umol/s"
</t>
  </si>
  <si>
    <t xml:space="preserve">"11:36:08 Lamp: ParIn -&gt;  500 uml"
</t>
  </si>
  <si>
    <t>11:35:44</t>
  </si>
  <si>
    <t xml:space="preserve">"11:36:08 Flow: Fixed -&gt; 300 umol/s"
</t>
  </si>
  <si>
    <t xml:space="preserve">"11:32:43 Lamp: ParIn -&gt;  300 uml"
</t>
  </si>
  <si>
    <t>11:32:19</t>
  </si>
  <si>
    <t xml:space="preserve">"11:32:43 Flow: Fixed -&gt; 300 umol/s"
</t>
  </si>
  <si>
    <t xml:space="preserve">"11:29:18 Lamp: ParIn -&gt;  150 uml"
</t>
  </si>
  <si>
    <t>11:28:54</t>
  </si>
  <si>
    <t xml:space="preserve">"11:29:18 Flow: Fixed -&gt; 300 umol/s"
</t>
  </si>
  <si>
    <t xml:space="preserve">"11:25:53 Lamp: ParIn -&gt;  100 uml"
</t>
  </si>
  <si>
    <t>11:25:29</t>
  </si>
  <si>
    <t xml:space="preserve">"11:25:53 Flow: Fixed -&gt; 300 umol/s"
</t>
  </si>
  <si>
    <t xml:space="preserve">"11:22:28 Lamp: ParIn -&gt;  50 uml"
</t>
  </si>
  <si>
    <t>11:22:04</t>
  </si>
  <si>
    <t xml:space="preserve">"11:22:28 Flow: Fixed -&gt; 300 umol/s"
</t>
  </si>
  <si>
    <t xml:space="preserve">"11:19:03 Lamp: ParIn -&gt;  25 uml"
</t>
  </si>
  <si>
    <t>11:18:39</t>
  </si>
  <si>
    <t xml:space="preserve">"11:19:03 Flow: Fixed -&gt; 300 umol/s"
</t>
  </si>
  <si>
    <t xml:space="preserve">"11:15:38 Lamp: ParIn -&gt;  0 uml"
</t>
  </si>
  <si>
    <t xml:space="preserve">"11:15:38 Flow: Fixed -&gt; 300 umol/s"
</t>
  </si>
  <si>
    <t xml:space="preserve">"11:15:38 Coolers: Off"
</t>
  </si>
  <si>
    <t xml:space="preserve">"11:15:37 CO2 Mixer: CO2R -&gt; 400 uml"
</t>
  </si>
  <si>
    <t xml:space="preserve">"11:15:37 Lamp: Off"
</t>
  </si>
  <si>
    <t xml:space="preserve">"11:14:54 Launched AutoProg /User/Configs/AutoProgs/LightCurve2"
</t>
  </si>
  <si>
    <t>Tue Aug  4 2020 11:14:54</t>
  </si>
  <si>
    <t xml:space="preserve">"14:22:27 Flow: Fixed -&gt; 300 umol/s"
</t>
  </si>
  <si>
    <t xml:space="preserve">"14:22:27 Coolers: Off"
</t>
  </si>
  <si>
    <t xml:space="preserve">"14:22:27 CO2 Mixer: CO2R -&gt; 400 uml"
</t>
  </si>
  <si>
    <t xml:space="preserve">"14:22:27 Lamp: ParIn -&gt;  2000 uml"
</t>
  </si>
  <si>
    <t>14:22:03</t>
  </si>
  <si>
    <t xml:space="preserve">"14:19:02 Lamp: ParIn -&gt;  2000 uml"
</t>
  </si>
  <si>
    <t xml:space="preserve">"14:19:02 Flow: Fixed -&gt; 300 umol/s"
</t>
  </si>
  <si>
    <t>14:15:15</t>
  </si>
  <si>
    <t xml:space="preserve">"14:12:14 Lamp: ParIn -&gt;  1250 uml"
</t>
  </si>
  <si>
    <t>14:11:52</t>
  </si>
  <si>
    <t xml:space="preserve">"14:12:14 Flow: Fixed -&gt; 300 umol/s"
</t>
  </si>
  <si>
    <t xml:space="preserve">"14:08:51 Lamp: ParIn -&gt;  1000 uml"
</t>
  </si>
  <si>
    <t>14:08:28</t>
  </si>
  <si>
    <t xml:space="preserve">"14:08:51 Flow: Fixed -&gt; 300 umol/s"
</t>
  </si>
  <si>
    <t xml:space="preserve">"14:05:27 Lamp: ParIn -&gt;  750 uml"
</t>
  </si>
  <si>
    <t>14:05:04</t>
  </si>
  <si>
    <t xml:space="preserve">"14:05:27 Flow: Fixed -&gt; 300 umol/s"
</t>
  </si>
  <si>
    <t xml:space="preserve">"14:02:03 Lamp: ParIn -&gt;  500 uml"
</t>
  </si>
  <si>
    <t>14:01:40</t>
  </si>
  <si>
    <t xml:space="preserve">"14:02:02 Flow: Fixed -&gt; 300 umol/s"
</t>
  </si>
  <si>
    <t xml:space="preserve">"13:58:39 Lamp: ParIn -&gt;  300 uml"
</t>
  </si>
  <si>
    <t>13:58:17</t>
  </si>
  <si>
    <t xml:space="preserve">"13:58:39 Flow: Fixed -&gt; 300 umol/s"
</t>
  </si>
  <si>
    <t xml:space="preserve">"13:55:16 Lamp: ParIn -&gt;  150 uml"
</t>
  </si>
  <si>
    <t>13:54:53</t>
  </si>
  <si>
    <t xml:space="preserve">"13:55:16 Flow: Fixed -&gt; 300 umol/s"
</t>
  </si>
  <si>
    <t xml:space="preserve">"13:51:52 Lamp: ParIn -&gt;  100 uml"
</t>
  </si>
  <si>
    <t>13:51:29</t>
  </si>
  <si>
    <t xml:space="preserve">"13:51:52 Flow: Fixed -&gt; 300 umol/s"
</t>
  </si>
  <si>
    <t xml:space="preserve">"13:48:28 Lamp: ParIn -&gt;  50 uml"
</t>
  </si>
  <si>
    <t>13:48:05</t>
  </si>
  <si>
    <t xml:space="preserve">"13:48:27 Flow: Fixed -&gt; 300 umol/s"
</t>
  </si>
  <si>
    <t xml:space="preserve">"13:45:04 Lamp: ParIn -&gt;  25 uml"
</t>
  </si>
  <si>
    <t>13:44:42</t>
  </si>
  <si>
    <t xml:space="preserve">"13:45:04 Flow: Fixed -&gt; 300 umol/s"
</t>
  </si>
  <si>
    <t xml:space="preserve">"13:41:41 Lamp: ParIn -&gt;  0 uml"
</t>
  </si>
  <si>
    <t xml:space="preserve">"13:41:41 Flow: Fixed -&gt; 300 umol/s"
</t>
  </si>
  <si>
    <t xml:space="preserve">"13:41:41 Coolers: Off"
</t>
  </si>
  <si>
    <t xml:space="preserve">"13:41:41 CO2 Mixer: CO2R -&gt; 400 uml"
</t>
  </si>
  <si>
    <t xml:space="preserve">"13:41:41 Lamp: Off"
</t>
  </si>
  <si>
    <t xml:space="preserve">"13:39:33 Launched AutoProg /User/Configs/AutoProgs/LightCurve2"
</t>
  </si>
  <si>
    <t>Tue Aug  4 2020 13:39:33</t>
  </si>
  <si>
    <t xml:space="preserve">"13:27:54 Flow: Fixed -&gt; 300 umol/s"
</t>
  </si>
  <si>
    <t xml:space="preserve">"13:27:54 Coolers: Off"
</t>
  </si>
  <si>
    <t xml:space="preserve">"13:27:54 CO2 Mixer: CO2R -&gt; 400 uml"
</t>
  </si>
  <si>
    <t xml:space="preserve">"13:27:54 Lamp: ParIn -&gt;  2000 uml"
</t>
  </si>
  <si>
    <t>13:27:28</t>
  </si>
  <si>
    <t xml:space="preserve">"13:27:53 Flow: Fixed -&gt; 300 umol/s"
</t>
  </si>
  <si>
    <t xml:space="preserve">"13:24:27 Lamp: ParIn -&gt;  2000 uml"
</t>
  </si>
  <si>
    <t>13:24:03</t>
  </si>
  <si>
    <t xml:space="preserve">"13:24:27 Flow: Fixed -&gt; 300 umol/s"
</t>
  </si>
  <si>
    <t xml:space="preserve">"13:21:02 Lamp: ParIn -&gt;  1600 uml"
</t>
  </si>
  <si>
    <t>13:20:38</t>
  </si>
  <si>
    <t xml:space="preserve">"13:21:02 Flow: Fixed -&gt; 300 umol/s"
</t>
  </si>
  <si>
    <t xml:space="preserve">"13:17:37 Lamp: ParIn -&gt;  1250 uml"
</t>
  </si>
  <si>
    <t>13:17:13</t>
  </si>
  <si>
    <t xml:space="preserve">"13:17:37 Flow: Fixed -&gt; 300 umol/s"
</t>
  </si>
  <si>
    <t xml:space="preserve">"13:14:12 Lamp: ParIn -&gt;  1000 uml"
</t>
  </si>
  <si>
    <t>13:13:49</t>
  </si>
  <si>
    <t xml:space="preserve">"13:14:12 Flow: Fixed -&gt; 300 umol/s"
</t>
  </si>
  <si>
    <t xml:space="preserve">"13:10:48 Lamp: ParIn -&gt;  750 uml"
</t>
  </si>
  <si>
    <t>13:10:25</t>
  </si>
  <si>
    <t xml:space="preserve">"13:10:48 Flow: Fixed -&gt; 300 umol/s"
</t>
  </si>
  <si>
    <t xml:space="preserve">"13:07:24 Lamp: ParIn -&gt;  500 uml"
</t>
  </si>
  <si>
    <t>13:07:01</t>
  </si>
  <si>
    <t xml:space="preserve">"13:07:24 Flow: Fixed -&gt; 300 umol/s"
</t>
  </si>
  <si>
    <t xml:space="preserve">"13:04:00 Lamp: ParIn -&gt;  300 uml"
</t>
  </si>
  <si>
    <t>13:03:37</t>
  </si>
  <si>
    <t xml:space="preserve">"13:04:00 Flow: Fixed -&gt; 300 umol/s"
</t>
  </si>
  <si>
    <t xml:space="preserve">"13:00:36 Lamp: ParIn -&gt;  150 uml"
</t>
  </si>
  <si>
    <t>13:00:13</t>
  </si>
  <si>
    <t xml:space="preserve">"13:00:35 Flow: Fixed -&gt; 300 umol/s"
</t>
  </si>
  <si>
    <t xml:space="preserve">"12:57:12 Lamp: ParIn -&gt;  100 uml"
</t>
  </si>
  <si>
    <t>12:56:49</t>
  </si>
  <si>
    <t xml:space="preserve">"12:57:12 Flow: Fixed -&gt; 300 umol/s"
</t>
  </si>
  <si>
    <t xml:space="preserve">"12:53:48 Lamp: ParIn -&gt;  50 uml"
</t>
  </si>
  <si>
    <t>12:53:25</t>
  </si>
  <si>
    <t xml:space="preserve">"12:53:48 Flow: Fixed -&gt; 300 umol/s"
</t>
  </si>
  <si>
    <t xml:space="preserve">"12:50:24 Lamp: ParIn -&gt;  25 uml"
</t>
  </si>
  <si>
    <t>12:50:00</t>
  </si>
  <si>
    <t xml:space="preserve">"12:50:24 Flow: Fixed -&gt; 300 umol/s"
</t>
  </si>
  <si>
    <t xml:space="preserve">"12:46:59 Lamp: ParIn -&gt;  0 uml"
</t>
  </si>
  <si>
    <t xml:space="preserve">"12:46:59 Flow: Fixed -&gt; 300 umol/s"
</t>
  </si>
  <si>
    <t xml:space="preserve">"12:46:59 Coolers: Off"
</t>
  </si>
  <si>
    <t xml:space="preserve">"12:46:59 CO2 Mixer: CO2R -&gt; 400 uml"
</t>
  </si>
  <si>
    <t xml:space="preserve">"12:46:59 Lamp: Off"
</t>
  </si>
  <si>
    <t xml:space="preserve">"12:43:11 Launched AutoProg /User/Configs/AutoProgs/LightCurve2"
</t>
  </si>
  <si>
    <t>Tue Aug 25 2020 12:43:11</t>
  </si>
  <si>
    <t xml:space="preserve">"13:19:48 Flow: Fixed -&gt; 300 umol/s"
</t>
  </si>
  <si>
    <t xml:space="preserve">"13:19:48 Coolers: Off"
</t>
  </si>
  <si>
    <t xml:space="preserve">"13:19:48 CO2 Mixer: CO2R -&gt; 400 uml"
</t>
  </si>
  <si>
    <t xml:space="preserve">"13:19:48 Lamp: ParIn -&gt;  2000 uml"
</t>
  </si>
  <si>
    <t>13:19:20</t>
  </si>
  <si>
    <t xml:space="preserve">"13:16:19 Lamp: ParIn -&gt;  2000 uml"
</t>
  </si>
  <si>
    <t>13:15:52</t>
  </si>
  <si>
    <t xml:space="preserve">"13:16:19 Flow: Fixed -&gt; 300 umol/s"
</t>
  </si>
  <si>
    <t xml:space="preserve">"13:12:51 Lamp: ParIn -&gt;  1600 uml"
</t>
  </si>
  <si>
    <t>13:12:24</t>
  </si>
  <si>
    <t xml:space="preserve">"13:12:51 Flow: Fixed -&gt; 300 umol/s"
</t>
  </si>
  <si>
    <t xml:space="preserve">"13:09:23 Lamp: ParIn -&gt;  1250 uml"
</t>
  </si>
  <si>
    <t>13:08:57</t>
  </si>
  <si>
    <t xml:space="preserve">"13:09:23 Flow: Fixed -&gt; 300 umol/s"
</t>
  </si>
  <si>
    <t xml:space="preserve">"13:05:56 Lamp: ParIn -&gt;  1000 uml"
</t>
  </si>
  <si>
    <t>13:05:30</t>
  </si>
  <si>
    <t xml:space="preserve">"13:05:56 Flow: Fixed -&gt; 300 umol/s"
</t>
  </si>
  <si>
    <t xml:space="preserve">"13:02:29 Lamp: ParIn -&gt;  750 uml"
</t>
  </si>
  <si>
    <t>13:02:03</t>
  </si>
  <si>
    <t xml:space="preserve">"13:02:29 Flow: Fixed -&gt; 300 umol/s"
</t>
  </si>
  <si>
    <t xml:space="preserve">"12:59:02 Lamp: ParIn -&gt;  500 uml"
</t>
  </si>
  <si>
    <t>12:58:37</t>
  </si>
  <si>
    <t xml:space="preserve">"12:59:02 Flow: Fixed -&gt; 300 umol/s"
</t>
  </si>
  <si>
    <t xml:space="preserve">"12:55:36 Lamp: ParIn -&gt;  300 uml"
</t>
  </si>
  <si>
    <t>12:55:11</t>
  </si>
  <si>
    <t xml:space="preserve">"12:55:36 Flow: Fixed -&gt; 300 umol/s"
</t>
  </si>
  <si>
    <t xml:space="preserve">"12:52:10 Lamp: ParIn -&gt;  150 uml"
</t>
  </si>
  <si>
    <t>12:51:45</t>
  </si>
  <si>
    <t xml:space="preserve">"12:52:10 Flow: Fixed -&gt; 300 umol/s"
</t>
  </si>
  <si>
    <t xml:space="preserve">"12:48:44 Lamp: ParIn -&gt;  100 uml"
</t>
  </si>
  <si>
    <t>12:48:19</t>
  </si>
  <si>
    <t xml:space="preserve">"12:48:43 Flow: Fixed -&gt; 300 umol/s"
</t>
  </si>
  <si>
    <t xml:space="preserve">"12:45:18 Lamp: ParIn -&gt;  50 uml"
</t>
  </si>
  <si>
    <t>12:44:54</t>
  </si>
  <si>
    <t xml:space="preserve">"12:45:18 Flow: Fixed -&gt; 300 umol/s"
</t>
  </si>
  <si>
    <t xml:space="preserve">"12:41:53 Lamp: ParIn -&gt;  25 uml"
</t>
  </si>
  <si>
    <t>12:41:28</t>
  </si>
  <si>
    <t xml:space="preserve">"12:41:53 Flow: Fixed -&gt; 300 umol/s"
</t>
  </si>
  <si>
    <t xml:space="preserve">"12:38:27 Lamp: ParIn -&gt;  0 uml"
</t>
  </si>
  <si>
    <t xml:space="preserve">"12:38:26 Flow: Fixed -&gt; 300 umol/s"
</t>
  </si>
  <si>
    <t xml:space="preserve">"12:38:26 Coolers: Off"
</t>
  </si>
  <si>
    <t xml:space="preserve">"12:38:26 CO2 Mixer: CO2R -&gt; 400 uml"
</t>
  </si>
  <si>
    <t xml:space="preserve">"12:38:26 Lamp: Off"
</t>
  </si>
  <si>
    <t xml:space="preserve">"12:35:46 Launched AutoProg /User/Configs/AutoProgs/LightCurve2"
</t>
  </si>
  <si>
    <t>Tue Aug 25 2020 12:35:46</t>
  </si>
  <si>
    <t xml:space="preserve">"12:49:29 Flow: Fixed -&gt; 300 umol/s"
</t>
  </si>
  <si>
    <t xml:space="preserve">"12:49:29 Coolers: Off"
</t>
  </si>
  <si>
    <t xml:space="preserve">"12:49:29 CO2 Mixer: CO2R -&gt; 400 uml"
</t>
  </si>
  <si>
    <t xml:space="preserve">"12:49:29 Lamp: ParIn -&gt;  2000 uml"
</t>
  </si>
  <si>
    <t>12:49:05</t>
  </si>
  <si>
    <t xml:space="preserve">"12:46:04 Lamp: ParIn -&gt;  2000 uml"
</t>
  </si>
  <si>
    <t>12:45:40</t>
  </si>
  <si>
    <t xml:space="preserve">"12:46:04 Flow: Fixed -&gt; 300 umol/s"
</t>
  </si>
  <si>
    <t xml:space="preserve">"12:42:39 Lamp: ParIn -&gt;  1600 uml"
</t>
  </si>
  <si>
    <t>12:42:15</t>
  </si>
  <si>
    <t xml:space="preserve">"12:42:39 Flow: Fixed -&gt; 300 umol/s"
</t>
  </si>
  <si>
    <t xml:space="preserve">"12:39:14 Lamp: ParIn -&gt;  1250 uml"
</t>
  </si>
  <si>
    <t>12:38:50</t>
  </si>
  <si>
    <t xml:space="preserve">"12:39:14 Flow: Fixed -&gt; 300 umol/s"
</t>
  </si>
  <si>
    <t xml:space="preserve">"12:35:49 Lamp: ParIn -&gt;  1000 uml"
</t>
  </si>
  <si>
    <t>12:35:26</t>
  </si>
  <si>
    <t xml:space="preserve">"12:35:49 Flow: Fixed -&gt; 300 umol/s"
</t>
  </si>
  <si>
    <t xml:space="preserve">"12:32:25 Lamp: ParIn -&gt;  750 uml"
</t>
  </si>
  <si>
    <t>12:32:01</t>
  </si>
  <si>
    <t xml:space="preserve">"12:32:25 Flow: Fixed -&gt; 300 umol/s"
</t>
  </si>
  <si>
    <t xml:space="preserve">"12:29:00 Lamp: ParIn -&gt;  500 uml"
</t>
  </si>
  <si>
    <t>12:28:36</t>
  </si>
  <si>
    <t xml:space="preserve">"12:29:00 Flow: Fixed -&gt; 300 umol/s"
</t>
  </si>
  <si>
    <t xml:space="preserve">"12:25:35 Lamp: ParIn -&gt;  300 uml"
</t>
  </si>
  <si>
    <t>12:25:11</t>
  </si>
  <si>
    <t xml:space="preserve">"12:25:34 Flow: Fixed -&gt; 300 umol/s"
</t>
  </si>
  <si>
    <t xml:space="preserve">"12:22:10 Lamp: ParIn -&gt;  150 uml"
</t>
  </si>
  <si>
    <t>12:21:47</t>
  </si>
  <si>
    <t xml:space="preserve">"12:22:10 Flow: Fixed -&gt; 300 umol/s"
</t>
  </si>
  <si>
    <t xml:space="preserve">"12:18:46 Lamp: ParIn -&gt;  100 uml"
</t>
  </si>
  <si>
    <t>12:18:22</t>
  </si>
  <si>
    <t xml:space="preserve">"12:18:46 Flow: Fixed -&gt; 300 umol/s"
</t>
  </si>
  <si>
    <t xml:space="preserve">"12:15:21 Lamp: ParIn -&gt;  50 uml"
</t>
  </si>
  <si>
    <t>12:14:57</t>
  </si>
  <si>
    <t xml:space="preserve">"12:15:20 Flow: Fixed -&gt; 300 umol/s"
</t>
  </si>
  <si>
    <t xml:space="preserve">"12:11:56 Lamp: ParIn -&gt;  25 uml"
</t>
  </si>
  <si>
    <t>12:11:32</t>
  </si>
  <si>
    <t xml:space="preserve">"12:11:56 Flow: Fixed -&gt; 300 umol/s"
</t>
  </si>
  <si>
    <t xml:space="preserve">"12:08:31 Lamp: ParIn -&gt;  0 uml"
</t>
  </si>
  <si>
    <t xml:space="preserve">"12:08:31 Flow: Fixed -&gt; 300 umol/s"
</t>
  </si>
  <si>
    <t xml:space="preserve">"12:08:31 Coolers: Off"
</t>
  </si>
  <si>
    <t xml:space="preserve">"12:08:31 CO2 Mixer: CO2R -&gt; 400 uml"
</t>
  </si>
  <si>
    <t xml:space="preserve">"12:08:31 Lamp: Off"
</t>
  </si>
  <si>
    <t xml:space="preserve">"12:05:48 Launched AutoProg /User/Configs/AutoProgs/LightCurve2"
</t>
  </si>
  <si>
    <t>Thr Jul 23 2020 12:05:48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</si>
</sst>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Protection="1">
      <protection locked="0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26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16" Type="http://schemas.openxmlformats.org/officeDocument/2006/relationships/worksheet" Target="worksheets/sheet116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11" Type="http://schemas.openxmlformats.org/officeDocument/2006/relationships/worksheet" Target="worksheets/sheet11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127" Type="http://schemas.openxmlformats.org/officeDocument/2006/relationships/styles" Target="style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C2FE02-A70A-4910-9D7A-23446727AB3C}">
  <dimension ref="A1:BD55"/>
  <sheetViews>
    <sheetView topLeftCell="A2" zoomScale="48" workbookViewId="0">
      <selection activeCell="E18" sqref="E18:E51"/>
    </sheetView>
  </sheetViews>
  <sheetFormatPr defaultRowHeight="14.5" x14ac:dyDescent="0.35"/>
  <sheetData>
    <row r="1" spans="1:56" x14ac:dyDescent="0.35">
      <c r="A1" s="1" t="s">
        <v>70</v>
      </c>
    </row>
    <row r="2" spans="1:56" x14ac:dyDescent="0.35">
      <c r="A2" s="1" t="s">
        <v>670</v>
      </c>
    </row>
    <row r="3" spans="1:56" x14ac:dyDescent="0.35">
      <c r="A3" s="1" t="s">
        <v>69</v>
      </c>
      <c r="B3" s="1" t="s">
        <v>624</v>
      </c>
    </row>
    <row r="4" spans="1:56" x14ac:dyDescent="0.35">
      <c r="A4" s="1" t="s">
        <v>67</v>
      </c>
      <c r="B4" s="1" t="s">
        <v>66</v>
      </c>
      <c r="C4" s="1">
        <v>1</v>
      </c>
      <c r="D4" s="1">
        <v>0.15999999642372131</v>
      </c>
    </row>
    <row r="5" spans="1:56" x14ac:dyDescent="0.35">
      <c r="A5" s="1" t="s">
        <v>65</v>
      </c>
      <c r="B5" s="1">
        <v>4</v>
      </c>
    </row>
    <row r="6" spans="1:56" x14ac:dyDescent="0.35">
      <c r="A6" s="1" t="s">
        <v>64</v>
      </c>
      <c r="B6" s="1" t="s">
        <v>623</v>
      </c>
    </row>
    <row r="7" spans="1:56" x14ac:dyDescent="0.35">
      <c r="A7" s="1" t="s">
        <v>0</v>
      </c>
      <c r="B7" s="1" t="s">
        <v>62</v>
      </c>
    </row>
    <row r="9" spans="1:56" x14ac:dyDescent="0.35">
      <c r="A9" s="1" t="s">
        <v>61</v>
      </c>
      <c r="B9" s="1" t="s">
        <v>60</v>
      </c>
      <c r="C9" s="1" t="s">
        <v>59</v>
      </c>
      <c r="D9" s="1" t="s">
        <v>58</v>
      </c>
      <c r="E9" s="1" t="s">
        <v>57</v>
      </c>
      <c r="F9" s="1" t="s">
        <v>56</v>
      </c>
      <c r="G9" s="1" t="s">
        <v>55</v>
      </c>
      <c r="H9" s="1" t="s">
        <v>54</v>
      </c>
      <c r="I9" s="1" t="s">
        <v>53</v>
      </c>
      <c r="J9" s="1" t="s">
        <v>52</v>
      </c>
      <c r="K9" s="1" t="s">
        <v>51</v>
      </c>
      <c r="L9" s="1" t="s">
        <v>50</v>
      </c>
      <c r="M9" s="1" t="s">
        <v>49</v>
      </c>
      <c r="N9" s="1" t="s">
        <v>48</v>
      </c>
      <c r="O9" s="1" t="s">
        <v>47</v>
      </c>
      <c r="P9" s="1" t="s">
        <v>46</v>
      </c>
      <c r="Q9" s="1" t="s">
        <v>45</v>
      </c>
      <c r="R9" s="1" t="s">
        <v>44</v>
      </c>
      <c r="S9" s="1" t="s">
        <v>43</v>
      </c>
      <c r="T9" s="1" t="s">
        <v>42</v>
      </c>
      <c r="U9" s="1" t="s">
        <v>41</v>
      </c>
      <c r="V9" s="1" t="s">
        <v>40</v>
      </c>
      <c r="W9" s="1" t="s">
        <v>39</v>
      </c>
      <c r="X9" s="1" t="s">
        <v>38</v>
      </c>
      <c r="Y9" s="1" t="s">
        <v>37</v>
      </c>
      <c r="Z9" s="1" t="s">
        <v>36</v>
      </c>
      <c r="AA9" s="1" t="s">
        <v>35</v>
      </c>
      <c r="AB9" s="1" t="s">
        <v>34</v>
      </c>
      <c r="AC9" s="1" t="s">
        <v>33</v>
      </c>
      <c r="AD9" s="1" t="s">
        <v>32</v>
      </c>
      <c r="AE9" s="1" t="s">
        <v>31</v>
      </c>
      <c r="AF9" s="1" t="s">
        <v>30</v>
      </c>
      <c r="AG9" s="1" t="s">
        <v>29</v>
      </c>
      <c r="AH9" s="1" t="s">
        <v>28</v>
      </c>
      <c r="AI9" s="1" t="s">
        <v>27</v>
      </c>
      <c r="AJ9" s="1" t="s">
        <v>26</v>
      </c>
      <c r="AK9" s="1" t="s">
        <v>25</v>
      </c>
      <c r="AL9" s="1" t="s">
        <v>24</v>
      </c>
      <c r="AM9" s="1" t="s">
        <v>23</v>
      </c>
      <c r="AN9" s="1" t="s">
        <v>22</v>
      </c>
      <c r="AO9" s="1" t="s">
        <v>21</v>
      </c>
      <c r="AP9" s="1" t="s">
        <v>20</v>
      </c>
      <c r="AQ9" s="1" t="s">
        <v>19</v>
      </c>
      <c r="AR9" s="1" t="s">
        <v>18</v>
      </c>
      <c r="AS9" s="1" t="s">
        <v>17</v>
      </c>
      <c r="AT9" s="1" t="s">
        <v>16</v>
      </c>
      <c r="AU9" s="1" t="s">
        <v>15</v>
      </c>
      <c r="AV9" s="1" t="s">
        <v>14</v>
      </c>
      <c r="AW9" s="1" t="s">
        <v>13</v>
      </c>
      <c r="AX9" s="1" t="s">
        <v>12</v>
      </c>
      <c r="AY9" s="1" t="s">
        <v>11</v>
      </c>
      <c r="AZ9" s="1" t="s">
        <v>10</v>
      </c>
      <c r="BA9" s="1" t="s">
        <v>9</v>
      </c>
      <c r="BB9" s="1" t="s">
        <v>8</v>
      </c>
      <c r="BC9" s="1" t="s">
        <v>7</v>
      </c>
      <c r="BD9" s="1" t="s">
        <v>6</v>
      </c>
    </row>
    <row r="10" spans="1:56" x14ac:dyDescent="0.35">
      <c r="A10" s="1" t="s">
        <v>5</v>
      </c>
      <c r="B10" s="1" t="s">
        <v>5</v>
      </c>
      <c r="C10" s="1" t="s">
        <v>5</v>
      </c>
      <c r="D10" s="1" t="s">
        <v>5</v>
      </c>
      <c r="E10" s="1" t="s">
        <v>4</v>
      </c>
      <c r="F10" s="1" t="s">
        <v>4</v>
      </c>
      <c r="G10" s="1" t="s">
        <v>4</v>
      </c>
      <c r="H10" s="1" t="s">
        <v>4</v>
      </c>
      <c r="I10" s="1" t="s">
        <v>4</v>
      </c>
      <c r="J10" s="1" t="s">
        <v>4</v>
      </c>
      <c r="K10" s="1" t="s">
        <v>5</v>
      </c>
      <c r="L10" s="1" t="s">
        <v>4</v>
      </c>
      <c r="M10" s="1" t="s">
        <v>5</v>
      </c>
      <c r="N10" s="1" t="s">
        <v>4</v>
      </c>
      <c r="O10" s="1" t="s">
        <v>5</v>
      </c>
      <c r="P10" s="1" t="s">
        <v>5</v>
      </c>
      <c r="Q10" s="1" t="s">
        <v>5</v>
      </c>
      <c r="R10" s="1" t="s">
        <v>5</v>
      </c>
      <c r="S10" s="1" t="s">
        <v>5</v>
      </c>
      <c r="T10" s="1" t="s">
        <v>5</v>
      </c>
      <c r="U10" s="1" t="s">
        <v>5</v>
      </c>
      <c r="V10" s="1" t="s">
        <v>5</v>
      </c>
      <c r="W10" s="1" t="s">
        <v>5</v>
      </c>
      <c r="X10" s="1" t="s">
        <v>5</v>
      </c>
      <c r="Y10" s="1" t="s">
        <v>5</v>
      </c>
      <c r="Z10" s="1" t="s">
        <v>5</v>
      </c>
      <c r="AA10" s="1" t="s">
        <v>5</v>
      </c>
      <c r="AB10" s="1" t="s">
        <v>5</v>
      </c>
      <c r="AC10" s="1" t="s">
        <v>5</v>
      </c>
      <c r="AD10" s="1" t="s">
        <v>5</v>
      </c>
      <c r="AE10" s="1" t="s">
        <v>5</v>
      </c>
      <c r="AF10" s="1" t="s">
        <v>5</v>
      </c>
      <c r="AG10" s="1" t="s">
        <v>5</v>
      </c>
      <c r="AH10" s="1" t="s">
        <v>5</v>
      </c>
      <c r="AI10" s="1" t="s">
        <v>5</v>
      </c>
      <c r="AJ10" s="1" t="s">
        <v>5</v>
      </c>
      <c r="AK10" s="1" t="s">
        <v>4</v>
      </c>
      <c r="AL10" s="1" t="s">
        <v>4</v>
      </c>
      <c r="AM10" s="1" t="s">
        <v>4</v>
      </c>
      <c r="AN10" s="1" t="s">
        <v>4</v>
      </c>
      <c r="AO10" s="1" t="s">
        <v>4</v>
      </c>
      <c r="AP10" s="1" t="s">
        <v>4</v>
      </c>
      <c r="AQ10" s="1" t="s">
        <v>4</v>
      </c>
      <c r="AR10" s="1" t="s">
        <v>4</v>
      </c>
      <c r="AS10" s="1" t="s">
        <v>4</v>
      </c>
      <c r="AT10" s="1" t="s">
        <v>4</v>
      </c>
      <c r="AU10" s="1" t="s">
        <v>4</v>
      </c>
      <c r="AV10" s="1" t="s">
        <v>4</v>
      </c>
      <c r="AW10" s="1" t="s">
        <v>4</v>
      </c>
      <c r="AX10" s="1" t="s">
        <v>4</v>
      </c>
      <c r="AY10" s="1" t="s">
        <v>4</v>
      </c>
      <c r="AZ10" s="1" t="s">
        <v>4</v>
      </c>
      <c r="BA10" s="1" t="s">
        <v>4</v>
      </c>
      <c r="BB10" s="1" t="s">
        <v>4</v>
      </c>
      <c r="BC10" s="1" t="s">
        <v>4</v>
      </c>
      <c r="BD10" s="1" t="s">
        <v>4</v>
      </c>
    </row>
    <row r="11" spans="1:56" x14ac:dyDescent="0.35">
      <c r="A11" s="1" t="s">
        <v>0</v>
      </c>
      <c r="B11" s="1" t="s">
        <v>669</v>
      </c>
    </row>
    <row r="12" spans="1:56" x14ac:dyDescent="0.35">
      <c r="A12" s="1" t="s">
        <v>0</v>
      </c>
      <c r="B12" s="1" t="s">
        <v>668</v>
      </c>
    </row>
    <row r="13" spans="1:56" x14ac:dyDescent="0.35">
      <c r="A13" s="1" t="s">
        <v>0</v>
      </c>
      <c r="B13" s="1" t="s">
        <v>667</v>
      </c>
    </row>
    <row r="14" spans="1:56" x14ac:dyDescent="0.35">
      <c r="A14" s="1" t="s">
        <v>0</v>
      </c>
      <c r="B14" s="1" t="s">
        <v>666</v>
      </c>
    </row>
    <row r="15" spans="1:56" x14ac:dyDescent="0.35">
      <c r="A15" s="1" t="s">
        <v>0</v>
      </c>
      <c r="B15" s="1" t="s">
        <v>665</v>
      </c>
    </row>
    <row r="16" spans="1:56" x14ac:dyDescent="0.35">
      <c r="A16" s="1" t="s">
        <v>0</v>
      </c>
      <c r="B16" s="1" t="s">
        <v>664</v>
      </c>
    </row>
    <row r="17" spans="1:56" x14ac:dyDescent="0.35">
      <c r="A17" s="1" t="s">
        <v>0</v>
      </c>
      <c r="B17" s="1" t="s">
        <v>663</v>
      </c>
    </row>
    <row r="18" spans="1:56" x14ac:dyDescent="0.35">
      <c r="A18" s="1">
        <v>1</v>
      </c>
      <c r="B18" s="1" t="s">
        <v>662</v>
      </c>
      <c r="C18" s="1">
        <v>569.0000104829669</v>
      </c>
      <c r="D18" s="1">
        <v>0</v>
      </c>
      <c r="E18">
        <f>(R18-S18*(1000-T18)/(1000-U18))*AK18</f>
        <v>-3.8320560538399424</v>
      </c>
      <c r="F18">
        <f>IF(AV18&lt;&gt;0,1/(1/AV18-1/N18),0)</f>
        <v>8.1512908851657073</v>
      </c>
      <c r="G18">
        <f>((AY18-AL18/2)*S18-E18)/(AY18+AL18/2)</f>
        <v>387.41055397189166</v>
      </c>
      <c r="H18">
        <f>AL18*1000</f>
        <v>31.967681424813723</v>
      </c>
      <c r="I18">
        <f>(AQ18-AW18)</f>
        <v>1.0438285412631201</v>
      </c>
      <c r="J18">
        <f>(P18+AP18*D18)</f>
        <v>26.823360443115234</v>
      </c>
      <c r="K18" s="1">
        <v>2.72</v>
      </c>
      <c r="L18">
        <f>(K18*AE18+AF18)</f>
        <v>2.140174012184143</v>
      </c>
      <c r="M18" s="1">
        <v>0.5</v>
      </c>
      <c r="N18">
        <f>L18*(M18+1)*(M18+1)/(M18*M18+1)</f>
        <v>3.8523132219314578</v>
      </c>
      <c r="O18" s="1">
        <v>26.981288909912109</v>
      </c>
      <c r="P18" s="1">
        <v>26.823360443115234</v>
      </c>
      <c r="Q18" s="1">
        <v>27.090244293212891</v>
      </c>
      <c r="R18" s="1">
        <v>400.07614135742188</v>
      </c>
      <c r="S18" s="1">
        <v>392.17288208007813</v>
      </c>
      <c r="T18" s="1">
        <v>4.5360010117292404E-2</v>
      </c>
      <c r="U18" s="1">
        <v>28.24952507019043</v>
      </c>
      <c r="V18" s="1">
        <v>0.11220557242631912</v>
      </c>
      <c r="W18" s="1">
        <v>69.879936218261719</v>
      </c>
      <c r="X18" s="1">
        <v>299.58602905273438</v>
      </c>
      <c r="Y18" s="1">
        <v>0.34759250283241272</v>
      </c>
      <c r="Z18" s="1">
        <v>0.41780182719230652</v>
      </c>
      <c r="AA18" s="1">
        <v>88.439254760742188</v>
      </c>
      <c r="AB18" s="1">
        <v>17.324195861816406</v>
      </c>
      <c r="AC18" s="1">
        <v>0.64010435342788696</v>
      </c>
      <c r="AD18" s="1">
        <v>0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1.1014192244585819</v>
      </c>
      <c r="AL18">
        <f>(U18-T18)/(1000-U18)*AK18</f>
        <v>3.1967681424813724E-2</v>
      </c>
      <c r="AM18">
        <f>(P18+273.15)</f>
        <v>299.97336044311521</v>
      </c>
      <c r="AN18">
        <f>(O18+273.15)</f>
        <v>300.13128890991209</v>
      </c>
      <c r="AO18">
        <f>(Y18*AG18+Z18*AH18)*AI18</f>
        <v>5.5614799210098376E-2</v>
      </c>
      <c r="AP18">
        <f>((AO18+0.00000010773*(AN18^4-AM18^4))-AL18*44100)/(L18*51.4+0.00000043092*AM18^3)</f>
        <v>-11.574474439840289</v>
      </c>
      <c r="AQ18">
        <f>0.61365*EXP(17.502*J18/(240.97+J18))</f>
        <v>3.542195485815665</v>
      </c>
      <c r="AR18">
        <f>AQ18*1000/AA18</f>
        <v>40.052299122131799</v>
      </c>
      <c r="AS18">
        <f>(AR18-U18)</f>
        <v>11.80277405194137</v>
      </c>
      <c r="AT18">
        <f>IF(D18,P18,(O18+P18)/2)</f>
        <v>26.902324676513672</v>
      </c>
      <c r="AU18">
        <f>0.61365*EXP(17.502*AT18/(240.97+AT18))</f>
        <v>3.5586784173157917</v>
      </c>
      <c r="AV18">
        <f>IF(AS18&lt;&gt;0,(1000-(AR18+U18)/2)/AS18*AL18,0)</f>
        <v>2.6159914449500303</v>
      </c>
      <c r="AW18">
        <f>U18*AA18/1000</f>
        <v>2.4983669445525449</v>
      </c>
      <c r="AX18">
        <f>(AU18-AW18)</f>
        <v>1.0603114727632468</v>
      </c>
      <c r="AY18">
        <f>1/(1.6/F18+1.37/N18)</f>
        <v>1.8118620166495554</v>
      </c>
      <c r="AZ18">
        <f>G18*AA18*0.001</f>
        <v>34.262300679720383</v>
      </c>
      <c r="BA18">
        <f>G18/S18</f>
        <v>0.98785655937522465</v>
      </c>
      <c r="BB18">
        <f>(1-AL18*AA18/AQ18/F18)*100</f>
        <v>90.208318102598511</v>
      </c>
      <c r="BC18">
        <f>(S18-E18/(N18/1.35))</f>
        <v>393.51578318252018</v>
      </c>
      <c r="BD18">
        <f>E18*BB18/100/BC18</f>
        <v>-8.7844845433162032E-3</v>
      </c>
    </row>
    <row r="19" spans="1:56" x14ac:dyDescent="0.35">
      <c r="A19" s="1" t="s">
        <v>0</v>
      </c>
      <c r="B19" s="1" t="s">
        <v>661</v>
      </c>
      <c r="K19" s="1">
        <v>2.72</v>
      </c>
    </row>
    <row r="20" spans="1:56" x14ac:dyDescent="0.35">
      <c r="A20" s="1" t="s">
        <v>0</v>
      </c>
      <c r="B20" s="1" t="s">
        <v>660</v>
      </c>
      <c r="K20" s="1">
        <v>2.72</v>
      </c>
    </row>
    <row r="21" spans="1:56" x14ac:dyDescent="0.35">
      <c r="A21" s="1">
        <v>2</v>
      </c>
      <c r="B21" s="1" t="s">
        <v>659</v>
      </c>
      <c r="C21" s="1">
        <v>772.0000104829669</v>
      </c>
      <c r="D21" s="1">
        <v>0</v>
      </c>
      <c r="E21">
        <f>(R21-S21*(1000-T21)/(1000-U21))*AK21</f>
        <v>-4.1858279329460277</v>
      </c>
      <c r="F21">
        <f>IF(AV21&lt;&gt;0,1/(1/AV21-1/N21),0)</f>
        <v>7.4363740246393206</v>
      </c>
      <c r="G21">
        <f>((AY21-AL21/2)*S21-E21)/(AY21+AL21/2)</f>
        <v>387.69632721512914</v>
      </c>
      <c r="H21">
        <f>AL21*1000</f>
        <v>32.182312511076077</v>
      </c>
      <c r="I21">
        <f>(AQ21-AW21)</f>
        <v>1.0827838277842172</v>
      </c>
      <c r="J21">
        <f>(P21+AP21*D21)</f>
        <v>27.0865478515625</v>
      </c>
      <c r="K21" s="1">
        <v>2.72</v>
      </c>
      <c r="L21">
        <f>(K21*AE21+AF21)</f>
        <v>2.140174012184143</v>
      </c>
      <c r="M21" s="1">
        <v>0.5</v>
      </c>
      <c r="N21">
        <f>L21*(M21+1)*(M21+1)/(M21*M21+1)</f>
        <v>3.8523132219314578</v>
      </c>
      <c r="O21" s="1">
        <v>27.212347030639648</v>
      </c>
      <c r="P21" s="1">
        <v>27.0865478515625</v>
      </c>
      <c r="Q21" s="1">
        <v>27.328018188476563</v>
      </c>
      <c r="R21" s="1">
        <v>400.13516235351563</v>
      </c>
      <c r="S21" s="1">
        <v>392.47268676757813</v>
      </c>
      <c r="T21" s="1">
        <v>6.3255071640014648E-2</v>
      </c>
      <c r="U21" s="1">
        <v>28.433742523193359</v>
      </c>
      <c r="V21" s="1">
        <v>0.15436141192913055</v>
      </c>
      <c r="W21" s="1">
        <v>69.386886596679688</v>
      </c>
      <c r="X21" s="1">
        <v>299.77249145507813</v>
      </c>
      <c r="Y21" s="1">
        <v>23.871204376220703</v>
      </c>
      <c r="Z21" s="1">
        <v>0.30254504084587097</v>
      </c>
      <c r="AA21" s="1">
        <v>88.437522888183594</v>
      </c>
      <c r="AB21" s="1">
        <v>17.417270660400391</v>
      </c>
      <c r="AC21" s="1">
        <v>0.65317177772521973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1.1021047479966104</v>
      </c>
      <c r="AL21">
        <f>(U21-T21)/(1000-U21)*AK21</f>
        <v>3.2182312511076075E-2</v>
      </c>
      <c r="AM21">
        <f>(P21+273.15)</f>
        <v>300.23654785156248</v>
      </c>
      <c r="AN21">
        <f>(O21+273.15)</f>
        <v>300.36234703063963</v>
      </c>
      <c r="AO21">
        <f>(Y21*AG21+Z21*AH21)*AI21</f>
        <v>3.8193926148252331</v>
      </c>
      <c r="AP21">
        <f>((AO21+0.00000010773*(AN21^4-AM21^4))-AL21*44100)/(L21*51.4+0.00000043092*AM21^3)</f>
        <v>-11.621464635831526</v>
      </c>
      <c r="AQ21">
        <f>0.61365*EXP(17.502*J21/(240.97+J21))</f>
        <v>3.5973935829758492</v>
      </c>
      <c r="AR21">
        <f>AQ21*1000/AA21</f>
        <v>40.677231400117698</v>
      </c>
      <c r="AS21">
        <f>(AR21-U21)</f>
        <v>12.243488876924339</v>
      </c>
      <c r="AT21">
        <f>IF(D21,P21,(O21+P21)/2)</f>
        <v>27.149447441101074</v>
      </c>
      <c r="AU21">
        <f>0.61365*EXP(17.502*AT21/(240.97+AT21))</f>
        <v>3.6106960877862146</v>
      </c>
      <c r="AV21">
        <f>IF(AS21&lt;&gt;0,(1000-(AR21+U21)/2)/AS21*AL21,0)</f>
        <v>2.5376947161901415</v>
      </c>
      <c r="AW21">
        <f>U21*AA21/1000</f>
        <v>2.514609755191632</v>
      </c>
      <c r="AX21">
        <f>(AU21-AW21)</f>
        <v>1.0960863325945827</v>
      </c>
      <c r="AY21">
        <f>1/(1.6/F21+1.37/N21)</f>
        <v>1.7519605642938549</v>
      </c>
      <c r="AZ21">
        <f>G21*AA21*0.001</f>
        <v>34.286902811752697</v>
      </c>
      <c r="BA21">
        <f>G21/S21</f>
        <v>0.98783008419824758</v>
      </c>
      <c r="BB21">
        <f>(1-AL21*AA21/AQ21/F21)*100</f>
        <v>89.360906232060458</v>
      </c>
      <c r="BC21">
        <f>(S21-E21/(N21/1.35))</f>
        <v>393.93956326072163</v>
      </c>
      <c r="BD21">
        <f>E21*BB21/100/BC21</f>
        <v>-9.4950954995086847E-3</v>
      </c>
    </row>
    <row r="22" spans="1:56" x14ac:dyDescent="0.35">
      <c r="A22" s="1" t="s">
        <v>0</v>
      </c>
      <c r="B22" s="1" t="s">
        <v>658</v>
      </c>
      <c r="K22" s="1">
        <v>2.72</v>
      </c>
    </row>
    <row r="23" spans="1:56" x14ac:dyDescent="0.35">
      <c r="A23" s="1" t="s">
        <v>0</v>
      </c>
      <c r="B23" s="1" t="s">
        <v>657</v>
      </c>
      <c r="K23" s="1">
        <v>2.72</v>
      </c>
    </row>
    <row r="24" spans="1:56" x14ac:dyDescent="0.35">
      <c r="A24" s="1">
        <v>3</v>
      </c>
      <c r="B24" s="1" t="s">
        <v>656</v>
      </c>
      <c r="C24" s="1">
        <v>975.0000104829669</v>
      </c>
      <c r="D24" s="1">
        <v>0</v>
      </c>
      <c r="E24">
        <f>(R24-S24*(1000-T24)/(1000-U24))*AK24</f>
        <v>-4.1877221459732317</v>
      </c>
      <c r="F24">
        <f>IF(AV24&lt;&gt;0,1/(1/AV24-1/N24),0)</f>
        <v>6.9743042371085107</v>
      </c>
      <c r="G24">
        <f>((AY24-AL24/2)*S24-E24)/(AY24+AL24/2)</f>
        <v>387.38581367163385</v>
      </c>
      <c r="H24">
        <f>AL24*1000</f>
        <v>32.333156871902226</v>
      </c>
      <c r="I24">
        <f>(AQ24-AW24)</f>
        <v>1.1120574284326969</v>
      </c>
      <c r="J24">
        <f>(P24+AP24*D24)</f>
        <v>27.286289215087891</v>
      </c>
      <c r="K24" s="1">
        <v>2.72</v>
      </c>
      <c r="L24">
        <f>(K24*AE24+AF24)</f>
        <v>2.140174012184143</v>
      </c>
      <c r="M24" s="1">
        <v>0.5</v>
      </c>
      <c r="N24">
        <f>L24*(M24+1)*(M24+1)/(M24*M24+1)</f>
        <v>3.8523132219314578</v>
      </c>
      <c r="O24" s="1">
        <v>27.430309295654297</v>
      </c>
      <c r="P24" s="1">
        <v>27.286289215087891</v>
      </c>
      <c r="Q24" s="1">
        <v>27.548757553100586</v>
      </c>
      <c r="R24" s="1">
        <v>400.02105712890625</v>
      </c>
      <c r="S24" s="1">
        <v>392.310302734375</v>
      </c>
      <c r="T24" s="1">
        <v>8.0005653202533722E-2</v>
      </c>
      <c r="U24" s="1">
        <v>28.582952499389648</v>
      </c>
      <c r="V24" s="1">
        <v>0.19275443255901337</v>
      </c>
      <c r="W24" s="1">
        <v>68.863777160644531</v>
      </c>
      <c r="X24" s="1">
        <v>299.73190307617188</v>
      </c>
      <c r="Y24" s="1">
        <v>50.832374572753906</v>
      </c>
      <c r="Z24" s="1">
        <v>0.23182442784309387</v>
      </c>
      <c r="AA24" s="1">
        <v>88.434791564941406</v>
      </c>
      <c r="AB24" s="1">
        <v>17.785173416137695</v>
      </c>
      <c r="AC24" s="1">
        <v>0.66022694110870361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1.1019555260153375</v>
      </c>
      <c r="AL24">
        <f>(U24-T24)/(1000-U24)*AK24</f>
        <v>3.2333156871902226E-2</v>
      </c>
      <c r="AM24">
        <f>(P24+273.15)</f>
        <v>300.43628921508787</v>
      </c>
      <c r="AN24">
        <f>(O24+273.15)</f>
        <v>300.58030929565427</v>
      </c>
      <c r="AO24">
        <f>(Y24*AG24+Z24*AH24)*AI24</f>
        <v>8.1331797498498872</v>
      </c>
      <c r="AP24">
        <f>((AO24+0.00000010773*(AN24^4-AM24^4))-AL24*44100)/(L24*51.4+0.00000043092*AM24^3)</f>
        <v>-11.636680461325831</v>
      </c>
      <c r="AQ24">
        <f>0.61365*EXP(17.502*J24/(240.97+J24))</f>
        <v>3.6397848750268413</v>
      </c>
      <c r="AR24">
        <f>AQ24*1000/AA24</f>
        <v>41.157838568025497</v>
      </c>
      <c r="AS24">
        <f>(AR24-U24)</f>
        <v>12.574886068635848</v>
      </c>
      <c r="AT24">
        <f>IF(D24,P24,(O24+P24)/2)</f>
        <v>27.358299255371094</v>
      </c>
      <c r="AU24">
        <f>0.61365*EXP(17.502*AT24/(240.97+AT24))</f>
        <v>3.6551741989209137</v>
      </c>
      <c r="AV24">
        <f>IF(AS24&lt;&gt;0,(1000-(AR24+U24)/2)/AS24*AL24,0)</f>
        <v>2.4815880424363037</v>
      </c>
      <c r="AW24">
        <f>U24*AA24/1000</f>
        <v>2.5277274465941444</v>
      </c>
      <c r="AX24">
        <f>(AU24-AW24)</f>
        <v>1.1274467523267693</v>
      </c>
      <c r="AY24">
        <f>1/(1.6/F24+1.37/N24)</f>
        <v>1.7092730167270433</v>
      </c>
      <c r="AZ24">
        <f>G24*AA24*0.001</f>
        <v>34.258383687266168</v>
      </c>
      <c r="BA24">
        <f>G24/S24</f>
        <v>0.98744746434539754</v>
      </c>
      <c r="BB24">
        <f>(1-AL24*AA24/AQ24/F24)*100</f>
        <v>88.735947617992053</v>
      </c>
      <c r="BC24">
        <f>(S24-E24/(N24/1.35))</f>
        <v>393.77784303324751</v>
      </c>
      <c r="BD24">
        <f>E24*BB24/100/BC24</f>
        <v>-9.4368309329281082E-3</v>
      </c>
    </row>
    <row r="25" spans="1:56" x14ac:dyDescent="0.35">
      <c r="A25" s="1" t="s">
        <v>0</v>
      </c>
      <c r="B25" s="1" t="s">
        <v>655</v>
      </c>
      <c r="K25" s="1">
        <v>2.72</v>
      </c>
    </row>
    <row r="26" spans="1:56" x14ac:dyDescent="0.35">
      <c r="A26" s="1" t="s">
        <v>0</v>
      </c>
      <c r="B26" s="1" t="s">
        <v>654</v>
      </c>
      <c r="K26" s="1">
        <v>2.72</v>
      </c>
    </row>
    <row r="27" spans="1:56" x14ac:dyDescent="0.35">
      <c r="A27" s="1">
        <v>4</v>
      </c>
      <c r="B27" s="1" t="s">
        <v>653</v>
      </c>
      <c r="C27" s="1">
        <v>1178.0000104829669</v>
      </c>
      <c r="D27" s="1">
        <v>0</v>
      </c>
      <c r="E27">
        <f>(R27-S27*(1000-T27)/(1000-U27))*AK27</f>
        <v>-3.9658256678472168</v>
      </c>
      <c r="F27">
        <f>IF(AV27&lt;&gt;0,1/(1/AV27-1/N27),0)</f>
        <v>5.9910633844024916</v>
      </c>
      <c r="G27">
        <f>((AY27-AL27/2)*S27-E27)/(AY27+AL27/2)</f>
        <v>386.76798945638524</v>
      </c>
      <c r="H27">
        <f>AL27*1000</f>
        <v>32.158183799528558</v>
      </c>
      <c r="I27">
        <f>(AQ27-AW27)</f>
        <v>1.1703239434386452</v>
      </c>
      <c r="J27">
        <f>(P27+AP27*D27)</f>
        <v>27.509056091308594</v>
      </c>
      <c r="K27" s="1">
        <v>2.72</v>
      </c>
      <c r="L27">
        <f>(K27*AE27+AF27)</f>
        <v>2.140174012184143</v>
      </c>
      <c r="M27" s="1">
        <v>0.5</v>
      </c>
      <c r="N27">
        <f>L27*(M27+1)*(M27+1)/(M27*M27+1)</f>
        <v>3.8523132219314578</v>
      </c>
      <c r="O27" s="1">
        <v>27.637529373168945</v>
      </c>
      <c r="P27" s="1">
        <v>27.509056091308594</v>
      </c>
      <c r="Q27" s="1">
        <v>27.762750625610352</v>
      </c>
      <c r="R27" s="1">
        <v>399.94512939453125</v>
      </c>
      <c r="S27" s="1">
        <v>392.09677124023438</v>
      </c>
      <c r="T27" s="1">
        <v>9.6298106014728546E-2</v>
      </c>
      <c r="U27" s="1">
        <v>28.465635299682617</v>
      </c>
      <c r="V27" s="1">
        <v>0.22920262813568115</v>
      </c>
      <c r="W27" s="1">
        <v>67.752098083496094</v>
      </c>
      <c r="X27" s="1">
        <v>299.550048828125</v>
      </c>
      <c r="Y27" s="1">
        <v>100.35749053955078</v>
      </c>
      <c r="Z27" s="1">
        <v>0.3012387752532959</v>
      </c>
      <c r="AA27" s="1">
        <v>88.431282043457031</v>
      </c>
      <c r="AB27" s="1">
        <v>17.86549186706543</v>
      </c>
      <c r="AC27" s="1">
        <v>0.67470735311508179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1.1012869442210476</v>
      </c>
      <c r="AL27">
        <f>(U27-T27)/(1000-U27)*AK27</f>
        <v>3.2158183799528561E-2</v>
      </c>
      <c r="AM27">
        <f>(P27+273.15)</f>
        <v>300.65905609130857</v>
      </c>
      <c r="AN27">
        <f>(O27+273.15)</f>
        <v>300.78752937316892</v>
      </c>
      <c r="AO27">
        <f>(Y27*AG27+Z27*AH27)*AI27</f>
        <v>16.057198127421771</v>
      </c>
      <c r="AP27">
        <f>((AO27+0.00000010773*(AN27^4-AM27^4))-AL27*44100)/(L27*51.4+0.00000043092*AM27^3)</f>
        <v>-11.507162743402919</v>
      </c>
      <c r="AQ27">
        <f>0.61365*EXP(17.502*J27/(240.97+J27))</f>
        <v>3.6875765671710652</v>
      </c>
      <c r="AR27">
        <f>AQ27*1000/AA27</f>
        <v>41.699910732481641</v>
      </c>
      <c r="AS27">
        <f>(AR27-U27)</f>
        <v>13.234275432799024</v>
      </c>
      <c r="AT27">
        <f>IF(D27,P27,(O27+P27)/2)</f>
        <v>27.57329273223877</v>
      </c>
      <c r="AU27">
        <f>0.61365*EXP(17.502*AT27/(240.97+AT27))</f>
        <v>3.7014590136899979</v>
      </c>
      <c r="AV27">
        <f>IF(AS27&lt;&gt;0,(1000-(AR27+U27)/2)/AS27*AL27,0)</f>
        <v>2.3446682588891434</v>
      </c>
      <c r="AW27">
        <f>U27*AA27/1000</f>
        <v>2.51725262373242</v>
      </c>
      <c r="AX27">
        <f>(AU27-AW27)</f>
        <v>1.1842063899575779</v>
      </c>
      <c r="AY27">
        <f>1/(1.6/F27+1.37/N27)</f>
        <v>1.6059228439075131</v>
      </c>
      <c r="AZ27">
        <f>G27*AA27*0.001</f>
        <v>34.202389160998422</v>
      </c>
      <c r="BA27">
        <f>G27/S27</f>
        <v>0.98640952393718073</v>
      </c>
      <c r="BB27">
        <f>(1-AL27*AA27/AQ27/F27)*100</f>
        <v>87.127809054802725</v>
      </c>
      <c r="BC27">
        <f>(S27-E27/(N27/1.35))</f>
        <v>393.48655040489678</v>
      </c>
      <c r="BD27">
        <f>E27*BB27/100/BC27</f>
        <v>-8.7813344872213397E-3</v>
      </c>
    </row>
    <row r="28" spans="1:56" x14ac:dyDescent="0.35">
      <c r="A28" s="1" t="s">
        <v>0</v>
      </c>
      <c r="B28" s="1" t="s">
        <v>652</v>
      </c>
      <c r="K28" s="1">
        <v>2.72</v>
      </c>
    </row>
    <row r="29" spans="1:56" x14ac:dyDescent="0.35">
      <c r="A29" s="1" t="s">
        <v>0</v>
      </c>
      <c r="B29" s="1" t="s">
        <v>651</v>
      </c>
      <c r="K29" s="1">
        <v>2.72</v>
      </c>
    </row>
    <row r="30" spans="1:56" x14ac:dyDescent="0.35">
      <c r="A30" s="1">
        <v>5</v>
      </c>
      <c r="B30" s="1" t="s">
        <v>650</v>
      </c>
      <c r="C30" s="1">
        <v>1381.0000104829669</v>
      </c>
      <c r="D30" s="1">
        <v>0</v>
      </c>
      <c r="E30">
        <f>(R30-S30*(1000-T30)/(1000-U30))*AK30</f>
        <v>-3.594318736118336</v>
      </c>
      <c r="F30">
        <f>IF(AV30&lt;&gt;0,1/(1/AV30-1/N30),0)</f>
        <v>4.7316336535106318</v>
      </c>
      <c r="G30">
        <f>((AY30-AL30/2)*S30-E30)/(AY30+AL30/2)</f>
        <v>386.090241681164</v>
      </c>
      <c r="H30">
        <f>AL30*1000</f>
        <v>31.420934909660353</v>
      </c>
      <c r="I30">
        <f>(AQ30-AW30)</f>
        <v>1.2627175319914765</v>
      </c>
      <c r="J30">
        <f>(P30+AP30*D30)</f>
        <v>27.683494567871094</v>
      </c>
      <c r="K30" s="1">
        <v>2.72</v>
      </c>
      <c r="L30">
        <f>(K30*AE30+AF30)</f>
        <v>2.140174012184143</v>
      </c>
      <c r="M30" s="1">
        <v>0.5</v>
      </c>
      <c r="N30">
        <f>L30*(M30+1)*(M30+1)/(M30*M30+1)</f>
        <v>3.8523132219314578</v>
      </c>
      <c r="O30" s="1">
        <v>27.830425262451172</v>
      </c>
      <c r="P30" s="1">
        <v>27.683494567871094</v>
      </c>
      <c r="Q30" s="1">
        <v>27.962486267089844</v>
      </c>
      <c r="R30" s="1">
        <v>400.00112915039063</v>
      </c>
      <c r="S30" s="1">
        <v>392.07830810546875</v>
      </c>
      <c r="T30" s="1">
        <v>0.11166705936193466</v>
      </c>
      <c r="U30" s="1">
        <v>27.848699569702148</v>
      </c>
      <c r="V30" s="1">
        <v>0.26280149817466736</v>
      </c>
      <c r="W30" s="1">
        <v>65.540184020996094</v>
      </c>
      <c r="X30" s="1">
        <v>299.54486083984375</v>
      </c>
      <c r="Y30" s="1">
        <v>149.56071472167969</v>
      </c>
      <c r="Z30" s="1">
        <v>0.36017638444900513</v>
      </c>
      <c r="AA30" s="1">
        <v>88.430122375488281</v>
      </c>
      <c r="AB30" s="1">
        <v>17.938310623168945</v>
      </c>
      <c r="AC30" s="1">
        <v>0.67635303735733032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1.1012678707347194</v>
      </c>
      <c r="AL30">
        <f>(U30-T30)/(1000-U30)*AK30</f>
        <v>3.1420934909660352E-2</v>
      </c>
      <c r="AM30">
        <f>(P30+273.15)</f>
        <v>300.83349456787107</v>
      </c>
      <c r="AN30">
        <f>(O30+273.15)</f>
        <v>300.98042526245115</v>
      </c>
      <c r="AO30">
        <f>(Y30*AG30+Z30*AH30)*AI30</f>
        <v>23.929713820597954</v>
      </c>
      <c r="AP30">
        <f>((AO30+0.00000010773*(AN30^4-AM30^4))-AL30*44100)/(L30*51.4+0.00000043092*AM30^3)</f>
        <v>-11.171690755735206</v>
      </c>
      <c r="AQ30">
        <f>0.61365*EXP(17.502*J30/(240.97+J30))</f>
        <v>3.7253814429384455</v>
      </c>
      <c r="AR30">
        <f>AQ30*1000/AA30</f>
        <v>42.127968873772296</v>
      </c>
      <c r="AS30">
        <f>(AR30-U30)</f>
        <v>14.279269304070148</v>
      </c>
      <c r="AT30">
        <f>IF(D30,P30,(O30+P30)/2)</f>
        <v>27.756959915161133</v>
      </c>
      <c r="AU30">
        <f>0.61365*EXP(17.502*AT30/(240.97+AT30))</f>
        <v>3.7414040237702135</v>
      </c>
      <c r="AV30">
        <f>IF(AS30&lt;&gt;0,(1000-(AR30+U30)/2)/AS30*AL30,0)</f>
        <v>2.123467811398366</v>
      </c>
      <c r="AW30">
        <f>U30*AA30/1000</f>
        <v>2.462663910946969</v>
      </c>
      <c r="AX30">
        <f>(AU30-AW30)</f>
        <v>1.2787401128232445</v>
      </c>
      <c r="AY30">
        <f>1/(1.6/F30+1.37/N30)</f>
        <v>1.4413789574284821</v>
      </c>
      <c r="AZ30">
        <f>G30*AA30*0.001</f>
        <v>34.142007319847181</v>
      </c>
      <c r="BA30">
        <f>G30/S30</f>
        <v>0.98472737129161969</v>
      </c>
      <c r="BB30">
        <f>(1-AL30*AA30/AQ30/F30)*100</f>
        <v>84.237051010577318</v>
      </c>
      <c r="BC30">
        <f>(S30-E30/(N30/1.35))</f>
        <v>393.3378968289752</v>
      </c>
      <c r="BD30">
        <f>E30*BB30/100/BC30</f>
        <v>-7.6975753712925773E-3</v>
      </c>
    </row>
    <row r="31" spans="1:56" x14ac:dyDescent="0.35">
      <c r="A31" s="1" t="s">
        <v>0</v>
      </c>
      <c r="B31" s="1" t="s">
        <v>649</v>
      </c>
      <c r="K31" s="1">
        <v>2.72</v>
      </c>
    </row>
    <row r="32" spans="1:56" x14ac:dyDescent="0.35">
      <c r="A32" s="1" t="s">
        <v>0</v>
      </c>
      <c r="B32" s="1" t="s">
        <v>648</v>
      </c>
      <c r="K32" s="1">
        <v>2.72</v>
      </c>
    </row>
    <row r="33" spans="1:56" x14ac:dyDescent="0.35">
      <c r="A33" s="1">
        <v>6</v>
      </c>
      <c r="B33" s="1" t="s">
        <v>647</v>
      </c>
      <c r="C33" s="1">
        <v>1584.0000104829669</v>
      </c>
      <c r="D33" s="1">
        <v>0</v>
      </c>
      <c r="E33">
        <f>(R33-S33*(1000-T33)/(1000-U33))*AK33</f>
        <v>-3.098252593331237</v>
      </c>
      <c r="F33">
        <f>IF(AV33&lt;&gt;0,1/(1/AV33-1/N33),0)</f>
        <v>2.9709601929753062</v>
      </c>
      <c r="G33">
        <f>((AY33-AL33/2)*S33-E33)/(AY33+AL33/2)</f>
        <v>384.00749877139339</v>
      </c>
      <c r="H33">
        <f>AL33*1000</f>
        <v>30.653868897904935</v>
      </c>
      <c r="I33">
        <f>(AQ33-AW33)</f>
        <v>1.5578144035629009</v>
      </c>
      <c r="J33">
        <f>(P33+AP33*D33)</f>
        <v>28.746110916137695</v>
      </c>
      <c r="K33" s="1">
        <v>2.72</v>
      </c>
      <c r="L33">
        <f>(K33*AE33+AF33)</f>
        <v>2.140174012184143</v>
      </c>
      <c r="M33" s="1">
        <v>0.5</v>
      </c>
      <c r="N33">
        <f>L33*(M33+1)*(M33+1)/(M33*M33+1)</f>
        <v>3.8523132219314578</v>
      </c>
      <c r="O33" s="1">
        <v>28.025697708129883</v>
      </c>
      <c r="P33" s="1">
        <v>28.746110916137695</v>
      </c>
      <c r="Q33" s="1">
        <v>28.149778366088867</v>
      </c>
      <c r="R33" s="1">
        <v>399.96347045898438</v>
      </c>
      <c r="S33" s="1">
        <v>391.87051391601563</v>
      </c>
      <c r="T33" s="1">
        <v>0.12737628817558289</v>
      </c>
      <c r="U33" s="1">
        <v>27.20051383972168</v>
      </c>
      <c r="V33" s="1">
        <v>0.29636552929878235</v>
      </c>
      <c r="W33" s="1">
        <v>63.287250518798828</v>
      </c>
      <c r="X33" s="1">
        <v>299.5980224609375</v>
      </c>
      <c r="Y33" s="1">
        <v>300.28753662109375</v>
      </c>
      <c r="Z33" s="1">
        <v>0.31171455979347229</v>
      </c>
      <c r="AA33" s="1">
        <v>88.4266357421875</v>
      </c>
      <c r="AB33" s="1">
        <v>18.00111198425293</v>
      </c>
      <c r="AC33" s="1">
        <v>0.69369596242904663</v>
      </c>
      <c r="AD33" s="1">
        <v>0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1.1014633178710935</v>
      </c>
      <c r="AL33">
        <f>(U33-T33)/(1000-U33)*AK33</f>
        <v>3.0653868897904935E-2</v>
      </c>
      <c r="AM33">
        <f>(P33+273.15)</f>
        <v>301.89611091613767</v>
      </c>
      <c r="AN33">
        <f>(O33+273.15)</f>
        <v>301.17569770812986</v>
      </c>
      <c r="AO33">
        <f>(Y33*AG33+Z33*AH33)*AI33</f>
        <v>48.046004785463083</v>
      </c>
      <c r="AP33">
        <f>((AO33+0.00000010773*(AN33^4-AM33^4))-AL33*44100)/(L33*51.4+0.00000043092*AM33^3)</f>
        <v>-10.76876439944791</v>
      </c>
      <c r="AQ33">
        <f>0.61365*EXP(17.502*J33/(240.97+J33))</f>
        <v>3.9630643328682997</v>
      </c>
      <c r="AR33">
        <f>AQ33*1000/AA33</f>
        <v>44.817540547656044</v>
      </c>
      <c r="AS33">
        <f>(AR33-U33)</f>
        <v>17.617026707934365</v>
      </c>
      <c r="AT33">
        <f>IF(D33,P33,(O33+P33)/2)</f>
        <v>28.385904312133789</v>
      </c>
      <c r="AU33">
        <f>0.61365*EXP(17.502*AT33/(240.97+AT33))</f>
        <v>3.8810542464574906</v>
      </c>
      <c r="AV33">
        <f>IF(AS33&lt;&gt;0,(1000-(AR33+U33)/2)/AS33*AL33,0)</f>
        <v>1.6773575580639688</v>
      </c>
      <c r="AW33">
        <f>U33*AA33/1000</f>
        <v>2.4052499293053988</v>
      </c>
      <c r="AX33">
        <f>(AU33-AW33)</f>
        <v>1.4758043171520918</v>
      </c>
      <c r="AY33">
        <f>1/(1.6/F33+1.37/N33)</f>
        <v>1.1183469299975051</v>
      </c>
      <c r="AZ33">
        <f>G33*AA33*0.001</f>
        <v>33.956491216126516</v>
      </c>
      <c r="BA33">
        <f>G33/S33</f>
        <v>0.97993465988025985</v>
      </c>
      <c r="BB33">
        <f>(1-AL33*AA33/AQ33/F33)*100</f>
        <v>76.978138189372132</v>
      </c>
      <c r="BC33">
        <f>(S33-E33/(N33/1.35))</f>
        <v>392.95626181864856</v>
      </c>
      <c r="BD33">
        <f>E33*BB33/100/BC33</f>
        <v>-6.0693196533180716E-3</v>
      </c>
    </row>
    <row r="34" spans="1:56" x14ac:dyDescent="0.35">
      <c r="A34" s="1" t="s">
        <v>0</v>
      </c>
      <c r="B34" s="1" t="s">
        <v>646</v>
      </c>
      <c r="K34" s="1">
        <v>2.72</v>
      </c>
    </row>
    <row r="35" spans="1:56" x14ac:dyDescent="0.35">
      <c r="A35" s="1" t="s">
        <v>0</v>
      </c>
      <c r="B35" s="1" t="s">
        <v>645</v>
      </c>
      <c r="K35" s="1">
        <v>2.72</v>
      </c>
    </row>
    <row r="36" spans="1:56" x14ac:dyDescent="0.35">
      <c r="A36" s="1">
        <v>7</v>
      </c>
      <c r="B36" s="1" t="s">
        <v>644</v>
      </c>
      <c r="C36" s="1">
        <v>1787.0000104829669</v>
      </c>
      <c r="D36" s="1">
        <v>0</v>
      </c>
      <c r="E36">
        <f>(R36-S36*(1000-T36)/(1000-U36))*AK36</f>
        <v>-3.1357190270389523</v>
      </c>
      <c r="F36">
        <f>IF(AV36&lt;&gt;0,1/(1/AV36-1/N36),0)</f>
        <v>3.2330636130724049</v>
      </c>
      <c r="G36">
        <f>((AY36-AL36/2)*S36-E36)/(AY36+AL36/2)</f>
        <v>385.05855827286393</v>
      </c>
      <c r="H36">
        <f>AL36*1000</f>
        <v>29.859212214234031</v>
      </c>
      <c r="I36">
        <f>(AQ36-AW36)</f>
        <v>1.449851247290022</v>
      </c>
      <c r="J36">
        <f>(P36+AP36*D36)</f>
        <v>28.005670547485352</v>
      </c>
      <c r="K36" s="1">
        <v>2.72</v>
      </c>
      <c r="L36">
        <f>(K36*AE36+AF36)</f>
        <v>2.140174012184143</v>
      </c>
      <c r="M36" s="1">
        <v>0.5</v>
      </c>
      <c r="N36">
        <f>L36*(M36+1)*(M36+1)/(M36*M36+1)</f>
        <v>3.8523132219314578</v>
      </c>
      <c r="O36" s="1">
        <v>28.205005645751953</v>
      </c>
      <c r="P36" s="1">
        <v>28.005670547485352</v>
      </c>
      <c r="Q36" s="1">
        <v>28.326440811157227</v>
      </c>
      <c r="R36" s="1">
        <v>400.04876708984375</v>
      </c>
      <c r="S36" s="1">
        <v>392.26190185546875</v>
      </c>
      <c r="T36" s="1">
        <v>0.14452509582042694</v>
      </c>
      <c r="U36" s="1">
        <v>26.534004211425781</v>
      </c>
      <c r="V36" s="1">
        <v>0.33276200294494629</v>
      </c>
      <c r="W36" s="1">
        <v>61.093250274658203</v>
      </c>
      <c r="X36" s="1">
        <v>299.59683227539063</v>
      </c>
      <c r="Y36" s="1">
        <v>500.33468627929688</v>
      </c>
      <c r="Z36" s="1">
        <v>0.33398896455764771</v>
      </c>
      <c r="AA36" s="1">
        <v>88.42401123046875</v>
      </c>
      <c r="AB36" s="1">
        <v>18.119722366333008</v>
      </c>
      <c r="AC36" s="1">
        <v>0.69739890098571777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1.1014589421889358</v>
      </c>
      <c r="AL36">
        <f>(U36-T36)/(1000-U36)*AK36</f>
        <v>2.9859212214234029E-2</v>
      </c>
      <c r="AM36">
        <f>(P36+273.15)</f>
        <v>301.15567054748533</v>
      </c>
      <c r="AN36">
        <f>(O36+273.15)</f>
        <v>301.35500564575193</v>
      </c>
      <c r="AO36">
        <f>(Y36*AG36+Z36*AH36)*AI36</f>
        <v>80.053548015351225</v>
      </c>
      <c r="AP36">
        <f>((AO36+0.00000010773*(AN36^4-AM36^4))-AL36*44100)/(L36*51.4+0.00000043092*AM36^3)</f>
        <v>-10.136658934212123</v>
      </c>
      <c r="AQ36">
        <f>0.61365*EXP(17.502*J36/(240.97+J36))</f>
        <v>3.7960943336704402</v>
      </c>
      <c r="AR36">
        <f>AQ36*1000/AA36</f>
        <v>42.930582777751198</v>
      </c>
      <c r="AS36">
        <f>(AR36-U36)</f>
        <v>16.396578566325417</v>
      </c>
      <c r="AT36">
        <f>IF(D36,P36,(O36+P36)/2)</f>
        <v>28.105338096618652</v>
      </c>
      <c r="AU36">
        <f>0.61365*EXP(17.502*AT36/(240.97+AT36))</f>
        <v>3.8182057373797931</v>
      </c>
      <c r="AV36">
        <f>IF(AS36&lt;&gt;0,(1000-(AR36+U36)/2)/AS36*AL36,0)</f>
        <v>1.7578138741265024</v>
      </c>
      <c r="AW36">
        <f>U36*AA36/1000</f>
        <v>2.3462430863804182</v>
      </c>
      <c r="AX36">
        <f>(AU36-AW36)</f>
        <v>1.4719626509993748</v>
      </c>
      <c r="AY36">
        <f>1/(1.6/F36+1.37/N36)</f>
        <v>1.1757552814962782</v>
      </c>
      <c r="AZ36">
        <f>G36*AA36*0.001</f>
        <v>34.048422281107833</v>
      </c>
      <c r="BA36">
        <f>G36/S36</f>
        <v>0.98163639255168111</v>
      </c>
      <c r="BB36">
        <f>(1-AL36*AA36/AQ36/F36)*100</f>
        <v>78.487181577570027</v>
      </c>
      <c r="BC36">
        <f>(S36-E36/(N36/1.35))</f>
        <v>393.36077944994952</v>
      </c>
      <c r="BD36">
        <f>E36*BB36/100/BC36</f>
        <v>-6.2566926218622296E-3</v>
      </c>
    </row>
    <row r="37" spans="1:56" x14ac:dyDescent="0.35">
      <c r="A37" s="1" t="s">
        <v>0</v>
      </c>
      <c r="B37" s="1" t="s">
        <v>643</v>
      </c>
      <c r="K37" s="1">
        <v>2.72</v>
      </c>
    </row>
    <row r="38" spans="1:56" x14ac:dyDescent="0.35">
      <c r="A38" s="1" t="s">
        <v>0</v>
      </c>
      <c r="B38" s="1" t="s">
        <v>642</v>
      </c>
      <c r="K38" s="1">
        <v>2.72</v>
      </c>
    </row>
    <row r="39" spans="1:56" x14ac:dyDescent="0.35">
      <c r="A39" s="1">
        <v>8</v>
      </c>
      <c r="B39" s="1" t="s">
        <v>641</v>
      </c>
      <c r="C39" s="1">
        <v>1990.0000104829669</v>
      </c>
      <c r="D39" s="1">
        <v>0</v>
      </c>
      <c r="E39">
        <f>(R39-S39*(1000-T39)/(1000-U39))*AK39</f>
        <v>-3.0716929648971023</v>
      </c>
      <c r="F39">
        <f>IF(AV39&lt;&gt;0,1/(1/AV39-1/N39),0)</f>
        <v>2.9570886170023001</v>
      </c>
      <c r="G39">
        <f>((AY39-AL39/2)*S39-E39)/(AY39+AL39/2)</f>
        <v>384.77279544304065</v>
      </c>
      <c r="H39">
        <f>AL39*1000</f>
        <v>29.624635619685229</v>
      </c>
      <c r="I39">
        <f>(AQ39-AW39)</f>
        <v>1.5111712772926511</v>
      </c>
      <c r="J39">
        <f>(P39+AP39*D39)</f>
        <v>28.205318450927734</v>
      </c>
      <c r="K39" s="1">
        <v>2.72</v>
      </c>
      <c r="L39">
        <f>(K39*AE39+AF39)</f>
        <v>2.140174012184143</v>
      </c>
      <c r="M39" s="1">
        <v>0.5</v>
      </c>
      <c r="N39">
        <f>L39*(M39+1)*(M39+1)/(M39*M39+1)</f>
        <v>3.8523132219314578</v>
      </c>
      <c r="O39" s="1">
        <v>28.400188446044922</v>
      </c>
      <c r="P39" s="1">
        <v>28.205318450927734</v>
      </c>
      <c r="Q39" s="1">
        <v>28.506374359130859</v>
      </c>
      <c r="R39" s="1">
        <v>400.10238647460938</v>
      </c>
      <c r="S39" s="1">
        <v>392.3402099609375</v>
      </c>
      <c r="T39" s="1">
        <v>0.16069653630256653</v>
      </c>
      <c r="U39" s="1">
        <v>26.343318939208984</v>
      </c>
      <c r="V39" s="1">
        <v>0.36581066250801086</v>
      </c>
      <c r="W39" s="1">
        <v>59.968109130859375</v>
      </c>
      <c r="X39" s="1">
        <v>299.65023803710938</v>
      </c>
      <c r="Y39" s="1">
        <v>749.9432373046875</v>
      </c>
      <c r="Z39" s="1">
        <v>0.32874995470046997</v>
      </c>
      <c r="AA39" s="1">
        <v>88.421966552734375</v>
      </c>
      <c r="AB39" s="1">
        <v>18.355388641357422</v>
      </c>
      <c r="AC39" s="1">
        <v>0.69798159599304199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1.1016552869011371</v>
      </c>
      <c r="AL39">
        <f>(U39-T39)/(1000-U39)*AK39</f>
        <v>2.962463561968523E-2</v>
      </c>
      <c r="AM39">
        <f>(P39+273.15)</f>
        <v>301.35531845092771</v>
      </c>
      <c r="AN39">
        <f>(O39+273.15)</f>
        <v>301.5501884460449</v>
      </c>
      <c r="AO39">
        <f>(Y39*AG39+Z39*AH39)*AI39</f>
        <v>119.99091528674398</v>
      </c>
      <c r="AP39">
        <f>((AO39+0.00000010773*(AN39^4-AM39^4))-AL39*44100)/(L39*51.4+0.00000043092*AM39^3)</f>
        <v>-9.722272286234876</v>
      </c>
      <c r="AQ39">
        <f>0.61365*EXP(17.502*J39/(240.97+J39))</f>
        <v>3.840499343423402</v>
      </c>
      <c r="AR39">
        <f>AQ39*1000/AA39</f>
        <v>43.433769832894967</v>
      </c>
      <c r="AS39">
        <f>(AR39-U39)</f>
        <v>17.090450893685983</v>
      </c>
      <c r="AT39">
        <f>IF(D39,P39,(O39+P39)/2)</f>
        <v>28.302753448486328</v>
      </c>
      <c r="AU39">
        <f>0.61365*EXP(17.502*AT39/(240.97+AT39))</f>
        <v>3.8623345529117712</v>
      </c>
      <c r="AV39">
        <f>IF(AS39&lt;&gt;0,(1000-(AR39+U39)/2)/AS39*AL39,0)</f>
        <v>1.6729269100506947</v>
      </c>
      <c r="AW39">
        <f>U39*AA39/1000</f>
        <v>2.3293280661307509</v>
      </c>
      <c r="AX39">
        <f>(AU39-AW39)</f>
        <v>1.5330064867810203</v>
      </c>
      <c r="AY39">
        <f>1/(1.6/F39+1.37/N39)</f>
        <v>1.1151961908985062</v>
      </c>
      <c r="AZ39">
        <f>G39*AA39*0.001</f>
        <v>34.022367249066647</v>
      </c>
      <c r="BA39">
        <f>G39/S39</f>
        <v>0.980712110750386</v>
      </c>
      <c r="BB39">
        <f>(1-AL39*AA39/AQ39/F39)*100</f>
        <v>76.934591415077207</v>
      </c>
      <c r="BC39">
        <f>(S39-E39/(N39/1.35))</f>
        <v>393.41665033941013</v>
      </c>
      <c r="BD39">
        <f>E39*BB39/100/BC39</f>
        <v>-6.0068490492979163E-3</v>
      </c>
    </row>
    <row r="40" spans="1:56" x14ac:dyDescent="0.35">
      <c r="A40" s="1" t="s">
        <v>0</v>
      </c>
      <c r="B40" s="1" t="s">
        <v>640</v>
      </c>
      <c r="K40" s="1">
        <v>2.72</v>
      </c>
    </row>
    <row r="41" spans="1:56" x14ac:dyDescent="0.35">
      <c r="A41" s="1" t="s">
        <v>0</v>
      </c>
      <c r="B41" s="1" t="s">
        <v>639</v>
      </c>
      <c r="K41" s="1">
        <v>2.72</v>
      </c>
    </row>
    <row r="42" spans="1:56" x14ac:dyDescent="0.35">
      <c r="A42" s="1">
        <v>9</v>
      </c>
      <c r="B42" s="1" t="s">
        <v>638</v>
      </c>
      <c r="C42" s="1">
        <v>2193.0000104829669</v>
      </c>
      <c r="D42" s="1">
        <v>0</v>
      </c>
      <c r="E42">
        <f>(R42-S42*(1000-T42)/(1000-U42))*AK42</f>
        <v>-2.9100149471950711</v>
      </c>
      <c r="F42">
        <f>IF(AV42&lt;&gt;0,1/(1/AV42-1/N42),0)</f>
        <v>2.924221001355833</v>
      </c>
      <c r="G42">
        <f>((AY42-AL42/2)*S42-E42)/(AY42+AL42/2)</f>
        <v>384.2783718368122</v>
      </c>
      <c r="H42">
        <f>AL42*1000</f>
        <v>29.820802639798075</v>
      </c>
      <c r="I42">
        <f>(AQ42-AW42)</f>
        <v>1.5303203968310086</v>
      </c>
      <c r="J42">
        <f>(P42+AP42*D42)</f>
        <v>28.365760803222656</v>
      </c>
      <c r="K42" s="1">
        <v>2.72</v>
      </c>
      <c r="L42">
        <f>(K42*AE42+AF42)</f>
        <v>2.140174012184143</v>
      </c>
      <c r="M42" s="1">
        <v>0.5</v>
      </c>
      <c r="N42">
        <f>L42*(M42+1)*(M42+1)/(M42*M42+1)</f>
        <v>3.8523132219314578</v>
      </c>
      <c r="O42" s="1">
        <v>28.603967666625977</v>
      </c>
      <c r="P42" s="1">
        <v>28.365760803222656</v>
      </c>
      <c r="Q42" s="1">
        <v>28.688589096069336</v>
      </c>
      <c r="R42" s="1">
        <v>400.07623291015625</v>
      </c>
      <c r="S42" s="1">
        <v>392.10202026367188</v>
      </c>
      <c r="T42" s="1">
        <v>0.17800869047641754</v>
      </c>
      <c r="U42" s="1">
        <v>26.53497314453125</v>
      </c>
      <c r="V42" s="1">
        <v>0.40043839812278748</v>
      </c>
      <c r="W42" s="1">
        <v>59.691593170166016</v>
      </c>
      <c r="X42" s="1">
        <v>299.58026123046875</v>
      </c>
      <c r="Y42" s="1">
        <v>999.060791015625</v>
      </c>
      <c r="Z42" s="1">
        <v>0.39685064554214478</v>
      </c>
      <c r="AA42" s="1">
        <v>88.418846130371094</v>
      </c>
      <c r="AB42" s="1">
        <v>18.472249984741211</v>
      </c>
      <c r="AC42" s="1">
        <v>0.69801753759384155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1.1013980192296644</v>
      </c>
      <c r="AL42">
        <f>(U42-T42)/(1000-U42)*AK42</f>
        <v>2.9820802639798076E-2</v>
      </c>
      <c r="AM42">
        <f>(P42+273.15)</f>
        <v>301.51576080322263</v>
      </c>
      <c r="AN42">
        <f>(O42+273.15)</f>
        <v>301.75396766662595</v>
      </c>
      <c r="AO42">
        <f>(Y42*AG42+Z42*AH42)*AI42</f>
        <v>159.84972298958019</v>
      </c>
      <c r="AP42">
        <f>((AO42+0.00000010773*(AN42^4-AM42^4))-AL42*44100)/(L42*51.4+0.00000043092*AM42^3)</f>
        <v>-9.4603405380686834</v>
      </c>
      <c r="AQ42">
        <f>0.61365*EXP(17.502*J42/(240.97+J42))</f>
        <v>3.8765121043708466</v>
      </c>
      <c r="AR42">
        <f>AQ42*1000/AA42</f>
        <v>43.842600011484414</v>
      </c>
      <c r="AS42">
        <f>(AR42-U42)</f>
        <v>17.307626866953164</v>
      </c>
      <c r="AT42">
        <f>IF(D42,P42,(O42+P42)/2)</f>
        <v>28.484864234924316</v>
      </c>
      <c r="AU42">
        <f>0.61365*EXP(17.502*AT42/(240.97+AT42))</f>
        <v>3.9034361216904472</v>
      </c>
      <c r="AV42">
        <f>IF(AS42&lt;&gt;0,(1000-(AR42+U42)/2)/AS42*AL42,0)</f>
        <v>1.6623564282551613</v>
      </c>
      <c r="AW42">
        <f>U42*AA42/1000</f>
        <v>2.346191707539838</v>
      </c>
      <c r="AX42">
        <f>(AU42-AW42)</f>
        <v>1.5572444141506092</v>
      </c>
      <c r="AY42">
        <f>1/(1.6/F42+1.37/N42)</f>
        <v>1.1076837561068968</v>
      </c>
      <c r="AZ42">
        <f>G42*AA42*0.001</f>
        <v>33.97745023066863</v>
      </c>
      <c r="BA42">
        <f>G42/S42</f>
        <v>0.98004690610469536</v>
      </c>
      <c r="BB42">
        <f>(1-AL42*AA42/AQ42/F42)*100</f>
        <v>76.739832633791025</v>
      </c>
      <c r="BC42">
        <f>(S42-E42/(N42/1.35))</f>
        <v>393.12180239258811</v>
      </c>
      <c r="BD42">
        <f>E42*BB42/100/BC42</f>
        <v>-5.680531037720698E-3</v>
      </c>
    </row>
    <row r="43" spans="1:56" x14ac:dyDescent="0.35">
      <c r="A43" s="1" t="s">
        <v>0</v>
      </c>
      <c r="B43" s="1" t="s">
        <v>637</v>
      </c>
      <c r="K43" s="1">
        <v>2.72</v>
      </c>
    </row>
    <row r="44" spans="1:56" x14ac:dyDescent="0.35">
      <c r="A44" s="1" t="s">
        <v>0</v>
      </c>
      <c r="B44" s="1" t="s">
        <v>636</v>
      </c>
      <c r="K44" s="1">
        <v>2.72</v>
      </c>
    </row>
    <row r="45" spans="1:56" x14ac:dyDescent="0.35">
      <c r="A45" s="1">
        <v>10</v>
      </c>
      <c r="B45" s="1" t="s">
        <v>635</v>
      </c>
      <c r="C45" s="1">
        <v>2396.0000104829669</v>
      </c>
      <c r="D45" s="1">
        <v>0</v>
      </c>
      <c r="E45">
        <f>(R45-S45*(1000-T45)/(1000-U45))*AK45</f>
        <v>-2.858967052930967</v>
      </c>
      <c r="F45">
        <f>IF(AV45&lt;&gt;0,1/(1/AV45-1/N45),0)</f>
        <v>2.9820715661158075</v>
      </c>
      <c r="G45">
        <f>((AY45-AL45/2)*S45-E45)/(AY45+AL45/2)</f>
        <v>383.91309541768788</v>
      </c>
      <c r="H45">
        <f>AL45*1000</f>
        <v>30.33265282330996</v>
      </c>
      <c r="I45">
        <f>(AQ45-AW45)</f>
        <v>1.5385727309885686</v>
      </c>
      <c r="J45">
        <f>(P45+AP45*D45)</f>
        <v>28.581058502197266</v>
      </c>
      <c r="K45" s="1">
        <v>2.72</v>
      </c>
      <c r="L45">
        <f>(K45*AE45+AF45)</f>
        <v>2.140174012184143</v>
      </c>
      <c r="M45" s="1">
        <v>0.5</v>
      </c>
      <c r="N45">
        <f>L45*(M45+1)*(M45+1)/(M45*M45+1)</f>
        <v>3.8523132219314578</v>
      </c>
      <c r="O45" s="1">
        <v>28.796981811523438</v>
      </c>
      <c r="P45" s="1">
        <v>28.581058502197266</v>
      </c>
      <c r="Q45" s="1">
        <v>28.871837615966797</v>
      </c>
      <c r="R45" s="1">
        <v>400.05532836914063</v>
      </c>
      <c r="S45" s="1">
        <v>391.85934448242188</v>
      </c>
      <c r="T45" s="1">
        <v>0.19779753684997559</v>
      </c>
      <c r="U45" s="1">
        <v>26.994138717651367</v>
      </c>
      <c r="V45" s="1">
        <v>0.43998971581459045</v>
      </c>
      <c r="W45" s="1">
        <v>60.046977996826172</v>
      </c>
      <c r="X45" s="1">
        <v>299.58444213867188</v>
      </c>
      <c r="Y45" s="1">
        <v>1249.498291015625</v>
      </c>
      <c r="Z45" s="1">
        <v>0.40471392869949341</v>
      </c>
      <c r="AA45" s="1">
        <v>88.416511535644531</v>
      </c>
      <c r="AB45" s="1">
        <v>18.770133972167969</v>
      </c>
      <c r="AC45" s="1">
        <v>0.69519716501235962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1.1014133902157051</v>
      </c>
      <c r="AL45">
        <f>(U45-T45)/(1000-U45)*AK45</f>
        <v>3.033265282330996E-2</v>
      </c>
      <c r="AM45">
        <f>(P45+273.15)</f>
        <v>301.73105850219724</v>
      </c>
      <c r="AN45">
        <f>(O45+273.15)</f>
        <v>301.94698181152341</v>
      </c>
      <c r="AO45">
        <f>(Y45*AG45+Z45*AH45)*AI45</f>
        <v>199.91972209394589</v>
      </c>
      <c r="AP45">
        <f>((AO45+0.00000010773*(AN45^4-AM45^4))-AL45*44100)/(L45*51.4+0.00000043092*AM45^3)</f>
        <v>-9.3168878287490262</v>
      </c>
      <c r="AQ45">
        <f>0.61365*EXP(17.502*J45/(240.97+J45))</f>
        <v>3.9253003083125795</v>
      </c>
      <c r="AR45">
        <f>AQ45*1000/AA45</f>
        <v>44.395557347115201</v>
      </c>
      <c r="AS45">
        <f>(AR45-U45)</f>
        <v>17.401418629463834</v>
      </c>
      <c r="AT45">
        <f>IF(D45,P45,(O45+P45)/2)</f>
        <v>28.689020156860352</v>
      </c>
      <c r="AU45">
        <f>0.61365*EXP(17.502*AT45/(240.97+AT45))</f>
        <v>3.9499662694734679</v>
      </c>
      <c r="AV45">
        <f>IF(AS45&lt;&gt;0,(1000-(AR45+U45)/2)/AS45*AL45,0)</f>
        <v>1.6808936106414507</v>
      </c>
      <c r="AW45">
        <f>U45*AA45/1000</f>
        <v>2.3867275773240109</v>
      </c>
      <c r="AX45">
        <f>(AU45-AW45)</f>
        <v>1.563238692149457</v>
      </c>
      <c r="AY45">
        <f>1/(1.6/F45+1.37/N45)</f>
        <v>1.1208622985766385</v>
      </c>
      <c r="AZ45">
        <f>G45*AA45*0.001</f>
        <v>33.944256629682997</v>
      </c>
      <c r="BA45">
        <f>G45/S45</f>
        <v>0.97972168030028839</v>
      </c>
      <c r="BB45">
        <f>(1-AL45*AA45/AQ45/F45)*100</f>
        <v>77.088537089805897</v>
      </c>
      <c r="BC45">
        <f>(S45-E45/(N45/1.35))</f>
        <v>392.86123744883071</v>
      </c>
      <c r="BD45">
        <f>E45*BB45/100/BC45</f>
        <v>-5.6099601256056134E-3</v>
      </c>
    </row>
    <row r="46" spans="1:56" x14ac:dyDescent="0.35">
      <c r="A46" s="1" t="s">
        <v>0</v>
      </c>
      <c r="B46" s="1" t="s">
        <v>634</v>
      </c>
      <c r="K46" s="1">
        <v>2.72</v>
      </c>
    </row>
    <row r="47" spans="1:56" x14ac:dyDescent="0.35">
      <c r="A47" s="1" t="s">
        <v>0</v>
      </c>
      <c r="B47" s="1" t="s">
        <v>633</v>
      </c>
      <c r="K47" s="1">
        <v>2.72</v>
      </c>
    </row>
    <row r="48" spans="1:56" x14ac:dyDescent="0.35">
      <c r="A48" s="1">
        <v>11</v>
      </c>
      <c r="B48" s="1" t="s">
        <v>632</v>
      </c>
      <c r="C48" s="1">
        <v>2599.0000104829669</v>
      </c>
      <c r="D48" s="1">
        <v>0</v>
      </c>
      <c r="E48">
        <f>(R48-S48*(1000-T48)/(1000-U48))*AK48</f>
        <v>-3.1144549472806493</v>
      </c>
      <c r="F48">
        <f>IF(AV48&lt;&gt;0,1/(1/AV48-1/N48),0)</f>
        <v>3.3281149363981548</v>
      </c>
      <c r="G48">
        <f>((AY48-AL48/2)*S48-E48)/(AY48+AL48/2)</f>
        <v>384.24603529736044</v>
      </c>
      <c r="H48">
        <f>AL48*1000</f>
        <v>31.156557542632793</v>
      </c>
      <c r="I48">
        <f>(AQ48-AW48)</f>
        <v>1.4869843795905386</v>
      </c>
      <c r="J48">
        <f>(P48+AP48*D48)</f>
        <v>28.637153625488281</v>
      </c>
      <c r="K48" s="1">
        <v>2.72</v>
      </c>
      <c r="L48">
        <f>(K48*AE48+AF48)</f>
        <v>2.140174012184143</v>
      </c>
      <c r="M48" s="1">
        <v>0.5</v>
      </c>
      <c r="N48">
        <f>L48*(M48+1)*(M48+1)/(M48*M48+1)</f>
        <v>3.8523132219314578</v>
      </c>
      <c r="O48" s="1">
        <v>28.957099914550781</v>
      </c>
      <c r="P48" s="1">
        <v>28.637153625488281</v>
      </c>
      <c r="Q48" s="1">
        <v>29.037748336791992</v>
      </c>
      <c r="R48" s="1">
        <v>400.00704956054688</v>
      </c>
      <c r="S48" s="1">
        <v>391.751953125</v>
      </c>
      <c r="T48" s="1">
        <v>0.2170550674200058</v>
      </c>
      <c r="U48" s="1">
        <v>27.72389030456543</v>
      </c>
      <c r="V48" s="1">
        <v>0.47834384441375732</v>
      </c>
      <c r="W48" s="1">
        <v>61.097644805908203</v>
      </c>
      <c r="X48" s="1">
        <v>299.54864501953125</v>
      </c>
      <c r="Y48" s="1">
        <v>1601.3477783203125</v>
      </c>
      <c r="Z48" s="1">
        <v>0.47675266861915588</v>
      </c>
      <c r="AA48" s="1">
        <v>88.411659240722656</v>
      </c>
      <c r="AB48" s="1">
        <v>19.040378570556641</v>
      </c>
      <c r="AC48" s="1">
        <v>0.70745199918746948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1.101281783160041</v>
      </c>
      <c r="AL48">
        <f>(U48-T48)/(1000-U48)*AK48</f>
        <v>3.1156557542632794E-2</v>
      </c>
      <c r="AM48">
        <f>(P48+273.15)</f>
        <v>301.78715362548826</v>
      </c>
      <c r="AN48">
        <f>(O48+273.15)</f>
        <v>302.10709991455076</v>
      </c>
      <c r="AO48">
        <f>(Y48*AG48+Z48*AH48)*AI48</f>
        <v>256.21563880438407</v>
      </c>
      <c r="AP48">
        <f>((AO48+0.00000010773*(AN48^4-AM48^4))-AL48*44100)/(L48*51.4+0.00000043092*AM48^3)</f>
        <v>-9.1424095034805166</v>
      </c>
      <c r="AQ48">
        <f>0.61365*EXP(17.502*J48/(240.97+J48))</f>
        <v>3.9380995220249519</v>
      </c>
      <c r="AR48">
        <f>AQ48*1000/AA48</f>
        <v>44.542762299059447</v>
      </c>
      <c r="AS48">
        <f>(AR48-U48)</f>
        <v>16.818871994494017</v>
      </c>
      <c r="AT48">
        <f>IF(D48,P48,(O48+P48)/2)</f>
        <v>28.797126770019531</v>
      </c>
      <c r="AU48">
        <f>0.61365*EXP(17.502*AT48/(240.97+AT48))</f>
        <v>3.9748006895464858</v>
      </c>
      <c r="AV48">
        <f>IF(AS48&lt;&gt;0,(1000-(AR48+U48)/2)/AS48*AL48,0)</f>
        <v>1.7855399275489343</v>
      </c>
      <c r="AW48">
        <f>U48*AA48/1000</f>
        <v>2.4511151424344133</v>
      </c>
      <c r="AX48">
        <f>(AU48-AW48)</f>
        <v>1.5236855471120725</v>
      </c>
      <c r="AY48">
        <f>1/(1.6/F48+1.37/N48)</f>
        <v>1.1956243391443859</v>
      </c>
      <c r="AZ48">
        <f>G48*AA48*0.001</f>
        <v>33.971829537308921</v>
      </c>
      <c r="BA48">
        <f>G48/S48</f>
        <v>0.98084012659601327</v>
      </c>
      <c r="BB48">
        <f>(1-AL48*AA48/AQ48/F48)*100</f>
        <v>78.98284125383816</v>
      </c>
      <c r="BC48">
        <f>(S48-E48/(N48/1.35))</f>
        <v>392.8433789610126</v>
      </c>
      <c r="BD48">
        <f>E48*BB48/100/BC48</f>
        <v>-6.2617448547532054E-3</v>
      </c>
    </row>
    <row r="49" spans="1:56" x14ac:dyDescent="0.35">
      <c r="A49" s="1" t="s">
        <v>0</v>
      </c>
      <c r="B49" s="1" t="s">
        <v>631</v>
      </c>
      <c r="K49" s="1">
        <v>2.72</v>
      </c>
    </row>
    <row r="50" spans="1:56" x14ac:dyDescent="0.35">
      <c r="A50" s="1" t="s">
        <v>0</v>
      </c>
      <c r="B50" s="1" t="s">
        <v>626</v>
      </c>
      <c r="K50" s="1">
        <v>2.72</v>
      </c>
    </row>
    <row r="51" spans="1:56" x14ac:dyDescent="0.35">
      <c r="A51" s="1">
        <v>12</v>
      </c>
      <c r="B51" s="1" t="s">
        <v>630</v>
      </c>
      <c r="C51" s="1">
        <v>2802.0000104829669</v>
      </c>
      <c r="D51" s="1">
        <v>0</v>
      </c>
      <c r="E51">
        <f>(R51-S51*(1000-T51)/(1000-U51))*AK51</f>
        <v>-3.1384104685781771</v>
      </c>
      <c r="F51">
        <f>IF(AV51&lt;&gt;0,1/(1/AV51-1/N51),0)</f>
        <v>3.5122793763325442</v>
      </c>
      <c r="G51">
        <f>((AY51-AL51/2)*S51-E51)/(AY51+AL51/2)</f>
        <v>384.04713225563461</v>
      </c>
      <c r="H51">
        <f>AL51*1000</f>
        <v>31.944130909576597</v>
      </c>
      <c r="I51">
        <f>(AQ51-AW51)</f>
        <v>1.4806217028772131</v>
      </c>
      <c r="J51">
        <f>(P51+AP51*D51)</f>
        <v>28.874988555908203</v>
      </c>
      <c r="K51" s="1">
        <v>2.72</v>
      </c>
      <c r="L51">
        <f>(K51*AE51+AF51)</f>
        <v>2.140174012184143</v>
      </c>
      <c r="M51" s="1">
        <v>0.5</v>
      </c>
      <c r="N51">
        <f>L51*(M51+1)*(M51+1)/(M51*M51+1)</f>
        <v>3.8523132219314578</v>
      </c>
      <c r="O51" s="1">
        <v>29.201137542724609</v>
      </c>
      <c r="P51" s="1">
        <v>28.874988555908203</v>
      </c>
      <c r="Q51" s="1">
        <v>29.233299255371094</v>
      </c>
      <c r="R51" s="1">
        <v>400.05563354492188</v>
      </c>
      <c r="S51" s="1">
        <v>391.55007934570313</v>
      </c>
      <c r="T51" s="1">
        <v>0.24011892080307007</v>
      </c>
      <c r="U51" s="1">
        <v>28.415283203125</v>
      </c>
      <c r="V51" s="1">
        <v>0.521736741065979</v>
      </c>
      <c r="W51" s="1">
        <v>61.741481781005859</v>
      </c>
      <c r="X51" s="1">
        <v>299.62234497070313</v>
      </c>
      <c r="Y51" s="1">
        <v>2000.9495849609375</v>
      </c>
      <c r="Z51" s="1">
        <v>4.4531390070915222E-2</v>
      </c>
      <c r="AA51" s="1">
        <v>88.408401489257813</v>
      </c>
      <c r="AB51" s="1">
        <v>19.347236633300781</v>
      </c>
      <c r="AC51" s="1">
        <v>0.71503055095672607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1.1015527388628787</v>
      </c>
      <c r="AL51">
        <f>(U51-T51)/(1000-U51)*AK51</f>
        <v>3.1944130909576596E-2</v>
      </c>
      <c r="AM51">
        <f>(P51+273.15)</f>
        <v>302.02498855590818</v>
      </c>
      <c r="AN51">
        <f>(O51+273.15)</f>
        <v>302.35113754272459</v>
      </c>
      <c r="AO51">
        <f>(Y51*AG51+Z51*AH51)*AI51</f>
        <v>320.15192643779665</v>
      </c>
      <c r="AP51">
        <f>((AO51+0.00000010773*(AN51^4-AM51^4))-AL51*44100)/(L51*51.4+0.00000043092*AM51^3)</f>
        <v>-8.9000063546315236</v>
      </c>
      <c r="AQ51">
        <f>0.61365*EXP(17.502*J51/(240.97+J51))</f>
        <v>3.992771468730052</v>
      </c>
      <c r="AR51">
        <f>AQ51*1000/AA51</f>
        <v>45.162805813372827</v>
      </c>
      <c r="AS51">
        <f>(AR51-U51)</f>
        <v>16.747522610247827</v>
      </c>
      <c r="AT51">
        <f>IF(D51,P51,(O51+P51)/2)</f>
        <v>29.038063049316406</v>
      </c>
      <c r="AU51">
        <f>0.61365*EXP(17.502*AT51/(240.97+AT51))</f>
        <v>4.0306393856991862</v>
      </c>
      <c r="AV51">
        <f>IF(AS51&lt;&gt;0,(1000-(AR51+U51)/2)/AS51*AL51,0)</f>
        <v>1.8372231864872541</v>
      </c>
      <c r="AW51">
        <f>U51*AA51/1000</f>
        <v>2.5121497658528389</v>
      </c>
      <c r="AX51">
        <f>(AU51-AW51)</f>
        <v>1.5184896198463473</v>
      </c>
      <c r="AY51">
        <f>1/(1.6/F51+1.37/N51)</f>
        <v>1.2327794466141251</v>
      </c>
      <c r="AZ51">
        <f>G51*AA51*0.001</f>
        <v>33.95299305925424</v>
      </c>
      <c r="BA51">
        <f>G51/S51</f>
        <v>0.98083783534763613</v>
      </c>
      <c r="BB51">
        <f>(1-AL51*AA51/AQ51/F51)*100</f>
        <v>79.861778746340278</v>
      </c>
      <c r="BC51">
        <f>(S51-E51/(N51/1.35))</f>
        <v>392.64990012571133</v>
      </c>
      <c r="BD51">
        <f>E51*BB51/100/BC51</f>
        <v>-6.3832702460014266E-3</v>
      </c>
    </row>
    <row r="52" spans="1:56" x14ac:dyDescent="0.35">
      <c r="A52" s="1" t="s">
        <v>0</v>
      </c>
      <c r="B52" s="1" t="s">
        <v>629</v>
      </c>
      <c r="K52" s="1">
        <v>2.01824</v>
      </c>
    </row>
    <row r="53" spans="1:56" x14ac:dyDescent="0.35">
      <c r="A53" s="1" t="s">
        <v>0</v>
      </c>
      <c r="B53" s="1" t="s">
        <v>628</v>
      </c>
      <c r="K53" s="1">
        <v>2.01824</v>
      </c>
    </row>
    <row r="54" spans="1:56" x14ac:dyDescent="0.35">
      <c r="A54" s="1" t="s">
        <v>0</v>
      </c>
      <c r="B54" s="1" t="s">
        <v>627</v>
      </c>
      <c r="K54" s="1">
        <v>2.01824</v>
      </c>
    </row>
    <row r="55" spans="1:56" x14ac:dyDescent="0.35">
      <c r="A55" s="1" t="s">
        <v>0</v>
      </c>
      <c r="B55" s="1" t="s">
        <v>626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EC83FA-4C9C-421D-AAA5-4BFD90649F9D}">
  <dimension ref="A1:BD55"/>
  <sheetViews>
    <sheetView zoomScale="53" workbookViewId="0">
      <selection activeCell="K18" sqref="K18:K51"/>
    </sheetView>
  </sheetViews>
  <sheetFormatPr defaultRowHeight="14.5" x14ac:dyDescent="0.35"/>
  <sheetData>
    <row r="1" spans="1:56" x14ac:dyDescent="0.35">
      <c r="A1" s="1" t="s">
        <v>70</v>
      </c>
    </row>
    <row r="2" spans="1:56" x14ac:dyDescent="0.35">
      <c r="A2" s="1" t="s">
        <v>715</v>
      </c>
    </row>
    <row r="3" spans="1:56" x14ac:dyDescent="0.35">
      <c r="A3" s="1" t="s">
        <v>69</v>
      </c>
      <c r="B3" s="1" t="s">
        <v>624</v>
      </c>
    </row>
    <row r="4" spans="1:56" x14ac:dyDescent="0.35">
      <c r="A4" s="1" t="s">
        <v>67</v>
      </c>
      <c r="B4" s="1" t="s">
        <v>66</v>
      </c>
      <c r="C4" s="1">
        <v>1</v>
      </c>
      <c r="D4" s="1">
        <v>0.15999999642372131</v>
      </c>
    </row>
    <row r="5" spans="1:56" x14ac:dyDescent="0.35">
      <c r="A5" s="1" t="s">
        <v>65</v>
      </c>
      <c r="B5" s="1">
        <v>4</v>
      </c>
    </row>
    <row r="6" spans="1:56" x14ac:dyDescent="0.35">
      <c r="A6" s="1" t="s">
        <v>64</v>
      </c>
      <c r="B6" s="1" t="s">
        <v>623</v>
      </c>
    </row>
    <row r="7" spans="1:56" x14ac:dyDescent="0.35">
      <c r="A7" s="1" t="s">
        <v>0</v>
      </c>
      <c r="B7" s="1" t="s">
        <v>62</v>
      </c>
    </row>
    <row r="9" spans="1:56" x14ac:dyDescent="0.35">
      <c r="A9" s="1" t="s">
        <v>61</v>
      </c>
      <c r="B9" s="1" t="s">
        <v>60</v>
      </c>
      <c r="C9" s="1" t="s">
        <v>59</v>
      </c>
      <c r="D9" s="1" t="s">
        <v>58</v>
      </c>
      <c r="E9" s="1" t="s">
        <v>57</v>
      </c>
      <c r="F9" s="1" t="s">
        <v>56</v>
      </c>
      <c r="G9" s="1" t="s">
        <v>55</v>
      </c>
      <c r="H9" s="1" t="s">
        <v>54</v>
      </c>
      <c r="I9" s="1" t="s">
        <v>53</v>
      </c>
      <c r="J9" s="1" t="s">
        <v>52</v>
      </c>
      <c r="K9" s="1" t="s">
        <v>51</v>
      </c>
      <c r="L9" s="1" t="s">
        <v>50</v>
      </c>
      <c r="M9" s="1" t="s">
        <v>49</v>
      </c>
      <c r="N9" s="1" t="s">
        <v>48</v>
      </c>
      <c r="O9" s="1" t="s">
        <v>47</v>
      </c>
      <c r="P9" s="1" t="s">
        <v>46</v>
      </c>
      <c r="Q9" s="1" t="s">
        <v>45</v>
      </c>
      <c r="R9" s="1" t="s">
        <v>44</v>
      </c>
      <c r="S9" s="1" t="s">
        <v>43</v>
      </c>
      <c r="T9" s="1" t="s">
        <v>42</v>
      </c>
      <c r="U9" s="1" t="s">
        <v>41</v>
      </c>
      <c r="V9" s="1" t="s">
        <v>40</v>
      </c>
      <c r="W9" s="1" t="s">
        <v>39</v>
      </c>
      <c r="X9" s="1" t="s">
        <v>38</v>
      </c>
      <c r="Y9" s="1" t="s">
        <v>37</v>
      </c>
      <c r="Z9" s="1" t="s">
        <v>36</v>
      </c>
      <c r="AA9" s="1" t="s">
        <v>35</v>
      </c>
      <c r="AB9" s="1" t="s">
        <v>34</v>
      </c>
      <c r="AC9" s="1" t="s">
        <v>33</v>
      </c>
      <c r="AD9" s="1" t="s">
        <v>32</v>
      </c>
      <c r="AE9" s="1" t="s">
        <v>31</v>
      </c>
      <c r="AF9" s="1" t="s">
        <v>30</v>
      </c>
      <c r="AG9" s="1" t="s">
        <v>29</v>
      </c>
      <c r="AH9" s="1" t="s">
        <v>28</v>
      </c>
      <c r="AI9" s="1" t="s">
        <v>27</v>
      </c>
      <c r="AJ9" s="1" t="s">
        <v>26</v>
      </c>
      <c r="AK9" s="1" t="s">
        <v>25</v>
      </c>
      <c r="AL9" s="1" t="s">
        <v>24</v>
      </c>
      <c r="AM9" s="1" t="s">
        <v>23</v>
      </c>
      <c r="AN9" s="1" t="s">
        <v>22</v>
      </c>
      <c r="AO9" s="1" t="s">
        <v>21</v>
      </c>
      <c r="AP9" s="1" t="s">
        <v>20</v>
      </c>
      <c r="AQ9" s="1" t="s">
        <v>19</v>
      </c>
      <c r="AR9" s="1" t="s">
        <v>18</v>
      </c>
      <c r="AS9" s="1" t="s">
        <v>17</v>
      </c>
      <c r="AT9" s="1" t="s">
        <v>16</v>
      </c>
      <c r="AU9" s="1" t="s">
        <v>15</v>
      </c>
      <c r="AV9" s="1" t="s">
        <v>14</v>
      </c>
      <c r="AW9" s="1" t="s">
        <v>13</v>
      </c>
      <c r="AX9" s="1" t="s">
        <v>12</v>
      </c>
      <c r="AY9" s="1" t="s">
        <v>11</v>
      </c>
      <c r="AZ9" s="1" t="s">
        <v>10</v>
      </c>
      <c r="BA9" s="1" t="s">
        <v>9</v>
      </c>
      <c r="BB9" s="1" t="s">
        <v>8</v>
      </c>
      <c r="BC9" s="1" t="s">
        <v>7</v>
      </c>
      <c r="BD9" s="1" t="s">
        <v>6</v>
      </c>
    </row>
    <row r="10" spans="1:56" x14ac:dyDescent="0.35">
      <c r="A10" s="1" t="s">
        <v>5</v>
      </c>
      <c r="B10" s="1" t="s">
        <v>5</v>
      </c>
      <c r="C10" s="1" t="s">
        <v>5</v>
      </c>
      <c r="D10" s="1" t="s">
        <v>5</v>
      </c>
      <c r="E10" s="1" t="s">
        <v>4</v>
      </c>
      <c r="F10" s="1" t="s">
        <v>4</v>
      </c>
      <c r="G10" s="1" t="s">
        <v>4</v>
      </c>
      <c r="H10" s="1" t="s">
        <v>4</v>
      </c>
      <c r="I10" s="1" t="s">
        <v>4</v>
      </c>
      <c r="J10" s="1" t="s">
        <v>4</v>
      </c>
      <c r="K10" s="1" t="s">
        <v>5</v>
      </c>
      <c r="L10" s="1" t="s">
        <v>4</v>
      </c>
      <c r="M10" s="1" t="s">
        <v>5</v>
      </c>
      <c r="N10" s="1" t="s">
        <v>4</v>
      </c>
      <c r="O10" s="1" t="s">
        <v>5</v>
      </c>
      <c r="P10" s="1" t="s">
        <v>5</v>
      </c>
      <c r="Q10" s="1" t="s">
        <v>5</v>
      </c>
      <c r="R10" s="1" t="s">
        <v>5</v>
      </c>
      <c r="S10" s="1" t="s">
        <v>5</v>
      </c>
      <c r="T10" s="1" t="s">
        <v>5</v>
      </c>
      <c r="U10" s="1" t="s">
        <v>5</v>
      </c>
      <c r="V10" s="1" t="s">
        <v>5</v>
      </c>
      <c r="W10" s="1" t="s">
        <v>5</v>
      </c>
      <c r="X10" s="1" t="s">
        <v>5</v>
      </c>
      <c r="Y10" s="1" t="s">
        <v>5</v>
      </c>
      <c r="Z10" s="1" t="s">
        <v>5</v>
      </c>
      <c r="AA10" s="1" t="s">
        <v>5</v>
      </c>
      <c r="AB10" s="1" t="s">
        <v>5</v>
      </c>
      <c r="AC10" s="1" t="s">
        <v>5</v>
      </c>
      <c r="AD10" s="1" t="s">
        <v>5</v>
      </c>
      <c r="AE10" s="1" t="s">
        <v>5</v>
      </c>
      <c r="AF10" s="1" t="s">
        <v>5</v>
      </c>
      <c r="AG10" s="1" t="s">
        <v>5</v>
      </c>
      <c r="AH10" s="1" t="s">
        <v>5</v>
      </c>
      <c r="AI10" s="1" t="s">
        <v>5</v>
      </c>
      <c r="AJ10" s="1" t="s">
        <v>5</v>
      </c>
      <c r="AK10" s="1" t="s">
        <v>4</v>
      </c>
      <c r="AL10" s="1" t="s">
        <v>4</v>
      </c>
      <c r="AM10" s="1" t="s">
        <v>4</v>
      </c>
      <c r="AN10" s="1" t="s">
        <v>4</v>
      </c>
      <c r="AO10" s="1" t="s">
        <v>4</v>
      </c>
      <c r="AP10" s="1" t="s">
        <v>4</v>
      </c>
      <c r="AQ10" s="1" t="s">
        <v>4</v>
      </c>
      <c r="AR10" s="1" t="s">
        <v>4</v>
      </c>
      <c r="AS10" s="1" t="s">
        <v>4</v>
      </c>
      <c r="AT10" s="1" t="s">
        <v>4</v>
      </c>
      <c r="AU10" s="1" t="s">
        <v>4</v>
      </c>
      <c r="AV10" s="1" t="s">
        <v>4</v>
      </c>
      <c r="AW10" s="1" t="s">
        <v>4</v>
      </c>
      <c r="AX10" s="1" t="s">
        <v>4</v>
      </c>
      <c r="AY10" s="1" t="s">
        <v>4</v>
      </c>
      <c r="AZ10" s="1" t="s">
        <v>4</v>
      </c>
      <c r="BA10" s="1" t="s">
        <v>4</v>
      </c>
      <c r="BB10" s="1" t="s">
        <v>4</v>
      </c>
      <c r="BC10" s="1" t="s">
        <v>4</v>
      </c>
      <c r="BD10" s="1" t="s">
        <v>4</v>
      </c>
    </row>
    <row r="11" spans="1:56" x14ac:dyDescent="0.35">
      <c r="A11" s="1" t="s">
        <v>0</v>
      </c>
      <c r="B11" s="1" t="s">
        <v>714</v>
      </c>
    </row>
    <row r="12" spans="1:56" x14ac:dyDescent="0.35">
      <c r="A12" s="1" t="s">
        <v>0</v>
      </c>
      <c r="B12" s="1" t="s">
        <v>713</v>
      </c>
    </row>
    <row r="13" spans="1:56" x14ac:dyDescent="0.35">
      <c r="A13" s="1" t="s">
        <v>0</v>
      </c>
      <c r="B13" s="1" t="s">
        <v>712</v>
      </c>
    </row>
    <row r="14" spans="1:56" x14ac:dyDescent="0.35">
      <c r="A14" s="1" t="s">
        <v>0</v>
      </c>
      <c r="B14" s="1" t="s">
        <v>711</v>
      </c>
    </row>
    <row r="15" spans="1:56" x14ac:dyDescent="0.35">
      <c r="A15" s="1" t="s">
        <v>0</v>
      </c>
      <c r="B15" s="1" t="s">
        <v>710</v>
      </c>
    </row>
    <row r="16" spans="1:56" x14ac:dyDescent="0.35">
      <c r="A16" s="1" t="s">
        <v>0</v>
      </c>
      <c r="B16" s="1" t="s">
        <v>709</v>
      </c>
    </row>
    <row r="17" spans="1:56" x14ac:dyDescent="0.35">
      <c r="A17" s="1" t="s">
        <v>0</v>
      </c>
      <c r="B17" s="1" t="s">
        <v>708</v>
      </c>
    </row>
    <row r="18" spans="1:56" x14ac:dyDescent="0.35">
      <c r="A18" s="1">
        <v>1</v>
      </c>
      <c r="B18" s="1" t="s">
        <v>707</v>
      </c>
      <c r="C18" s="1">
        <v>368.50000269338489</v>
      </c>
      <c r="D18" s="1">
        <v>0</v>
      </c>
      <c r="E18">
        <f>(R18-S18*(1000-T18)/(1000-U18))*AK18</f>
        <v>-5.472757465428213</v>
      </c>
      <c r="F18">
        <f>IF(AV18&lt;&gt;0,1/(1/AV18-1/N18),0)</f>
        <v>6.1487034146478701</v>
      </c>
      <c r="G18">
        <f>((AY18-AL18/2)*S18-E18)/(AY18+AL18/2)</f>
        <v>386.88274025627845</v>
      </c>
      <c r="H18">
        <f>AL18*1000</f>
        <v>36.181977523895746</v>
      </c>
      <c r="I18">
        <f>(AQ18-AW18)</f>
        <v>1.2972090861869554</v>
      </c>
      <c r="J18">
        <f>(P18+AP18*D18)</f>
        <v>29.485801696777344</v>
      </c>
      <c r="K18" s="1">
        <v>2.72</v>
      </c>
      <c r="L18">
        <f>(K18*AE18+AF18)</f>
        <v>2.140174012184143</v>
      </c>
      <c r="M18" s="1">
        <v>0.5</v>
      </c>
      <c r="N18">
        <f>L18*(M18+1)*(M18+1)/(M18*M18+1)</f>
        <v>3.8523132219314578</v>
      </c>
      <c r="O18" s="1">
        <v>29.393095016479492</v>
      </c>
      <c r="P18" s="1">
        <v>29.485801696777344</v>
      </c>
      <c r="Q18" s="1">
        <v>29.510276794433594</v>
      </c>
      <c r="R18" s="1">
        <v>400.10659790039063</v>
      </c>
      <c r="S18" s="1">
        <v>392.1922607421875</v>
      </c>
      <c r="T18" s="1">
        <v>0.32161912322044373</v>
      </c>
      <c r="U18" s="1">
        <v>32.115016937255859</v>
      </c>
      <c r="V18" s="1">
        <v>0.69106608629226685</v>
      </c>
      <c r="W18" s="1">
        <v>69.005844116210938</v>
      </c>
      <c r="X18" s="1">
        <v>299.60427856445313</v>
      </c>
      <c r="Y18" s="1">
        <v>0.32337206602096558</v>
      </c>
      <c r="Z18" s="1">
        <v>0.40601399540901184</v>
      </c>
      <c r="AA18" s="1">
        <v>88.401496887207031</v>
      </c>
      <c r="AB18" s="1">
        <v>20.38798713684082</v>
      </c>
      <c r="AC18" s="1">
        <v>0.71648949384689331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1.1014863182516657</v>
      </c>
      <c r="AL18">
        <f>(U18-T18)/(1000-U18)*AK18</f>
        <v>3.6181977523895743E-2</v>
      </c>
      <c r="AM18">
        <f>(P18+273.15)</f>
        <v>302.63580169677732</v>
      </c>
      <c r="AN18">
        <f>(O18+273.15)</f>
        <v>302.54309501647947</v>
      </c>
      <c r="AO18">
        <f>(Y18*AG18+Z18*AH18)*AI18</f>
        <v>5.1739529406885865E-2</v>
      </c>
      <c r="AP18">
        <f>((AO18+0.00000010773*(AN18^4-AM18^4))-AL18*44100)/(L18*51.4+0.00000043092*AM18^3)</f>
        <v>-13.092999551656268</v>
      </c>
      <c r="AQ18">
        <f>0.61365*EXP(17.502*J18/(240.97+J18))</f>
        <v>4.1362246559983804</v>
      </c>
      <c r="AR18">
        <f>AQ18*1000/AA18</f>
        <v>46.789079389411917</v>
      </c>
      <c r="AS18">
        <f>(AR18-U18)</f>
        <v>14.674062452156058</v>
      </c>
      <c r="AT18">
        <f>IF(D18,P18,(O18+P18)/2)</f>
        <v>29.439448356628418</v>
      </c>
      <c r="AU18">
        <f>0.61365*EXP(17.502*AT18/(240.97+AT18))</f>
        <v>4.1251829209619411</v>
      </c>
      <c r="AV18">
        <f>IF(AS18&lt;&gt;0,(1000-(AR18+U18)/2)/AS18*AL18,0)</f>
        <v>2.3684323627007506</v>
      </c>
      <c r="AW18">
        <f>U18*AA18/1000</f>
        <v>2.839015569811425</v>
      </c>
      <c r="AX18">
        <f>(AU18-AW18)</f>
        <v>1.2861673511505161</v>
      </c>
      <c r="AY18">
        <f>1/(1.6/F18+1.37/N18)</f>
        <v>1.6237774475548294</v>
      </c>
      <c r="AZ18">
        <f>G18*AA18*0.001</f>
        <v>34.201013358479528</v>
      </c>
      <c r="BA18">
        <f>G18/S18</f>
        <v>0.98646194477203275</v>
      </c>
      <c r="BB18">
        <f>(1-AL18*AA18/AQ18/F18)*100</f>
        <v>87.423370873818399</v>
      </c>
      <c r="BC18">
        <f>(S18-E18/(N18/1.35))</f>
        <v>394.11012726878937</v>
      </c>
      <c r="BD18">
        <f>E18*BB18/100/BC18</f>
        <v>-1.2139929235471806E-2</v>
      </c>
    </row>
    <row r="19" spans="1:56" x14ac:dyDescent="0.35">
      <c r="A19" s="1" t="s">
        <v>0</v>
      </c>
      <c r="B19" s="1" t="s">
        <v>706</v>
      </c>
      <c r="K19" s="1">
        <v>2.72</v>
      </c>
    </row>
    <row r="20" spans="1:56" x14ac:dyDescent="0.35">
      <c r="A20" s="1" t="s">
        <v>0</v>
      </c>
      <c r="B20" s="1" t="s">
        <v>705</v>
      </c>
      <c r="K20" s="1">
        <v>2.72</v>
      </c>
    </row>
    <row r="21" spans="1:56" x14ac:dyDescent="0.35">
      <c r="A21" s="1">
        <v>2</v>
      </c>
      <c r="B21" s="1" t="s">
        <v>704</v>
      </c>
      <c r="C21" s="1">
        <v>572.50000269338489</v>
      </c>
      <c r="D21" s="1">
        <v>0</v>
      </c>
      <c r="E21">
        <f>(R21-S21*(1000-T21)/(1000-U21))*AK21</f>
        <v>-5.9404624336238632</v>
      </c>
      <c r="F21">
        <f>IF(AV21&lt;&gt;0,1/(1/AV21-1/N21),0)</f>
        <v>5.4321204060209869</v>
      </c>
      <c r="G21">
        <f>((AY21-AL21/2)*S21-E21)/(AY21+AL21/2)</f>
        <v>387.45192931429949</v>
      </c>
      <c r="H21">
        <f>AL21*1000</f>
        <v>35.554488982172899</v>
      </c>
      <c r="I21">
        <f>(AQ21-AW21)</f>
        <v>1.3398336192152107</v>
      </c>
      <c r="J21">
        <f>(P21+AP21*D21)</f>
        <v>29.487588882446289</v>
      </c>
      <c r="K21" s="1">
        <v>2.72</v>
      </c>
      <c r="L21">
        <f>(K21*AE21+AF21)</f>
        <v>2.140174012184143</v>
      </c>
      <c r="M21" s="1">
        <v>0.5</v>
      </c>
      <c r="N21">
        <f>L21*(M21+1)*(M21+1)/(M21*M21+1)</f>
        <v>3.8523132219314578</v>
      </c>
      <c r="O21" s="1">
        <v>29.396390914916992</v>
      </c>
      <c r="P21" s="1">
        <v>29.487588882446289</v>
      </c>
      <c r="Q21" s="1">
        <v>29.548721313476563</v>
      </c>
      <c r="R21" s="1">
        <v>399.88589477539063</v>
      </c>
      <c r="S21" s="1">
        <v>392.60574340820313</v>
      </c>
      <c r="T21" s="1">
        <v>0.37761572003364563</v>
      </c>
      <c r="U21" s="1">
        <v>31.637212753295898</v>
      </c>
      <c r="V21" s="1">
        <v>0.81124389171600342</v>
      </c>
      <c r="W21" s="1">
        <v>67.967239379882813</v>
      </c>
      <c r="X21" s="1">
        <v>299.5836181640625</v>
      </c>
      <c r="Y21" s="1">
        <v>26.271770477294922</v>
      </c>
      <c r="Z21" s="1">
        <v>0.35886508226394653</v>
      </c>
      <c r="AA21" s="1">
        <v>88.40277099609375</v>
      </c>
      <c r="AB21" s="1">
        <v>20.605913162231445</v>
      </c>
      <c r="AC21" s="1">
        <v>0.71730715036392212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1.1014103608972883</v>
      </c>
      <c r="AL21">
        <f>(U21-T21)/(1000-U21)*AK21</f>
        <v>3.5554488982172901E-2</v>
      </c>
      <c r="AM21">
        <f>(P21+273.15)</f>
        <v>302.63758888244627</v>
      </c>
      <c r="AN21">
        <f>(O21+273.15)</f>
        <v>302.54639091491697</v>
      </c>
      <c r="AO21">
        <f>(Y21*AG21+Z21*AH21)*AI21</f>
        <v>4.2034831824120147</v>
      </c>
      <c r="AP21">
        <f>((AO21+0.00000010773*(AN21^4-AM21^4))-AL21*44100)/(L21*51.4+0.00000043092*AM21^3)</f>
        <v>-12.831868692712296</v>
      </c>
      <c r="AQ21">
        <f>0.61365*EXP(17.502*J21/(240.97+J21))</f>
        <v>4.1366508931995245</v>
      </c>
      <c r="AR21">
        <f>AQ21*1000/AA21</f>
        <v>46.793226576374067</v>
      </c>
      <c r="AS21">
        <f>(AR21-U21)</f>
        <v>15.156013823078169</v>
      </c>
      <c r="AT21">
        <f>IF(D21,P21,(O21+P21)/2)</f>
        <v>29.441989898681641</v>
      </c>
      <c r="AU21">
        <f>0.61365*EXP(17.502*AT21/(240.97+AT21))</f>
        <v>4.1257876700104514</v>
      </c>
      <c r="AV21">
        <f>IF(AS21&lt;&gt;0,(1000-(AR21+U21)/2)/AS21*AL21,0)</f>
        <v>2.2539047724178003</v>
      </c>
      <c r="AW21">
        <f>U21*AA21/1000</f>
        <v>2.7968172739843138</v>
      </c>
      <c r="AX21">
        <f>(AU21-AW21)</f>
        <v>1.3289703960261376</v>
      </c>
      <c r="AY21">
        <f>1/(1.6/F21+1.37/N21)</f>
        <v>1.5380480139724808</v>
      </c>
      <c r="AZ21">
        <f>G21*AA21*0.001</f>
        <v>34.251824179166725</v>
      </c>
      <c r="BA21">
        <f>G21/S21</f>
        <v>0.98687280005339839</v>
      </c>
      <c r="BB21">
        <f>(1-AL21*AA21/AQ21/F21)*100</f>
        <v>86.012436835962205</v>
      </c>
      <c r="BC21">
        <f>(S21-E21/(N21/1.35))</f>
        <v>394.68751189985534</v>
      </c>
      <c r="BD21">
        <f>E21*BB21/100/BC21</f>
        <v>-1.2945776961347688E-2</v>
      </c>
    </row>
    <row r="22" spans="1:56" x14ac:dyDescent="0.35">
      <c r="A22" s="1" t="s">
        <v>0</v>
      </c>
      <c r="B22" s="1" t="s">
        <v>703</v>
      </c>
      <c r="K22" s="1">
        <v>2.72</v>
      </c>
    </row>
    <row r="23" spans="1:56" x14ac:dyDescent="0.35">
      <c r="A23" s="1" t="s">
        <v>0</v>
      </c>
      <c r="B23" s="1" t="s">
        <v>702</v>
      </c>
      <c r="K23" s="1">
        <v>2.72</v>
      </c>
    </row>
    <row r="24" spans="1:56" x14ac:dyDescent="0.35">
      <c r="A24" s="1">
        <v>3</v>
      </c>
      <c r="B24" s="1" t="s">
        <v>701</v>
      </c>
      <c r="C24" s="1">
        <v>776.50000269338489</v>
      </c>
      <c r="D24" s="1">
        <v>0</v>
      </c>
      <c r="E24">
        <f>(R24-S24*(1000-T24)/(1000-U24))*AK24</f>
        <v>-6.1779792378202281</v>
      </c>
      <c r="F24">
        <f>IF(AV24&lt;&gt;0,1/(1/AV24-1/N24),0)</f>
        <v>5.1060017665502331</v>
      </c>
      <c r="G24">
        <f>((AY24-AL24/2)*S24-E24)/(AY24+AL24/2)</f>
        <v>388.11954677603592</v>
      </c>
      <c r="H24">
        <f>AL24*1000</f>
        <v>35.030615595589694</v>
      </c>
      <c r="I24">
        <f>(AQ24-AW24)</f>
        <v>1.3554273591903652</v>
      </c>
      <c r="J24">
        <f>(P24+AP24*D24)</f>
        <v>29.416942596435547</v>
      </c>
      <c r="K24" s="1">
        <v>2.72</v>
      </c>
      <c r="L24">
        <f>(K24*AE24+AF24)</f>
        <v>2.140174012184143</v>
      </c>
      <c r="M24" s="1">
        <v>0.5</v>
      </c>
      <c r="N24">
        <f>L24*(M24+1)*(M24+1)/(M24*M24+1)</f>
        <v>3.8523132219314578</v>
      </c>
      <c r="O24" s="1">
        <v>29.367660522460938</v>
      </c>
      <c r="P24" s="1">
        <v>29.416942596435547</v>
      </c>
      <c r="Q24" s="1">
        <v>29.537858963012695</v>
      </c>
      <c r="R24" s="1">
        <v>400.03610229492188</v>
      </c>
      <c r="S24" s="1">
        <v>393.1409912109375</v>
      </c>
      <c r="T24" s="1">
        <v>0.45938572287559509</v>
      </c>
      <c r="U24" s="1">
        <v>31.271465301513672</v>
      </c>
      <c r="V24" s="1">
        <v>0.98852169513702393</v>
      </c>
      <c r="W24" s="1">
        <v>67.290992736816406</v>
      </c>
      <c r="X24" s="1">
        <v>299.56961059570313</v>
      </c>
      <c r="Y24" s="1">
        <v>50.800609588623047</v>
      </c>
      <c r="Z24" s="1">
        <v>0.32088473439216614</v>
      </c>
      <c r="AA24" s="1">
        <v>88.400199890136719</v>
      </c>
      <c r="AB24" s="1">
        <v>20.600530624389648</v>
      </c>
      <c r="AC24" s="1">
        <v>0.71940344572067261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1.1013588624842023</v>
      </c>
      <c r="AL24">
        <f>(U24-T24)/(1000-U24)*AK24</f>
        <v>3.5030615595589697E-2</v>
      </c>
      <c r="AM24">
        <f>(P24+273.15)</f>
        <v>302.56694259643552</v>
      </c>
      <c r="AN24">
        <f>(O24+273.15)</f>
        <v>302.51766052246091</v>
      </c>
      <c r="AO24">
        <f>(Y24*AG24+Z24*AH24)*AI24</f>
        <v>8.1280973525025502</v>
      </c>
      <c r="AP24">
        <f>((AO24+0.00000010773*(AN24^4-AM24^4))-AL24*44100)/(L24*51.4+0.00000043092*AM24^3)</f>
        <v>-12.606998931857124</v>
      </c>
      <c r="AQ24">
        <f>0.61365*EXP(17.502*J24/(240.97+J24))</f>
        <v>4.1198311427016483</v>
      </c>
      <c r="AR24">
        <f>AQ24*1000/AA24</f>
        <v>46.604319309478385</v>
      </c>
      <c r="AS24">
        <f>(AR24-U24)</f>
        <v>15.332854007964713</v>
      </c>
      <c r="AT24">
        <f>IF(D24,P24,(O24+P24)/2)</f>
        <v>29.392301559448242</v>
      </c>
      <c r="AU24">
        <f>0.61365*EXP(17.502*AT24/(240.97+AT24))</f>
        <v>4.1139785467324055</v>
      </c>
      <c r="AV24">
        <f>IF(AS24&lt;&gt;0,(1000-(AR24+U24)/2)/AS24*AL24,0)</f>
        <v>2.1957162861294544</v>
      </c>
      <c r="AW24">
        <f>U24*AA24/1000</f>
        <v>2.7644037835112831</v>
      </c>
      <c r="AX24">
        <f>(AU24-AW24)</f>
        <v>1.3495747632211224</v>
      </c>
      <c r="AY24">
        <f>1/(1.6/F24+1.37/N24)</f>
        <v>1.4947968961125295</v>
      </c>
      <c r="AZ24">
        <f>G24*AA24*0.001</f>
        <v>34.30984551627084</v>
      </c>
      <c r="BA24">
        <f>G24/S24</f>
        <v>0.98722736995846017</v>
      </c>
      <c r="BB24">
        <f>(1-AL24*AA24/AQ24/F24)*100</f>
        <v>85.278887237086693</v>
      </c>
      <c r="BC24">
        <f>(S24-E24/(N24/1.35))</f>
        <v>395.30599480503145</v>
      </c>
      <c r="BD24">
        <f>E24*BB24/100/BC24</f>
        <v>-1.3327680371631649E-2</v>
      </c>
    </row>
    <row r="25" spans="1:56" x14ac:dyDescent="0.35">
      <c r="A25" s="1" t="s">
        <v>0</v>
      </c>
      <c r="B25" s="1" t="s">
        <v>700</v>
      </c>
      <c r="K25" s="1">
        <v>2.72</v>
      </c>
    </row>
    <row r="26" spans="1:56" x14ac:dyDescent="0.35">
      <c r="A26" s="1" t="s">
        <v>0</v>
      </c>
      <c r="B26" s="1" t="s">
        <v>699</v>
      </c>
      <c r="K26" s="1">
        <v>2.72</v>
      </c>
    </row>
    <row r="27" spans="1:56" x14ac:dyDescent="0.35">
      <c r="A27" s="1">
        <v>4</v>
      </c>
      <c r="B27" s="1" t="s">
        <v>698</v>
      </c>
      <c r="C27" s="1">
        <v>980.50000269338489</v>
      </c>
      <c r="D27" s="1">
        <v>0</v>
      </c>
      <c r="E27">
        <f>(R27-S27*(1000-T27)/(1000-U27))*AK27</f>
        <v>-6.5338418066620934</v>
      </c>
      <c r="F27">
        <f>IF(AV27&lt;&gt;0,1/(1/AV27-1/N27),0)</f>
        <v>5.0580481388288252</v>
      </c>
      <c r="G27">
        <f>((AY27-AL27/2)*S27-E27)/(AY27+AL27/2)</f>
        <v>388.72766779741113</v>
      </c>
      <c r="H27">
        <f>AL27*1000</f>
        <v>34.783890522038199</v>
      </c>
      <c r="I27">
        <f>(AQ27-AW27)</f>
        <v>1.3514332469750423</v>
      </c>
      <c r="J27">
        <f>(P27+AP27*D27)</f>
        <v>29.361213684082031</v>
      </c>
      <c r="K27" s="1">
        <v>2.72</v>
      </c>
      <c r="L27">
        <f>(K27*AE27+AF27)</f>
        <v>2.140174012184143</v>
      </c>
      <c r="M27" s="1">
        <v>0.5</v>
      </c>
      <c r="N27">
        <f>L27*(M27+1)*(M27+1)/(M27*M27+1)</f>
        <v>3.8523132219314578</v>
      </c>
      <c r="O27" s="1">
        <v>29.346694946289063</v>
      </c>
      <c r="P27" s="1">
        <v>29.361213684082031</v>
      </c>
      <c r="Q27" s="1">
        <v>29.526811599731445</v>
      </c>
      <c r="R27" s="1">
        <v>399.973388671875</v>
      </c>
      <c r="S27" s="1">
        <v>393.47857666015625</v>
      </c>
      <c r="T27" s="1">
        <v>0.57021170854568481</v>
      </c>
      <c r="U27" s="1">
        <v>31.169544219970703</v>
      </c>
      <c r="V27" s="1">
        <v>1.2283873558044434</v>
      </c>
      <c r="W27" s="1">
        <v>67.147476196289063</v>
      </c>
      <c r="X27" s="1">
        <v>299.55935668945313</v>
      </c>
      <c r="Y27" s="1">
        <v>100.59281921386719</v>
      </c>
      <c r="Z27" s="1">
        <v>0.48066768050193787</v>
      </c>
      <c r="AA27" s="1">
        <v>88.393074035644531</v>
      </c>
      <c r="AB27" s="1">
        <v>20.852197647094727</v>
      </c>
      <c r="AC27" s="1">
        <v>0.71919173002243042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1.1013211642994598</v>
      </c>
      <c r="AL27">
        <f>(U27-T27)/(1000-U27)*AK27</f>
        <v>3.4783890522038202E-2</v>
      </c>
      <c r="AM27">
        <f>(P27+273.15)</f>
        <v>302.51121368408201</v>
      </c>
      <c r="AN27">
        <f>(O27+273.15)</f>
        <v>302.49669494628904</v>
      </c>
      <c r="AO27">
        <f>(Y27*AG27+Z27*AH27)*AI27</f>
        <v>16.094850714470795</v>
      </c>
      <c r="AP27">
        <f>((AO27+0.00000010773*(AN27^4-AM27^4))-AL27*44100)/(L27*51.4+0.00000043092*AM27^3)</f>
        <v>-12.449708650685304</v>
      </c>
      <c r="AQ27">
        <f>0.61365*EXP(17.502*J27/(240.97+J27))</f>
        <v>4.1066050768682087</v>
      </c>
      <c r="AR27">
        <f>AQ27*1000/AA27</f>
        <v>46.458448488987038</v>
      </c>
      <c r="AS27">
        <f>(AR27-U27)</f>
        <v>15.288904269016335</v>
      </c>
      <c r="AT27">
        <f>IF(D27,P27,(O27+P27)/2)</f>
        <v>29.353954315185547</v>
      </c>
      <c r="AU27">
        <f>0.61365*EXP(17.502*AT27/(240.97+AT27))</f>
        <v>4.1048849488684045</v>
      </c>
      <c r="AV27">
        <f>IF(AS27&lt;&gt;0,(1000-(AR27+U27)/2)/AS27*AL27,0)</f>
        <v>2.1868008415669347</v>
      </c>
      <c r="AW27">
        <f>U27*AA27/1000</f>
        <v>2.7551718298931664</v>
      </c>
      <c r="AX27">
        <f>(AU27-AW27)</f>
        <v>1.349713118975238</v>
      </c>
      <c r="AY27">
        <f>1/(1.6/F27+1.37/N27)</f>
        <v>1.4881881728385955</v>
      </c>
      <c r="AZ27">
        <f>G27*AA27*0.001</f>
        <v>34.360833519319996</v>
      </c>
      <c r="BA27">
        <f>G27/S27</f>
        <v>0.98792587666888798</v>
      </c>
      <c r="BB27">
        <f>(1-AL27*AA27/AQ27/F27)*100</f>
        <v>85.197655923741678</v>
      </c>
      <c r="BC27">
        <f>(S27-E27/(N27/1.35))</f>
        <v>395.76828830374149</v>
      </c>
      <c r="BD27">
        <f>E27*BB27/100/BC27</f>
        <v>-1.4065503036891325E-2</v>
      </c>
    </row>
    <row r="28" spans="1:56" x14ac:dyDescent="0.35">
      <c r="A28" s="1" t="s">
        <v>0</v>
      </c>
      <c r="B28" s="1" t="s">
        <v>697</v>
      </c>
      <c r="K28" s="1">
        <v>2.72</v>
      </c>
    </row>
    <row r="29" spans="1:56" x14ac:dyDescent="0.35">
      <c r="A29" s="1" t="s">
        <v>0</v>
      </c>
      <c r="B29" s="1" t="s">
        <v>696</v>
      </c>
      <c r="K29" s="1">
        <v>2.72</v>
      </c>
    </row>
    <row r="30" spans="1:56" x14ac:dyDescent="0.35">
      <c r="A30" s="1">
        <v>5</v>
      </c>
      <c r="B30" s="1" t="s">
        <v>695</v>
      </c>
      <c r="C30" s="1">
        <v>1183.5000026933849</v>
      </c>
      <c r="D30" s="1">
        <v>0</v>
      </c>
      <c r="E30">
        <f>(R30-S30*(1000-T30)/(1000-U30))*AK30</f>
        <v>-6.7395571181854823</v>
      </c>
      <c r="F30">
        <f>IF(AV30&lt;&gt;0,1/(1/AV30-1/N30),0)</f>
        <v>4.9788822863061508</v>
      </c>
      <c r="G30">
        <f>((AY30-AL30/2)*S30-E30)/(AY30+AL30/2)</f>
        <v>389.24746635584233</v>
      </c>
      <c r="H30">
        <f>AL30*1000</f>
        <v>34.579108018972654</v>
      </c>
      <c r="I30">
        <f>(AQ30-AW30)</f>
        <v>1.3526167195988359</v>
      </c>
      <c r="J30">
        <f>(P30+AP30*D30)</f>
        <v>29.356071472167969</v>
      </c>
      <c r="K30" s="1">
        <v>2.72</v>
      </c>
      <c r="L30">
        <f>(K30*AE30+AF30)</f>
        <v>2.140174012184143</v>
      </c>
      <c r="M30" s="1">
        <v>0.5</v>
      </c>
      <c r="N30">
        <f>L30*(M30+1)*(M30+1)/(M30*M30+1)</f>
        <v>3.8523132219314578</v>
      </c>
      <c r="O30" s="1">
        <v>29.350030899047852</v>
      </c>
      <c r="P30" s="1">
        <v>29.356071472167969</v>
      </c>
      <c r="Q30" s="1">
        <v>29.531286239624023</v>
      </c>
      <c r="R30" s="1">
        <v>400.09722900390625</v>
      </c>
      <c r="S30" s="1">
        <v>393.85089111328125</v>
      </c>
      <c r="T30" s="1">
        <v>0.72619861364364624</v>
      </c>
      <c r="U30" s="1">
        <v>31.14512825012207</v>
      </c>
      <c r="V30" s="1">
        <v>1.5639848709106445</v>
      </c>
      <c r="W30" s="1">
        <v>67.076011657714844</v>
      </c>
      <c r="X30" s="1">
        <v>299.56942749023438</v>
      </c>
      <c r="Y30" s="1">
        <v>150.23397827148438</v>
      </c>
      <c r="Z30" s="1">
        <v>0.44530031085014343</v>
      </c>
      <c r="AA30" s="1">
        <v>88.385246276855469</v>
      </c>
      <c r="AB30" s="1">
        <v>21.010290145874023</v>
      </c>
      <c r="AC30" s="1">
        <v>0.712665855884552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1.1013581893023321</v>
      </c>
      <c r="AL30">
        <f>(U30-T30)/(1000-U30)*AK30</f>
        <v>3.4579108018972654E-2</v>
      </c>
      <c r="AM30">
        <f>(P30+273.15)</f>
        <v>302.50607147216795</v>
      </c>
      <c r="AN30">
        <f>(O30+273.15)</f>
        <v>302.50003089904783</v>
      </c>
      <c r="AO30">
        <f>(Y30*AG30+Z30*AH30)*AI30</f>
        <v>24.037435986158926</v>
      </c>
      <c r="AP30">
        <f>((AO30+0.00000010773*(AN30^4-AM30^4))-AL30*44100)/(L30*51.4+0.00000043092*AM30^3)</f>
        <v>-12.309738824148061</v>
      </c>
      <c r="AQ30">
        <f>0.61365*EXP(17.502*J30/(240.97+J30))</f>
        <v>4.1053865503101239</v>
      </c>
      <c r="AR30">
        <f>AQ30*1000/AA30</f>
        <v>46.448776501120179</v>
      </c>
      <c r="AS30">
        <f>(AR30-U30)</f>
        <v>15.303648250998108</v>
      </c>
      <c r="AT30">
        <f>IF(D30,P30,(O30+P30)/2)</f>
        <v>29.35305118560791</v>
      </c>
      <c r="AU30">
        <f>0.61365*EXP(17.502*AT30/(240.97+AT30))</f>
        <v>4.1046709937003314</v>
      </c>
      <c r="AV30">
        <f>IF(AS30&lt;&gt;0,(1000-(AR30+U30)/2)/AS30*AL30,0)</f>
        <v>2.1718706197916795</v>
      </c>
      <c r="AW30">
        <f>U30*AA30/1000</f>
        <v>2.752769830711288</v>
      </c>
      <c r="AX30">
        <f>(AU30-AW30)</f>
        <v>1.3519011629890434</v>
      </c>
      <c r="AY30">
        <f>1/(1.6/F30+1.37/N30)</f>
        <v>1.4771316109878179</v>
      </c>
      <c r="AZ30">
        <f>G30*AA30*0.001</f>
        <v>34.403733176503145</v>
      </c>
      <c r="BA30">
        <f>G30/S30</f>
        <v>0.98831175741553712</v>
      </c>
      <c r="BB30">
        <f>(1-AL30*AA30/AQ30/F30)*100</f>
        <v>85.047712157518944</v>
      </c>
      <c r="BC30">
        <f>(S30-E30/(N30/1.35))</f>
        <v>396.21269338256525</v>
      </c>
      <c r="BD30">
        <f>E30*BB30/100/BC30</f>
        <v>-1.4466571198494038E-2</v>
      </c>
    </row>
    <row r="31" spans="1:56" x14ac:dyDescent="0.35">
      <c r="A31" s="1" t="s">
        <v>0</v>
      </c>
      <c r="B31" s="1" t="s">
        <v>694</v>
      </c>
      <c r="K31" s="1">
        <v>2.72</v>
      </c>
    </row>
    <row r="32" spans="1:56" x14ac:dyDescent="0.35">
      <c r="A32" s="1" t="s">
        <v>0</v>
      </c>
      <c r="B32" s="1" t="s">
        <v>693</v>
      </c>
      <c r="K32" s="1">
        <v>2.72</v>
      </c>
    </row>
    <row r="33" spans="1:56" x14ac:dyDescent="0.35">
      <c r="A33" s="1">
        <v>6</v>
      </c>
      <c r="B33" s="1" t="s">
        <v>692</v>
      </c>
      <c r="C33" s="1">
        <v>1388.000002682209</v>
      </c>
      <c r="D33" s="1">
        <v>0</v>
      </c>
      <c r="E33">
        <f>(R33-S33*(1000-T33)/(1000-U33))*AK33</f>
        <v>-7.1933171763346966</v>
      </c>
      <c r="F33">
        <f>IF(AV33&lt;&gt;0,1/(1/AV33-1/N33),0)</f>
        <v>4.9856905150040207</v>
      </c>
      <c r="G33">
        <f>((AY33-AL33/2)*S33-E33)/(AY33+AL33/2)</f>
        <v>389.98094839174217</v>
      </c>
      <c r="H33">
        <f>AL33*1000</f>
        <v>34.555211125852971</v>
      </c>
      <c r="I33">
        <f>(AQ33-AW33)</f>
        <v>1.3505772461444052</v>
      </c>
      <c r="J33">
        <f>(P33+AP33*D33)</f>
        <v>29.414188385009766</v>
      </c>
      <c r="K33" s="1">
        <v>2.72</v>
      </c>
      <c r="L33">
        <f>(K33*AE33+AF33)</f>
        <v>2.140174012184143</v>
      </c>
      <c r="M33" s="1">
        <v>0.5</v>
      </c>
      <c r="N33">
        <f>L33*(M33+1)*(M33+1)/(M33*M33+1)</f>
        <v>3.8523132219314578</v>
      </c>
      <c r="O33" s="1">
        <v>29.405738830566406</v>
      </c>
      <c r="P33" s="1">
        <v>29.414188385009766</v>
      </c>
      <c r="Q33" s="1">
        <v>29.562690734863281</v>
      </c>
      <c r="R33" s="1">
        <v>400.11993408203125</v>
      </c>
      <c r="S33" s="1">
        <v>394.28167724609375</v>
      </c>
      <c r="T33" s="1">
        <v>0.93887913227081299</v>
      </c>
      <c r="U33" s="1">
        <v>31.325653076171875</v>
      </c>
      <c r="V33" s="1">
        <v>2.0154447555541992</v>
      </c>
      <c r="W33" s="1">
        <v>67.245208740234375</v>
      </c>
      <c r="X33" s="1">
        <v>299.62335205078125</v>
      </c>
      <c r="Y33" s="1">
        <v>300.28091430664063</v>
      </c>
      <c r="Z33" s="1">
        <v>0.22396343946456909</v>
      </c>
      <c r="AA33" s="1">
        <v>88.381217956542969</v>
      </c>
      <c r="AB33" s="1">
        <v>21.309032440185547</v>
      </c>
      <c r="AC33" s="1">
        <v>0.72741031646728516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1.101556441363166</v>
      </c>
      <c r="AL33">
        <f>(U33-T33)/(1000-U33)*AK33</f>
        <v>3.4555211125852969E-2</v>
      </c>
      <c r="AM33">
        <f>(P33+273.15)</f>
        <v>302.56418838500974</v>
      </c>
      <c r="AN33">
        <f>(O33+273.15)</f>
        <v>302.55573883056638</v>
      </c>
      <c r="AO33">
        <f>(Y33*AG33+Z33*AH33)*AI33</f>
        <v>48.044945215174266</v>
      </c>
      <c r="AP33">
        <f>((AO33+0.00000010773*(AN33^4-AM33^4))-AL33*44100)/(L33*51.4+0.00000043092*AM33^3)</f>
        <v>-12.103759831310395</v>
      </c>
      <c r="AQ33">
        <f>0.61365*EXP(17.502*J33/(240.97+J33))</f>
        <v>4.1191766183006022</v>
      </c>
      <c r="AR33">
        <f>AQ33*1000/AA33</f>
        <v>46.606922981373721</v>
      </c>
      <c r="AS33">
        <f>(AR33-U33)</f>
        <v>15.281269905201846</v>
      </c>
      <c r="AT33">
        <f>IF(D33,P33,(O33+P33)/2)</f>
        <v>29.409963607788086</v>
      </c>
      <c r="AU33">
        <f>0.61365*EXP(17.502*AT33/(240.97+AT33))</f>
        <v>4.1181727975608249</v>
      </c>
      <c r="AV33">
        <f>IF(AS33&lt;&gt;0,(1000-(AR33+U33)/2)/AS33*AL33,0)</f>
        <v>2.1731651245112462</v>
      </c>
      <c r="AW33">
        <f>U33*AA33/1000</f>
        <v>2.768599372156197</v>
      </c>
      <c r="AX33">
        <f>(AU33-AW33)</f>
        <v>1.3495734254046279</v>
      </c>
      <c r="AY33">
        <f>1/(1.6/F33+1.37/N33)</f>
        <v>1.4780897244309688</v>
      </c>
      <c r="AZ33">
        <f>G33*AA33*0.001</f>
        <v>34.466991198709898</v>
      </c>
      <c r="BA33">
        <f>G33/S33</f>
        <v>0.98909224267181139</v>
      </c>
      <c r="BB33">
        <f>(1-AL33*AA33/AQ33/F33)*100</f>
        <v>85.129081175378445</v>
      </c>
      <c r="BC33">
        <f>(S33-E33/(N33/1.35))</f>
        <v>396.80249464296759</v>
      </c>
      <c r="BD33">
        <f>E33*BB33/100/BC33</f>
        <v>-1.5432374798334527E-2</v>
      </c>
    </row>
    <row r="34" spans="1:56" x14ac:dyDescent="0.35">
      <c r="A34" s="1" t="s">
        <v>0</v>
      </c>
      <c r="B34" s="1" t="s">
        <v>691</v>
      </c>
      <c r="K34" s="1">
        <v>2.72</v>
      </c>
    </row>
    <row r="35" spans="1:56" x14ac:dyDescent="0.35">
      <c r="A35" s="1" t="s">
        <v>0</v>
      </c>
      <c r="B35" s="1" t="s">
        <v>690</v>
      </c>
      <c r="K35" s="1">
        <v>2.72</v>
      </c>
    </row>
    <row r="36" spans="1:56" x14ac:dyDescent="0.35">
      <c r="A36" s="1">
        <v>7</v>
      </c>
      <c r="B36" s="1" t="s">
        <v>689</v>
      </c>
      <c r="C36" s="1">
        <v>1592.000002682209</v>
      </c>
      <c r="D36" s="1">
        <v>0</v>
      </c>
      <c r="E36">
        <f>(R36-S36*(1000-T36)/(1000-U36))*AK36</f>
        <v>-7.1000779950676378</v>
      </c>
      <c r="F36">
        <f>IF(AV36&lt;&gt;0,1/(1/AV36-1/N36),0)</f>
        <v>5.2361674760532289</v>
      </c>
      <c r="G36">
        <f>((AY36-AL36/2)*S36-E36)/(AY36+AL36/2)</f>
        <v>389.95981683982188</v>
      </c>
      <c r="H36">
        <f>AL36*1000</f>
        <v>34.515371156155815</v>
      </c>
      <c r="I36">
        <f>(AQ36-AW36)</f>
        <v>1.3206825550029353</v>
      </c>
      <c r="J36">
        <f>(P36+AP36*D36)</f>
        <v>29.383451461791992</v>
      </c>
      <c r="K36" s="1">
        <v>2.72</v>
      </c>
      <c r="L36">
        <f>(K36*AE36+AF36)</f>
        <v>2.140174012184143</v>
      </c>
      <c r="M36" s="1">
        <v>0.5</v>
      </c>
      <c r="N36">
        <f>L36*(M36+1)*(M36+1)/(M36*M36+1)</f>
        <v>3.8523132219314578</v>
      </c>
      <c r="O36" s="1">
        <v>29.438077926635742</v>
      </c>
      <c r="P36" s="1">
        <v>29.383451461791992</v>
      </c>
      <c r="Q36" s="1">
        <v>29.597124099731445</v>
      </c>
      <c r="R36" s="1">
        <v>400.119140625</v>
      </c>
      <c r="S36" s="1">
        <v>394.2132568359375</v>
      </c>
      <c r="T36" s="1">
        <v>1.2428847551345825</v>
      </c>
      <c r="U36" s="1">
        <v>31.583402633666992</v>
      </c>
      <c r="V36" s="1">
        <v>2.6628906726837158</v>
      </c>
      <c r="W36" s="1">
        <v>67.667694091796875</v>
      </c>
      <c r="X36" s="1">
        <v>299.6544189453125</v>
      </c>
      <c r="Y36" s="1">
        <v>501.01736450195313</v>
      </c>
      <c r="Z36" s="1">
        <v>0.21086840331554413</v>
      </c>
      <c r="AA36" s="1">
        <v>88.375396728515625</v>
      </c>
      <c r="AB36" s="1">
        <v>21.640804290771484</v>
      </c>
      <c r="AC36" s="1">
        <v>0.74005997180938721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1.101670657887178</v>
      </c>
      <c r="AL36">
        <f>(U36-T36)/(1000-U36)*AK36</f>
        <v>3.4515371156155814E-2</v>
      </c>
      <c r="AM36">
        <f>(P36+273.15)</f>
        <v>302.53345146179197</v>
      </c>
      <c r="AN36">
        <f>(O36+273.15)</f>
        <v>302.58807792663572</v>
      </c>
      <c r="AO36">
        <f>(Y36*AG36+Z36*AH36)*AI36</f>
        <v>80.162776528534778</v>
      </c>
      <c r="AP36">
        <f>((AO36+0.00000010773*(AN36^4-AM36^4))-AL36*44100)/(L36*51.4+0.00000043092*AM36^3)</f>
        <v>-11.820141487136686</v>
      </c>
      <c r="AQ36">
        <f>0.61365*EXP(17.502*J36/(240.97+J36))</f>
        <v>4.1118782927897009</v>
      </c>
      <c r="AR36">
        <f>AQ36*1000/AA36</f>
        <v>46.527409720390459</v>
      </c>
      <c r="AS36">
        <f>(AR36-U36)</f>
        <v>14.944007086723467</v>
      </c>
      <c r="AT36">
        <f>IF(D36,P36,(O36+P36)/2)</f>
        <v>29.410764694213867</v>
      </c>
      <c r="AU36">
        <f>0.61365*EXP(17.502*AT36/(240.97+AT36))</f>
        <v>4.1183631219013721</v>
      </c>
      <c r="AV36">
        <f>IF(AS36&lt;&gt;0,(1000-(AR36+U36)/2)/AS36*AL36,0)</f>
        <v>2.21944215656641</v>
      </c>
      <c r="AW36">
        <f>U36*AA36/1000</f>
        <v>2.7911957377867656</v>
      </c>
      <c r="AX36">
        <f>(AU36-AW36)</f>
        <v>1.3271673841146066</v>
      </c>
      <c r="AY36">
        <f>1/(1.6/F36+1.37/N36)</f>
        <v>1.5124074525791806</v>
      </c>
      <c r="AZ36">
        <f>G36*AA36*0.001</f>
        <v>34.462853521398543</v>
      </c>
      <c r="BA36">
        <f>G36/S36</f>
        <v>0.98921030705498114</v>
      </c>
      <c r="BB36">
        <f>(1-AL36*AA36/AQ36/F36)*100</f>
        <v>85.832600387970004</v>
      </c>
      <c r="BC36">
        <f>(S36-E36/(N36/1.35))</f>
        <v>396.70139960656496</v>
      </c>
      <c r="BD36">
        <f>E36*BB36/100/BC36</f>
        <v>-1.5362137816464982E-2</v>
      </c>
    </row>
    <row r="37" spans="1:56" x14ac:dyDescent="0.35">
      <c r="A37" s="1" t="s">
        <v>0</v>
      </c>
      <c r="B37" s="1" t="s">
        <v>688</v>
      </c>
      <c r="K37" s="1">
        <v>2.72</v>
      </c>
    </row>
    <row r="38" spans="1:56" x14ac:dyDescent="0.35">
      <c r="A38" s="1" t="s">
        <v>0</v>
      </c>
      <c r="B38" s="1" t="s">
        <v>687</v>
      </c>
      <c r="K38" s="1">
        <v>2.72</v>
      </c>
    </row>
    <row r="39" spans="1:56" x14ac:dyDescent="0.35">
      <c r="A39" s="1">
        <v>8</v>
      </c>
      <c r="B39" s="1" t="s">
        <v>686</v>
      </c>
      <c r="C39" s="1">
        <v>1796.000002682209</v>
      </c>
      <c r="D39" s="1">
        <v>0</v>
      </c>
      <c r="E39">
        <f>(R39-S39*(1000-T39)/(1000-U39))*AK39</f>
        <v>-7.1170728382984096</v>
      </c>
      <c r="F39">
        <f>IF(AV39&lt;&gt;0,1/(1/AV39-1/N39),0)</f>
        <v>5.5053299220238783</v>
      </c>
      <c r="G39">
        <f>((AY39-AL39/2)*S39-E39)/(AY39+AL39/2)</f>
        <v>389.94655188967715</v>
      </c>
      <c r="H39">
        <f>AL39*1000</f>
        <v>34.494063128441184</v>
      </c>
      <c r="I39">
        <f>(AQ39-AW39)</f>
        <v>1.2920629853335597</v>
      </c>
      <c r="J39">
        <f>(P39+AP39*D39)</f>
        <v>29.409793853759766</v>
      </c>
      <c r="K39" s="1">
        <v>2.72</v>
      </c>
      <c r="L39">
        <f>(K39*AE39+AF39)</f>
        <v>2.140174012184143</v>
      </c>
      <c r="M39" s="1">
        <v>0.5</v>
      </c>
      <c r="N39">
        <f>L39*(M39+1)*(M39+1)/(M39*M39+1)</f>
        <v>3.8523132219314578</v>
      </c>
      <c r="O39" s="1">
        <v>29.506427764892578</v>
      </c>
      <c r="P39" s="1">
        <v>29.409793853759766</v>
      </c>
      <c r="Q39" s="1">
        <v>29.659650802612305</v>
      </c>
      <c r="R39" s="1">
        <v>399.96511840820313</v>
      </c>
      <c r="S39" s="1">
        <v>394.0859375</v>
      </c>
      <c r="T39" s="1">
        <v>1.6702656745910645</v>
      </c>
      <c r="U39" s="1">
        <v>31.981319427490234</v>
      </c>
      <c r="V39" s="1">
        <v>3.5641129016876221</v>
      </c>
      <c r="W39" s="1">
        <v>68.24365234375</v>
      </c>
      <c r="X39" s="1">
        <v>299.63735961914063</v>
      </c>
      <c r="Y39" s="1">
        <v>749.07257080078125</v>
      </c>
      <c r="Z39" s="1">
        <v>0.4505438506603241</v>
      </c>
      <c r="AA39" s="1">
        <v>88.366256713867188</v>
      </c>
      <c r="AB39" s="1">
        <v>21.900617599487305</v>
      </c>
      <c r="AC39" s="1">
        <v>0.74214631319046021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1.1016079397762522</v>
      </c>
      <c r="AL39">
        <f>(U39-T39)/(1000-U39)*AK39</f>
        <v>3.4494063128441187E-2</v>
      </c>
      <c r="AM39">
        <f>(P39+273.15)</f>
        <v>302.55979385375974</v>
      </c>
      <c r="AN39">
        <f>(O39+273.15)</f>
        <v>302.65642776489256</v>
      </c>
      <c r="AO39">
        <f>(Y39*AG39+Z39*AH39)*AI39</f>
        <v>119.85160864923273</v>
      </c>
      <c r="AP39">
        <f>((AO39+0.00000010773*(AN39^4-AM39^4))-AL39*44100)/(L39*51.4+0.00000043092*AM39^3)</f>
        <v>-11.482539212124601</v>
      </c>
      <c r="AQ39">
        <f>0.61365*EXP(17.502*J39/(240.97+J39))</f>
        <v>4.1181324679113498</v>
      </c>
      <c r="AR39">
        <f>AQ39*1000/AA39</f>
        <v>46.602997807703865</v>
      </c>
      <c r="AS39">
        <f>(AR39-U39)</f>
        <v>14.621678380213631</v>
      </c>
      <c r="AT39">
        <f>IF(D39,P39,(O39+P39)/2)</f>
        <v>29.458110809326172</v>
      </c>
      <c r="AU39">
        <f>0.61365*EXP(17.502*AT39/(240.97+AT39))</f>
        <v>4.1296253718459557</v>
      </c>
      <c r="AV39">
        <f>IF(AS39&lt;&gt;0,(1000-(AR39+U39)/2)/AS39*AL39,0)</f>
        <v>2.2664099200456427</v>
      </c>
      <c r="AW39">
        <f>U39*AA39/1000</f>
        <v>2.8260694825777901</v>
      </c>
      <c r="AX39">
        <f>(AU39-AW39)</f>
        <v>1.3035558892681656</v>
      </c>
      <c r="AY39">
        <f>1/(1.6/F39+1.37/N39)</f>
        <v>1.5473697926587135</v>
      </c>
      <c r="AZ39">
        <f>G39*AA39*0.001</f>
        <v>34.458117108970548</v>
      </c>
      <c r="BA39">
        <f>G39/S39</f>
        <v>0.98949623618497462</v>
      </c>
      <c r="BB39">
        <f>(1-AL39*AA39/AQ39/F39)*100</f>
        <v>86.555422800354293</v>
      </c>
      <c r="BC39">
        <f>(S39-E39/(N39/1.35))</f>
        <v>396.58003592299519</v>
      </c>
      <c r="BD39">
        <f>E39*BB39/100/BC39</f>
        <v>-1.5533339876429146E-2</v>
      </c>
    </row>
    <row r="40" spans="1:56" x14ac:dyDescent="0.35">
      <c r="A40" s="1" t="s">
        <v>0</v>
      </c>
      <c r="B40" s="1" t="s">
        <v>685</v>
      </c>
      <c r="K40" s="1">
        <v>2.72</v>
      </c>
    </row>
    <row r="41" spans="1:56" x14ac:dyDescent="0.35">
      <c r="A41" s="1" t="s">
        <v>0</v>
      </c>
      <c r="B41" s="1" t="s">
        <v>684</v>
      </c>
      <c r="K41" s="1">
        <v>2.72</v>
      </c>
    </row>
    <row r="42" spans="1:56" x14ac:dyDescent="0.35">
      <c r="A42" s="1">
        <v>9</v>
      </c>
      <c r="B42" s="1" t="s">
        <v>683</v>
      </c>
      <c r="C42" s="1">
        <v>2000.000002682209</v>
      </c>
      <c r="D42" s="1">
        <v>0</v>
      </c>
      <c r="E42">
        <f>(R42-S42*(1000-T42)/(1000-U42))*AK42</f>
        <v>-7.3243280846634349</v>
      </c>
      <c r="F42">
        <f>IF(AV42&lt;&gt;0,1/(1/AV42-1/N42),0)</f>
        <v>5.8502133344374236</v>
      </c>
      <c r="G42">
        <f>((AY42-AL42/2)*S42-E42)/(AY42+AL42/2)</f>
        <v>390.33044669142856</v>
      </c>
      <c r="H42">
        <f>AL42*1000</f>
        <v>34.530444606168388</v>
      </c>
      <c r="I42">
        <f>(AQ42-AW42)</f>
        <v>1.2613966827516609</v>
      </c>
      <c r="J42">
        <f>(P42+AP42*D42)</f>
        <v>29.496889114379883</v>
      </c>
      <c r="K42" s="1">
        <v>2.72</v>
      </c>
      <c r="L42">
        <f>(K42*AE42+AF42)</f>
        <v>2.140174012184143</v>
      </c>
      <c r="M42" s="1">
        <v>0.5</v>
      </c>
      <c r="N42">
        <f>L42*(M42+1)*(M42+1)/(M42*M42+1)</f>
        <v>3.8523132219314578</v>
      </c>
      <c r="O42" s="1">
        <v>29.613031387329102</v>
      </c>
      <c r="P42" s="1">
        <v>29.496889114379883</v>
      </c>
      <c r="Q42" s="1">
        <v>29.750761032104492</v>
      </c>
      <c r="R42" s="1">
        <v>399.95364379882813</v>
      </c>
      <c r="S42" s="1">
        <v>394.24456787109375</v>
      </c>
      <c r="T42" s="1">
        <v>2.2406101226806641</v>
      </c>
      <c r="U42" s="1">
        <v>32.565567016601563</v>
      </c>
      <c r="V42" s="1">
        <v>4.7514963150024414</v>
      </c>
      <c r="W42" s="1">
        <v>69.059394836425781</v>
      </c>
      <c r="X42" s="1">
        <v>299.63491821289063</v>
      </c>
      <c r="Y42" s="1">
        <v>999.8470458984375</v>
      </c>
      <c r="Z42" s="1">
        <v>0.26849690079689026</v>
      </c>
      <c r="AA42" s="1">
        <v>88.359367370605469</v>
      </c>
      <c r="AB42" s="1">
        <v>22.169477462768555</v>
      </c>
      <c r="AC42" s="1">
        <v>0.74291056394577026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1.10159896401798</v>
      </c>
      <c r="AL42">
        <f>(U42-T42)/(1000-U42)*AK42</f>
        <v>3.4530444606168387E-2</v>
      </c>
      <c r="AM42">
        <f>(P42+273.15)</f>
        <v>302.64688911437986</v>
      </c>
      <c r="AN42">
        <f>(O42+273.15)</f>
        <v>302.76303138732908</v>
      </c>
      <c r="AO42">
        <f>(Y42*AG42+Z42*AH42)*AI42</f>
        <v>159.97552376801832</v>
      </c>
      <c r="AP42">
        <f>((AO42+0.00000010773*(AN42^4-AM42^4))-AL42*44100)/(L42*51.4+0.00000043092*AM42^3)</f>
        <v>-11.163785564362227</v>
      </c>
      <c r="AQ42">
        <f>0.61365*EXP(17.502*J42/(240.97+J42))</f>
        <v>4.1388695824036308</v>
      </c>
      <c r="AR42">
        <f>AQ42*1000/AA42</f>
        <v>46.841322041657229</v>
      </c>
      <c r="AS42">
        <f>(AR42-U42)</f>
        <v>14.275755025055666</v>
      </c>
      <c r="AT42">
        <f>IF(D42,P42,(O42+P42)/2)</f>
        <v>29.554960250854492</v>
      </c>
      <c r="AU42">
        <f>0.61365*EXP(17.502*AT42/(240.97+AT42))</f>
        <v>4.152746669940222</v>
      </c>
      <c r="AV42">
        <f>IF(AS42&lt;&gt;0,(1000-(AR42+U42)/2)/AS42*AL42,0)</f>
        <v>2.3227820144001035</v>
      </c>
      <c r="AW42">
        <f>U42*AA42/1000</f>
        <v>2.8774728996519698</v>
      </c>
      <c r="AX42">
        <f>(AU42-AW42)</f>
        <v>1.2752737702882522</v>
      </c>
      <c r="AY42">
        <f>1/(1.6/F42+1.37/N42)</f>
        <v>1.5895097953345134</v>
      </c>
      <c r="AZ42">
        <f>G42*AA42*0.001</f>
        <v>34.489351335140469</v>
      </c>
      <c r="BA42">
        <f>G42/S42</f>
        <v>0.99007184499509704</v>
      </c>
      <c r="BB42">
        <f>(1-AL42*AA42/AQ42/F42)*100</f>
        <v>87.399107027482373</v>
      </c>
      <c r="BC42">
        <f>(S42-E42/(N42/1.35))</f>
        <v>396.81129657269662</v>
      </c>
      <c r="BD42">
        <f>E42*BB42/100/BC42</f>
        <v>-1.6132094517087914E-2</v>
      </c>
    </row>
    <row r="43" spans="1:56" x14ac:dyDescent="0.35">
      <c r="A43" s="1" t="s">
        <v>0</v>
      </c>
      <c r="B43" s="1" t="s">
        <v>682</v>
      </c>
      <c r="K43" s="1">
        <v>2.72</v>
      </c>
    </row>
    <row r="44" spans="1:56" x14ac:dyDescent="0.35">
      <c r="A44" s="1" t="s">
        <v>0</v>
      </c>
      <c r="B44" s="1" t="s">
        <v>681</v>
      </c>
      <c r="K44" s="1">
        <v>2.72</v>
      </c>
    </row>
    <row r="45" spans="1:56" x14ac:dyDescent="0.35">
      <c r="A45" s="1">
        <v>10</v>
      </c>
      <c r="B45" s="1" t="s">
        <v>680</v>
      </c>
      <c r="C45" s="1">
        <v>2204.5000026710331</v>
      </c>
      <c r="D45" s="1">
        <v>0</v>
      </c>
      <c r="E45">
        <f>(R45-S45*(1000-T45)/(1000-U45))*AK45</f>
        <v>-7.5434452080595769</v>
      </c>
      <c r="F45">
        <f>IF(AV45&lt;&gt;0,1/(1/AV45-1/N45),0)</f>
        <v>6.4402784682144283</v>
      </c>
      <c r="G45">
        <f>((AY45-AL45/2)*S45-E45)/(AY45+AL45/2)</f>
        <v>390.88255263358963</v>
      </c>
      <c r="H45">
        <f>AL45*1000</f>
        <v>34.621147233755146</v>
      </c>
      <c r="I45">
        <f>(AQ45-AW45)</f>
        <v>1.2181231197748907</v>
      </c>
      <c r="J45">
        <f>(P45+AP45*D45)</f>
        <v>29.572240829467773</v>
      </c>
      <c r="K45" s="1">
        <v>2.72</v>
      </c>
      <c r="L45">
        <f>(K45*AE45+AF45)</f>
        <v>2.140174012184143</v>
      </c>
      <c r="M45" s="1">
        <v>0.5</v>
      </c>
      <c r="N45">
        <f>L45*(M45+1)*(M45+1)/(M45*M45+1)</f>
        <v>3.8523132219314578</v>
      </c>
      <c r="O45" s="1">
        <v>29.743585586547852</v>
      </c>
      <c r="P45" s="1">
        <v>29.572240829467773</v>
      </c>
      <c r="Q45" s="1">
        <v>29.857288360595703</v>
      </c>
      <c r="R45" s="1">
        <v>400.09109497070313</v>
      </c>
      <c r="S45" s="1">
        <v>394.53875732421875</v>
      </c>
      <c r="T45" s="1">
        <v>2.8741247653961182</v>
      </c>
      <c r="U45" s="1">
        <v>33.259464263916016</v>
      </c>
      <c r="V45" s="1">
        <v>6.0492510795593262</v>
      </c>
      <c r="W45" s="1">
        <v>70.002128601074219</v>
      </c>
      <c r="X45" s="1">
        <v>299.60992431640625</v>
      </c>
      <c r="Y45" s="1">
        <v>1249.3944091796875</v>
      </c>
      <c r="Z45" s="1">
        <v>0.50425022840499878</v>
      </c>
      <c r="AA45" s="1">
        <v>88.358634948730469</v>
      </c>
      <c r="AB45" s="1">
        <v>22.435268402099609</v>
      </c>
      <c r="AC45" s="1">
        <v>0.77026939392089844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1.1015070746926698</v>
      </c>
      <c r="AL45">
        <f>(U45-T45)/(1000-U45)*AK45</f>
        <v>3.4621147233755145E-2</v>
      </c>
      <c r="AM45">
        <f>(P45+273.15)</f>
        <v>302.72224082946775</v>
      </c>
      <c r="AN45">
        <f>(O45+273.15)</f>
        <v>302.89358558654783</v>
      </c>
      <c r="AO45">
        <f>(Y45*AG45+Z45*AH45)*AI45</f>
        <v>199.9031010005674</v>
      </c>
      <c r="AP45">
        <f>((AO45+0.00000010773*(AN45^4-AM45^4))-AL45*44100)/(L45*51.4+0.00000043092*AM45^3)</f>
        <v>-10.862954971821315</v>
      </c>
      <c r="AQ45">
        <f>0.61365*EXP(17.502*J45/(240.97+J45))</f>
        <v>4.1568839812605924</v>
      </c>
      <c r="AR45">
        <f>AQ45*1000/AA45</f>
        <v>47.045588511780394</v>
      </c>
      <c r="AS45">
        <f>(AR45-U45)</f>
        <v>13.786124247864379</v>
      </c>
      <c r="AT45">
        <f>IF(D45,P45,(O45+P45)/2)</f>
        <v>29.657913208007813</v>
      </c>
      <c r="AU45">
        <f>0.61365*EXP(17.502*AT45/(240.97+AT45))</f>
        <v>4.1774487470452284</v>
      </c>
      <c r="AV45">
        <f>IF(AS45&lt;&gt;0,(1000-(AR45+U45)/2)/AS45*AL45,0)</f>
        <v>2.4104686791156742</v>
      </c>
      <c r="AW45">
        <f>U45*AA45/1000</f>
        <v>2.9387608614857017</v>
      </c>
      <c r="AX45">
        <f>(AU45-AW45)</f>
        <v>1.2386878855595267</v>
      </c>
      <c r="AY45">
        <f>1/(1.6/F45+1.37/N45)</f>
        <v>1.6554456630238257</v>
      </c>
      <c r="AZ45">
        <f>G45*AA45*0.001</f>
        <v>34.53784877597927</v>
      </c>
      <c r="BA45">
        <f>G45/S45</f>
        <v>0.99073296444834547</v>
      </c>
      <c r="BB45">
        <f>(1-AL45*AA45/AQ45/F45)*100</f>
        <v>88.573376886014955</v>
      </c>
      <c r="BC45">
        <f>(S45-E45/(N45/1.35))</f>
        <v>397.1822731663118</v>
      </c>
      <c r="BD45">
        <f>E45*BB45/100/BC45</f>
        <v>-1.6822211376807623E-2</v>
      </c>
    </row>
    <row r="46" spans="1:56" x14ac:dyDescent="0.35">
      <c r="A46" s="1" t="s">
        <v>0</v>
      </c>
      <c r="B46" s="1" t="s">
        <v>679</v>
      </c>
      <c r="K46" s="1">
        <v>2.72</v>
      </c>
    </row>
    <row r="47" spans="1:56" x14ac:dyDescent="0.35">
      <c r="A47" s="1" t="s">
        <v>0</v>
      </c>
      <c r="B47" s="1" t="s">
        <v>678</v>
      </c>
      <c r="K47" s="1">
        <v>2.72</v>
      </c>
    </row>
    <row r="48" spans="1:56" x14ac:dyDescent="0.35">
      <c r="A48" s="1">
        <v>11</v>
      </c>
      <c r="B48" s="1" t="s">
        <v>677</v>
      </c>
      <c r="C48" s="1">
        <v>2409.5000026710331</v>
      </c>
      <c r="D48" s="1">
        <v>0</v>
      </c>
      <c r="E48">
        <f>(R48-S48*(1000-T48)/(1000-U48))*AK48</f>
        <v>-7.7864119465965942</v>
      </c>
      <c r="F48">
        <f>IF(AV48&lt;&gt;0,1/(1/AV48-1/N48),0)</f>
        <v>7.8478057323332431</v>
      </c>
      <c r="G48">
        <f>((AY48-AL48/2)*S48-E48)/(AY48+AL48/2)</f>
        <v>390.9952498784906</v>
      </c>
      <c r="H48">
        <f>AL48*1000</f>
        <v>35.03791948692826</v>
      </c>
      <c r="I48">
        <f>(AQ48-AW48)</f>
        <v>1.1491838265014995</v>
      </c>
      <c r="J48">
        <f>(P48+AP48*D48)</f>
        <v>29.654436111450195</v>
      </c>
      <c r="K48" s="1">
        <v>2.72</v>
      </c>
      <c r="L48">
        <f>(K48*AE48+AF48)</f>
        <v>2.140174012184143</v>
      </c>
      <c r="M48" s="1">
        <v>0.5</v>
      </c>
      <c r="N48">
        <f>L48*(M48+1)*(M48+1)/(M48*M48+1)</f>
        <v>3.8523132219314578</v>
      </c>
      <c r="O48" s="1">
        <v>29.868158340454102</v>
      </c>
      <c r="P48" s="1">
        <v>29.654436111450195</v>
      </c>
      <c r="Q48" s="1">
        <v>29.965566635131836</v>
      </c>
      <c r="R48" s="1">
        <v>399.811767578125</v>
      </c>
      <c r="S48" s="1">
        <v>394.33651733398438</v>
      </c>
      <c r="T48" s="1">
        <v>3.5435025691986084</v>
      </c>
      <c r="U48" s="1">
        <v>34.266204833984375</v>
      </c>
      <c r="V48" s="1">
        <v>7.4041581153869629</v>
      </c>
      <c r="W48" s="1">
        <v>71.599327087402344</v>
      </c>
      <c r="X48" s="1">
        <v>299.57476806640625</v>
      </c>
      <c r="Y48" s="1">
        <v>1599.1988525390625</v>
      </c>
      <c r="Z48" s="1">
        <v>0.30909746885299683</v>
      </c>
      <c r="AA48" s="1">
        <v>88.350273132324219</v>
      </c>
      <c r="AB48" s="1">
        <v>22.813600540161133</v>
      </c>
      <c r="AC48" s="1">
        <v>0.77267664670944214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1.1013778237735521</v>
      </c>
      <c r="AL48">
        <f>(U48-T48)/(1000-U48)*AK48</f>
        <v>3.5037919486928262E-2</v>
      </c>
      <c r="AM48">
        <f>(P48+273.15)</f>
        <v>302.80443611145017</v>
      </c>
      <c r="AN48">
        <f>(O48+273.15)</f>
        <v>303.01815834045408</v>
      </c>
      <c r="AO48">
        <f>(Y48*AG48+Z48*AH48)*AI48</f>
        <v>255.87181068706923</v>
      </c>
      <c r="AP48">
        <f>((AO48+0.00000010773*(AN48^4-AM48^4))-AL48*44100)/(L48*51.4+0.00000043092*AM48^3)</f>
        <v>-10.549723996143294</v>
      </c>
      <c r="AQ48">
        <f>0.61365*EXP(17.502*J48/(240.97+J48))</f>
        <v>4.1766123827921877</v>
      </c>
      <c r="AR48">
        <f>AQ48*1000/AA48</f>
        <v>47.273338663444534</v>
      </c>
      <c r="AS48">
        <f>(AR48-U48)</f>
        <v>13.007133829460159</v>
      </c>
      <c r="AT48">
        <f>IF(D48,P48,(O48+P48)/2)</f>
        <v>29.761297225952148</v>
      </c>
      <c r="AU48">
        <f>0.61365*EXP(17.502*AT48/(240.97+AT48))</f>
        <v>4.2023830386576941</v>
      </c>
      <c r="AV48">
        <f>IF(AS48&lt;&gt;0,(1000-(AR48+U48)/2)/AS48*AL48,0)</f>
        <v>2.5839229416378866</v>
      </c>
      <c r="AW48">
        <f>U48*AA48/1000</f>
        <v>3.0274285562906882</v>
      </c>
      <c r="AX48">
        <f>(AU48-AW48)</f>
        <v>1.1749544823670059</v>
      </c>
      <c r="AY48">
        <f>1/(1.6/F48+1.37/N48)</f>
        <v>1.7872809489235646</v>
      </c>
      <c r="AZ48">
        <f>G48*AA48*0.001</f>
        <v>34.544537120206009</v>
      </c>
      <c r="BA48">
        <f>G48/S48</f>
        <v>0.9915268626956405</v>
      </c>
      <c r="BB48">
        <f>(1-AL48*AA48/AQ48/F48)*100</f>
        <v>90.555612641088459</v>
      </c>
      <c r="BC48">
        <f>(S48-E48/(N48/1.35))</f>
        <v>397.06517814693746</v>
      </c>
      <c r="BD48">
        <f>E48*BB48/100/BC48</f>
        <v>-1.7757873087501392E-2</v>
      </c>
    </row>
    <row r="49" spans="1:56" x14ac:dyDescent="0.35">
      <c r="A49" s="1" t="s">
        <v>0</v>
      </c>
      <c r="B49" s="1" t="s">
        <v>676</v>
      </c>
      <c r="K49" s="1">
        <v>2.72</v>
      </c>
    </row>
    <row r="50" spans="1:56" x14ac:dyDescent="0.35">
      <c r="A50" s="1" t="s">
        <v>0</v>
      </c>
      <c r="B50" s="1" t="s">
        <v>671</v>
      </c>
      <c r="K50" s="1">
        <v>2.72</v>
      </c>
    </row>
    <row r="51" spans="1:56" x14ac:dyDescent="0.35">
      <c r="A51" s="1">
        <v>12</v>
      </c>
      <c r="B51" s="1" t="s">
        <v>675</v>
      </c>
      <c r="C51" s="1">
        <v>2615.0000026598573</v>
      </c>
      <c r="D51" s="1">
        <v>0</v>
      </c>
      <c r="E51">
        <f>(R51-S51*(1000-T51)/(1000-U51))*AK51</f>
        <v>-7.9776066182025236</v>
      </c>
      <c r="F51">
        <f>IF(AV51&lt;&gt;0,1/(1/AV51-1/N51),0)</f>
        <v>10.380933201741607</v>
      </c>
      <c r="G51">
        <f>((AY51-AL51/2)*S51-E51)/(AY51+AL51/2)</f>
        <v>391.38521523968308</v>
      </c>
      <c r="H51">
        <f>AL51*1000</f>
        <v>35.696542283217113</v>
      </c>
      <c r="I51">
        <f>(AQ51-AW51)</f>
        <v>1.0758206857670656</v>
      </c>
      <c r="J51">
        <f>(P51+AP51*D51)</f>
        <v>29.804533004760742</v>
      </c>
      <c r="K51" s="1">
        <v>2.72</v>
      </c>
      <c r="L51">
        <f>(K51*AE51+AF51)</f>
        <v>2.140174012184143</v>
      </c>
      <c r="M51" s="1">
        <v>0.5</v>
      </c>
      <c r="N51">
        <f>L51*(M51+1)*(M51+1)/(M51*M51+1)</f>
        <v>3.8523132219314578</v>
      </c>
      <c r="O51" s="1">
        <v>30.049272537231445</v>
      </c>
      <c r="P51" s="1">
        <v>29.804533004760742</v>
      </c>
      <c r="Q51" s="1">
        <v>30.102317810058594</v>
      </c>
      <c r="R51" s="1">
        <v>400.00961303710938</v>
      </c>
      <c r="S51" s="1">
        <v>394.468505859375</v>
      </c>
      <c r="T51" s="1">
        <v>4.2494373321533203</v>
      </c>
      <c r="U51" s="1">
        <v>35.505870819091797</v>
      </c>
      <c r="V51" s="1">
        <v>8.7875003814697266</v>
      </c>
      <c r="W51" s="1">
        <v>73.423332214355469</v>
      </c>
      <c r="X51" s="1">
        <v>299.6092529296875</v>
      </c>
      <c r="Y51" s="1">
        <v>1999.7332763671875</v>
      </c>
      <c r="Z51" s="1">
        <v>0.47019681334495544</v>
      </c>
      <c r="AA51" s="1">
        <v>88.352386474609375</v>
      </c>
      <c r="AB51" s="1">
        <v>23.373594284057617</v>
      </c>
      <c r="AC51" s="1">
        <v>0.79224926233291626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1.1015046063591449</v>
      </c>
      <c r="AL51">
        <f>(U51-T51)/(1000-U51)*AK51</f>
        <v>3.5696542283217114E-2</v>
      </c>
      <c r="AM51">
        <f>(P51+273.15)</f>
        <v>302.95453300476072</v>
      </c>
      <c r="AN51">
        <f>(O51+273.15)</f>
        <v>303.19927253723142</v>
      </c>
      <c r="AO51">
        <f>(Y51*AG51+Z51*AH51)*AI51</f>
        <v>319.9573170671465</v>
      </c>
      <c r="AP51">
        <f>((AO51+0.00000010773*(AN51^4-AM51^4))-AL51*44100)/(L51*51.4+0.00000043092*AM51^3)</f>
        <v>-10.257853967098834</v>
      </c>
      <c r="AQ51">
        <f>0.61365*EXP(17.502*J51/(240.97+J51))</f>
        <v>4.2128491064930191</v>
      </c>
      <c r="AR51">
        <f>AQ51*1000/AA51</f>
        <v>47.682346505758552</v>
      </c>
      <c r="AS51">
        <f>(AR51-U51)</f>
        <v>12.176475686666755</v>
      </c>
      <c r="AT51">
        <f>IF(D51,P51,(O51+P51)/2)</f>
        <v>29.926902770996094</v>
      </c>
      <c r="AU51">
        <f>0.61365*EXP(17.502*AT51/(240.97+AT51))</f>
        <v>4.2425943504298695</v>
      </c>
      <c r="AV51">
        <f>IF(AS51&lt;&gt;0,(1000-(AR51+U51)/2)/AS51*AL51,0)</f>
        <v>2.8096616217185106</v>
      </c>
      <c r="AW51">
        <f>U51*AA51/1000</f>
        <v>3.1370284207259536</v>
      </c>
      <c r="AX51">
        <f>(AU51-AW51)</f>
        <v>1.105565929703916</v>
      </c>
      <c r="AY51">
        <f>1/(1.6/F51+1.37/N51)</f>
        <v>1.9617105293239685</v>
      </c>
      <c r="AZ51">
        <f>G51*AA51*0.001</f>
        <v>34.579817797304656</v>
      </c>
      <c r="BA51">
        <f>G51/S51</f>
        <v>0.99218368368097021</v>
      </c>
      <c r="BB51">
        <f>(1-AL51*AA51/AQ51/F51)*100</f>
        <v>92.788391620936153</v>
      </c>
      <c r="BC51">
        <f>(S51-E51/(N51/1.35))</f>
        <v>397.26416870248454</v>
      </c>
      <c r="BD51">
        <f>E51*BB51/100/BC51</f>
        <v>-1.8633175237153431E-2</v>
      </c>
    </row>
    <row r="52" spans="1:56" x14ac:dyDescent="0.35">
      <c r="A52" s="1" t="s">
        <v>0</v>
      </c>
      <c r="B52" s="1" t="s">
        <v>674</v>
      </c>
      <c r="K52" s="1">
        <v>2.19232</v>
      </c>
    </row>
    <row r="53" spans="1:56" x14ac:dyDescent="0.35">
      <c r="A53" s="1" t="s">
        <v>0</v>
      </c>
      <c r="B53" s="1" t="s">
        <v>673</v>
      </c>
    </row>
    <row r="54" spans="1:56" x14ac:dyDescent="0.35">
      <c r="A54" s="1" t="s">
        <v>0</v>
      </c>
      <c r="B54" s="1" t="s">
        <v>672</v>
      </c>
    </row>
    <row r="55" spans="1:56" x14ac:dyDescent="0.35">
      <c r="A55" s="1" t="s">
        <v>0</v>
      </c>
      <c r="B55" s="1" t="s">
        <v>671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167A79-5C90-4AB3-A02B-DD729B418A1E}">
  <dimension ref="A1:BD55"/>
  <sheetViews>
    <sheetView zoomScale="44" workbookViewId="0">
      <selection activeCell="K18" sqref="K18:K51"/>
    </sheetView>
  </sheetViews>
  <sheetFormatPr defaultRowHeight="14.5" x14ac:dyDescent="0.35"/>
  <sheetData>
    <row r="1" spans="1:56" x14ac:dyDescent="0.35">
      <c r="A1" s="1" t="s">
        <v>70</v>
      </c>
    </row>
    <row r="2" spans="1:56" x14ac:dyDescent="0.35">
      <c r="A2" s="1" t="s">
        <v>761</v>
      </c>
    </row>
    <row r="3" spans="1:56" x14ac:dyDescent="0.35">
      <c r="A3" s="1" t="s">
        <v>69</v>
      </c>
      <c r="B3" s="1" t="s">
        <v>624</v>
      </c>
    </row>
    <row r="4" spans="1:56" x14ac:dyDescent="0.35">
      <c r="A4" s="1" t="s">
        <v>67</v>
      </c>
      <c r="B4" s="1" t="s">
        <v>66</v>
      </c>
      <c r="C4" s="1">
        <v>1</v>
      </c>
      <c r="D4" s="1">
        <v>0.15999999642372131</v>
      </c>
    </row>
    <row r="5" spans="1:56" x14ac:dyDescent="0.35">
      <c r="A5" s="1" t="s">
        <v>65</v>
      </c>
      <c r="B5" s="1">
        <v>4</v>
      </c>
    </row>
    <row r="6" spans="1:56" x14ac:dyDescent="0.35">
      <c r="A6" s="1" t="s">
        <v>64</v>
      </c>
      <c r="B6" s="1" t="s">
        <v>623</v>
      </c>
    </row>
    <row r="7" spans="1:56" x14ac:dyDescent="0.35">
      <c r="A7" s="1" t="s">
        <v>0</v>
      </c>
      <c r="B7" s="1" t="s">
        <v>62</v>
      </c>
    </row>
    <row r="9" spans="1:56" x14ac:dyDescent="0.35">
      <c r="A9" s="1" t="s">
        <v>61</v>
      </c>
      <c r="B9" s="1" t="s">
        <v>60</v>
      </c>
      <c r="C9" s="1" t="s">
        <v>59</v>
      </c>
      <c r="D9" s="1" t="s">
        <v>58</v>
      </c>
      <c r="E9" s="1" t="s">
        <v>57</v>
      </c>
      <c r="F9" s="1" t="s">
        <v>56</v>
      </c>
      <c r="G9" s="1" t="s">
        <v>55</v>
      </c>
      <c r="H9" s="1" t="s">
        <v>54</v>
      </c>
      <c r="I9" s="1" t="s">
        <v>53</v>
      </c>
      <c r="J9" s="1" t="s">
        <v>52</v>
      </c>
      <c r="K9" s="1" t="s">
        <v>51</v>
      </c>
      <c r="L9" s="1" t="s">
        <v>50</v>
      </c>
      <c r="M9" s="1" t="s">
        <v>49</v>
      </c>
      <c r="N9" s="1" t="s">
        <v>48</v>
      </c>
      <c r="O9" s="1" t="s">
        <v>47</v>
      </c>
      <c r="P9" s="1" t="s">
        <v>46</v>
      </c>
      <c r="Q9" s="1" t="s">
        <v>45</v>
      </c>
      <c r="R9" s="1" t="s">
        <v>44</v>
      </c>
      <c r="S9" s="1" t="s">
        <v>43</v>
      </c>
      <c r="T9" s="1" t="s">
        <v>42</v>
      </c>
      <c r="U9" s="1" t="s">
        <v>41</v>
      </c>
      <c r="V9" s="1" t="s">
        <v>40</v>
      </c>
      <c r="W9" s="1" t="s">
        <v>39</v>
      </c>
      <c r="X9" s="1" t="s">
        <v>38</v>
      </c>
      <c r="Y9" s="1" t="s">
        <v>37</v>
      </c>
      <c r="Z9" s="1" t="s">
        <v>36</v>
      </c>
      <c r="AA9" s="1" t="s">
        <v>35</v>
      </c>
      <c r="AB9" s="1" t="s">
        <v>34</v>
      </c>
      <c r="AC9" s="1" t="s">
        <v>33</v>
      </c>
      <c r="AD9" s="1" t="s">
        <v>32</v>
      </c>
      <c r="AE9" s="1" t="s">
        <v>31</v>
      </c>
      <c r="AF9" s="1" t="s">
        <v>30</v>
      </c>
      <c r="AG9" s="1" t="s">
        <v>29</v>
      </c>
      <c r="AH9" s="1" t="s">
        <v>28</v>
      </c>
      <c r="AI9" s="1" t="s">
        <v>27</v>
      </c>
      <c r="AJ9" s="1" t="s">
        <v>26</v>
      </c>
      <c r="AK9" s="1" t="s">
        <v>25</v>
      </c>
      <c r="AL9" s="1" t="s">
        <v>24</v>
      </c>
      <c r="AM9" s="1" t="s">
        <v>23</v>
      </c>
      <c r="AN9" s="1" t="s">
        <v>22</v>
      </c>
      <c r="AO9" s="1" t="s">
        <v>21</v>
      </c>
      <c r="AP9" s="1" t="s">
        <v>20</v>
      </c>
      <c r="AQ9" s="1" t="s">
        <v>19</v>
      </c>
      <c r="AR9" s="1" t="s">
        <v>18</v>
      </c>
      <c r="AS9" s="1" t="s">
        <v>17</v>
      </c>
      <c r="AT9" s="1" t="s">
        <v>16</v>
      </c>
      <c r="AU9" s="1" t="s">
        <v>15</v>
      </c>
      <c r="AV9" s="1" t="s">
        <v>14</v>
      </c>
      <c r="AW9" s="1" t="s">
        <v>13</v>
      </c>
      <c r="AX9" s="1" t="s">
        <v>12</v>
      </c>
      <c r="AY9" s="1" t="s">
        <v>11</v>
      </c>
      <c r="AZ9" s="1" t="s">
        <v>10</v>
      </c>
      <c r="BA9" s="1" t="s">
        <v>9</v>
      </c>
      <c r="BB9" s="1" t="s">
        <v>8</v>
      </c>
      <c r="BC9" s="1" t="s">
        <v>7</v>
      </c>
      <c r="BD9" s="1" t="s">
        <v>6</v>
      </c>
    </row>
    <row r="10" spans="1:56" x14ac:dyDescent="0.35">
      <c r="A10" s="1" t="s">
        <v>5</v>
      </c>
      <c r="B10" s="1" t="s">
        <v>5</v>
      </c>
      <c r="C10" s="1" t="s">
        <v>5</v>
      </c>
      <c r="D10" s="1" t="s">
        <v>5</v>
      </c>
      <c r="E10" s="1" t="s">
        <v>4</v>
      </c>
      <c r="F10" s="1" t="s">
        <v>4</v>
      </c>
      <c r="G10" s="1" t="s">
        <v>4</v>
      </c>
      <c r="H10" s="1" t="s">
        <v>4</v>
      </c>
      <c r="I10" s="1" t="s">
        <v>4</v>
      </c>
      <c r="J10" s="1" t="s">
        <v>4</v>
      </c>
      <c r="K10" s="1" t="s">
        <v>5</v>
      </c>
      <c r="L10" s="1" t="s">
        <v>4</v>
      </c>
      <c r="M10" s="1" t="s">
        <v>5</v>
      </c>
      <c r="N10" s="1" t="s">
        <v>4</v>
      </c>
      <c r="O10" s="1" t="s">
        <v>5</v>
      </c>
      <c r="P10" s="1" t="s">
        <v>5</v>
      </c>
      <c r="Q10" s="1" t="s">
        <v>5</v>
      </c>
      <c r="R10" s="1" t="s">
        <v>5</v>
      </c>
      <c r="S10" s="1" t="s">
        <v>5</v>
      </c>
      <c r="T10" s="1" t="s">
        <v>5</v>
      </c>
      <c r="U10" s="1" t="s">
        <v>5</v>
      </c>
      <c r="V10" s="1" t="s">
        <v>5</v>
      </c>
      <c r="W10" s="1" t="s">
        <v>5</v>
      </c>
      <c r="X10" s="1" t="s">
        <v>5</v>
      </c>
      <c r="Y10" s="1" t="s">
        <v>5</v>
      </c>
      <c r="Z10" s="1" t="s">
        <v>5</v>
      </c>
      <c r="AA10" s="1" t="s">
        <v>5</v>
      </c>
      <c r="AB10" s="1" t="s">
        <v>5</v>
      </c>
      <c r="AC10" s="1" t="s">
        <v>5</v>
      </c>
      <c r="AD10" s="1" t="s">
        <v>5</v>
      </c>
      <c r="AE10" s="1" t="s">
        <v>5</v>
      </c>
      <c r="AF10" s="1" t="s">
        <v>5</v>
      </c>
      <c r="AG10" s="1" t="s">
        <v>5</v>
      </c>
      <c r="AH10" s="1" t="s">
        <v>5</v>
      </c>
      <c r="AI10" s="1" t="s">
        <v>5</v>
      </c>
      <c r="AJ10" s="1" t="s">
        <v>5</v>
      </c>
      <c r="AK10" s="1" t="s">
        <v>4</v>
      </c>
      <c r="AL10" s="1" t="s">
        <v>4</v>
      </c>
      <c r="AM10" s="1" t="s">
        <v>4</v>
      </c>
      <c r="AN10" s="1" t="s">
        <v>4</v>
      </c>
      <c r="AO10" s="1" t="s">
        <v>4</v>
      </c>
      <c r="AP10" s="1" t="s">
        <v>4</v>
      </c>
      <c r="AQ10" s="1" t="s">
        <v>4</v>
      </c>
      <c r="AR10" s="1" t="s">
        <v>4</v>
      </c>
      <c r="AS10" s="1" t="s">
        <v>4</v>
      </c>
      <c r="AT10" s="1" t="s">
        <v>4</v>
      </c>
      <c r="AU10" s="1" t="s">
        <v>4</v>
      </c>
      <c r="AV10" s="1" t="s">
        <v>4</v>
      </c>
      <c r="AW10" s="1" t="s">
        <v>4</v>
      </c>
      <c r="AX10" s="1" t="s">
        <v>4</v>
      </c>
      <c r="AY10" s="1" t="s">
        <v>4</v>
      </c>
      <c r="AZ10" s="1" t="s">
        <v>4</v>
      </c>
      <c r="BA10" s="1" t="s">
        <v>4</v>
      </c>
      <c r="BB10" s="1" t="s">
        <v>4</v>
      </c>
      <c r="BC10" s="1" t="s">
        <v>4</v>
      </c>
      <c r="BD10" s="1" t="s">
        <v>4</v>
      </c>
    </row>
    <row r="11" spans="1:56" x14ac:dyDescent="0.35">
      <c r="A11" s="1" t="s">
        <v>0</v>
      </c>
      <c r="B11" s="1" t="s">
        <v>760</v>
      </c>
    </row>
    <row r="12" spans="1:56" x14ac:dyDescent="0.35">
      <c r="A12" s="1" t="s">
        <v>0</v>
      </c>
      <c r="B12" s="1" t="s">
        <v>759</v>
      </c>
    </row>
    <row r="13" spans="1:56" x14ac:dyDescent="0.35">
      <c r="A13" s="1" t="s">
        <v>0</v>
      </c>
      <c r="B13" s="1" t="s">
        <v>758</v>
      </c>
    </row>
    <row r="14" spans="1:56" x14ac:dyDescent="0.35">
      <c r="A14" s="1" t="s">
        <v>0</v>
      </c>
      <c r="B14" s="1" t="s">
        <v>757</v>
      </c>
    </row>
    <row r="15" spans="1:56" x14ac:dyDescent="0.35">
      <c r="A15" s="1" t="s">
        <v>0</v>
      </c>
      <c r="B15" s="1" t="s">
        <v>756</v>
      </c>
    </row>
    <row r="16" spans="1:56" x14ac:dyDescent="0.35">
      <c r="A16" s="1" t="s">
        <v>0</v>
      </c>
      <c r="B16" s="1" t="s">
        <v>755</v>
      </c>
    </row>
    <row r="17" spans="1:56" x14ac:dyDescent="0.35">
      <c r="A17" s="1" t="s">
        <v>0</v>
      </c>
      <c r="B17" s="1" t="s">
        <v>754</v>
      </c>
    </row>
    <row r="18" spans="1:56" x14ac:dyDescent="0.35">
      <c r="A18" s="1">
        <v>1</v>
      </c>
      <c r="B18" s="1" t="s">
        <v>753</v>
      </c>
      <c r="C18" s="1">
        <v>366.0000027269125</v>
      </c>
      <c r="D18" s="1">
        <v>0</v>
      </c>
      <c r="E18">
        <f>(R18-S18*(1000-T18)/(1000-U18))*AK18</f>
        <v>-8.5226611073278207</v>
      </c>
      <c r="F18">
        <f>IF(AV18&lt;&gt;0,1/(1/AV18-1/N18),0)</f>
        <v>3.1616393722830596</v>
      </c>
      <c r="G18">
        <f>((AY18-AL18/2)*S18-E18)/(AY18+AL18/2)</f>
        <v>393.01590007451756</v>
      </c>
      <c r="H18">
        <f>AL18*1000</f>
        <v>31.42894888772252</v>
      </c>
      <c r="I18">
        <f>(AQ18-AW18)</f>
        <v>1.5306629453016134</v>
      </c>
      <c r="J18">
        <f>(P18+AP18*D18)</f>
        <v>31.095510482788086</v>
      </c>
      <c r="K18" s="1">
        <v>2.72</v>
      </c>
      <c r="L18">
        <f>(K18*AE18+AF18)</f>
        <v>2.140174012184143</v>
      </c>
      <c r="M18" s="1">
        <v>0.5</v>
      </c>
      <c r="N18">
        <f>L18*(M18+1)*(M18+1)/(M18*M18+1)</f>
        <v>3.8523132219314578</v>
      </c>
      <c r="O18" s="1">
        <v>30.191553115844727</v>
      </c>
      <c r="P18" s="1">
        <v>31.095510482788086</v>
      </c>
      <c r="Q18" s="1">
        <v>30.295978546142578</v>
      </c>
      <c r="R18" s="1">
        <v>399.932861328125</v>
      </c>
      <c r="S18" s="1">
        <v>396.36099243164063</v>
      </c>
      <c r="T18" s="1">
        <v>6.4583292007446289</v>
      </c>
      <c r="U18" s="1">
        <v>34.019573211669922</v>
      </c>
      <c r="V18" s="1">
        <v>13.245082855224609</v>
      </c>
      <c r="W18" s="1">
        <v>69.769142150878906</v>
      </c>
      <c r="X18" s="1">
        <v>299.61825561523438</v>
      </c>
      <c r="Y18" s="1">
        <v>0.2932591438293457</v>
      </c>
      <c r="Z18" s="1">
        <v>0.57103639841079712</v>
      </c>
      <c r="AA18" s="1">
        <v>88.341545104980469</v>
      </c>
      <c r="AB18" s="1">
        <v>22.625242233276367</v>
      </c>
      <c r="AC18" s="1">
        <v>0.77463430166244507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1.1015377044677732</v>
      </c>
      <c r="AL18">
        <f>(U18-T18)/(1000-U18)*AK18</f>
        <v>3.1428948887722519E-2</v>
      </c>
      <c r="AM18">
        <f>(P18+273.15)</f>
        <v>304.24551048278806</v>
      </c>
      <c r="AN18">
        <f>(O18+273.15)</f>
        <v>303.3415531158447</v>
      </c>
      <c r="AO18">
        <f>(Y18*AG18+Z18*AH18)*AI18</f>
        <v>4.6921461963918887E-2</v>
      </c>
      <c r="AP18">
        <f>((AO18+0.00000010773*(AN18^4-AM18^4))-AL18*44100)/(L18*51.4+0.00000043092*AM18^3)</f>
        <v>-11.436731913032624</v>
      </c>
      <c r="AQ18">
        <f>0.61365*EXP(17.502*J18/(240.97+J18))</f>
        <v>4.5360046066325372</v>
      </c>
      <c r="AR18">
        <f>AQ18*1000/AA18</f>
        <v>51.346222224687004</v>
      </c>
      <c r="AS18">
        <f>(AR18-U18)</f>
        <v>17.326649013017082</v>
      </c>
      <c r="AT18">
        <f>IF(D18,P18,(O18+P18)/2)</f>
        <v>30.643531799316406</v>
      </c>
      <c r="AU18">
        <f>0.61365*EXP(17.502*AT18/(240.97+AT18))</f>
        <v>4.4204924143570432</v>
      </c>
      <c r="AV18">
        <f>IF(AS18&lt;&gt;0,(1000-(AR18+U18)/2)/AS18*AL18,0)</f>
        <v>1.7364852404151563</v>
      </c>
      <c r="AW18">
        <f>U18*AA18/1000</f>
        <v>3.0053416613309238</v>
      </c>
      <c r="AX18">
        <f>(AU18-AW18)</f>
        <v>1.4151507530261194</v>
      </c>
      <c r="AY18">
        <f>1/(1.6/F18+1.37/N18)</f>
        <v>1.1605006624910026</v>
      </c>
      <c r="AZ18">
        <f>G18*AA18*0.001</f>
        <v>34.719631863407493</v>
      </c>
      <c r="BA18">
        <f>G18/S18</f>
        <v>0.99156049050992323</v>
      </c>
      <c r="BB18">
        <f>(1-AL18*AA18/AQ18/F18)*100</f>
        <v>80.639836114426416</v>
      </c>
      <c r="BC18">
        <f>(S18-E18/(N18/1.35))</f>
        <v>399.34766351263954</v>
      </c>
      <c r="BD18">
        <f>E18*BB18/100/BC18</f>
        <v>-1.7209716188359748E-2</v>
      </c>
    </row>
    <row r="19" spans="1:56" x14ac:dyDescent="0.35">
      <c r="A19" s="1" t="s">
        <v>0</v>
      </c>
      <c r="B19" s="1" t="s">
        <v>752</v>
      </c>
      <c r="K19" s="1">
        <v>2.72</v>
      </c>
    </row>
    <row r="20" spans="1:56" x14ac:dyDescent="0.35">
      <c r="A20" s="1" t="s">
        <v>0</v>
      </c>
      <c r="B20" s="1" t="s">
        <v>751</v>
      </c>
      <c r="K20" s="1">
        <v>2.72</v>
      </c>
    </row>
    <row r="21" spans="1:56" x14ac:dyDescent="0.35">
      <c r="A21" s="1">
        <v>2</v>
      </c>
      <c r="B21" s="1" t="s">
        <v>750</v>
      </c>
      <c r="C21" s="1">
        <v>571.0000027269125</v>
      </c>
      <c r="D21" s="1">
        <v>0</v>
      </c>
      <c r="E21">
        <f>(R21-S21*(1000-T21)/(1000-U21))*AK21</f>
        <v>-8.5659908994212213</v>
      </c>
      <c r="F21">
        <f>IF(AV21&lt;&gt;0,1/(1/AV21-1/N21),0)</f>
        <v>2.7155063962163282</v>
      </c>
      <c r="G21">
        <f>((AY21-AL21/2)*S21-E21)/(AY21+AL21/2)</f>
        <v>393.84687761134552</v>
      </c>
      <c r="H21">
        <f>AL21*1000</f>
        <v>29.954557310028292</v>
      </c>
      <c r="I21">
        <f>(AQ21-AW21)</f>
        <v>1.5902818632494329</v>
      </c>
      <c r="J21">
        <f>(P21+AP21*D21)</f>
        <v>31.233184814453125</v>
      </c>
      <c r="K21" s="1">
        <v>2.72</v>
      </c>
      <c r="L21">
        <f>(K21*AE21+AF21)</f>
        <v>2.140174012184143</v>
      </c>
      <c r="M21" s="1">
        <v>0.5</v>
      </c>
      <c r="N21">
        <f>L21*(M21+1)*(M21+1)/(M21*M21+1)</f>
        <v>3.8523132219314578</v>
      </c>
      <c r="O21" s="1">
        <v>30.180751800537109</v>
      </c>
      <c r="P21" s="1">
        <v>31.233184814453125</v>
      </c>
      <c r="Q21" s="1">
        <v>30.323503494262695</v>
      </c>
      <c r="R21" s="1">
        <v>399.96188354492188</v>
      </c>
      <c r="S21" s="1">
        <v>396.9439697265625</v>
      </c>
      <c r="T21" s="1">
        <v>7.4749135971069336</v>
      </c>
      <c r="U21" s="1">
        <v>33.750953674316406</v>
      </c>
      <c r="V21" s="1">
        <v>15.338497161865234</v>
      </c>
      <c r="W21" s="1">
        <v>69.256843566894531</v>
      </c>
      <c r="X21" s="1">
        <v>299.61322021484375</v>
      </c>
      <c r="Y21" s="1">
        <v>25.929641723632813</v>
      </c>
      <c r="Z21" s="1">
        <v>0.36017796397209167</v>
      </c>
      <c r="AA21" s="1">
        <v>88.336067199707031</v>
      </c>
      <c r="AB21" s="1">
        <v>22.612993240356445</v>
      </c>
      <c r="AC21" s="1">
        <v>0.79656898975372314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1.1015191919663372</v>
      </c>
      <c r="AL21">
        <f>(U21-T21)/(1000-U21)*AK21</f>
        <v>2.9954557310028291E-2</v>
      </c>
      <c r="AM21">
        <f>(P21+273.15)</f>
        <v>304.3831848144531</v>
      </c>
      <c r="AN21">
        <f>(O21+273.15)</f>
        <v>303.33075180053709</v>
      </c>
      <c r="AO21">
        <f>(Y21*AG21+Z21*AH21)*AI21</f>
        <v>4.148742583049625</v>
      </c>
      <c r="AP21">
        <f>((AO21+0.00000010773*(AN21^4-AM21^4))-AL21*44100)/(L21*51.4+0.00000043092*AM21^3)</f>
        <v>-10.884090486037278</v>
      </c>
      <c r="AQ21">
        <f>0.61365*EXP(17.502*J21/(240.97+J21))</f>
        <v>4.5717083750780461</v>
      </c>
      <c r="AR21">
        <f>AQ21*1000/AA21</f>
        <v>51.753587407762794</v>
      </c>
      <c r="AS21">
        <f>(AR21-U21)</f>
        <v>18.002633733446388</v>
      </c>
      <c r="AT21">
        <f>IF(D21,P21,(O21+P21)/2)</f>
        <v>30.706968307495117</v>
      </c>
      <c r="AU21">
        <f>0.61365*EXP(17.502*AT21/(240.97+AT21))</f>
        <v>4.4365486557509364</v>
      </c>
      <c r="AV21">
        <f>IF(AS21&lt;&gt;0,(1000-(AR21+U21)/2)/AS21*AL21,0)</f>
        <v>1.5927631699077849</v>
      </c>
      <c r="AW21">
        <f>U21*AA21/1000</f>
        <v>2.9814265118286132</v>
      </c>
      <c r="AX21">
        <f>(AU21-AW21)</f>
        <v>1.4551221439223232</v>
      </c>
      <c r="AY21">
        <f>1/(1.6/F21+1.37/N21)</f>
        <v>1.0583811708047348</v>
      </c>
      <c r="AZ21">
        <f>G21*AA21*0.001</f>
        <v>34.790884247070608</v>
      </c>
      <c r="BA21">
        <f>G21/S21</f>
        <v>0.99219765923802683</v>
      </c>
      <c r="BB21">
        <f>(1-AL21*AA21/AQ21/F21)*100</f>
        <v>78.685673391418561</v>
      </c>
      <c r="BC21">
        <f>(S21-E21/(N21/1.35))</f>
        <v>399.94582524765138</v>
      </c>
      <c r="BD21">
        <f>E21*BB21/100/BC21</f>
        <v>-1.6852801545518322E-2</v>
      </c>
    </row>
    <row r="22" spans="1:56" x14ac:dyDescent="0.35">
      <c r="A22" s="1" t="s">
        <v>0</v>
      </c>
      <c r="B22" s="1" t="s">
        <v>749</v>
      </c>
      <c r="K22" s="1">
        <v>2.72</v>
      </c>
    </row>
    <row r="23" spans="1:56" x14ac:dyDescent="0.35">
      <c r="A23" s="1" t="s">
        <v>0</v>
      </c>
      <c r="B23" s="1" t="s">
        <v>748</v>
      </c>
      <c r="K23" s="1">
        <v>2.72</v>
      </c>
    </row>
    <row r="24" spans="1:56" x14ac:dyDescent="0.35">
      <c r="A24" s="1">
        <v>3</v>
      </c>
      <c r="B24" s="1" t="s">
        <v>747</v>
      </c>
      <c r="C24" s="1">
        <v>775.0000027269125</v>
      </c>
      <c r="D24" s="1">
        <v>0</v>
      </c>
      <c r="E24">
        <f>(R24-S24*(1000-T24)/(1000-U24))*AK24</f>
        <v>-8.2365202325897222</v>
      </c>
      <c r="F24">
        <f>IF(AV24&lt;&gt;0,1/(1/AV24-1/N24),0)</f>
        <v>2.625335476760966</v>
      </c>
      <c r="G24">
        <f>((AY24-AL24/2)*S24-E24)/(AY24+AL24/2)</f>
        <v>394.10035050599743</v>
      </c>
      <c r="H24">
        <f>AL24*1000</f>
        <v>28.637914931931757</v>
      </c>
      <c r="I24">
        <f>(AQ24-AW24)</f>
        <v>1.5516023729647115</v>
      </c>
      <c r="J24">
        <f>(P24+AP24*D24)</f>
        <v>31.034423828125</v>
      </c>
      <c r="K24" s="1">
        <v>2.72</v>
      </c>
      <c r="L24">
        <f>(K24*AE24+AF24)</f>
        <v>2.140174012184143</v>
      </c>
      <c r="M24" s="1">
        <v>0.5</v>
      </c>
      <c r="N24">
        <f>L24*(M24+1)*(M24+1)/(M24*M24+1)</f>
        <v>3.8523132219314578</v>
      </c>
      <c r="O24" s="1">
        <v>30.154193878173828</v>
      </c>
      <c r="P24" s="1">
        <v>31.034423828125</v>
      </c>
      <c r="Q24" s="1">
        <v>30.30596923828125</v>
      </c>
      <c r="R24" s="1">
        <v>399.9310302734375</v>
      </c>
      <c r="S24" s="1">
        <v>397.08477783203125</v>
      </c>
      <c r="T24" s="1">
        <v>8.4809503555297852</v>
      </c>
      <c r="U24" s="1">
        <v>33.606136322021484</v>
      </c>
      <c r="V24" s="1">
        <v>17.429445266723633</v>
      </c>
      <c r="W24" s="1">
        <v>69.064933776855469</v>
      </c>
      <c r="X24" s="1">
        <v>299.60922241210938</v>
      </c>
      <c r="Y24" s="1">
        <v>50.078216552734375</v>
      </c>
      <c r="Z24" s="1">
        <v>0.21217530965805054</v>
      </c>
      <c r="AA24" s="1">
        <v>88.336196899414063</v>
      </c>
      <c r="AB24" s="1">
        <v>22.473957061767578</v>
      </c>
      <c r="AC24" s="1">
        <v>0.78980326652526855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1.1015044941621666</v>
      </c>
      <c r="AL24">
        <f>(U24-T24)/(1000-U24)*AK24</f>
        <v>2.8637914931931758E-2</v>
      </c>
      <c r="AM24">
        <f>(P24+273.15)</f>
        <v>304.18442382812498</v>
      </c>
      <c r="AN24">
        <f>(O24+273.15)</f>
        <v>303.30419387817381</v>
      </c>
      <c r="AO24">
        <f>(Y24*AG24+Z24*AH24)*AI24</f>
        <v>8.0125144693438415</v>
      </c>
      <c r="AP24">
        <f>((AO24+0.00000010773*(AN24^4-AM24^4))-AL24*44100)/(L24*51.4+0.00000043092*AM24^3)</f>
        <v>-10.36201865198657</v>
      </c>
      <c r="AQ24">
        <f>0.61365*EXP(17.502*J24/(240.97+J24))</f>
        <v>4.5202406481353519</v>
      </c>
      <c r="AR24">
        <f>AQ24*1000/AA24</f>
        <v>51.170876795640439</v>
      </c>
      <c r="AS24">
        <f>(AR24-U24)</f>
        <v>17.564740473618954</v>
      </c>
      <c r="AT24">
        <f>IF(D24,P24,(O24+P24)/2)</f>
        <v>30.594308853149414</v>
      </c>
      <c r="AU24">
        <f>0.61365*EXP(17.502*AT24/(240.97+AT24))</f>
        <v>4.4080686327131744</v>
      </c>
      <c r="AV24">
        <f>IF(AS24&lt;&gt;0,(1000-(AR24+U24)/2)/AS24*AL24,0)</f>
        <v>1.5613095182474974</v>
      </c>
      <c r="AW24">
        <f>U24*AA24/1000</f>
        <v>2.9686382751706404</v>
      </c>
      <c r="AX24">
        <f>(AU24-AW24)</f>
        <v>1.439430357542534</v>
      </c>
      <c r="AY24">
        <f>1/(1.6/F24+1.37/N24)</f>
        <v>1.0361873920706146</v>
      </c>
      <c r="AZ24">
        <f>G24*AA24*0.001</f>
        <v>34.813326160425888</v>
      </c>
      <c r="BA24">
        <f>G24/S24</f>
        <v>0.99248415579582794</v>
      </c>
      <c r="BB24">
        <f>(1-AL24*AA24/AQ24/F24)*100</f>
        <v>78.682624814310657</v>
      </c>
      <c r="BC24">
        <f>(S24-E24/(N24/1.35))</f>
        <v>399.97117404994344</v>
      </c>
      <c r="BD24">
        <f>E24*BB24/100/BC24</f>
        <v>-1.6202943444004615E-2</v>
      </c>
    </row>
    <row r="25" spans="1:56" x14ac:dyDescent="0.35">
      <c r="A25" s="1" t="s">
        <v>0</v>
      </c>
      <c r="B25" s="1" t="s">
        <v>746</v>
      </c>
      <c r="K25" s="1">
        <v>2.72</v>
      </c>
    </row>
    <row r="26" spans="1:56" x14ac:dyDescent="0.35">
      <c r="A26" s="1" t="s">
        <v>0</v>
      </c>
      <c r="B26" s="1" t="s">
        <v>745</v>
      </c>
      <c r="K26" s="1">
        <v>2.72</v>
      </c>
    </row>
    <row r="27" spans="1:56" x14ac:dyDescent="0.35">
      <c r="A27" s="1">
        <v>4</v>
      </c>
      <c r="B27" s="1" t="s">
        <v>744</v>
      </c>
      <c r="C27" s="1">
        <v>979.0000027269125</v>
      </c>
      <c r="D27" s="1">
        <v>0</v>
      </c>
      <c r="E27">
        <f>(R27-S27*(1000-T27)/(1000-U27))*AK27</f>
        <v>-7.8903442331691327</v>
      </c>
      <c r="F27">
        <f>IF(AV27&lt;&gt;0,1/(1/AV27-1/N27),0)</f>
        <v>2.6384471924786461</v>
      </c>
      <c r="G27">
        <f>((AY27-AL27/2)*S27-E27)/(AY27+AL27/2)</f>
        <v>394.24640108611214</v>
      </c>
      <c r="H27">
        <f>AL27*1000</f>
        <v>27.75592941664226</v>
      </c>
      <c r="I27">
        <f>(AQ27-AW27)</f>
        <v>1.4994458473454362</v>
      </c>
      <c r="J27">
        <f>(P27+AP27*D27)</f>
        <v>30.887170791625977</v>
      </c>
      <c r="K27" s="1">
        <v>2.72</v>
      </c>
      <c r="L27">
        <f>(K27*AE27+AF27)</f>
        <v>2.140174012184143</v>
      </c>
      <c r="M27" s="1">
        <v>0.5</v>
      </c>
      <c r="N27">
        <f>L27*(M27+1)*(M27+1)/(M27*M27+1)</f>
        <v>3.8523132219314578</v>
      </c>
      <c r="O27" s="1">
        <v>30.125679016113281</v>
      </c>
      <c r="P27" s="1">
        <v>30.887170791625977</v>
      </c>
      <c r="Q27" s="1">
        <v>30.280258178710938</v>
      </c>
      <c r="R27" s="1">
        <v>400.06845092773438</v>
      </c>
      <c r="S27" s="1">
        <v>397.22262573242188</v>
      </c>
      <c r="T27" s="1">
        <v>9.4262247085571289</v>
      </c>
      <c r="U27" s="1">
        <v>33.771503448486328</v>
      </c>
      <c r="V27" s="1">
        <v>19.402164459228516</v>
      </c>
      <c r="W27" s="1">
        <v>69.512481689453125</v>
      </c>
      <c r="X27" s="1">
        <v>299.63308715820313</v>
      </c>
      <c r="Y27" s="1">
        <v>100.94295501708984</v>
      </c>
      <c r="Z27" s="1">
        <v>0.46365293860435486</v>
      </c>
      <c r="AA27" s="1">
        <v>88.328636169433594</v>
      </c>
      <c r="AB27" s="1">
        <v>22.514116287231445</v>
      </c>
      <c r="AC27" s="1">
        <v>0.79794973134994507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1.1015922321992759</v>
      </c>
      <c r="AL27">
        <f>(U27-T27)/(1000-U27)*AK27</f>
        <v>2.7755929416642261E-2</v>
      </c>
      <c r="AM27">
        <f>(P27+273.15)</f>
        <v>304.03717079162595</v>
      </c>
      <c r="AN27">
        <f>(O27+273.15)</f>
        <v>303.27567901611326</v>
      </c>
      <c r="AO27">
        <f>(Y27*AG27+Z27*AH27)*AI27</f>
        <v>16.150872441734236</v>
      </c>
      <c r="AP27">
        <f>((AO27+0.00000010773*(AN27^4-AM27^4))-AL27*44100)/(L27*51.4+0.00000043092*AM27^3)</f>
        <v>-9.9665470239599365</v>
      </c>
      <c r="AQ27">
        <f>0.61365*EXP(17.502*J27/(240.97+J27))</f>
        <v>4.482436688341557</v>
      </c>
      <c r="AR27">
        <f>AQ27*1000/AA27</f>
        <v>50.747264791265039</v>
      </c>
      <c r="AS27">
        <f>(AR27-U27)</f>
        <v>16.975761342778711</v>
      </c>
      <c r="AT27">
        <f>IF(D27,P27,(O27+P27)/2)</f>
        <v>30.506424903869629</v>
      </c>
      <c r="AU27">
        <f>0.61365*EXP(17.502*AT27/(240.97+AT27))</f>
        <v>4.3859625139576117</v>
      </c>
      <c r="AV27">
        <f>IF(AS27&lt;&gt;0,(1000-(AR27+U27)/2)/AS27*AL27,0)</f>
        <v>1.5659374797424508</v>
      </c>
      <c r="AW27">
        <f>U27*AA27/1000</f>
        <v>2.9829908409961208</v>
      </c>
      <c r="AX27">
        <f>(AU27-AW27)</f>
        <v>1.4029716729614909</v>
      </c>
      <c r="AY27">
        <f>1/(1.6/F27+1.37/N27)</f>
        <v>1.0394494221340504</v>
      </c>
      <c r="AZ27">
        <f>G27*AA27*0.001</f>
        <v>34.82324692264379</v>
      </c>
      <c r="BA27">
        <f>G27/S27</f>
        <v>0.99250741409600729</v>
      </c>
      <c r="BB27">
        <f>(1-AL27*AA27/AQ27/F27)*100</f>
        <v>79.270218298054843</v>
      </c>
      <c r="BC27">
        <f>(S27-E27/(N27/1.35))</f>
        <v>399.9877084505498</v>
      </c>
      <c r="BD27">
        <f>E27*BB27/100/BC27</f>
        <v>-1.5637213259202979E-2</v>
      </c>
    </row>
    <row r="28" spans="1:56" x14ac:dyDescent="0.35">
      <c r="A28" s="1" t="s">
        <v>0</v>
      </c>
      <c r="B28" s="1" t="s">
        <v>743</v>
      </c>
      <c r="K28" s="1">
        <v>2.72</v>
      </c>
    </row>
    <row r="29" spans="1:56" x14ac:dyDescent="0.35">
      <c r="A29" s="1" t="s">
        <v>0</v>
      </c>
      <c r="B29" s="1" t="s">
        <v>742</v>
      </c>
      <c r="K29" s="1">
        <v>2.72</v>
      </c>
    </row>
    <row r="30" spans="1:56" x14ac:dyDescent="0.35">
      <c r="A30" s="1">
        <v>5</v>
      </c>
      <c r="B30" s="1" t="s">
        <v>741</v>
      </c>
      <c r="C30" s="1">
        <v>1184.0000027269125</v>
      </c>
      <c r="D30" s="1">
        <v>0</v>
      </c>
      <c r="E30">
        <f>(R30-S30*(1000-T30)/(1000-U30))*AK30</f>
        <v>-7.5644746538065597</v>
      </c>
      <c r="F30">
        <f>IF(AV30&lt;&gt;0,1/(1/AV30-1/N30),0)</f>
        <v>2.4353983736402296</v>
      </c>
      <c r="G30">
        <f>((AY30-AL30/2)*S30-E30)/(AY30+AL30/2)</f>
        <v>393.82539388462669</v>
      </c>
      <c r="H30">
        <f>AL30*1000</f>
        <v>27.085748602951714</v>
      </c>
      <c r="I30">
        <f>(AQ30-AW30)</f>
        <v>1.5348329976015247</v>
      </c>
      <c r="J30">
        <f>(P30+AP30*D30)</f>
        <v>31.115058898925781</v>
      </c>
      <c r="K30" s="1">
        <v>2.72</v>
      </c>
      <c r="L30">
        <f>(K30*AE30+AF30)</f>
        <v>2.140174012184143</v>
      </c>
      <c r="M30" s="1">
        <v>0.5</v>
      </c>
      <c r="N30">
        <f>L30*(M30+1)*(M30+1)/(M30*M30+1)</f>
        <v>3.8523132219314578</v>
      </c>
      <c r="O30" s="1">
        <v>30.103906631469727</v>
      </c>
      <c r="P30" s="1">
        <v>31.115058898925781</v>
      </c>
      <c r="Q30" s="1">
        <v>30.268095016479492</v>
      </c>
      <c r="R30" s="1">
        <v>399.9056396484375</v>
      </c>
      <c r="S30" s="1">
        <v>397.01077270507813</v>
      </c>
      <c r="T30" s="1">
        <v>10.284343719482422</v>
      </c>
      <c r="U30" s="1">
        <v>34.036060333251953</v>
      </c>
      <c r="V30" s="1">
        <v>21.193981170654297</v>
      </c>
      <c r="W30" s="1">
        <v>70.141532897949219</v>
      </c>
      <c r="X30" s="1">
        <v>299.62335205078125</v>
      </c>
      <c r="Y30" s="1">
        <v>149.71565246582031</v>
      </c>
      <c r="Z30" s="1">
        <v>0.340535968542099</v>
      </c>
      <c r="AA30" s="1">
        <v>88.324745178222656</v>
      </c>
      <c r="AB30" s="1">
        <v>22.439765930175781</v>
      </c>
      <c r="AC30" s="1">
        <v>0.80585682392120361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1.101556441363166</v>
      </c>
      <c r="AL30">
        <f>(U30-T30)/(1000-U30)*AK30</f>
        <v>2.7085748602951713E-2</v>
      </c>
      <c r="AM30">
        <f>(P30+273.15)</f>
        <v>304.26505889892576</v>
      </c>
      <c r="AN30">
        <f>(O30+273.15)</f>
        <v>303.2539066314697</v>
      </c>
      <c r="AO30">
        <f>(Y30*AG30+Z30*AH30)*AI30</f>
        <v>23.954503859106353</v>
      </c>
      <c r="AP30">
        <f>((AO30+0.00000010773*(AN30^4-AM30^4))-AL30*44100)/(L30*51.4+0.00000043092*AM30^3)</f>
        <v>-9.6832276274914317</v>
      </c>
      <c r="AQ30">
        <f>0.61365*EXP(17.502*J30/(240.97+J30))</f>
        <v>4.5410593534066157</v>
      </c>
      <c r="AR30">
        <f>AQ30*1000/AA30</f>
        <v>51.413217714283981</v>
      </c>
      <c r="AS30">
        <f>(AR30-U30)</f>
        <v>17.377157381032028</v>
      </c>
      <c r="AT30">
        <f>IF(D30,P30,(O30+P30)/2)</f>
        <v>30.609482765197754</v>
      </c>
      <c r="AU30">
        <f>0.61365*EXP(17.502*AT30/(240.97+AT30))</f>
        <v>4.4118952528785504</v>
      </c>
      <c r="AV30">
        <f>IF(AS30&lt;&gt;0,(1000-(AR30+U30)/2)/AS30*AL30,0)</f>
        <v>1.4921036394309379</v>
      </c>
      <c r="AW30">
        <f>U30*AA30/1000</f>
        <v>3.006226355805091</v>
      </c>
      <c r="AX30">
        <f>(AU30-AW30)</f>
        <v>1.4056688970734594</v>
      </c>
      <c r="AY30">
        <f>1/(1.6/F30+1.37/N30)</f>
        <v>0.98754977686863021</v>
      </c>
      <c r="AZ30">
        <f>G30*AA30*0.001</f>
        <v>34.784527559572815</v>
      </c>
      <c r="BA30">
        <f>G30/S30</f>
        <v>0.9919765934844853</v>
      </c>
      <c r="BB30">
        <f>(1-AL30*AA30/AQ30/F30)*100</f>
        <v>78.368031275281439</v>
      </c>
      <c r="BC30">
        <f>(S30-E30/(N30/1.35))</f>
        <v>399.66165808077943</v>
      </c>
      <c r="BD30">
        <f>E30*BB30/100/BC30</f>
        <v>-1.4832871111463163E-2</v>
      </c>
    </row>
    <row r="31" spans="1:56" x14ac:dyDescent="0.35">
      <c r="A31" s="1" t="s">
        <v>0</v>
      </c>
      <c r="B31" s="1" t="s">
        <v>740</v>
      </c>
      <c r="K31" s="1">
        <v>2.72</v>
      </c>
    </row>
    <row r="32" spans="1:56" x14ac:dyDescent="0.35">
      <c r="A32" s="1" t="s">
        <v>0</v>
      </c>
      <c r="B32" s="1" t="s">
        <v>739</v>
      </c>
      <c r="K32" s="1">
        <v>2.72</v>
      </c>
    </row>
    <row r="33" spans="1:56" x14ac:dyDescent="0.35">
      <c r="A33" s="1">
        <v>6</v>
      </c>
      <c r="B33" s="1" t="s">
        <v>738</v>
      </c>
      <c r="C33" s="1">
        <v>1389.0000027269125</v>
      </c>
      <c r="D33" s="1">
        <v>0</v>
      </c>
      <c r="E33">
        <f>(R33-S33*(1000-T33)/(1000-U33))*AK33</f>
        <v>-7.5605885022006163</v>
      </c>
      <c r="F33">
        <f>IF(AV33&lt;&gt;0,1/(1/AV33-1/N33),0)</f>
        <v>2.2543023929533703</v>
      </c>
      <c r="G33">
        <f>((AY33-AL33/2)*S33-E33)/(AY33+AL33/2)</f>
        <v>393.97672117747709</v>
      </c>
      <c r="H33">
        <f>AL33*1000</f>
        <v>26.791842044902143</v>
      </c>
      <c r="I33">
        <f>(AQ33-AW33)</f>
        <v>1.5914498520021456</v>
      </c>
      <c r="J33">
        <f>(P33+AP33*D33)</f>
        <v>31.502443313598633</v>
      </c>
      <c r="K33" s="1">
        <v>2.72</v>
      </c>
      <c r="L33">
        <f>(K33*AE33+AF33)</f>
        <v>2.140174012184143</v>
      </c>
      <c r="M33" s="1">
        <v>0.5</v>
      </c>
      <c r="N33">
        <f>L33*(M33+1)*(M33+1)/(M33*M33+1)</f>
        <v>3.8523132219314578</v>
      </c>
      <c r="O33" s="1">
        <v>30.120822906494141</v>
      </c>
      <c r="P33" s="1">
        <v>31.502443313598633</v>
      </c>
      <c r="Q33" s="1">
        <v>30.271644592285156</v>
      </c>
      <c r="R33" s="1">
        <v>400.01095581054688</v>
      </c>
      <c r="S33" s="1">
        <v>397.2135009765625</v>
      </c>
      <c r="T33" s="1">
        <v>11.060126304626465</v>
      </c>
      <c r="U33" s="1">
        <v>34.542270660400391</v>
      </c>
      <c r="V33" s="1">
        <v>22.76953125</v>
      </c>
      <c r="W33" s="1">
        <v>71.112327575683594</v>
      </c>
      <c r="X33" s="1">
        <v>299.61737060546875</v>
      </c>
      <c r="Y33" s="1">
        <v>301.03921508789063</v>
      </c>
      <c r="Z33" s="1">
        <v>0.18991068005561829</v>
      </c>
      <c r="AA33" s="1">
        <v>88.32061767578125</v>
      </c>
      <c r="AB33" s="1">
        <v>22.606708526611328</v>
      </c>
      <c r="AC33" s="1">
        <v>0.80967134237289429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1.1015344507553997</v>
      </c>
      <c r="AL33">
        <f>(U33-T33)/(1000-U33)*AK33</f>
        <v>2.6791842044902144E-2</v>
      </c>
      <c r="AM33">
        <f>(P33+273.15)</f>
        <v>304.65244331359861</v>
      </c>
      <c r="AN33">
        <f>(O33+273.15)</f>
        <v>303.27082290649412</v>
      </c>
      <c r="AO33">
        <f>(Y33*AG33+Z33*AH33)*AI33</f>
        <v>48.166273337462371</v>
      </c>
      <c r="AP33">
        <f>((AO33+0.00000010773*(AN33^4-AM33^4))-AL33*44100)/(L33*51.4+0.00000043092*AM33^3)</f>
        <v>-9.4122163185989915</v>
      </c>
      <c r="AQ33">
        <f>0.61365*EXP(17.502*J33/(240.97+J33))</f>
        <v>4.6422445326527244</v>
      </c>
      <c r="AR33">
        <f>AQ33*1000/AA33</f>
        <v>52.561277930528924</v>
      </c>
      <c r="AS33">
        <f>(AR33-U33)</f>
        <v>18.019007270128533</v>
      </c>
      <c r="AT33">
        <f>IF(D33,P33,(O33+P33)/2)</f>
        <v>30.811633110046387</v>
      </c>
      <c r="AU33">
        <f>0.61365*EXP(17.502*AT33/(240.97+AT33))</f>
        <v>4.4631511561527359</v>
      </c>
      <c r="AV33">
        <f>IF(AS33&lt;&gt;0,(1000-(AR33+U33)/2)/AS33*AL33,0)</f>
        <v>1.422109964386514</v>
      </c>
      <c r="AW33">
        <f>U33*AA33/1000</f>
        <v>3.0507946806505788</v>
      </c>
      <c r="AX33">
        <f>(AU33-AW33)</f>
        <v>1.4123564755021571</v>
      </c>
      <c r="AY33">
        <f>1/(1.6/F33+1.37/N33)</f>
        <v>0.93862833312566085</v>
      </c>
      <c r="AZ33">
        <f>G33*AA33*0.001</f>
        <v>34.796267364273824</v>
      </c>
      <c r="BA33">
        <f>G33/S33</f>
        <v>0.99185128453305926</v>
      </c>
      <c r="BB33">
        <f>(1-AL33*AA33/AQ33/F33)*100</f>
        <v>77.388754449644765</v>
      </c>
      <c r="BC33">
        <f>(S33-E33/(N33/1.35))</f>
        <v>399.8630244939813</v>
      </c>
      <c r="BD33">
        <f>E33*BB33/100/BC33</f>
        <v>-1.4632623954966808E-2</v>
      </c>
    </row>
    <row r="34" spans="1:56" x14ac:dyDescent="0.35">
      <c r="A34" s="1" t="s">
        <v>0</v>
      </c>
      <c r="B34" s="1" t="s">
        <v>737</v>
      </c>
      <c r="K34" s="1">
        <v>2.72</v>
      </c>
    </row>
    <row r="35" spans="1:56" x14ac:dyDescent="0.35">
      <c r="A35" s="1" t="s">
        <v>0</v>
      </c>
      <c r="B35" s="1" t="s">
        <v>736</v>
      </c>
      <c r="K35" s="1">
        <v>2.72</v>
      </c>
    </row>
    <row r="36" spans="1:56" x14ac:dyDescent="0.35">
      <c r="A36" s="1">
        <v>7</v>
      </c>
      <c r="B36" s="1" t="s">
        <v>735</v>
      </c>
      <c r="C36" s="1">
        <v>1593.5000027157366</v>
      </c>
      <c r="D36" s="1">
        <v>0</v>
      </c>
      <c r="E36">
        <f>(R36-S36*(1000-T36)/(1000-U36))*AK36</f>
        <v>-7.8052072627161584</v>
      </c>
      <c r="F36">
        <f>IF(AV36&lt;&gt;0,1/(1/AV36-1/N36),0)</f>
        <v>2.4876343868486326</v>
      </c>
      <c r="G36">
        <f>((AY36-AL36/2)*S36-E36)/(AY36+AL36/2)</f>
        <v>394.59879682858008</v>
      </c>
      <c r="H36">
        <f>AL36*1000</f>
        <v>26.748608992713731</v>
      </c>
      <c r="I36">
        <f>(AQ36-AW36)</f>
        <v>1.4946013459055973</v>
      </c>
      <c r="J36">
        <f>(P36+AP36*D36)</f>
        <v>31.351438522338867</v>
      </c>
      <c r="K36" s="1">
        <v>2.72</v>
      </c>
      <c r="L36">
        <f>(K36*AE36+AF36)</f>
        <v>2.140174012184143</v>
      </c>
      <c r="M36" s="1">
        <v>0.5</v>
      </c>
      <c r="N36">
        <f>L36*(M36+1)*(M36+1)/(M36*M36+1)</f>
        <v>3.8523132219314578</v>
      </c>
      <c r="O36" s="1">
        <v>30.146764755249023</v>
      </c>
      <c r="P36" s="1">
        <v>31.351438522338867</v>
      </c>
      <c r="Q36" s="1">
        <v>30.293981552124023</v>
      </c>
      <c r="R36" s="1">
        <v>399.94580078125</v>
      </c>
      <c r="S36" s="1">
        <v>397.38247680664063</v>
      </c>
      <c r="T36" s="1">
        <v>11.768867492675781</v>
      </c>
      <c r="U36" s="1">
        <v>35.192100524902344</v>
      </c>
      <c r="V36" s="1">
        <v>24.190877914428711</v>
      </c>
      <c r="W36" s="1">
        <v>72.3372802734375</v>
      </c>
      <c r="X36" s="1">
        <v>299.68438720703125</v>
      </c>
      <c r="Y36" s="1">
        <v>500.17218017578125</v>
      </c>
      <c r="Z36" s="1">
        <v>0.40077880024909973</v>
      </c>
      <c r="AA36" s="1">
        <v>88.314407348632813</v>
      </c>
      <c r="AB36" s="1">
        <v>22.906728744506836</v>
      </c>
      <c r="AC36" s="1">
        <v>0.81734460592269897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1.1017808353199676</v>
      </c>
      <c r="AL36">
        <f>(U36-T36)/(1000-U36)*AK36</f>
        <v>2.6748608992713731E-2</v>
      </c>
      <c r="AM36">
        <f>(P36+273.15)</f>
        <v>304.50143852233884</v>
      </c>
      <c r="AN36">
        <f>(O36+273.15)</f>
        <v>303.296764755249</v>
      </c>
      <c r="AO36">
        <f>(Y36*AG36+Z36*AH36)*AI36</f>
        <v>80.027547039369892</v>
      </c>
      <c r="AP36">
        <f>((AO36+0.00000010773*(AN36^4-AM36^4))-AL36*44100)/(L36*51.4+0.00000043092*AM36^3)</f>
        <v>-9.119612570115688</v>
      </c>
      <c r="AQ36">
        <f>0.61365*EXP(17.502*J36/(240.97+J36))</f>
        <v>4.6025708471158575</v>
      </c>
      <c r="AR36">
        <f>AQ36*1000/AA36</f>
        <v>52.115741760532913</v>
      </c>
      <c r="AS36">
        <f>(AR36-U36)</f>
        <v>16.923641235630569</v>
      </c>
      <c r="AT36">
        <f>IF(D36,P36,(O36+P36)/2)</f>
        <v>30.749101638793945</v>
      </c>
      <c r="AU36">
        <f>0.61365*EXP(17.502*AT36/(240.97+AT36))</f>
        <v>4.4472409652947977</v>
      </c>
      <c r="AV36">
        <f>IF(AS36&lt;&gt;0,(1000-(AR36+U36)/2)/AS36*AL36,0)</f>
        <v>1.5115498472758353</v>
      </c>
      <c r="AW36">
        <f>U36*AA36/1000</f>
        <v>3.1079695012102602</v>
      </c>
      <c r="AX36">
        <f>(AU36-AW36)</f>
        <v>1.3392714640845376</v>
      </c>
      <c r="AY36">
        <f>1/(1.6/F36+1.37/N36)</f>
        <v>1.0011896009093471</v>
      </c>
      <c r="AZ36">
        <f>G36*AA36*0.001</f>
        <v>34.848758882399622</v>
      </c>
      <c r="BA36">
        <f>G36/S36</f>
        <v>0.99299496042092705</v>
      </c>
      <c r="BB36">
        <f>(1-AL36*AA36/AQ36/F36)*100</f>
        <v>79.36779104974319</v>
      </c>
      <c r="BC36">
        <f>(S36-E36/(N36/1.35))</f>
        <v>400.11772422750943</v>
      </c>
      <c r="BD36">
        <f>E36*BB36/100/BC36</f>
        <v>-1.5482494816324424E-2</v>
      </c>
    </row>
    <row r="37" spans="1:56" x14ac:dyDescent="0.35">
      <c r="A37" s="1" t="s">
        <v>0</v>
      </c>
      <c r="B37" s="1" t="s">
        <v>734</v>
      </c>
      <c r="K37" s="1">
        <v>2.72</v>
      </c>
    </row>
    <row r="38" spans="1:56" x14ac:dyDescent="0.35">
      <c r="A38" s="1" t="s">
        <v>0</v>
      </c>
      <c r="B38" s="1" t="s">
        <v>733</v>
      </c>
      <c r="K38" s="1">
        <v>2.72</v>
      </c>
    </row>
    <row r="39" spans="1:56" x14ac:dyDescent="0.35">
      <c r="A39" s="1">
        <v>8</v>
      </c>
      <c r="B39" s="1" t="s">
        <v>732</v>
      </c>
      <c r="C39" s="1">
        <v>1798.5000027157366</v>
      </c>
      <c r="D39" s="1">
        <v>0</v>
      </c>
      <c r="E39">
        <f>(R39-S39*(1000-T39)/(1000-U39))*AK39</f>
        <v>-7.8786735647987145</v>
      </c>
      <c r="F39">
        <f>IF(AV39&lt;&gt;0,1/(1/AV39-1/N39),0)</f>
        <v>2.519565269024588</v>
      </c>
      <c r="G39">
        <f>((AY39-AL39/2)*S39-E39)/(AY39+AL39/2)</f>
        <v>394.66963535877449</v>
      </c>
      <c r="H39">
        <f>AL39*1000</f>
        <v>26.971158582671613</v>
      </c>
      <c r="I39">
        <f>(AQ39-AW39)</f>
        <v>1.4940483384958871</v>
      </c>
      <c r="J39">
        <f>(P39+AP39*D39)</f>
        <v>31.631660461425781</v>
      </c>
      <c r="K39" s="1">
        <v>2.72</v>
      </c>
      <c r="L39">
        <f>(K39*AE39+AF39)</f>
        <v>2.140174012184143</v>
      </c>
      <c r="M39" s="1">
        <v>0.5</v>
      </c>
      <c r="N39">
        <f>L39*(M39+1)*(M39+1)/(M39*M39+1)</f>
        <v>3.8523132219314578</v>
      </c>
      <c r="O39" s="1">
        <v>30.219758987426758</v>
      </c>
      <c r="P39" s="1">
        <v>31.631660461425781</v>
      </c>
      <c r="Q39" s="1">
        <v>30.345932006835938</v>
      </c>
      <c r="R39" s="1">
        <v>400.025634765625</v>
      </c>
      <c r="S39" s="1">
        <v>397.44692993164063</v>
      </c>
      <c r="T39" s="1">
        <v>12.436890602111816</v>
      </c>
      <c r="U39" s="1">
        <v>36.036308288574219</v>
      </c>
      <c r="V39" s="1">
        <v>25.456037521362305</v>
      </c>
      <c r="W39" s="1">
        <v>73.759727478027344</v>
      </c>
      <c r="X39" s="1">
        <v>299.65939331054688</v>
      </c>
      <c r="Y39" s="1">
        <v>748.99432373046875</v>
      </c>
      <c r="Z39" s="1">
        <v>0.31564581394195557</v>
      </c>
      <c r="AA39" s="1">
        <v>88.3104248046875</v>
      </c>
      <c r="AB39" s="1">
        <v>23.072114944458008</v>
      </c>
      <c r="AC39" s="1">
        <v>0.81584030389785767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1.1016889459946573</v>
      </c>
      <c r="AL39">
        <f>(U39-T39)/(1000-U39)*AK39</f>
        <v>2.6971158582671614E-2</v>
      </c>
      <c r="AM39">
        <f>(P39+273.15)</f>
        <v>304.78166046142576</v>
      </c>
      <c r="AN39">
        <f>(O39+273.15)</f>
        <v>303.36975898742674</v>
      </c>
      <c r="AO39">
        <f>(Y39*AG39+Z39*AH39)*AI39</f>
        <v>119.83908911826256</v>
      </c>
      <c r="AP39">
        <f>((AO39+0.00000010773*(AN39^4-AM39^4))-AL39*44100)/(L39*51.4+0.00000043092*AM39^3)</f>
        <v>-8.892391283913442</v>
      </c>
      <c r="AQ39">
        <f>0.61365*EXP(17.502*J39/(240.97+J39))</f>
        <v>4.6764300318525578</v>
      </c>
      <c r="AR39">
        <f>AQ39*1000/AA39</f>
        <v>52.954450646061588</v>
      </c>
      <c r="AS39">
        <f>(AR39-U39)</f>
        <v>16.918142357487369</v>
      </c>
      <c r="AT39">
        <f>IF(D39,P39,(O39+P39)/2)</f>
        <v>30.92570972442627</v>
      </c>
      <c r="AU39">
        <f>0.61365*EXP(17.502*AT39/(240.97+AT39))</f>
        <v>4.4923040019685008</v>
      </c>
      <c r="AV39">
        <f>IF(AS39&lt;&gt;0,(1000-(AR39+U39)/2)/AS39*AL39,0)</f>
        <v>1.5232799265019232</v>
      </c>
      <c r="AW39">
        <f>U39*AA39/1000</f>
        <v>3.1823816933566706</v>
      </c>
      <c r="AX39">
        <f>(AU39-AW39)</f>
        <v>1.3099223086118301</v>
      </c>
      <c r="AY39">
        <f>1/(1.6/F39+1.37/N39)</f>
        <v>1.0094273800825477</v>
      </c>
      <c r="AZ39">
        <f>G39*AA39*0.001</f>
        <v>34.853443156044484</v>
      </c>
      <c r="BA39">
        <f>G39/S39</f>
        <v>0.99301216247073831</v>
      </c>
      <c r="BB39">
        <f>(1-AL39*AA39/AQ39/F39)*100</f>
        <v>79.785103486175444</v>
      </c>
      <c r="BC39">
        <f>(S39-E39/(N39/1.35))</f>
        <v>400.20792279481844</v>
      </c>
      <c r="BD39">
        <f>E39*BB39/100/BC39</f>
        <v>-1.5706855109501067E-2</v>
      </c>
    </row>
    <row r="40" spans="1:56" x14ac:dyDescent="0.35">
      <c r="A40" s="1" t="s">
        <v>0</v>
      </c>
      <c r="B40" s="1" t="s">
        <v>731</v>
      </c>
      <c r="K40" s="1">
        <v>2.72</v>
      </c>
    </row>
    <row r="41" spans="1:56" x14ac:dyDescent="0.35">
      <c r="A41" s="1" t="s">
        <v>0</v>
      </c>
      <c r="B41" s="1" t="s">
        <v>730</v>
      </c>
      <c r="K41" s="1">
        <v>2.72</v>
      </c>
    </row>
    <row r="42" spans="1:56" x14ac:dyDescent="0.35">
      <c r="A42" s="1">
        <v>9</v>
      </c>
      <c r="B42" s="1" t="s">
        <v>729</v>
      </c>
      <c r="C42" s="1">
        <v>2004.0000027045608</v>
      </c>
      <c r="D42" s="1">
        <v>0</v>
      </c>
      <c r="E42">
        <f>(R42-S42*(1000-T42)/(1000-U42))*AK42</f>
        <v>-8.31502755152402</v>
      </c>
      <c r="F42">
        <f>IF(AV42&lt;&gt;0,1/(1/AV42-1/N42),0)</f>
        <v>2.993091412902575</v>
      </c>
      <c r="G42">
        <f>((AY42-AL42/2)*S42-E42)/(AY42+AL42/2)</f>
        <v>395.36690807704849</v>
      </c>
      <c r="H42">
        <f>AL42*1000</f>
        <v>27.319266331713777</v>
      </c>
      <c r="I42">
        <f>(AQ42-AW42)</f>
        <v>1.3682306406048808</v>
      </c>
      <c r="J42">
        <f>(P42+AP42*D42)</f>
        <v>31.459146499633789</v>
      </c>
      <c r="K42" s="1">
        <v>2.72</v>
      </c>
      <c r="L42">
        <f>(K42*AE42+AF42)</f>
        <v>2.140174012184143</v>
      </c>
      <c r="M42" s="1">
        <v>0.5</v>
      </c>
      <c r="N42">
        <f>L42*(M42+1)*(M42+1)/(M42*M42+1)</f>
        <v>3.8523132219314578</v>
      </c>
      <c r="O42" s="1">
        <v>30.303041458129883</v>
      </c>
      <c r="P42" s="1">
        <v>31.459146499633789</v>
      </c>
      <c r="Q42" s="1">
        <v>30.410026550292969</v>
      </c>
      <c r="R42" s="1">
        <v>399.919921875</v>
      </c>
      <c r="S42" s="1">
        <v>397.60726928710938</v>
      </c>
      <c r="T42" s="1">
        <v>13.060390472412109</v>
      </c>
      <c r="U42" s="1">
        <v>36.946628570556641</v>
      </c>
      <c r="V42" s="1">
        <v>26.603557586669922</v>
      </c>
      <c r="W42" s="1">
        <v>75.258995056152344</v>
      </c>
      <c r="X42" s="1">
        <v>299.59912109375</v>
      </c>
      <c r="Y42" s="1">
        <v>999.046630859375</v>
      </c>
      <c r="Z42" s="1">
        <v>0.30516910552978516</v>
      </c>
      <c r="AA42" s="1">
        <v>88.305976867675781</v>
      </c>
      <c r="AB42" s="1">
        <v>23.509044647216797</v>
      </c>
      <c r="AC42" s="1">
        <v>0.8367917537689209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1.1014673569623159</v>
      </c>
      <c r="AL42">
        <f>(U42-T42)/(1000-U42)*AK42</f>
        <v>2.7319266331713776E-2</v>
      </c>
      <c r="AM42">
        <f>(P42+273.15)</f>
        <v>304.60914649963377</v>
      </c>
      <c r="AN42">
        <f>(O42+273.15)</f>
        <v>303.45304145812986</v>
      </c>
      <c r="AO42">
        <f>(Y42*AG42+Z42*AH42)*AI42</f>
        <v>159.84745736463083</v>
      </c>
      <c r="AP42">
        <f>((AO42+0.00000010773*(AN42^4-AM42^4))-AL42*44100)/(L42*51.4+0.00000043092*AM42^3)</f>
        <v>-8.666683036864498</v>
      </c>
      <c r="AQ42">
        <f>0.61365*EXP(17.502*J42/(240.97+J42))</f>
        <v>4.6308387684950647</v>
      </c>
      <c r="AR42">
        <f>AQ42*1000/AA42</f>
        <v>52.440830538959517</v>
      </c>
      <c r="AS42">
        <f>(AR42-U42)</f>
        <v>15.494201968402876</v>
      </c>
      <c r="AT42">
        <f>IF(D42,P42,(O42+P42)/2)</f>
        <v>30.881093978881836</v>
      </c>
      <c r="AU42">
        <f>0.61365*EXP(17.502*AT42/(240.97+AT42))</f>
        <v>4.480882536322456</v>
      </c>
      <c r="AV42">
        <f>IF(AS42&lt;&gt;0,(1000-(AR42+U42)/2)/AS42*AL42,0)</f>
        <v>1.6843891982221226</v>
      </c>
      <c r="AW42">
        <f>U42*AA42/1000</f>
        <v>3.262608127890184</v>
      </c>
      <c r="AX42">
        <f>(AU42-AW42)</f>
        <v>1.2182744084322721</v>
      </c>
      <c r="AY42">
        <f>1/(1.6/F42+1.37/N42)</f>
        <v>1.123349578615136</v>
      </c>
      <c r="AZ42">
        <f>G42*AA42*0.001</f>
        <v>34.913261038896344</v>
      </c>
      <c r="BA42">
        <f>G42/S42</f>
        <v>0.99436539172415594</v>
      </c>
      <c r="BB42">
        <f>(1-AL42*AA42/AQ42/F42)*100</f>
        <v>82.594781093378472</v>
      </c>
      <c r="BC42">
        <f>(S42-E42/(N42/1.35))</f>
        <v>400.52117751519717</v>
      </c>
      <c r="BD42">
        <f>E42*BB42/100/BC42</f>
        <v>-1.7147105295761259E-2</v>
      </c>
    </row>
    <row r="43" spans="1:56" x14ac:dyDescent="0.35">
      <c r="A43" s="1" t="s">
        <v>0</v>
      </c>
      <c r="B43" s="1" t="s">
        <v>728</v>
      </c>
      <c r="K43" s="1">
        <v>2.72</v>
      </c>
    </row>
    <row r="44" spans="1:56" x14ac:dyDescent="0.35">
      <c r="A44" s="1" t="s">
        <v>0</v>
      </c>
      <c r="B44" s="1" t="s">
        <v>727</v>
      </c>
      <c r="K44" s="1">
        <v>2.72</v>
      </c>
    </row>
    <row r="45" spans="1:56" x14ac:dyDescent="0.35">
      <c r="A45" s="1">
        <v>10</v>
      </c>
      <c r="B45" s="1" t="s">
        <v>726</v>
      </c>
      <c r="C45" s="1">
        <v>2210.0000027045608</v>
      </c>
      <c r="D45" s="1">
        <v>0</v>
      </c>
      <c r="E45">
        <f>(R45-S45*(1000-T45)/(1000-U45))*AK45</f>
        <v>-8.3512737757538424</v>
      </c>
      <c r="F45">
        <f>IF(AV45&lt;&gt;0,1/(1/AV45-1/N45),0)</f>
        <v>3.0923217199509936</v>
      </c>
      <c r="G45">
        <f>((AY45-AL45/2)*S45-E45)/(AY45+AL45/2)</f>
        <v>395.30932745266165</v>
      </c>
      <c r="H45">
        <f>AL45*1000</f>
        <v>27.735465566012984</v>
      </c>
      <c r="I45">
        <f>(AQ45-AW45)</f>
        <v>1.3626170310446279</v>
      </c>
      <c r="J45">
        <f>(P45+AP45*D45)</f>
        <v>31.753932952880859</v>
      </c>
      <c r="K45" s="1">
        <v>2.72</v>
      </c>
      <c r="L45">
        <f>(K45*AE45+AF45)</f>
        <v>2.140174012184143</v>
      </c>
      <c r="M45" s="1">
        <v>0.5</v>
      </c>
      <c r="N45">
        <f>L45*(M45+1)*(M45+1)/(M45*M45+1)</f>
        <v>3.8523132219314578</v>
      </c>
      <c r="O45" s="1">
        <v>30.405492782592773</v>
      </c>
      <c r="P45" s="1">
        <v>31.753932952880859</v>
      </c>
      <c r="Q45" s="1">
        <v>30.485675811767578</v>
      </c>
      <c r="R45" s="1">
        <v>400.0496826171875</v>
      </c>
      <c r="S45" s="1">
        <v>397.61837768554688</v>
      </c>
      <c r="T45" s="1">
        <v>13.660223007202148</v>
      </c>
      <c r="U45" s="1">
        <v>37.896804809570313</v>
      </c>
      <c r="V45" s="1">
        <v>27.661304473876953</v>
      </c>
      <c r="W45" s="1">
        <v>76.739234924316406</v>
      </c>
      <c r="X45" s="1">
        <v>299.47091674804688</v>
      </c>
      <c r="Y45" s="1">
        <v>1250.598876953125</v>
      </c>
      <c r="Z45" s="1">
        <v>0.4125593900680542</v>
      </c>
      <c r="AA45" s="1">
        <v>88.301979064941406</v>
      </c>
      <c r="AB45" s="1">
        <v>23.784091949462891</v>
      </c>
      <c r="AC45" s="1">
        <v>0.84290003776550293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1.1009960174560545</v>
      </c>
      <c r="AL45">
        <f>(U45-T45)/(1000-U45)*AK45</f>
        <v>2.7735465566012984E-2</v>
      </c>
      <c r="AM45">
        <f>(P45+273.15)</f>
        <v>304.90393295288084</v>
      </c>
      <c r="AN45">
        <f>(O45+273.15)</f>
        <v>303.55549278259275</v>
      </c>
      <c r="AO45">
        <f>(Y45*AG45+Z45*AH45)*AI45</f>
        <v>200.09581584000989</v>
      </c>
      <c r="AP45">
        <f>((AO45+0.00000010773*(AN45^4-AM45^4))-AL45*44100)/(L45*51.4+0.00000043092*AM45^3)</f>
        <v>-8.504356916747728</v>
      </c>
      <c r="AQ45">
        <f>0.61365*EXP(17.502*J45/(240.97+J45))</f>
        <v>4.7089798959674765</v>
      </c>
      <c r="AR45">
        <f>AQ45*1000/AA45</f>
        <v>53.328135403446304</v>
      </c>
      <c r="AS45">
        <f>(AR45-U45)</f>
        <v>15.431330593875991</v>
      </c>
      <c r="AT45">
        <f>IF(D45,P45,(O45+P45)/2)</f>
        <v>31.079712867736816</v>
      </c>
      <c r="AU45">
        <f>0.61365*EXP(17.502*AT45/(240.97+AT45))</f>
        <v>4.5319233072251492</v>
      </c>
      <c r="AV45">
        <f>IF(AS45&lt;&gt;0,(1000-(AR45+U45)/2)/AS45*AL45,0)</f>
        <v>1.7153661708536037</v>
      </c>
      <c r="AW45">
        <f>U45*AA45/1000</f>
        <v>3.3463628649228485</v>
      </c>
      <c r="AX45">
        <f>(AU45-AW45)</f>
        <v>1.1855604423023007</v>
      </c>
      <c r="AY45">
        <f>1/(1.6/F45+1.37/N45)</f>
        <v>1.1454214887480638</v>
      </c>
      <c r="AZ45">
        <f>G45*AA45*0.001</f>
        <v>34.906595956900993</v>
      </c>
      <c r="BA45">
        <f>G45/S45</f>
        <v>0.99419279801319616</v>
      </c>
      <c r="BB45">
        <f>(1-AL45*AA45/AQ45/F45)*100</f>
        <v>83.181223846786651</v>
      </c>
      <c r="BC45">
        <f>(S45-E45/(N45/1.35))</f>
        <v>400.54498799674451</v>
      </c>
      <c r="BD45">
        <f>E45*BB45/100/BC45</f>
        <v>-1.7343099880516431E-2</v>
      </c>
    </row>
    <row r="46" spans="1:56" x14ac:dyDescent="0.35">
      <c r="A46" s="1" t="s">
        <v>0</v>
      </c>
      <c r="B46" s="1" t="s">
        <v>725</v>
      </c>
      <c r="K46" s="1">
        <v>2.72</v>
      </c>
    </row>
    <row r="47" spans="1:56" x14ac:dyDescent="0.35">
      <c r="A47" s="1" t="s">
        <v>0</v>
      </c>
      <c r="B47" s="1" t="s">
        <v>724</v>
      </c>
      <c r="K47" s="1">
        <v>2.72</v>
      </c>
    </row>
    <row r="48" spans="1:56" x14ac:dyDescent="0.35">
      <c r="A48" s="1">
        <v>11</v>
      </c>
      <c r="B48" s="1" t="s">
        <v>723</v>
      </c>
      <c r="C48" s="1">
        <v>2415.5000026933849</v>
      </c>
      <c r="D48" s="1">
        <v>0</v>
      </c>
      <c r="E48">
        <f>(R48-S48*(1000-T48)/(1000-U48))*AK48</f>
        <v>-8.8958015375307848</v>
      </c>
      <c r="F48">
        <f>IF(AV48&lt;&gt;0,1/(1/AV48-1/N48),0)</f>
        <v>3.5859612306521318</v>
      </c>
      <c r="G48">
        <f>((AY48-AL48/2)*S48-E48)/(AY48+AL48/2)</f>
        <v>395.71992181597011</v>
      </c>
      <c r="H48">
        <f>AL48*1000</f>
        <v>28.528089635077798</v>
      </c>
      <c r="I48">
        <f>(AQ48-AW48)</f>
        <v>1.2934079595437273</v>
      </c>
      <c r="J48">
        <f>(P48+AP48*D48)</f>
        <v>31.90203857421875</v>
      </c>
      <c r="K48" s="1">
        <v>2.72</v>
      </c>
      <c r="L48">
        <f>(K48*AE48+AF48)</f>
        <v>2.140174012184143</v>
      </c>
      <c r="M48" s="1">
        <v>0.5</v>
      </c>
      <c r="N48">
        <f>L48*(M48+1)*(M48+1)/(M48*M48+1)</f>
        <v>3.8523132219314578</v>
      </c>
      <c r="O48" s="1">
        <v>30.530139923095703</v>
      </c>
      <c r="P48" s="1">
        <v>31.90203857421875</v>
      </c>
      <c r="Q48" s="1">
        <v>30.583925247192383</v>
      </c>
      <c r="R48" s="1">
        <v>399.8856201171875</v>
      </c>
      <c r="S48" s="1">
        <v>397.6611328125</v>
      </c>
      <c r="T48" s="1">
        <v>14.227831840515137</v>
      </c>
      <c r="U48" s="1">
        <v>39.129585266113281</v>
      </c>
      <c r="V48" s="1">
        <v>28.606208801269531</v>
      </c>
      <c r="W48" s="1">
        <v>78.673202514648438</v>
      </c>
      <c r="X48" s="1">
        <v>299.41702270507813</v>
      </c>
      <c r="Y48" s="1">
        <v>1598.9466552734375</v>
      </c>
      <c r="Z48" s="1">
        <v>0.12180605530738831</v>
      </c>
      <c r="AA48" s="1">
        <v>88.303077697753906</v>
      </c>
      <c r="AB48" s="1">
        <v>24.228790283203125</v>
      </c>
      <c r="AC48" s="1">
        <v>0.85935819149017334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1.1007978775921987</v>
      </c>
      <c r="AL48">
        <f>(U48-T48)/(1000-U48)*AK48</f>
        <v>2.8528089635077799E-2</v>
      </c>
      <c r="AM48">
        <f>(P48+273.15)</f>
        <v>305.05203857421873</v>
      </c>
      <c r="AN48">
        <f>(O48+273.15)</f>
        <v>303.68013992309568</v>
      </c>
      <c r="AO48">
        <f>(Y48*AG48+Z48*AH48)*AI48</f>
        <v>255.83145912547116</v>
      </c>
      <c r="AP48">
        <f>((AO48+0.00000010773*(AN48^4-AM48^4))-AL48*44100)/(L48*51.4+0.00000043092*AM48^3)</f>
        <v>-8.3356253799738464</v>
      </c>
      <c r="AQ48">
        <f>0.61365*EXP(17.502*J48/(240.97+J48))</f>
        <v>4.7486707675782149</v>
      </c>
      <c r="AR48">
        <f>AQ48*1000/AA48</f>
        <v>53.776956493318266</v>
      </c>
      <c r="AS48">
        <f>(AR48-U48)</f>
        <v>14.647371227204985</v>
      </c>
      <c r="AT48">
        <f>IF(D48,P48,(O48+P48)/2)</f>
        <v>31.216089248657227</v>
      </c>
      <c r="AU48">
        <f>0.61365*EXP(17.502*AT48/(240.97+AT48))</f>
        <v>4.5672616300306359</v>
      </c>
      <c r="AV48">
        <f>IF(AS48&lt;&gt;0,(1000-(AR48+U48)/2)/AS48*AL48,0)</f>
        <v>1.8571842098911271</v>
      </c>
      <c r="AW48">
        <f>U48*AA48/1000</f>
        <v>3.4552628080344876</v>
      </c>
      <c r="AX48">
        <f>(AU48-AW48)</f>
        <v>1.1119988219961483</v>
      </c>
      <c r="AY48">
        <f>1/(1.6/F48+1.37/N48)</f>
        <v>1.2471706514149057</v>
      </c>
      <c r="AZ48">
        <f>G48*AA48*0.001</f>
        <v>34.943287002664711</v>
      </c>
      <c r="BA48">
        <f>G48/S48</f>
        <v>0.99511842914392845</v>
      </c>
      <c r="BB48">
        <f>(1-AL48*AA48/AQ48/F48)*100</f>
        <v>85.206501882681593</v>
      </c>
      <c r="BC48">
        <f>(S48-E48/(N48/1.35))</f>
        <v>400.77856677589028</v>
      </c>
      <c r="BD48">
        <f>E48*BB48/100/BC48</f>
        <v>-1.8912691278708784E-2</v>
      </c>
    </row>
    <row r="49" spans="1:56" x14ac:dyDescent="0.35">
      <c r="A49" s="1" t="s">
        <v>0</v>
      </c>
      <c r="B49" s="1" t="s">
        <v>722</v>
      </c>
      <c r="K49" s="1">
        <v>2.72</v>
      </c>
    </row>
    <row r="50" spans="1:56" x14ac:dyDescent="0.35">
      <c r="A50" s="1" t="s">
        <v>0</v>
      </c>
      <c r="B50" s="1" t="s">
        <v>721</v>
      </c>
      <c r="K50" s="1">
        <v>2.72</v>
      </c>
    </row>
    <row r="51" spans="1:56" x14ac:dyDescent="0.35">
      <c r="A51" s="1">
        <v>12</v>
      </c>
      <c r="B51" s="1" t="s">
        <v>720</v>
      </c>
      <c r="C51" s="1">
        <v>2622.000002682209</v>
      </c>
      <c r="D51" s="1">
        <v>0</v>
      </c>
      <c r="E51">
        <f>(R51-S51*(1000-T51)/(1000-U51))*AK51</f>
        <v>-9.345004439730797</v>
      </c>
      <c r="F51">
        <f>IF(AV51&lt;&gt;0,1/(1/AV51-1/N51),0)</f>
        <v>3.5209115509812148</v>
      </c>
      <c r="G51">
        <f>((AY51-AL51/2)*S51-E51)/(AY51+AL51/2)</f>
        <v>395.78436903672775</v>
      </c>
      <c r="H51">
        <f>AL51*1000</f>
        <v>29.622464743108271</v>
      </c>
      <c r="I51">
        <f>(AQ51-AW51)</f>
        <v>1.3532763211527459</v>
      </c>
      <c r="J51">
        <f>(P51+AP51*D51)</f>
        <v>32.581501007080078</v>
      </c>
      <c r="K51" s="1">
        <v>2.72</v>
      </c>
      <c r="L51">
        <f>(K51*AE51+AF51)</f>
        <v>2.140174012184143</v>
      </c>
      <c r="M51" s="1">
        <v>0.5</v>
      </c>
      <c r="N51">
        <f>L51*(M51+1)*(M51+1)/(M51*M51+1)</f>
        <v>3.8523132219314578</v>
      </c>
      <c r="O51" s="1">
        <v>30.683803558349609</v>
      </c>
      <c r="P51" s="1">
        <v>32.581501007080078</v>
      </c>
      <c r="Q51" s="1">
        <v>30.705427169799805</v>
      </c>
      <c r="R51" s="1">
        <v>399.94708251953125</v>
      </c>
      <c r="S51" s="1">
        <v>397.7349853515625</v>
      </c>
      <c r="T51" s="1">
        <v>14.759421348571777</v>
      </c>
      <c r="U51" s="1">
        <v>40.558757781982422</v>
      </c>
      <c r="V51" s="1">
        <v>29.413572311401367</v>
      </c>
      <c r="W51" s="1">
        <v>80.828231811523438</v>
      </c>
      <c r="X51" s="1">
        <v>299.64010620117188</v>
      </c>
      <c r="Y51" s="1">
        <v>1999.8499755859375</v>
      </c>
      <c r="Z51" s="1">
        <v>0.40470770001411438</v>
      </c>
      <c r="AA51" s="1">
        <v>88.297584533691406</v>
      </c>
      <c r="AB51" s="1">
        <v>24.983852386474609</v>
      </c>
      <c r="AC51" s="1">
        <v>0.86434191465377808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1.1016180375043081</v>
      </c>
      <c r="AL51">
        <f>(U51-T51)/(1000-U51)*AK51</f>
        <v>2.962246474310827E-2</v>
      </c>
      <c r="AM51">
        <f>(P51+273.15)</f>
        <v>305.73150100708006</v>
      </c>
      <c r="AN51">
        <f>(O51+273.15)</f>
        <v>303.83380355834959</v>
      </c>
      <c r="AO51">
        <f>(Y51*AG51+Z51*AH51)*AI51</f>
        <v>319.97598894172916</v>
      </c>
      <c r="AP51">
        <f>((AO51+0.00000010773*(AN51^4-AM51^4))-AL51*44100)/(L51*51.4+0.00000043092*AM51^3)</f>
        <v>-8.2532024817016278</v>
      </c>
      <c r="AQ51">
        <f>0.61365*EXP(17.502*J51/(240.97+J51))</f>
        <v>4.9345166649888528</v>
      </c>
      <c r="AR51">
        <f>AQ51*1000/AA51</f>
        <v>55.885069688469294</v>
      </c>
      <c r="AS51">
        <f>(AR51-U51)</f>
        <v>15.326311906486872</v>
      </c>
      <c r="AT51">
        <f>IF(D51,P51,(O51+P51)/2)</f>
        <v>31.632652282714844</v>
      </c>
      <c r="AU51">
        <f>0.61365*EXP(17.502*AT51/(240.97+AT51))</f>
        <v>4.6766932720290599</v>
      </c>
      <c r="AV51">
        <f>IF(AS51&lt;&gt;0,(1000-(AR51+U51)/2)/AS51*AL51,0)</f>
        <v>1.83958234542442</v>
      </c>
      <c r="AW51">
        <f>U51*AA51/1000</f>
        <v>3.5812403438361069</v>
      </c>
      <c r="AX51">
        <f>(AU51-AW51)</f>
        <v>1.095452928192953</v>
      </c>
      <c r="AY51">
        <f>1/(1.6/F51+1.37/N51)</f>
        <v>1.2344791187926525</v>
      </c>
      <c r="AZ51">
        <f>G51*AA51*0.001</f>
        <v>34.946803782134189</v>
      </c>
      <c r="BA51">
        <f>G51/S51</f>
        <v>0.99509568836869966</v>
      </c>
      <c r="BB51">
        <f>(1-AL51*AA51/AQ51/F51)*100</f>
        <v>84.945363313569914</v>
      </c>
      <c r="BC51">
        <f>(S51-E51/(N51/1.35))</f>
        <v>401.00983743830722</v>
      </c>
      <c r="BD51">
        <f>E51*BB51/100/BC51</f>
        <v>-1.9795394606048278E-2</v>
      </c>
    </row>
    <row r="52" spans="1:56" x14ac:dyDescent="0.35">
      <c r="A52" s="1" t="s">
        <v>0</v>
      </c>
      <c r="B52" s="1" t="s">
        <v>719</v>
      </c>
    </row>
    <row r="53" spans="1:56" x14ac:dyDescent="0.35">
      <c r="A53" s="1" t="s">
        <v>0</v>
      </c>
      <c r="B53" s="1" t="s">
        <v>718</v>
      </c>
    </row>
    <row r="54" spans="1:56" x14ac:dyDescent="0.35">
      <c r="A54" s="1" t="s">
        <v>0</v>
      </c>
      <c r="B54" s="1" t="s">
        <v>717</v>
      </c>
    </row>
    <row r="55" spans="1:56" x14ac:dyDescent="0.35">
      <c r="A55" s="1" t="s">
        <v>0</v>
      </c>
      <c r="B55" s="1" t="s">
        <v>716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431FB8-B3EC-4853-AC3F-7CAC38FCDD88}">
  <dimension ref="A1:BD55"/>
  <sheetViews>
    <sheetView topLeftCell="A9" zoomScale="55" workbookViewId="0">
      <selection activeCell="K18" sqref="K18:K51"/>
    </sheetView>
  </sheetViews>
  <sheetFormatPr defaultRowHeight="14.5" x14ac:dyDescent="0.35"/>
  <sheetData>
    <row r="1" spans="1:56" x14ac:dyDescent="0.35">
      <c r="A1" s="1" t="s">
        <v>70</v>
      </c>
    </row>
    <row r="2" spans="1:56" x14ac:dyDescent="0.35">
      <c r="A2" s="1" t="s">
        <v>807</v>
      </c>
    </row>
    <row r="3" spans="1:56" x14ac:dyDescent="0.35">
      <c r="A3" s="1" t="s">
        <v>69</v>
      </c>
      <c r="B3" s="1" t="s">
        <v>624</v>
      </c>
    </row>
    <row r="4" spans="1:56" x14ac:dyDescent="0.35">
      <c r="A4" s="1" t="s">
        <v>67</v>
      </c>
      <c r="B4" s="1" t="s">
        <v>66</v>
      </c>
      <c r="C4" s="1">
        <v>1</v>
      </c>
      <c r="D4" s="1">
        <v>0.15999999642372131</v>
      </c>
    </row>
    <row r="5" spans="1:56" x14ac:dyDescent="0.35">
      <c r="A5" s="1" t="s">
        <v>65</v>
      </c>
      <c r="B5" s="1">
        <v>4</v>
      </c>
    </row>
    <row r="6" spans="1:56" x14ac:dyDescent="0.35">
      <c r="A6" s="1" t="s">
        <v>64</v>
      </c>
      <c r="B6" s="1" t="s">
        <v>623</v>
      </c>
    </row>
    <row r="7" spans="1:56" x14ac:dyDescent="0.35">
      <c r="A7" s="1" t="s">
        <v>0</v>
      </c>
      <c r="B7" s="1" t="s">
        <v>62</v>
      </c>
    </row>
    <row r="9" spans="1:56" x14ac:dyDescent="0.35">
      <c r="A9" s="1" t="s">
        <v>61</v>
      </c>
      <c r="B9" s="1" t="s">
        <v>60</v>
      </c>
      <c r="C9" s="1" t="s">
        <v>59</v>
      </c>
      <c r="D9" s="1" t="s">
        <v>58</v>
      </c>
      <c r="E9" s="1" t="s">
        <v>57</v>
      </c>
      <c r="F9" s="1" t="s">
        <v>56</v>
      </c>
      <c r="G9" s="1" t="s">
        <v>55</v>
      </c>
      <c r="H9" s="1" t="s">
        <v>54</v>
      </c>
      <c r="I9" s="1" t="s">
        <v>53</v>
      </c>
      <c r="J9" s="1" t="s">
        <v>52</v>
      </c>
      <c r="K9" s="1" t="s">
        <v>51</v>
      </c>
      <c r="L9" s="1" t="s">
        <v>50</v>
      </c>
      <c r="M9" s="1" t="s">
        <v>49</v>
      </c>
      <c r="N9" s="1" t="s">
        <v>48</v>
      </c>
      <c r="O9" s="1" t="s">
        <v>47</v>
      </c>
      <c r="P9" s="1" t="s">
        <v>46</v>
      </c>
      <c r="Q9" s="1" t="s">
        <v>45</v>
      </c>
      <c r="R9" s="1" t="s">
        <v>44</v>
      </c>
      <c r="S9" s="1" t="s">
        <v>43</v>
      </c>
      <c r="T9" s="1" t="s">
        <v>42</v>
      </c>
      <c r="U9" s="1" t="s">
        <v>41</v>
      </c>
      <c r="V9" s="1" t="s">
        <v>40</v>
      </c>
      <c r="W9" s="1" t="s">
        <v>39</v>
      </c>
      <c r="X9" s="1" t="s">
        <v>38</v>
      </c>
      <c r="Y9" s="1" t="s">
        <v>37</v>
      </c>
      <c r="Z9" s="1" t="s">
        <v>36</v>
      </c>
      <c r="AA9" s="1" t="s">
        <v>35</v>
      </c>
      <c r="AB9" s="1" t="s">
        <v>34</v>
      </c>
      <c r="AC9" s="1" t="s">
        <v>33</v>
      </c>
      <c r="AD9" s="1" t="s">
        <v>32</v>
      </c>
      <c r="AE9" s="1" t="s">
        <v>31</v>
      </c>
      <c r="AF9" s="1" t="s">
        <v>30</v>
      </c>
      <c r="AG9" s="1" t="s">
        <v>29</v>
      </c>
      <c r="AH9" s="1" t="s">
        <v>28</v>
      </c>
      <c r="AI9" s="1" t="s">
        <v>27</v>
      </c>
      <c r="AJ9" s="1" t="s">
        <v>26</v>
      </c>
      <c r="AK9" s="1" t="s">
        <v>25</v>
      </c>
      <c r="AL9" s="1" t="s">
        <v>24</v>
      </c>
      <c r="AM9" s="1" t="s">
        <v>23</v>
      </c>
      <c r="AN9" s="1" t="s">
        <v>22</v>
      </c>
      <c r="AO9" s="1" t="s">
        <v>21</v>
      </c>
      <c r="AP9" s="1" t="s">
        <v>20</v>
      </c>
      <c r="AQ9" s="1" t="s">
        <v>19</v>
      </c>
      <c r="AR9" s="1" t="s">
        <v>18</v>
      </c>
      <c r="AS9" s="1" t="s">
        <v>17</v>
      </c>
      <c r="AT9" s="1" t="s">
        <v>16</v>
      </c>
      <c r="AU9" s="1" t="s">
        <v>15</v>
      </c>
      <c r="AV9" s="1" t="s">
        <v>14</v>
      </c>
      <c r="AW9" s="1" t="s">
        <v>13</v>
      </c>
      <c r="AX9" s="1" t="s">
        <v>12</v>
      </c>
      <c r="AY9" s="1" t="s">
        <v>11</v>
      </c>
      <c r="AZ9" s="1" t="s">
        <v>10</v>
      </c>
      <c r="BA9" s="1" t="s">
        <v>9</v>
      </c>
      <c r="BB9" s="1" t="s">
        <v>8</v>
      </c>
      <c r="BC9" s="1" t="s">
        <v>7</v>
      </c>
      <c r="BD9" s="1" t="s">
        <v>6</v>
      </c>
    </row>
    <row r="10" spans="1:56" x14ac:dyDescent="0.35">
      <c r="A10" s="1" t="s">
        <v>5</v>
      </c>
      <c r="B10" s="1" t="s">
        <v>5</v>
      </c>
      <c r="C10" s="1" t="s">
        <v>5</v>
      </c>
      <c r="D10" s="1" t="s">
        <v>5</v>
      </c>
      <c r="E10" s="1" t="s">
        <v>4</v>
      </c>
      <c r="F10" s="1" t="s">
        <v>4</v>
      </c>
      <c r="G10" s="1" t="s">
        <v>4</v>
      </c>
      <c r="H10" s="1" t="s">
        <v>4</v>
      </c>
      <c r="I10" s="1" t="s">
        <v>4</v>
      </c>
      <c r="J10" s="1" t="s">
        <v>4</v>
      </c>
      <c r="K10" s="1" t="s">
        <v>5</v>
      </c>
      <c r="L10" s="1" t="s">
        <v>4</v>
      </c>
      <c r="M10" s="1" t="s">
        <v>5</v>
      </c>
      <c r="N10" s="1" t="s">
        <v>4</v>
      </c>
      <c r="O10" s="1" t="s">
        <v>5</v>
      </c>
      <c r="P10" s="1" t="s">
        <v>5</v>
      </c>
      <c r="Q10" s="1" t="s">
        <v>5</v>
      </c>
      <c r="R10" s="1" t="s">
        <v>5</v>
      </c>
      <c r="S10" s="1" t="s">
        <v>5</v>
      </c>
      <c r="T10" s="1" t="s">
        <v>5</v>
      </c>
      <c r="U10" s="1" t="s">
        <v>5</v>
      </c>
      <c r="V10" s="1" t="s">
        <v>5</v>
      </c>
      <c r="W10" s="1" t="s">
        <v>5</v>
      </c>
      <c r="X10" s="1" t="s">
        <v>5</v>
      </c>
      <c r="Y10" s="1" t="s">
        <v>5</v>
      </c>
      <c r="Z10" s="1" t="s">
        <v>5</v>
      </c>
      <c r="AA10" s="1" t="s">
        <v>5</v>
      </c>
      <c r="AB10" s="1" t="s">
        <v>5</v>
      </c>
      <c r="AC10" s="1" t="s">
        <v>5</v>
      </c>
      <c r="AD10" s="1" t="s">
        <v>5</v>
      </c>
      <c r="AE10" s="1" t="s">
        <v>5</v>
      </c>
      <c r="AF10" s="1" t="s">
        <v>5</v>
      </c>
      <c r="AG10" s="1" t="s">
        <v>5</v>
      </c>
      <c r="AH10" s="1" t="s">
        <v>5</v>
      </c>
      <c r="AI10" s="1" t="s">
        <v>5</v>
      </c>
      <c r="AJ10" s="1" t="s">
        <v>5</v>
      </c>
      <c r="AK10" s="1" t="s">
        <v>4</v>
      </c>
      <c r="AL10" s="1" t="s">
        <v>4</v>
      </c>
      <c r="AM10" s="1" t="s">
        <v>4</v>
      </c>
      <c r="AN10" s="1" t="s">
        <v>4</v>
      </c>
      <c r="AO10" s="1" t="s">
        <v>4</v>
      </c>
      <c r="AP10" s="1" t="s">
        <v>4</v>
      </c>
      <c r="AQ10" s="1" t="s">
        <v>4</v>
      </c>
      <c r="AR10" s="1" t="s">
        <v>4</v>
      </c>
      <c r="AS10" s="1" t="s">
        <v>4</v>
      </c>
      <c r="AT10" s="1" t="s">
        <v>4</v>
      </c>
      <c r="AU10" s="1" t="s">
        <v>4</v>
      </c>
      <c r="AV10" s="1" t="s">
        <v>4</v>
      </c>
      <c r="AW10" s="1" t="s">
        <v>4</v>
      </c>
      <c r="AX10" s="1" t="s">
        <v>4</v>
      </c>
      <c r="AY10" s="1" t="s">
        <v>4</v>
      </c>
      <c r="AZ10" s="1" t="s">
        <v>4</v>
      </c>
      <c r="BA10" s="1" t="s">
        <v>4</v>
      </c>
      <c r="BB10" s="1" t="s">
        <v>4</v>
      </c>
      <c r="BC10" s="1" t="s">
        <v>4</v>
      </c>
      <c r="BD10" s="1" t="s">
        <v>4</v>
      </c>
    </row>
    <row r="11" spans="1:56" x14ac:dyDescent="0.35">
      <c r="A11" s="1" t="s">
        <v>0</v>
      </c>
      <c r="B11" s="1" t="s">
        <v>806</v>
      </c>
    </row>
    <row r="12" spans="1:56" x14ac:dyDescent="0.35">
      <c r="A12" s="1" t="s">
        <v>0</v>
      </c>
      <c r="B12" s="1" t="s">
        <v>805</v>
      </c>
    </row>
    <row r="13" spans="1:56" x14ac:dyDescent="0.35">
      <c r="A13" s="1" t="s">
        <v>0</v>
      </c>
      <c r="B13" s="1" t="s">
        <v>804</v>
      </c>
    </row>
    <row r="14" spans="1:56" x14ac:dyDescent="0.35">
      <c r="A14" s="1" t="s">
        <v>0</v>
      </c>
      <c r="B14" s="1" t="s">
        <v>803</v>
      </c>
    </row>
    <row r="15" spans="1:56" x14ac:dyDescent="0.35">
      <c r="A15" s="1" t="s">
        <v>0</v>
      </c>
      <c r="B15" s="1" t="s">
        <v>802</v>
      </c>
    </row>
    <row r="16" spans="1:56" x14ac:dyDescent="0.35">
      <c r="A16" s="1" t="s">
        <v>0</v>
      </c>
      <c r="B16" s="1" t="s">
        <v>801</v>
      </c>
    </row>
    <row r="17" spans="1:56" x14ac:dyDescent="0.35">
      <c r="A17" s="1" t="s">
        <v>0</v>
      </c>
      <c r="B17" s="1" t="s">
        <v>800</v>
      </c>
    </row>
    <row r="18" spans="1:56" x14ac:dyDescent="0.35">
      <c r="A18" s="1">
        <v>1</v>
      </c>
      <c r="B18" s="1" t="s">
        <v>799</v>
      </c>
      <c r="C18" s="1">
        <v>428.00000639259815</v>
      </c>
      <c r="D18" s="1">
        <v>0</v>
      </c>
      <c r="E18">
        <f>(R18-S18*(1000-T18)/(1000-U18))*AK18</f>
        <v>-10.127372061973885</v>
      </c>
      <c r="F18">
        <f>IF(AV18&lt;&gt;0,1/(1/AV18-1/N18),0)</f>
        <v>2.4758525184672662</v>
      </c>
      <c r="G18">
        <f>((AY18-AL18/2)*S18-E18)/(AY18+AL18/2)</f>
        <v>391.54812844137683</v>
      </c>
      <c r="H18">
        <f>AL18*1000</f>
        <v>36.818294916547849</v>
      </c>
      <c r="I18">
        <f>(AQ18-AW18)</f>
        <v>2.0615438350049935</v>
      </c>
      <c r="J18">
        <f>(P18+AP18*D18)</f>
        <v>32.520053863525391</v>
      </c>
      <c r="K18" s="1">
        <v>2.72</v>
      </c>
      <c r="L18">
        <f>(K18*AE18+AF18)</f>
        <v>2.140174012184143</v>
      </c>
      <c r="M18" s="1">
        <v>0.5</v>
      </c>
      <c r="N18">
        <f>L18*(M18+1)*(M18+1)/(M18*M18+1)</f>
        <v>3.8523132219314578</v>
      </c>
      <c r="O18" s="1">
        <v>30.760869979858398</v>
      </c>
      <c r="P18" s="1">
        <v>32.520053863525391</v>
      </c>
      <c r="Q18" s="1">
        <v>30.890310287475586</v>
      </c>
      <c r="R18" s="1">
        <v>399.964599609375</v>
      </c>
      <c r="S18" s="1">
        <v>395.9256591796875</v>
      </c>
      <c r="T18" s="1">
        <v>1.4686422422528267E-2</v>
      </c>
      <c r="U18" s="1">
        <v>32.351341247558594</v>
      </c>
      <c r="V18" s="1">
        <v>2.9133021831512451E-2</v>
      </c>
      <c r="W18" s="1">
        <v>64.174400329589844</v>
      </c>
      <c r="X18" s="1">
        <v>299.67822265625</v>
      </c>
      <c r="Y18" s="1">
        <v>0.29129648208618164</v>
      </c>
      <c r="Z18" s="1">
        <v>0.23182070255279541</v>
      </c>
      <c r="AA18" s="1">
        <v>88.277931213378906</v>
      </c>
      <c r="AB18" s="1">
        <v>22.160163879394531</v>
      </c>
      <c r="AC18" s="1">
        <v>0.738273024559021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1.1017581715303306</v>
      </c>
      <c r="AL18">
        <f>(U18-T18)/(1000-U18)*AK18</f>
        <v>3.6818294916547846E-2</v>
      </c>
      <c r="AM18">
        <f>(P18+273.15)</f>
        <v>305.67005386352537</v>
      </c>
      <c r="AN18">
        <f>(O18+273.15)</f>
        <v>303.91086997985838</v>
      </c>
      <c r="AO18">
        <f>(Y18*AG18+Z18*AH18)*AI18</f>
        <v>4.6607436092031662E-2</v>
      </c>
      <c r="AP18">
        <f>((AO18+0.00000010773*(AN18^4-AM18^4))-AL18*44100)/(L18*51.4+0.00000043092*AM18^3)</f>
        <v>-13.450062139558865</v>
      </c>
      <c r="AQ18">
        <f>0.61365*EXP(17.502*J18/(240.97+J18))</f>
        <v>4.9174533123175186</v>
      </c>
      <c r="AR18">
        <f>AQ18*1000/AA18</f>
        <v>55.704220123049929</v>
      </c>
      <c r="AS18">
        <f>(AR18-U18)</f>
        <v>23.352878875491335</v>
      </c>
      <c r="AT18">
        <f>IF(D18,P18,(O18+P18)/2)</f>
        <v>31.640461921691895</v>
      </c>
      <c r="AU18">
        <f>0.61365*EXP(17.502*AT18/(240.97+AT18))</f>
        <v>4.6787664861184535</v>
      </c>
      <c r="AV18">
        <f>IF(AS18&lt;&gt;0,(1000-(AR18+U18)/2)/AS18*AL18,0)</f>
        <v>1.507191780954017</v>
      </c>
      <c r="AW18">
        <f>U18*AA18/1000</f>
        <v>2.8559094773125251</v>
      </c>
      <c r="AX18">
        <f>(AU18-AW18)</f>
        <v>1.8228570088059284</v>
      </c>
      <c r="AY18">
        <f>1/(1.6/F18+1.37/N18)</f>
        <v>0.99813097270310169</v>
      </c>
      <c r="AZ18">
        <f>G18*AA18*0.001</f>
        <v>34.565058749275117</v>
      </c>
      <c r="BA18">
        <f>G18/S18</f>
        <v>0.98894355382932142</v>
      </c>
      <c r="BB18">
        <f>(1-AL18*AA18/AQ18/F18)*100</f>
        <v>73.303716680662788</v>
      </c>
      <c r="BC18">
        <f>(S18-E18/(N18/1.35))</f>
        <v>399.47468323251621</v>
      </c>
      <c r="BD18">
        <f>E18*BB18/100/BC18</f>
        <v>-1.8583756205608929E-2</v>
      </c>
    </row>
    <row r="19" spans="1:56" x14ac:dyDescent="0.35">
      <c r="A19" s="1" t="s">
        <v>0</v>
      </c>
      <c r="B19" s="1" t="s">
        <v>798</v>
      </c>
      <c r="K19" s="1">
        <v>2.72</v>
      </c>
    </row>
    <row r="20" spans="1:56" x14ac:dyDescent="0.35">
      <c r="A20" s="1" t="s">
        <v>0</v>
      </c>
      <c r="B20" s="1" t="s">
        <v>797</v>
      </c>
      <c r="K20" s="1">
        <v>2.72</v>
      </c>
    </row>
    <row r="21" spans="1:56" x14ac:dyDescent="0.35">
      <c r="A21" s="1">
        <v>2</v>
      </c>
      <c r="B21" s="1" t="s">
        <v>796</v>
      </c>
      <c r="C21" s="1">
        <v>631.50000640377402</v>
      </c>
      <c r="D21" s="1">
        <v>0</v>
      </c>
      <c r="E21">
        <f>(R21-S21*(1000-T21)/(1000-U21))*AK21</f>
        <v>-8.862924580937527</v>
      </c>
      <c r="F21">
        <f>IF(AV21&lt;&gt;0,1/(1/AV21-1/N21),0)</f>
        <v>2.594054556006113</v>
      </c>
      <c r="G21">
        <f>((AY21-AL21/2)*S21-E21)/(AY21+AL21/2)</f>
        <v>390.19787658276351</v>
      </c>
      <c r="H21">
        <f>AL21*1000</f>
        <v>35.551437730949836</v>
      </c>
      <c r="I21">
        <f>(AQ21-AW21)</f>
        <v>1.9388504677372165</v>
      </c>
      <c r="J21">
        <f>(P21+AP21*D21)</f>
        <v>31.714199066162109</v>
      </c>
      <c r="K21" s="1">
        <v>2.72</v>
      </c>
      <c r="L21">
        <f>(K21*AE21+AF21)</f>
        <v>2.140174012184143</v>
      </c>
      <c r="M21" s="1">
        <v>0.5</v>
      </c>
      <c r="N21">
        <f>L21*(M21+1)*(M21+1)/(M21*M21+1)</f>
        <v>3.8523132219314578</v>
      </c>
      <c r="O21" s="1">
        <v>30.670402526855469</v>
      </c>
      <c r="P21" s="1">
        <v>31.714199066162109</v>
      </c>
      <c r="Q21" s="1">
        <v>30.850175857543945</v>
      </c>
      <c r="R21" s="1">
        <v>399.86215209960938</v>
      </c>
      <c r="S21" s="1">
        <v>395.15460205078125</v>
      </c>
      <c r="T21" s="1">
        <v>-4.3139019981026649E-3</v>
      </c>
      <c r="U21" s="1">
        <v>31.262025833129883</v>
      </c>
      <c r="V21" s="1">
        <v>-8.601033128798008E-3</v>
      </c>
      <c r="W21" s="1">
        <v>62.330051422119141</v>
      </c>
      <c r="X21" s="1">
        <v>299.60934448242188</v>
      </c>
      <c r="Y21" s="1">
        <v>26.372873306274414</v>
      </c>
      <c r="Z21" s="1">
        <v>0.49376016855239868</v>
      </c>
      <c r="AA21" s="1">
        <v>88.271003723144531</v>
      </c>
      <c r="AB21" s="1">
        <v>21.781818389892578</v>
      </c>
      <c r="AC21" s="1">
        <v>0.74071252346038818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1.1015049429500801</v>
      </c>
      <c r="AL21">
        <f>(U21-T21)/(1000-U21)*AK21</f>
        <v>3.5551437730949834E-2</v>
      </c>
      <c r="AM21">
        <f>(P21+273.15)</f>
        <v>304.86419906616209</v>
      </c>
      <c r="AN21">
        <f>(O21+273.15)</f>
        <v>303.82040252685545</v>
      </c>
      <c r="AO21">
        <f>(Y21*AG21+Z21*AH21)*AI21</f>
        <v>4.2196596346871615</v>
      </c>
      <c r="AP21">
        <f>((AO21+0.00000010773*(AN21^4-AM21^4))-AL21*44100)/(L21*51.4+0.00000043092*AM21^3)</f>
        <v>-12.897588886114727</v>
      </c>
      <c r="AQ21">
        <f>0.61365*EXP(17.502*J21/(240.97+J21))</f>
        <v>4.698380866446465</v>
      </c>
      <c r="AR21">
        <f>AQ21*1000/AA21</f>
        <v>53.226775138782706</v>
      </c>
      <c r="AS21">
        <f>(AR21-U21)</f>
        <v>21.964749305652823</v>
      </c>
      <c r="AT21">
        <f>IF(D21,P21,(O21+P21)/2)</f>
        <v>31.192300796508789</v>
      </c>
      <c r="AU21">
        <f>0.61365*EXP(17.502*AT21/(240.97+AT21))</f>
        <v>4.5610802594071842</v>
      </c>
      <c r="AV21">
        <f>IF(AS21&lt;&gt;0,(1000-(AR21+U21)/2)/AS21*AL21,0)</f>
        <v>1.5501924508115867</v>
      </c>
      <c r="AW21">
        <f>U21*AA21/1000</f>
        <v>2.7595303987092485</v>
      </c>
      <c r="AX21">
        <f>(AU21-AW21)</f>
        <v>1.8015498606979357</v>
      </c>
      <c r="AY21">
        <f>1/(1.6/F21+1.37/N21)</f>
        <v>1.0283563861758067</v>
      </c>
      <c r="AZ21">
        <f>G21*AA21*0.001</f>
        <v>34.44315821660021</v>
      </c>
      <c r="BA21">
        <f>G21/S21</f>
        <v>0.98745623752755696</v>
      </c>
      <c r="BB21">
        <f>(1-AL21*AA21/AQ21/F21)*100</f>
        <v>74.251738640421109</v>
      </c>
      <c r="BC21">
        <f>(S21-E21/(N21/1.35))</f>
        <v>398.26051465314924</v>
      </c>
      <c r="BD21">
        <f>E21*BB21/100/BC21</f>
        <v>-1.6524047334862582E-2</v>
      </c>
    </row>
    <row r="22" spans="1:56" x14ac:dyDescent="0.35">
      <c r="A22" s="1" t="s">
        <v>0</v>
      </c>
      <c r="B22" s="1" t="s">
        <v>795</v>
      </c>
      <c r="K22" s="1">
        <v>2.72</v>
      </c>
    </row>
    <row r="23" spans="1:56" x14ac:dyDescent="0.35">
      <c r="A23" s="1" t="s">
        <v>0</v>
      </c>
      <c r="B23" s="1" t="s">
        <v>794</v>
      </c>
      <c r="K23" s="1">
        <v>2.72</v>
      </c>
    </row>
    <row r="24" spans="1:56" x14ac:dyDescent="0.35">
      <c r="A24" s="1">
        <v>3</v>
      </c>
      <c r="B24" s="1" t="s">
        <v>793</v>
      </c>
      <c r="C24" s="1">
        <v>834.50000640377402</v>
      </c>
      <c r="D24" s="1">
        <v>0</v>
      </c>
      <c r="E24">
        <f>(R24-S24*(1000-T24)/(1000-U24))*AK24</f>
        <v>-7.945625131014471</v>
      </c>
      <c r="F24">
        <f>IF(AV24&lt;&gt;0,1/(1/AV24-1/N24),0)</f>
        <v>2.4831674243771347</v>
      </c>
      <c r="G24">
        <f>((AY24-AL24/2)*S24-E24)/(AY24+AL24/2)</f>
        <v>389.47031586894997</v>
      </c>
      <c r="H24">
        <f>AL24*1000</f>
        <v>34.319524362769855</v>
      </c>
      <c r="I24">
        <f>(AQ24-AW24)</f>
        <v>1.9237520642878807</v>
      </c>
      <c r="J24">
        <f>(P24+AP24*D24)</f>
        <v>31.298738479614258</v>
      </c>
      <c r="K24" s="1">
        <v>2.72</v>
      </c>
      <c r="L24">
        <f>(K24*AE24+AF24)</f>
        <v>2.140174012184143</v>
      </c>
      <c r="M24" s="1">
        <v>0.5</v>
      </c>
      <c r="N24">
        <f>L24*(M24+1)*(M24+1)/(M24*M24+1)</f>
        <v>3.8523132219314578</v>
      </c>
      <c r="O24" s="1">
        <v>30.565933227539063</v>
      </c>
      <c r="P24" s="1">
        <v>31.298738479614258</v>
      </c>
      <c r="Q24" s="1">
        <v>30.765579223632813</v>
      </c>
      <c r="R24" s="1">
        <v>400.07785034179688</v>
      </c>
      <c r="S24" s="1">
        <v>394.985595703125</v>
      </c>
      <c r="T24" s="1">
        <v>-1.6754094511270523E-2</v>
      </c>
      <c r="U24" s="1">
        <v>30.194313049316406</v>
      </c>
      <c r="V24" s="1">
        <v>-3.3601328730583191E-2</v>
      </c>
      <c r="W24" s="1">
        <v>60.556484222412109</v>
      </c>
      <c r="X24" s="1">
        <v>299.6600341796875</v>
      </c>
      <c r="Y24" s="1">
        <v>50.916831970214844</v>
      </c>
      <c r="Z24" s="1">
        <v>0.36410847306251526</v>
      </c>
      <c r="AA24" s="1">
        <v>88.2630615234375</v>
      </c>
      <c r="AB24" s="1">
        <v>21.592153549194336</v>
      </c>
      <c r="AC24" s="1">
        <v>0.74155861139297485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1.1016913021312038</v>
      </c>
      <c r="AL24">
        <f>(U24-T24)/(1000-U24)*AK24</f>
        <v>3.4319524362769853E-2</v>
      </c>
      <c r="AM24">
        <f>(P24+273.15)</f>
        <v>304.44873847961424</v>
      </c>
      <c r="AN24">
        <f>(O24+273.15)</f>
        <v>303.71593322753904</v>
      </c>
      <c r="AO24">
        <f>(Y24*AG24+Z24*AH24)*AI24</f>
        <v>8.146692933141594</v>
      </c>
      <c r="AP24">
        <f>((AO24+0.00000010773*(AN24^4-AM24^4))-AL24*44100)/(L24*51.4+0.00000043092*AM24^3)</f>
        <v>-12.394891993125739</v>
      </c>
      <c r="AQ24">
        <f>0.61365*EXP(17.502*J24/(240.97+J24))</f>
        <v>4.5887945746176264</v>
      </c>
      <c r="AR24">
        <f>AQ24*1000/AA24</f>
        <v>51.989977408602705</v>
      </c>
      <c r="AS24">
        <f>(AR24-U24)</f>
        <v>21.795664359286299</v>
      </c>
      <c r="AT24">
        <f>IF(D24,P24,(O24+P24)/2)</f>
        <v>30.93233585357666</v>
      </c>
      <c r="AU24">
        <f>0.61365*EXP(17.502*AT24/(240.97+AT24))</f>
        <v>4.4940024273963211</v>
      </c>
      <c r="AV24">
        <f>IF(AS24&lt;&gt;0,(1000-(AR24+U24)/2)/AS24*AL24,0)</f>
        <v>1.5098994433470765</v>
      </c>
      <c r="AW24">
        <f>U24*AA24/1000</f>
        <v>2.6650425103297457</v>
      </c>
      <c r="AX24">
        <f>(AU24-AW24)</f>
        <v>1.8289599170665753</v>
      </c>
      <c r="AY24">
        <f>1/(1.6/F24+1.37/N24)</f>
        <v>1.000031171431718</v>
      </c>
      <c r="AZ24">
        <f>G24*AA24*0.001</f>
        <v>34.375842451093767</v>
      </c>
      <c r="BA24">
        <f>G24/S24</f>
        <v>0.9860367570509575</v>
      </c>
      <c r="BB24">
        <f>(1-AL24*AA24/AQ24/F24)*100</f>
        <v>73.416287632327055</v>
      </c>
      <c r="BC24">
        <f>(S24-E24/(N24/1.35))</f>
        <v>397.77005099243075</v>
      </c>
      <c r="BD24">
        <f>E24*BB24/100/BC24</f>
        <v>-1.4665214200560946E-2</v>
      </c>
    </row>
    <row r="25" spans="1:56" x14ac:dyDescent="0.35">
      <c r="A25" s="1" t="s">
        <v>0</v>
      </c>
      <c r="B25" s="1" t="s">
        <v>792</v>
      </c>
      <c r="K25" s="1">
        <v>2.72</v>
      </c>
    </row>
    <row r="26" spans="1:56" x14ac:dyDescent="0.35">
      <c r="A26" s="1" t="s">
        <v>0</v>
      </c>
      <c r="B26" s="1" t="s">
        <v>791</v>
      </c>
      <c r="K26" s="1">
        <v>2.72</v>
      </c>
    </row>
    <row r="27" spans="1:56" x14ac:dyDescent="0.35">
      <c r="A27" s="1">
        <v>4</v>
      </c>
      <c r="B27" s="1" t="s">
        <v>790</v>
      </c>
      <c r="C27" s="1">
        <v>1038.500006403774</v>
      </c>
      <c r="D27" s="1">
        <v>0</v>
      </c>
      <c r="E27">
        <f>(R27-S27*(1000-T27)/(1000-U27))*AK27</f>
        <v>-7.2418958538146034</v>
      </c>
      <c r="F27">
        <f>IF(AV27&lt;&gt;0,1/(1/AV27-1/N27),0)</f>
        <v>2.3227483625056617</v>
      </c>
      <c r="G27">
        <f>((AY27-AL27/2)*S27-E27)/(AY27+AL27/2)</f>
        <v>388.5548924669589</v>
      </c>
      <c r="H27">
        <f>AL27*1000</f>
        <v>33.41827268728877</v>
      </c>
      <c r="I27">
        <f>(AQ27-AW27)</f>
        <v>1.95299488671029</v>
      </c>
      <c r="J27">
        <f>(P27+AP27*D27)</f>
        <v>31.148691177368164</v>
      </c>
      <c r="K27" s="1">
        <v>2.72</v>
      </c>
      <c r="L27">
        <f>(K27*AE27+AF27)</f>
        <v>2.140174012184143</v>
      </c>
      <c r="M27" s="1">
        <v>0.5</v>
      </c>
      <c r="N27">
        <f>L27*(M27+1)*(M27+1)/(M27*M27+1)</f>
        <v>3.8523132219314578</v>
      </c>
      <c r="O27" s="1">
        <v>30.490846633911133</v>
      </c>
      <c r="P27" s="1">
        <v>31.148691177368164</v>
      </c>
      <c r="Q27" s="1">
        <v>30.687353134155273</v>
      </c>
      <c r="R27" s="1">
        <v>400.0587158203125</v>
      </c>
      <c r="S27" s="1">
        <v>394.65975952148438</v>
      </c>
      <c r="T27" s="1">
        <v>-2.3337159305810928E-2</v>
      </c>
      <c r="U27" s="1">
        <v>29.422876358032227</v>
      </c>
      <c r="V27" s="1">
        <v>-4.7002293169498444E-2</v>
      </c>
      <c r="W27" s="1">
        <v>59.259254455566406</v>
      </c>
      <c r="X27" s="1">
        <v>299.60806274414063</v>
      </c>
      <c r="Y27" s="1">
        <v>100.99828338623047</v>
      </c>
      <c r="Z27" s="1">
        <v>0.38768348097801208</v>
      </c>
      <c r="AA27" s="1">
        <v>88.256919860839844</v>
      </c>
      <c r="AB27" s="1">
        <v>21.359298706054688</v>
      </c>
      <c r="AC27" s="1">
        <v>0.73458266258239746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1.1015002306769872</v>
      </c>
      <c r="AL27">
        <f>(U27-T27)/(1000-U27)*AK27</f>
        <v>3.3418272687288773E-2</v>
      </c>
      <c r="AM27">
        <f>(P27+273.15)</f>
        <v>304.29869117736814</v>
      </c>
      <c r="AN27">
        <f>(O27+273.15)</f>
        <v>303.64084663391111</v>
      </c>
      <c r="AO27">
        <f>(Y27*AG27+Z27*AH27)*AI27</f>
        <v>16.159724980598867</v>
      </c>
      <c r="AP27">
        <f>((AO27+0.00000010773*(AN27^4-AM27^4))-AL27*44100)/(L27*51.4+0.00000043092*AM27^3)</f>
        <v>-11.998218022237479</v>
      </c>
      <c r="AQ27">
        <f>0.61365*EXP(17.502*J27/(240.97+J27))</f>
        <v>4.5497673275165393</v>
      </c>
      <c r="AR27">
        <f>AQ27*1000/AA27</f>
        <v>51.551394889946749</v>
      </c>
      <c r="AS27">
        <f>(AR27-U27)</f>
        <v>22.128518531914523</v>
      </c>
      <c r="AT27">
        <f>IF(D27,P27,(O27+P27)/2)</f>
        <v>30.819768905639648</v>
      </c>
      <c r="AU27">
        <f>0.61365*EXP(17.502*AT27/(240.97+AT27))</f>
        <v>4.4652248275847191</v>
      </c>
      <c r="AV27">
        <f>IF(AS27&lt;&gt;0,(1000-(AR27+U27)/2)/AS27*AL27,0)</f>
        <v>1.4490469618394655</v>
      </c>
      <c r="AW27">
        <f>U27*AA27/1000</f>
        <v>2.5967724408062494</v>
      </c>
      <c r="AX27">
        <f>(AU27-AW27)</f>
        <v>1.8684523867784697</v>
      </c>
      <c r="AY27">
        <f>1/(1.6/F27+1.37/N27)</f>
        <v>0.9574237244474455</v>
      </c>
      <c r="AZ27">
        <f>G27*AA27*0.001</f>
        <v>34.292658005993637</v>
      </c>
      <c r="BA27">
        <f>G27/S27</f>
        <v>0.98453131613436473</v>
      </c>
      <c r="BB27">
        <f>(1-AL27*AA27/AQ27/F27)*100</f>
        <v>72.091183843265114</v>
      </c>
      <c r="BC27">
        <f>(S27-E27/(N27/1.35))</f>
        <v>397.19760077151335</v>
      </c>
      <c r="BD27">
        <f>E27*BB27/100/BC27</f>
        <v>-1.3144008029178681E-2</v>
      </c>
    </row>
    <row r="28" spans="1:56" x14ac:dyDescent="0.35">
      <c r="A28" s="1" t="s">
        <v>0</v>
      </c>
      <c r="B28" s="1" t="s">
        <v>789</v>
      </c>
      <c r="K28" s="1">
        <v>2.72</v>
      </c>
    </row>
    <row r="29" spans="1:56" x14ac:dyDescent="0.35">
      <c r="A29" s="1" t="s">
        <v>0</v>
      </c>
      <c r="B29" s="1" t="s">
        <v>788</v>
      </c>
      <c r="K29" s="1">
        <v>2.72</v>
      </c>
    </row>
    <row r="30" spans="1:56" x14ac:dyDescent="0.35">
      <c r="A30" s="1">
        <v>5</v>
      </c>
      <c r="B30" s="1" t="s">
        <v>787</v>
      </c>
      <c r="C30" s="1">
        <v>1241.500006403774</v>
      </c>
      <c r="D30" s="1">
        <v>0</v>
      </c>
      <c r="E30">
        <f>(R30-S30*(1000-T30)/(1000-U30))*AK30</f>
        <v>-6.376903258184341</v>
      </c>
      <c r="F30">
        <f>IF(AV30&lt;&gt;0,1/(1/AV30-1/N30),0)</f>
        <v>2.2087489657914512</v>
      </c>
      <c r="G30">
        <f>((AY30-AL30/2)*S30-E30)/(AY30+AL30/2)</f>
        <v>387.68279699665067</v>
      </c>
      <c r="H30">
        <f>AL30*1000</f>
        <v>32.148117877842211</v>
      </c>
      <c r="I30">
        <f>(AQ30-AW30)</f>
        <v>1.941423233730148</v>
      </c>
      <c r="J30">
        <f>(P30+AP30*D30)</f>
        <v>30.72479248046875</v>
      </c>
      <c r="K30" s="1">
        <v>2.72</v>
      </c>
      <c r="L30">
        <f>(K30*AE30+AF30)</f>
        <v>2.140174012184143</v>
      </c>
      <c r="M30" s="1">
        <v>0.5</v>
      </c>
      <c r="N30">
        <f>L30*(M30+1)*(M30+1)/(M30*M30+1)</f>
        <v>3.8523132219314578</v>
      </c>
      <c r="O30" s="1">
        <v>30.390884399414063</v>
      </c>
      <c r="P30" s="1">
        <v>30.72479248046875</v>
      </c>
      <c r="Q30" s="1">
        <v>30.599098205566406</v>
      </c>
      <c r="R30" s="1">
        <v>400.092041015625</v>
      </c>
      <c r="S30" s="1">
        <v>394.37234497070313</v>
      </c>
      <c r="T30" s="1">
        <v>-2.8679691255092621E-2</v>
      </c>
      <c r="U30" s="1">
        <v>28.325082778930664</v>
      </c>
      <c r="V30" s="1">
        <v>-5.8088421821594238E-2</v>
      </c>
      <c r="W30" s="1">
        <v>57.370189666748047</v>
      </c>
      <c r="X30" s="1">
        <v>299.66412353515625</v>
      </c>
      <c r="Y30" s="1">
        <v>151.03712463378906</v>
      </c>
      <c r="Z30" s="1">
        <v>0.23444560170173645</v>
      </c>
      <c r="AA30" s="1">
        <v>88.248497009277344</v>
      </c>
      <c r="AB30" s="1">
        <v>21.094381332397461</v>
      </c>
      <c r="AC30" s="1">
        <v>0.74246078729629517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1.1017063365263093</v>
      </c>
      <c r="AL30">
        <f>(U30-T30)/(1000-U30)*AK30</f>
        <v>3.2148117877842212E-2</v>
      </c>
      <c r="AM30">
        <f>(P30+273.15)</f>
        <v>303.87479248046873</v>
      </c>
      <c r="AN30">
        <f>(O30+273.15)</f>
        <v>303.54088439941404</v>
      </c>
      <c r="AO30">
        <f>(Y30*AG30+Z30*AH30)*AI30</f>
        <v>24.1659394012554</v>
      </c>
      <c r="AP30">
        <f>((AO30+0.00000010773*(AN30^4-AM30^4))-AL30*44100)/(L30*51.4+0.00000043092*AM30^3)</f>
        <v>-11.446661807926386</v>
      </c>
      <c r="AQ30">
        <f>0.61365*EXP(17.502*J30/(240.97+J30))</f>
        <v>4.4410692166341441</v>
      </c>
      <c r="AR30">
        <f>AQ30*1000/AA30</f>
        <v>50.324587580990368</v>
      </c>
      <c r="AS30">
        <f>(AR30-U30)</f>
        <v>21.999504802059704</v>
      </c>
      <c r="AT30">
        <f>IF(D30,P30,(O30+P30)/2)</f>
        <v>30.557838439941406</v>
      </c>
      <c r="AU30">
        <f>0.61365*EXP(17.502*AT30/(240.97+AT30))</f>
        <v>4.3988831971348867</v>
      </c>
      <c r="AV30">
        <f>IF(AS30&lt;&gt;0,(1000-(AR30+U30)/2)/AS30*AL30,0)</f>
        <v>1.4038451646447343</v>
      </c>
      <c r="AW30">
        <f>U30*AA30/1000</f>
        <v>2.4996459829039961</v>
      </c>
      <c r="AX30">
        <f>(AU30-AW30)</f>
        <v>1.8992372142308906</v>
      </c>
      <c r="AY30">
        <f>1/(1.6/F30+1.37/N30)</f>
        <v>0.92590668477305826</v>
      </c>
      <c r="AZ30">
        <f>G30*AA30*0.001</f>
        <v>34.212424151307204</v>
      </c>
      <c r="BA30">
        <f>G30/S30</f>
        <v>0.98303748206647346</v>
      </c>
      <c r="BB30">
        <f>(1-AL30*AA30/AQ30/F30)*100</f>
        <v>71.077956933266222</v>
      </c>
      <c r="BC30">
        <f>(S30-E30/(N30/1.35))</f>
        <v>396.60705925861157</v>
      </c>
      <c r="BD30">
        <f>E30*BB30/100/BC30</f>
        <v>-1.1428370841409576E-2</v>
      </c>
    </row>
    <row r="31" spans="1:56" x14ac:dyDescent="0.35">
      <c r="A31" s="1" t="s">
        <v>0</v>
      </c>
      <c r="B31" s="1" t="s">
        <v>786</v>
      </c>
      <c r="K31" s="1">
        <v>2.72</v>
      </c>
    </row>
    <row r="32" spans="1:56" x14ac:dyDescent="0.35">
      <c r="A32" s="1" t="s">
        <v>0</v>
      </c>
      <c r="B32" s="1" t="s">
        <v>785</v>
      </c>
      <c r="K32" s="1">
        <v>2.72</v>
      </c>
    </row>
    <row r="33" spans="1:56" x14ac:dyDescent="0.35">
      <c r="A33" s="1">
        <v>6</v>
      </c>
      <c r="B33" s="1" t="s">
        <v>784</v>
      </c>
      <c r="C33" s="1">
        <v>1445.500006403774</v>
      </c>
      <c r="D33" s="1">
        <v>0</v>
      </c>
      <c r="E33">
        <f>(R33-S33*(1000-T33)/(1000-U33))*AK33</f>
        <v>-5.4641535762550539</v>
      </c>
      <c r="F33">
        <f>IF(AV33&lt;&gt;0,1/(1/AV33-1/N33),0)</f>
        <v>2.0428295985624914</v>
      </c>
      <c r="G33">
        <f>((AY33-AL33/2)*S33-E33)/(AY33+AL33/2)</f>
        <v>386.09300479963792</v>
      </c>
      <c r="H33">
        <f>AL33*1000</f>
        <v>31.159084629520915</v>
      </c>
      <c r="I33">
        <f>(AQ33-AW33)</f>
        <v>1.9799930096475076</v>
      </c>
      <c r="J33">
        <f>(P33+AP33*D33)</f>
        <v>30.579862594604492</v>
      </c>
      <c r="K33" s="1">
        <v>2.72</v>
      </c>
      <c r="L33">
        <f>(K33*AE33+AF33)</f>
        <v>2.140174012184143</v>
      </c>
      <c r="M33" s="1">
        <v>0.5</v>
      </c>
      <c r="N33">
        <f>L33*(M33+1)*(M33+1)/(M33*M33+1)</f>
        <v>3.8523132219314578</v>
      </c>
      <c r="O33" s="1">
        <v>30.352224349975586</v>
      </c>
      <c r="P33" s="1">
        <v>30.579862594604492</v>
      </c>
      <c r="Q33" s="1">
        <v>30.538715362548828</v>
      </c>
      <c r="R33" s="1">
        <v>399.88168334960938</v>
      </c>
      <c r="S33" s="1">
        <v>393.70599365234375</v>
      </c>
      <c r="T33" s="1">
        <v>-3.249465674161911E-2</v>
      </c>
      <c r="U33" s="1">
        <v>27.474761962890625</v>
      </c>
      <c r="V33" s="1">
        <v>-6.5956577658653259E-2</v>
      </c>
      <c r="W33" s="1">
        <v>55.767360687255859</v>
      </c>
      <c r="X33" s="1">
        <v>299.64511108398438</v>
      </c>
      <c r="Y33" s="1">
        <v>300.3544921875</v>
      </c>
      <c r="Z33" s="1">
        <v>0.43614533543586731</v>
      </c>
      <c r="AA33" s="1">
        <v>88.242263793945313</v>
      </c>
      <c r="AB33" s="1">
        <v>21.000505447387695</v>
      </c>
      <c r="AC33" s="1">
        <v>0.73475021123886108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1.101636437808766</v>
      </c>
      <c r="AL33">
        <f>(U33-T33)/(1000-U33)*AK33</f>
        <v>3.1159084629520915E-2</v>
      </c>
      <c r="AM33">
        <f>(P33+273.15)</f>
        <v>303.72986259460447</v>
      </c>
      <c r="AN33">
        <f>(O33+273.15)</f>
        <v>303.50222434997556</v>
      </c>
      <c r="AO33">
        <f>(Y33*AG33+Z33*AH33)*AI33</f>
        <v>48.056717675848631</v>
      </c>
      <c r="AP33">
        <f>((AO33+0.00000010773*(AN33^4-AM33^4))-AL33*44100)/(L33*51.4+0.00000043092*AM33^3)</f>
        <v>-10.884776076798275</v>
      </c>
      <c r="AQ33">
        <f>0.61365*EXP(17.502*J33/(240.97+J33))</f>
        <v>4.404428202452757</v>
      </c>
      <c r="AR33">
        <f>AQ33*1000/AA33</f>
        <v>49.912910357077266</v>
      </c>
      <c r="AS33">
        <f>(AR33-U33)</f>
        <v>22.438148394186641</v>
      </c>
      <c r="AT33">
        <f>IF(D33,P33,(O33+P33)/2)</f>
        <v>30.466043472290039</v>
      </c>
      <c r="AU33">
        <f>0.61365*EXP(17.502*AT33/(240.97+AT33))</f>
        <v>4.3758374942352898</v>
      </c>
      <c r="AV33">
        <f>IF(AS33&lt;&gt;0,(1000-(AR33+U33)/2)/AS33*AL33,0)</f>
        <v>1.3349327933730755</v>
      </c>
      <c r="AW33">
        <f>U33*AA33/1000</f>
        <v>2.4244351928052494</v>
      </c>
      <c r="AX33">
        <f>(AU33-AW33)</f>
        <v>1.9514023014300403</v>
      </c>
      <c r="AY33">
        <f>1/(1.6/F33+1.37/N33)</f>
        <v>0.87807273154741672</v>
      </c>
      <c r="AZ33">
        <f>G33*AA33*0.001</f>
        <v>34.069720778526644</v>
      </c>
      <c r="BA33">
        <f>G33/S33</f>
        <v>0.98066326402074444</v>
      </c>
      <c r="BB33">
        <f>(1-AL33*AA33/AQ33/F33)*100</f>
        <v>69.44096363273573</v>
      </c>
      <c r="BC33">
        <f>(S33-E33/(N33/1.35))</f>
        <v>395.6208450423992</v>
      </c>
      <c r="BD33">
        <f>E33*BB33/100/BC33</f>
        <v>-9.5909023633915288E-3</v>
      </c>
    </row>
    <row r="34" spans="1:56" x14ac:dyDescent="0.35">
      <c r="A34" s="1" t="s">
        <v>0</v>
      </c>
      <c r="B34" s="1" t="s">
        <v>783</v>
      </c>
      <c r="K34" s="1">
        <v>2.72</v>
      </c>
    </row>
    <row r="35" spans="1:56" x14ac:dyDescent="0.35">
      <c r="A35" s="1" t="s">
        <v>0</v>
      </c>
      <c r="B35" s="1" t="s">
        <v>782</v>
      </c>
      <c r="K35" s="1">
        <v>2.72</v>
      </c>
    </row>
    <row r="36" spans="1:56" x14ac:dyDescent="0.35">
      <c r="A36" s="1">
        <v>7</v>
      </c>
      <c r="B36" s="1" t="s">
        <v>781</v>
      </c>
      <c r="C36" s="1">
        <v>1649.500006403774</v>
      </c>
      <c r="D36" s="1">
        <v>0</v>
      </c>
      <c r="E36">
        <f>(R36-S36*(1000-T36)/(1000-U36))*AK36</f>
        <v>-4.4437269877303391</v>
      </c>
      <c r="F36">
        <f>IF(AV36&lt;&gt;0,1/(1/AV36-1/N36),0)</f>
        <v>1.9948642976272728</v>
      </c>
      <c r="G36">
        <f>((AY36-AL36/2)*S36-E36)/(AY36+AL36/2)</f>
        <v>384.29034840334765</v>
      </c>
      <c r="H36">
        <f>AL36*1000</f>
        <v>30.737227680593712</v>
      </c>
      <c r="I36">
        <f>(AQ36-AW36)</f>
        <v>1.9844519338644191</v>
      </c>
      <c r="J36">
        <f>(P36+AP36*D36)</f>
        <v>30.472454071044922</v>
      </c>
      <c r="K36" s="1">
        <v>2.72</v>
      </c>
      <c r="L36">
        <f>(K36*AE36+AF36)</f>
        <v>2.140174012184143</v>
      </c>
      <c r="M36" s="1">
        <v>0.5</v>
      </c>
      <c r="N36">
        <f>L36*(M36+1)*(M36+1)/(M36*M36+1)</f>
        <v>3.8523132219314578</v>
      </c>
      <c r="O36" s="1">
        <v>30.330072402954102</v>
      </c>
      <c r="P36" s="1">
        <v>30.472454071044922</v>
      </c>
      <c r="Q36" s="1">
        <v>30.505168914794922</v>
      </c>
      <c r="R36" s="1">
        <v>399.90841674804688</v>
      </c>
      <c r="S36" s="1">
        <v>392.97506713867188</v>
      </c>
      <c r="T36" s="1">
        <v>-3.4844297915697098E-2</v>
      </c>
      <c r="U36" s="1">
        <v>27.119831085205078</v>
      </c>
      <c r="V36" s="1">
        <v>-7.0811964571475983E-2</v>
      </c>
      <c r="W36" s="1">
        <v>55.113994598388672</v>
      </c>
      <c r="X36" s="1">
        <v>299.5355224609375</v>
      </c>
      <c r="Y36" s="1">
        <v>501.3607177734375</v>
      </c>
      <c r="Z36" s="1">
        <v>0.19384114444255829</v>
      </c>
      <c r="AA36" s="1">
        <v>88.237701416015625</v>
      </c>
      <c r="AB36" s="1">
        <v>20.744985580444336</v>
      </c>
      <c r="AC36" s="1">
        <v>0.72925597429275513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1.1012335384593288</v>
      </c>
      <c r="AL36">
        <f>(U36-T36)/(1000-U36)*AK36</f>
        <v>3.0737227680593712E-2</v>
      </c>
      <c r="AM36">
        <f>(P36+273.15)</f>
        <v>303.6224540710449</v>
      </c>
      <c r="AN36">
        <f>(O36+273.15)</f>
        <v>303.48007240295408</v>
      </c>
      <c r="AO36">
        <f>(Y36*AG36+Z36*AH36)*AI36</f>
        <v>80.217713050744351</v>
      </c>
      <c r="AP36">
        <f>((AO36+0.00000010773*(AN36^4-AM36^4))-AL36*44100)/(L36*51.4+0.00000043092*AM36^3)</f>
        <v>-10.46160578921722</v>
      </c>
      <c r="AQ36">
        <f>0.61365*EXP(17.502*J36/(240.97+J36))</f>
        <v>4.3774434916135236</v>
      </c>
      <c r="AR36">
        <f>AQ36*1000/AA36</f>
        <v>49.609672751731424</v>
      </c>
      <c r="AS36">
        <f>(AR36-U36)</f>
        <v>22.489841666526345</v>
      </c>
      <c r="AT36">
        <f>IF(D36,P36,(O36+P36)/2)</f>
        <v>30.401263236999512</v>
      </c>
      <c r="AU36">
        <f>0.61365*EXP(17.502*AT36/(240.97+AT36))</f>
        <v>4.3596373891580873</v>
      </c>
      <c r="AV36">
        <f>IF(AS36&lt;&gt;0,(1000-(AR36+U36)/2)/AS36*AL36,0)</f>
        <v>1.3142823326302067</v>
      </c>
      <c r="AW36">
        <f>U36*AA36/1000</f>
        <v>2.3929915577491045</v>
      </c>
      <c r="AX36">
        <f>(AU36-AW36)</f>
        <v>1.9666458314089827</v>
      </c>
      <c r="AY36">
        <f>1/(1.6/F36+1.37/N36)</f>
        <v>0.86378906027666336</v>
      </c>
      <c r="AZ36">
        <f>G36*AA36*0.001</f>
        <v>33.908897019471212</v>
      </c>
      <c r="BA36">
        <f>G36/S36</f>
        <v>0.97790007697292514</v>
      </c>
      <c r="BB36">
        <f>(1-AL36*AA36/AQ36/F36)*100</f>
        <v>68.941178406750467</v>
      </c>
      <c r="BC36">
        <f>(S36-E36/(N36/1.35))</f>
        <v>394.53232146557423</v>
      </c>
      <c r="BD36">
        <f>E36*BB36/100/BC36</f>
        <v>-7.7650361804068547E-3</v>
      </c>
    </row>
    <row r="37" spans="1:56" x14ac:dyDescent="0.35">
      <c r="A37" s="1" t="s">
        <v>0</v>
      </c>
      <c r="B37" s="1" t="s">
        <v>780</v>
      </c>
      <c r="K37" s="1">
        <v>2.72</v>
      </c>
    </row>
    <row r="38" spans="1:56" x14ac:dyDescent="0.35">
      <c r="A38" s="1" t="s">
        <v>0</v>
      </c>
      <c r="B38" s="1" t="s">
        <v>779</v>
      </c>
      <c r="K38" s="1">
        <v>2.72</v>
      </c>
    </row>
    <row r="39" spans="1:56" x14ac:dyDescent="0.35">
      <c r="A39" s="1">
        <v>8</v>
      </c>
      <c r="B39" s="1" t="s">
        <v>778</v>
      </c>
      <c r="C39" s="1">
        <v>1853.500006403774</v>
      </c>
      <c r="D39" s="1">
        <v>0</v>
      </c>
      <c r="E39">
        <f>(R39-S39*(1000-T39)/(1000-U39))*AK39</f>
        <v>-3.4643830717312083</v>
      </c>
      <c r="F39">
        <f>IF(AV39&lt;&gt;0,1/(1/AV39-1/N39),0)</f>
        <v>1.9960076101571413</v>
      </c>
      <c r="G39">
        <f>((AY39-AL39/2)*S39-E39)/(AY39+AL39/2)</f>
        <v>382.51135348750842</v>
      </c>
      <c r="H39">
        <f>AL39*1000</f>
        <v>30.554397508730105</v>
      </c>
      <c r="I39">
        <f>(AQ39-AW39)</f>
        <v>1.9723078683104061</v>
      </c>
      <c r="J39">
        <f>(P39+AP39*D39)</f>
        <v>30.365146636962891</v>
      </c>
      <c r="K39" s="1">
        <v>2.72</v>
      </c>
      <c r="L39">
        <f>(K39*AE39+AF39)</f>
        <v>2.140174012184143</v>
      </c>
      <c r="M39" s="1">
        <v>0.5</v>
      </c>
      <c r="N39">
        <f>L39*(M39+1)*(M39+1)/(M39*M39+1)</f>
        <v>3.8523132219314578</v>
      </c>
      <c r="O39" s="1">
        <v>30.325422286987305</v>
      </c>
      <c r="P39" s="1">
        <v>30.365146636962891</v>
      </c>
      <c r="Q39" s="1">
        <v>30.490106582641602</v>
      </c>
      <c r="R39" s="1">
        <v>399.93313598632813</v>
      </c>
      <c r="S39" s="1">
        <v>392.19854736328125</v>
      </c>
      <c r="T39" s="1">
        <v>-3.8659088313579559E-2</v>
      </c>
      <c r="U39" s="1">
        <v>26.954584121704102</v>
      </c>
      <c r="V39" s="1">
        <v>-7.8582480549812317E-2</v>
      </c>
      <c r="W39" s="1">
        <v>54.790691375732422</v>
      </c>
      <c r="X39" s="1">
        <v>299.58541870117188</v>
      </c>
      <c r="Y39" s="1">
        <v>750.7867431640625</v>
      </c>
      <c r="Z39" s="1">
        <v>0.25408944487571716</v>
      </c>
      <c r="AA39" s="1">
        <v>88.234352111816406</v>
      </c>
      <c r="AB39" s="1">
        <v>20.204513549804688</v>
      </c>
      <c r="AC39" s="1">
        <v>0.73235857486724854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1.1014169805190139</v>
      </c>
      <c r="AL39">
        <f>(U39-T39)/(1000-U39)*AK39</f>
        <v>3.0554397508730104E-2</v>
      </c>
      <c r="AM39">
        <f>(P39+273.15)</f>
        <v>303.51514663696287</v>
      </c>
      <c r="AN39">
        <f>(O39+273.15)</f>
        <v>303.47542228698728</v>
      </c>
      <c r="AO39">
        <f>(Y39*AG39+Z39*AH39)*AI39</f>
        <v>120.12587622122737</v>
      </c>
      <c r="AP39">
        <f>((AO39+0.00000010773*(AN39^4-AM39^4))-AL39*44100)/(L39*51.4+0.00000043092*AM39^3)</f>
        <v>-10.059529732173871</v>
      </c>
      <c r="AQ39">
        <f>0.61365*EXP(17.502*J39/(240.97+J39))</f>
        <v>4.3506281347324212</v>
      </c>
      <c r="AR39">
        <f>AQ39*1000/AA39</f>
        <v>49.307645271979979</v>
      </c>
      <c r="AS39">
        <f>(AR39-U39)</f>
        <v>22.353061150275877</v>
      </c>
      <c r="AT39">
        <f>IF(D39,P39,(O39+P39)/2)</f>
        <v>30.345284461975098</v>
      </c>
      <c r="AU39">
        <f>0.61365*EXP(17.502*AT39/(240.97+AT39))</f>
        <v>4.3456804496677988</v>
      </c>
      <c r="AV39">
        <f>IF(AS39&lt;&gt;0,(1000-(AR39+U39)/2)/AS39*AL39,0)</f>
        <v>1.3147785028302084</v>
      </c>
      <c r="AW39">
        <f>U39*AA39/1000</f>
        <v>2.3783202664220151</v>
      </c>
      <c r="AX39">
        <f>(AU39-AW39)</f>
        <v>1.9673601832457837</v>
      </c>
      <c r="AY39">
        <f>1/(1.6/F39+1.37/N39)</f>
        <v>0.86413198371885713</v>
      </c>
      <c r="AZ39">
        <f>G39*AA39*0.001</f>
        <v>33.750641450384293</v>
      </c>
      <c r="BA39">
        <f>G39/S39</f>
        <v>0.9753002810925766</v>
      </c>
      <c r="BB39">
        <f>(1-AL39*AA39/AQ39/F39)*100</f>
        <v>68.954599363340591</v>
      </c>
      <c r="BC39">
        <f>(S39-E39/(N39/1.35))</f>
        <v>393.41260158924894</v>
      </c>
      <c r="BD39">
        <f>E39*BB39/100/BC39</f>
        <v>-6.0721274760226927E-3</v>
      </c>
    </row>
    <row r="40" spans="1:56" x14ac:dyDescent="0.35">
      <c r="A40" s="1" t="s">
        <v>0</v>
      </c>
      <c r="B40" s="1" t="s">
        <v>777</v>
      </c>
      <c r="K40" s="1">
        <v>2.72</v>
      </c>
    </row>
    <row r="41" spans="1:56" x14ac:dyDescent="0.35">
      <c r="A41" s="1" t="s">
        <v>0</v>
      </c>
      <c r="B41" s="1" t="s">
        <v>776</v>
      </c>
      <c r="K41" s="1">
        <v>2.72</v>
      </c>
    </row>
    <row r="42" spans="1:56" x14ac:dyDescent="0.35">
      <c r="A42" s="1">
        <v>9</v>
      </c>
      <c r="B42" s="1" t="s">
        <v>775</v>
      </c>
      <c r="C42" s="1">
        <v>2056.500006403774</v>
      </c>
      <c r="D42" s="1">
        <v>0</v>
      </c>
      <c r="E42">
        <f>(R42-S42*(1000-T42)/(1000-U42))*AK42</f>
        <v>-3.3410595715810718</v>
      </c>
      <c r="F42">
        <f>IF(AV42&lt;&gt;0,1/(1/AV42-1/N42),0)</f>
        <v>1.9943476131613014</v>
      </c>
      <c r="G42">
        <f>((AY42-AL42/2)*S42-E42)/(AY42+AL42/2)</f>
        <v>382.37227858827777</v>
      </c>
      <c r="H42">
        <f>AL42*1000</f>
        <v>30.530039042483548</v>
      </c>
      <c r="I42">
        <f>(AQ42-AW42)</f>
        <v>1.9717511615694989</v>
      </c>
      <c r="J42">
        <f>(P42+AP42*D42)</f>
        <v>30.35649299621582</v>
      </c>
      <c r="K42" s="1">
        <v>2.72</v>
      </c>
      <c r="L42">
        <f>(K42*AE42+AF42)</f>
        <v>2.140174012184143</v>
      </c>
      <c r="M42" s="1">
        <v>0.5</v>
      </c>
      <c r="N42">
        <f>L42*(M42+1)*(M42+1)/(M42*M42+1)</f>
        <v>3.8523132219314578</v>
      </c>
      <c r="O42" s="1">
        <v>30.332441329956055</v>
      </c>
      <c r="P42" s="1">
        <v>30.35649299621582</v>
      </c>
      <c r="Q42" s="1">
        <v>30.492753982543945</v>
      </c>
      <c r="R42" s="1">
        <v>400.03375244140625</v>
      </c>
      <c r="S42" s="1">
        <v>392.19439697265625</v>
      </c>
      <c r="T42" s="1">
        <v>-3.976849839091301E-2</v>
      </c>
      <c r="U42" s="1">
        <v>26.937881469726563</v>
      </c>
      <c r="V42" s="1">
        <v>-8.0800808966159821E-2</v>
      </c>
      <c r="W42" s="1">
        <v>54.731830596923828</v>
      </c>
      <c r="X42" s="1">
        <v>299.52474975585938</v>
      </c>
      <c r="Y42" s="1">
        <v>1000.7778930664063</v>
      </c>
      <c r="Z42" s="1">
        <v>0.22134882211685181</v>
      </c>
      <c r="AA42" s="1">
        <v>88.229682922363281</v>
      </c>
      <c r="AB42" s="1">
        <v>20.278598785400391</v>
      </c>
      <c r="AC42" s="1">
        <v>0.72714376449584961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1.1011939329259532</v>
      </c>
      <c r="AL42">
        <f>(U42-T42)/(1000-U42)*AK42</f>
        <v>3.0530039042483546E-2</v>
      </c>
      <c r="AM42">
        <f>(P42+273.15)</f>
        <v>303.5064929962158</v>
      </c>
      <c r="AN42">
        <f>(O42+273.15)</f>
        <v>303.48244132995603</v>
      </c>
      <c r="AO42">
        <f>(Y42*AG42+Z42*AH42)*AI42</f>
        <v>160.12445931156435</v>
      </c>
      <c r="AP42">
        <f>((AO42+0.00000010773*(AN42^4-AM42^4))-AL42*44100)/(L42*51.4+0.00000043092*AM42^3)</f>
        <v>-9.7215505120441108</v>
      </c>
      <c r="AQ42">
        <f>0.61365*EXP(17.502*J42/(240.97+J42))</f>
        <v>4.3484719022436789</v>
      </c>
      <c r="AR42">
        <f>AQ42*1000/AA42</f>
        <v>49.285815818584176</v>
      </c>
      <c r="AS42">
        <f>(AR42-U42)</f>
        <v>22.347934348857613</v>
      </c>
      <c r="AT42">
        <f>IF(D42,P42,(O42+P42)/2)</f>
        <v>30.344467163085938</v>
      </c>
      <c r="AU42">
        <f>0.61365*EXP(17.502*AT42/(240.97+AT42))</f>
        <v>4.3454769648677853</v>
      </c>
      <c r="AV42">
        <f>IF(AS42&lt;&gt;0,(1000-(AR42+U42)/2)/AS42*AL42,0)</f>
        <v>1.3140580403082052</v>
      </c>
      <c r="AW42">
        <f>U42*AA42/1000</f>
        <v>2.3767207406741799</v>
      </c>
      <c r="AX42">
        <f>(AU42-AW42)</f>
        <v>1.9687562241936054</v>
      </c>
      <c r="AY42">
        <f>1/(1.6/F42+1.37/N42)</f>
        <v>0.86363404709632097</v>
      </c>
      <c r="AZ42">
        <f>G42*AA42*0.001</f>
        <v>33.73658489814531</v>
      </c>
      <c r="BA42">
        <f>G42/S42</f>
        <v>0.97495599513864728</v>
      </c>
      <c r="BB42">
        <f>(1-AL42*AA42/AQ42/F42)*100</f>
        <v>68.939778235138832</v>
      </c>
      <c r="BC42">
        <f>(S42-E42/(N42/1.35))</f>
        <v>393.36523385994678</v>
      </c>
      <c r="BD42">
        <f>E42*BB42/100/BC42</f>
        <v>-5.8554210211976716E-3</v>
      </c>
    </row>
    <row r="43" spans="1:56" x14ac:dyDescent="0.35">
      <c r="A43" s="1" t="s">
        <v>0</v>
      </c>
      <c r="B43" s="1" t="s">
        <v>774</v>
      </c>
      <c r="K43" s="1">
        <v>2.72</v>
      </c>
    </row>
    <row r="44" spans="1:56" x14ac:dyDescent="0.35">
      <c r="A44" s="1" t="s">
        <v>0</v>
      </c>
      <c r="B44" s="1" t="s">
        <v>773</v>
      </c>
      <c r="K44" s="1">
        <v>2.72</v>
      </c>
    </row>
    <row r="45" spans="1:56" x14ac:dyDescent="0.35">
      <c r="A45" s="1">
        <v>10</v>
      </c>
      <c r="B45" s="1" t="s">
        <v>772</v>
      </c>
      <c r="C45" s="1">
        <v>2260.500006403774</v>
      </c>
      <c r="D45" s="1">
        <v>0</v>
      </c>
      <c r="E45">
        <f>(R45-S45*(1000-T45)/(1000-U45))*AK45</f>
        <v>-3.0451541915845621</v>
      </c>
      <c r="F45">
        <f>IF(AV45&lt;&gt;0,1/(1/AV45-1/N45),0)</f>
        <v>1.9234393700565597</v>
      </c>
      <c r="G45">
        <f>((AY45-AL45/2)*S45-E45)/(AY45+AL45/2)</f>
        <v>381.70631578392874</v>
      </c>
      <c r="H45">
        <f>AL45*1000</f>
        <v>30.29781007299604</v>
      </c>
      <c r="I45">
        <f>(AQ45-AW45)</f>
        <v>2.0042638355893176</v>
      </c>
      <c r="J45">
        <f>(P45+AP45*D45)</f>
        <v>30.412813186645508</v>
      </c>
      <c r="K45" s="1">
        <v>2.72</v>
      </c>
      <c r="L45">
        <f>(K45*AE45+AF45)</f>
        <v>2.140174012184143</v>
      </c>
      <c r="M45" s="1">
        <v>0.5</v>
      </c>
      <c r="N45">
        <f>L45*(M45+1)*(M45+1)/(M45*M45+1)</f>
        <v>3.8523132219314578</v>
      </c>
      <c r="O45" s="1">
        <v>30.379650115966797</v>
      </c>
      <c r="P45" s="1">
        <v>30.412813186645508</v>
      </c>
      <c r="Q45" s="1">
        <v>30.514976501464844</v>
      </c>
      <c r="R45" s="1">
        <v>400.02639770507813</v>
      </c>
      <c r="S45" s="1">
        <v>392.00857543945313</v>
      </c>
      <c r="T45" s="1">
        <v>-4.0541559457778931E-2</v>
      </c>
      <c r="U45" s="1">
        <v>26.729537963867188</v>
      </c>
      <c r="V45" s="1">
        <v>-8.2146212458610535E-2</v>
      </c>
      <c r="W45" s="1">
        <v>54.159984588623047</v>
      </c>
      <c r="X45" s="1">
        <v>299.61532592773438</v>
      </c>
      <c r="Y45" s="1">
        <v>1251.460693359375</v>
      </c>
      <c r="Z45" s="1">
        <v>0.39553427696228027</v>
      </c>
      <c r="AA45" s="1">
        <v>88.226669311523438</v>
      </c>
      <c r="AB45" s="1">
        <v>20.155204772949219</v>
      </c>
      <c r="AC45" s="1">
        <v>0.72705620527267456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1.1015269335578468</v>
      </c>
      <c r="AL45">
        <f>(U45-T45)/(1000-U45)*AK45</f>
        <v>3.0297810072996041E-2</v>
      </c>
      <c r="AM45">
        <f>(P45+273.15)</f>
        <v>303.56281318664549</v>
      </c>
      <c r="AN45">
        <f>(O45+273.15)</f>
        <v>303.52965011596677</v>
      </c>
      <c r="AO45">
        <f>(Y45*AG45+Z45*AH45)*AI45</f>
        <v>200.2337064619278</v>
      </c>
      <c r="AP45">
        <f>((AO45+0.00000010773*(AN45^4-AM45^4))-AL45*44100)/(L45*51.4+0.00000043092*AM45^3)</f>
        <v>-9.3094080979339306</v>
      </c>
      <c r="AQ45">
        <f>0.61365*EXP(17.502*J45/(240.97+J45))</f>
        <v>4.3625219423772394</v>
      </c>
      <c r="AR45">
        <f>AQ45*1000/AA45</f>
        <v>49.446748657975725</v>
      </c>
      <c r="AS45">
        <f>(AR45-U45)</f>
        <v>22.717210694108537</v>
      </c>
      <c r="AT45">
        <f>IF(D45,P45,(O45+P45)/2)</f>
        <v>30.396231651306152</v>
      </c>
      <c r="AU45">
        <f>0.61365*EXP(17.502*AT45/(240.97+AT45))</f>
        <v>4.3583812907442487</v>
      </c>
      <c r="AV45">
        <f>IF(AS45&lt;&gt;0,(1000-(AR45+U45)/2)/AS45*AL45,0)</f>
        <v>1.2828961765313391</v>
      </c>
      <c r="AW45">
        <f>U45*AA45/1000</f>
        <v>2.3582581067879218</v>
      </c>
      <c r="AX45">
        <f>(AU45-AW45)</f>
        <v>2.0001231839563269</v>
      </c>
      <c r="AY45">
        <f>1/(1.6/F45+1.37/N45)</f>
        <v>0.84212391368243489</v>
      </c>
      <c r="AZ45">
        <f>G45*AA45*0.001</f>
        <v>33.676676896788628</v>
      </c>
      <c r="BA45">
        <f>G45/S45</f>
        <v>0.97371930028832854</v>
      </c>
      <c r="BB45">
        <f>(1-AL45*AA45/AQ45/F45)*100</f>
        <v>68.14372457635578</v>
      </c>
      <c r="BC45">
        <f>(S45-E45/(N45/1.35))</f>
        <v>393.07571560220919</v>
      </c>
      <c r="BD45">
        <f>E45*BB45/100/BC45</f>
        <v>-5.2790884882308797E-3</v>
      </c>
    </row>
    <row r="46" spans="1:56" x14ac:dyDescent="0.35">
      <c r="A46" s="1" t="s">
        <v>0</v>
      </c>
      <c r="B46" s="1" t="s">
        <v>771</v>
      </c>
      <c r="K46" s="1">
        <v>2.72</v>
      </c>
    </row>
    <row r="47" spans="1:56" x14ac:dyDescent="0.35">
      <c r="A47" s="1" t="s">
        <v>0</v>
      </c>
      <c r="B47" s="1" t="s">
        <v>770</v>
      </c>
      <c r="K47" s="1">
        <v>2.72</v>
      </c>
    </row>
    <row r="48" spans="1:56" x14ac:dyDescent="0.35">
      <c r="A48" s="1">
        <v>11</v>
      </c>
      <c r="B48" s="1" t="s">
        <v>769</v>
      </c>
      <c r="C48" s="1">
        <v>2464.500006403774</v>
      </c>
      <c r="D48" s="1">
        <v>0</v>
      </c>
      <c r="E48">
        <f>(R48-S48*(1000-T48)/(1000-U48))*AK48</f>
        <v>-3.4374075795288639</v>
      </c>
      <c r="F48">
        <f>IF(AV48&lt;&gt;0,1/(1/AV48-1/N48),0)</f>
        <v>1.8947939481855984</v>
      </c>
      <c r="G48">
        <f>((AY48-AL48/2)*S48-E48)/(AY48+AL48/2)</f>
        <v>382.54406561167906</v>
      </c>
      <c r="H48">
        <f>AL48*1000</f>
        <v>29.996159858444056</v>
      </c>
      <c r="I48">
        <f>(AQ48-AW48)</f>
        <v>2.0047405264674616</v>
      </c>
      <c r="J48">
        <f>(P48+AP48*D48)</f>
        <v>30.321014404296875</v>
      </c>
      <c r="K48" s="1">
        <v>2.72</v>
      </c>
      <c r="L48">
        <f>(K48*AE48+AF48)</f>
        <v>2.140174012184143</v>
      </c>
      <c r="M48" s="1">
        <v>0.5</v>
      </c>
      <c r="N48">
        <f>L48*(M48+1)*(M48+1)/(M48*M48+1)</f>
        <v>3.8523132219314578</v>
      </c>
      <c r="O48" s="1">
        <v>30.453357696533203</v>
      </c>
      <c r="P48" s="1">
        <v>30.321014404296875</v>
      </c>
      <c r="Q48" s="1">
        <v>30.565919876098633</v>
      </c>
      <c r="R48" s="1">
        <v>399.92913818359375</v>
      </c>
      <c r="S48" s="1">
        <v>392.36618041992188</v>
      </c>
      <c r="T48" s="1">
        <v>-4.0319629013538361E-2</v>
      </c>
      <c r="U48" s="1">
        <v>26.466360092163086</v>
      </c>
      <c r="V48" s="1">
        <v>-8.1347644329071045E-2</v>
      </c>
      <c r="W48" s="1">
        <v>53.397708892822266</v>
      </c>
      <c r="X48" s="1">
        <v>299.66098022460938</v>
      </c>
      <c r="Y48" s="1">
        <v>1600.6300048828125</v>
      </c>
      <c r="Z48" s="1">
        <v>0.23705945909023285</v>
      </c>
      <c r="AA48" s="1">
        <v>88.221458435058594</v>
      </c>
      <c r="AB48" s="1">
        <v>20.039272308349609</v>
      </c>
      <c r="AC48" s="1">
        <v>0.73338878154754639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1.1016947802375343</v>
      </c>
      <c r="AL48">
        <f>(U48-T48)/(1000-U48)*AK48</f>
        <v>2.9996159858444057E-2</v>
      </c>
      <c r="AM48">
        <f>(P48+273.15)</f>
        <v>303.47101440429685</v>
      </c>
      <c r="AN48">
        <f>(O48+273.15)</f>
        <v>303.60335769653318</v>
      </c>
      <c r="AO48">
        <f>(Y48*AG48+Z48*AH48)*AI48</f>
        <v>256.10079505695103</v>
      </c>
      <c r="AP48">
        <f>((AO48+0.00000010773*(AN48^4-AM48^4))-AL48*44100)/(L48*51.4+0.00000043092*AM48^3)</f>
        <v>-8.7271577051761717</v>
      </c>
      <c r="AQ48">
        <f>0.61365*EXP(17.502*J48/(240.97+J48))</f>
        <v>4.3396414132655208</v>
      </c>
      <c r="AR48">
        <f>AQ48*1000/AA48</f>
        <v>49.19031594178427</v>
      </c>
      <c r="AS48">
        <f>(AR48-U48)</f>
        <v>22.723955849621184</v>
      </c>
      <c r="AT48">
        <f>IF(D48,P48,(O48+P48)/2)</f>
        <v>30.387186050415039</v>
      </c>
      <c r="AU48">
        <f>0.61365*EXP(17.502*AT48/(240.97+AT48))</f>
        <v>4.3561239159230096</v>
      </c>
      <c r="AV48">
        <f>IF(AS48&lt;&gt;0,(1000-(AR48+U48)/2)/AS48*AL48,0)</f>
        <v>1.2700893794681785</v>
      </c>
      <c r="AW48">
        <f>U48*AA48/1000</f>
        <v>2.3349008867980592</v>
      </c>
      <c r="AX48">
        <f>(AU48-AW48)</f>
        <v>2.0212230291249504</v>
      </c>
      <c r="AY48">
        <f>1/(1.6/F48+1.37/N48)</f>
        <v>0.83329897768629779</v>
      </c>
      <c r="AZ48">
        <f>G48*AA48*0.001</f>
        <v>33.748595383939069</v>
      </c>
      <c r="BA48">
        <f>G48/S48</f>
        <v>0.9749669688714484</v>
      </c>
      <c r="BB48">
        <f>(1-AL48*AA48/AQ48/F48)*100</f>
        <v>67.817182796194601</v>
      </c>
      <c r="BC48">
        <f>(S48-E48/(N48/1.35))</f>
        <v>393.57078138693186</v>
      </c>
      <c r="BD48">
        <f>E48*BB48/100/BC48</f>
        <v>-5.9230844663936263E-3</v>
      </c>
    </row>
    <row r="49" spans="1:56" x14ac:dyDescent="0.35">
      <c r="A49" s="1" t="s">
        <v>0</v>
      </c>
      <c r="B49" s="1" t="s">
        <v>768</v>
      </c>
      <c r="K49" s="1">
        <v>2.72</v>
      </c>
    </row>
    <row r="50" spans="1:56" x14ac:dyDescent="0.35">
      <c r="A50" s="1" t="s">
        <v>0</v>
      </c>
      <c r="B50" s="1" t="s">
        <v>767</v>
      </c>
      <c r="K50" s="1">
        <v>2.72</v>
      </c>
    </row>
    <row r="51" spans="1:56" x14ac:dyDescent="0.35">
      <c r="A51" s="1">
        <v>12</v>
      </c>
      <c r="B51" s="1" t="s">
        <v>766</v>
      </c>
      <c r="C51" s="1">
        <v>2667.500006403774</v>
      </c>
      <c r="D51" s="1">
        <v>0</v>
      </c>
      <c r="E51">
        <f>(R51-S51*(1000-T51)/(1000-U51))*AK51</f>
        <v>-3.9992561037645018</v>
      </c>
      <c r="F51">
        <f>IF(AV51&lt;&gt;0,1/(1/AV51-1/N51),0)</f>
        <v>1.706623619522778</v>
      </c>
      <c r="G51">
        <f>((AY51-AL51/2)*S51-E51)/(AY51+AL51/2)</f>
        <v>383.78984378366357</v>
      </c>
      <c r="H51">
        <f>AL51*1000</f>
        <v>29.09637000197122</v>
      </c>
      <c r="I51">
        <f>(AQ51-AW51)</f>
        <v>2.0888481896699393</v>
      </c>
      <c r="J51">
        <f>(P51+AP51*D51)</f>
        <v>30.383794784545898</v>
      </c>
      <c r="K51" s="1">
        <v>2.72</v>
      </c>
      <c r="L51">
        <f>(K51*AE51+AF51)</f>
        <v>2.140174012184143</v>
      </c>
      <c r="M51" s="1">
        <v>0.5</v>
      </c>
      <c r="N51">
        <f>L51*(M51+1)*(M51+1)/(M51*M51+1)</f>
        <v>3.8523132219314578</v>
      </c>
      <c r="O51" s="1">
        <v>30.575090408325195</v>
      </c>
      <c r="P51" s="1">
        <v>30.383794784545898</v>
      </c>
      <c r="Q51" s="1">
        <v>30.662851333618164</v>
      </c>
      <c r="R51" s="1">
        <v>399.9921875</v>
      </c>
      <c r="S51" s="1">
        <v>393.23641967773438</v>
      </c>
      <c r="T51" s="1">
        <v>-4.1324958205223083E-2</v>
      </c>
      <c r="U51" s="1">
        <v>25.691726684570313</v>
      </c>
      <c r="V51" s="1">
        <v>-8.2792378962039948E-2</v>
      </c>
      <c r="W51" s="1">
        <v>51.472023010253906</v>
      </c>
      <c r="X51" s="1">
        <v>299.64898681640625</v>
      </c>
      <c r="Y51" s="1">
        <v>2000.572998046875</v>
      </c>
      <c r="Z51" s="1">
        <v>0.32480728626251221</v>
      </c>
      <c r="AA51" s="1">
        <v>88.216323852539063</v>
      </c>
      <c r="AB51" s="1">
        <v>19.993791580200195</v>
      </c>
      <c r="AC51" s="1">
        <v>0.74783980846405029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1.1016506868250227</v>
      </c>
      <c r="AL51">
        <f>(U51-T51)/(1000-U51)*AK51</f>
        <v>2.9096370001971222E-2</v>
      </c>
      <c r="AM51">
        <f>(P51+273.15)</f>
        <v>303.53379478454588</v>
      </c>
      <c r="AN51">
        <f>(O51+273.15)</f>
        <v>303.72509040832517</v>
      </c>
      <c r="AO51">
        <f>(Y51*AG51+Z51*AH51)*AI51</f>
        <v>320.09167253289343</v>
      </c>
      <c r="AP51">
        <f>((AO51+0.00000010773*(AN51^4-AM51^4))-AL51*44100)/(L51*51.4+0.00000043092*AM51^3)</f>
        <v>-7.87140641402382</v>
      </c>
      <c r="AQ51">
        <f>0.61365*EXP(17.502*J51/(240.97+J51))</f>
        <v>4.3552778712069138</v>
      </c>
      <c r="AR51">
        <f>AQ51*1000/AA51</f>
        <v>49.370430335400556</v>
      </c>
      <c r="AS51">
        <f>(AR51-U51)</f>
        <v>23.678703650830244</v>
      </c>
      <c r="AT51">
        <f>IF(D51,P51,(O51+P51)/2)</f>
        <v>30.479442596435547</v>
      </c>
      <c r="AU51">
        <f>0.61365*EXP(17.502*AT51/(240.97+AT51))</f>
        <v>4.3791948575133537</v>
      </c>
      <c r="AV51">
        <f>IF(AS51&lt;&gt;0,(1000-(AR51+U51)/2)/AS51*AL51,0)</f>
        <v>1.1826809553440119</v>
      </c>
      <c r="AW51">
        <f>U51*AA51/1000</f>
        <v>2.2664296815369744</v>
      </c>
      <c r="AX51">
        <f>(AU51-AW51)</f>
        <v>2.1127651759763793</v>
      </c>
      <c r="AY51">
        <f>1/(1.6/F51+1.37/N51)</f>
        <v>0.77330302636764303</v>
      </c>
      <c r="AZ51">
        <f>G51*AA51*0.001</f>
        <v>33.856529150535039</v>
      </c>
      <c r="BA51">
        <f>G51/S51</f>
        <v>0.97597736267202195</v>
      </c>
      <c r="BB51">
        <f>(1-AL51*AA51/AQ51/F51)*100</f>
        <v>65.467012926225635</v>
      </c>
      <c r="BC51">
        <f>(S51-E51/(N51/1.35))</f>
        <v>394.63791416404592</v>
      </c>
      <c r="BD51">
        <f>E51*BB51/100/BC51</f>
        <v>-6.6344195943525705E-3</v>
      </c>
    </row>
    <row r="52" spans="1:56" x14ac:dyDescent="0.35">
      <c r="A52" s="1" t="s">
        <v>0</v>
      </c>
      <c r="B52" s="1" t="s">
        <v>765</v>
      </c>
    </row>
    <row r="53" spans="1:56" x14ac:dyDescent="0.35">
      <c r="A53" s="1" t="s">
        <v>0</v>
      </c>
      <c r="B53" s="1" t="s">
        <v>764</v>
      </c>
    </row>
    <row r="54" spans="1:56" x14ac:dyDescent="0.35">
      <c r="A54" s="1" t="s">
        <v>0</v>
      </c>
      <c r="B54" s="1" t="s">
        <v>763</v>
      </c>
    </row>
    <row r="55" spans="1:56" x14ac:dyDescent="0.35">
      <c r="A55" s="1" t="s">
        <v>0</v>
      </c>
      <c r="B55" s="1" t="s">
        <v>762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F559B-434A-42B2-A7B1-5FEC728F27E6}">
  <dimension ref="A1:BD55"/>
  <sheetViews>
    <sheetView topLeftCell="A9" zoomScale="62" workbookViewId="0">
      <selection activeCell="K18" sqref="K18:K51"/>
    </sheetView>
  </sheetViews>
  <sheetFormatPr defaultRowHeight="14.5" x14ac:dyDescent="0.35"/>
  <sheetData>
    <row r="1" spans="1:56" x14ac:dyDescent="0.35">
      <c r="A1" s="1" t="s">
        <v>70</v>
      </c>
    </row>
    <row r="2" spans="1:56" x14ac:dyDescent="0.35">
      <c r="A2" s="1" t="s">
        <v>853</v>
      </c>
    </row>
    <row r="3" spans="1:56" x14ac:dyDescent="0.35">
      <c r="A3" s="1" t="s">
        <v>69</v>
      </c>
      <c r="B3" s="1" t="s">
        <v>624</v>
      </c>
    </row>
    <row r="4" spans="1:56" x14ac:dyDescent="0.35">
      <c r="A4" s="1" t="s">
        <v>67</v>
      </c>
      <c r="B4" s="1" t="s">
        <v>66</v>
      </c>
      <c r="C4" s="1">
        <v>1</v>
      </c>
      <c r="D4" s="1">
        <v>0.15999999642372131</v>
      </c>
    </row>
    <row r="5" spans="1:56" x14ac:dyDescent="0.35">
      <c r="A5" s="1" t="s">
        <v>65</v>
      </c>
      <c r="B5" s="1">
        <v>4</v>
      </c>
    </row>
    <row r="6" spans="1:56" x14ac:dyDescent="0.35">
      <c r="A6" s="1" t="s">
        <v>64</v>
      </c>
      <c r="B6" s="1" t="s">
        <v>623</v>
      </c>
    </row>
    <row r="7" spans="1:56" x14ac:dyDescent="0.35">
      <c r="A7" s="1" t="s">
        <v>0</v>
      </c>
      <c r="B7" s="1" t="s">
        <v>62</v>
      </c>
    </row>
    <row r="9" spans="1:56" x14ac:dyDescent="0.35">
      <c r="A9" s="1" t="s">
        <v>61</v>
      </c>
      <c r="B9" s="1" t="s">
        <v>60</v>
      </c>
      <c r="C9" s="1" t="s">
        <v>59</v>
      </c>
      <c r="D9" s="1" t="s">
        <v>58</v>
      </c>
      <c r="E9" s="1" t="s">
        <v>57</v>
      </c>
      <c r="F9" s="1" t="s">
        <v>56</v>
      </c>
      <c r="G9" s="1" t="s">
        <v>55</v>
      </c>
      <c r="H9" s="1" t="s">
        <v>54</v>
      </c>
      <c r="I9" s="1" t="s">
        <v>53</v>
      </c>
      <c r="J9" s="1" t="s">
        <v>52</v>
      </c>
      <c r="K9" s="1" t="s">
        <v>51</v>
      </c>
      <c r="L9" s="1" t="s">
        <v>50</v>
      </c>
      <c r="M9" s="1" t="s">
        <v>49</v>
      </c>
      <c r="N9" s="1" t="s">
        <v>48</v>
      </c>
      <c r="O9" s="1" t="s">
        <v>47</v>
      </c>
      <c r="P9" s="1" t="s">
        <v>46</v>
      </c>
      <c r="Q9" s="1" t="s">
        <v>45</v>
      </c>
      <c r="R9" s="1" t="s">
        <v>44</v>
      </c>
      <c r="S9" s="1" t="s">
        <v>43</v>
      </c>
      <c r="T9" s="1" t="s">
        <v>42</v>
      </c>
      <c r="U9" s="1" t="s">
        <v>41</v>
      </c>
      <c r="V9" s="1" t="s">
        <v>40</v>
      </c>
      <c r="W9" s="1" t="s">
        <v>39</v>
      </c>
      <c r="X9" s="1" t="s">
        <v>38</v>
      </c>
      <c r="Y9" s="1" t="s">
        <v>37</v>
      </c>
      <c r="Z9" s="1" t="s">
        <v>36</v>
      </c>
      <c r="AA9" s="1" t="s">
        <v>35</v>
      </c>
      <c r="AB9" s="1" t="s">
        <v>34</v>
      </c>
      <c r="AC9" s="1" t="s">
        <v>33</v>
      </c>
      <c r="AD9" s="1" t="s">
        <v>32</v>
      </c>
      <c r="AE9" s="1" t="s">
        <v>31</v>
      </c>
      <c r="AF9" s="1" t="s">
        <v>30</v>
      </c>
      <c r="AG9" s="1" t="s">
        <v>29</v>
      </c>
      <c r="AH9" s="1" t="s">
        <v>28</v>
      </c>
      <c r="AI9" s="1" t="s">
        <v>27</v>
      </c>
      <c r="AJ9" s="1" t="s">
        <v>26</v>
      </c>
      <c r="AK9" s="1" t="s">
        <v>25</v>
      </c>
      <c r="AL9" s="1" t="s">
        <v>24</v>
      </c>
      <c r="AM9" s="1" t="s">
        <v>23</v>
      </c>
      <c r="AN9" s="1" t="s">
        <v>22</v>
      </c>
      <c r="AO9" s="1" t="s">
        <v>21</v>
      </c>
      <c r="AP9" s="1" t="s">
        <v>20</v>
      </c>
      <c r="AQ9" s="1" t="s">
        <v>19</v>
      </c>
      <c r="AR9" s="1" t="s">
        <v>18</v>
      </c>
      <c r="AS9" s="1" t="s">
        <v>17</v>
      </c>
      <c r="AT9" s="1" t="s">
        <v>16</v>
      </c>
      <c r="AU9" s="1" t="s">
        <v>15</v>
      </c>
      <c r="AV9" s="1" t="s">
        <v>14</v>
      </c>
      <c r="AW9" s="1" t="s">
        <v>13</v>
      </c>
      <c r="AX9" s="1" t="s">
        <v>12</v>
      </c>
      <c r="AY9" s="1" t="s">
        <v>11</v>
      </c>
      <c r="AZ9" s="1" t="s">
        <v>10</v>
      </c>
      <c r="BA9" s="1" t="s">
        <v>9</v>
      </c>
      <c r="BB9" s="1" t="s">
        <v>8</v>
      </c>
      <c r="BC9" s="1" t="s">
        <v>7</v>
      </c>
      <c r="BD9" s="1" t="s">
        <v>6</v>
      </c>
    </row>
    <row r="10" spans="1:56" x14ac:dyDescent="0.35">
      <c r="A10" s="1" t="s">
        <v>5</v>
      </c>
      <c r="B10" s="1" t="s">
        <v>5</v>
      </c>
      <c r="C10" s="1" t="s">
        <v>5</v>
      </c>
      <c r="D10" s="1" t="s">
        <v>5</v>
      </c>
      <c r="E10" s="1" t="s">
        <v>4</v>
      </c>
      <c r="F10" s="1" t="s">
        <v>4</v>
      </c>
      <c r="G10" s="1" t="s">
        <v>4</v>
      </c>
      <c r="H10" s="1" t="s">
        <v>4</v>
      </c>
      <c r="I10" s="1" t="s">
        <v>4</v>
      </c>
      <c r="J10" s="1" t="s">
        <v>4</v>
      </c>
      <c r="K10" s="1" t="s">
        <v>5</v>
      </c>
      <c r="L10" s="1" t="s">
        <v>4</v>
      </c>
      <c r="M10" s="1" t="s">
        <v>5</v>
      </c>
      <c r="N10" s="1" t="s">
        <v>4</v>
      </c>
      <c r="O10" s="1" t="s">
        <v>5</v>
      </c>
      <c r="P10" s="1" t="s">
        <v>5</v>
      </c>
      <c r="Q10" s="1" t="s">
        <v>5</v>
      </c>
      <c r="R10" s="1" t="s">
        <v>5</v>
      </c>
      <c r="S10" s="1" t="s">
        <v>5</v>
      </c>
      <c r="T10" s="1" t="s">
        <v>5</v>
      </c>
      <c r="U10" s="1" t="s">
        <v>5</v>
      </c>
      <c r="V10" s="1" t="s">
        <v>5</v>
      </c>
      <c r="W10" s="1" t="s">
        <v>5</v>
      </c>
      <c r="X10" s="1" t="s">
        <v>5</v>
      </c>
      <c r="Y10" s="1" t="s">
        <v>5</v>
      </c>
      <c r="Z10" s="1" t="s">
        <v>5</v>
      </c>
      <c r="AA10" s="1" t="s">
        <v>5</v>
      </c>
      <c r="AB10" s="1" t="s">
        <v>5</v>
      </c>
      <c r="AC10" s="1" t="s">
        <v>5</v>
      </c>
      <c r="AD10" s="1" t="s">
        <v>5</v>
      </c>
      <c r="AE10" s="1" t="s">
        <v>5</v>
      </c>
      <c r="AF10" s="1" t="s">
        <v>5</v>
      </c>
      <c r="AG10" s="1" t="s">
        <v>5</v>
      </c>
      <c r="AH10" s="1" t="s">
        <v>5</v>
      </c>
      <c r="AI10" s="1" t="s">
        <v>5</v>
      </c>
      <c r="AJ10" s="1" t="s">
        <v>5</v>
      </c>
      <c r="AK10" s="1" t="s">
        <v>4</v>
      </c>
      <c r="AL10" s="1" t="s">
        <v>4</v>
      </c>
      <c r="AM10" s="1" t="s">
        <v>4</v>
      </c>
      <c r="AN10" s="1" t="s">
        <v>4</v>
      </c>
      <c r="AO10" s="1" t="s">
        <v>4</v>
      </c>
      <c r="AP10" s="1" t="s">
        <v>4</v>
      </c>
      <c r="AQ10" s="1" t="s">
        <v>4</v>
      </c>
      <c r="AR10" s="1" t="s">
        <v>4</v>
      </c>
      <c r="AS10" s="1" t="s">
        <v>4</v>
      </c>
      <c r="AT10" s="1" t="s">
        <v>4</v>
      </c>
      <c r="AU10" s="1" t="s">
        <v>4</v>
      </c>
      <c r="AV10" s="1" t="s">
        <v>4</v>
      </c>
      <c r="AW10" s="1" t="s">
        <v>4</v>
      </c>
      <c r="AX10" s="1" t="s">
        <v>4</v>
      </c>
      <c r="AY10" s="1" t="s">
        <v>4</v>
      </c>
      <c r="AZ10" s="1" t="s">
        <v>4</v>
      </c>
      <c r="BA10" s="1" t="s">
        <v>4</v>
      </c>
      <c r="BB10" s="1" t="s">
        <v>4</v>
      </c>
      <c r="BC10" s="1" t="s">
        <v>4</v>
      </c>
      <c r="BD10" s="1" t="s">
        <v>4</v>
      </c>
    </row>
    <row r="11" spans="1:56" x14ac:dyDescent="0.35">
      <c r="A11" s="1" t="s">
        <v>0</v>
      </c>
      <c r="B11" s="1" t="s">
        <v>852</v>
      </c>
    </row>
    <row r="12" spans="1:56" x14ac:dyDescent="0.35">
      <c r="A12" s="1" t="s">
        <v>0</v>
      </c>
      <c r="B12" s="1" t="s">
        <v>851</v>
      </c>
    </row>
    <row r="13" spans="1:56" x14ac:dyDescent="0.35">
      <c r="A13" s="1" t="s">
        <v>0</v>
      </c>
      <c r="B13" s="1" t="s">
        <v>850</v>
      </c>
    </row>
    <row r="14" spans="1:56" x14ac:dyDescent="0.35">
      <c r="A14" s="1" t="s">
        <v>0</v>
      </c>
      <c r="B14" s="1" t="s">
        <v>849</v>
      </c>
    </row>
    <row r="15" spans="1:56" x14ac:dyDescent="0.35">
      <c r="A15" s="1" t="s">
        <v>0</v>
      </c>
      <c r="B15" s="1" t="s">
        <v>848</v>
      </c>
    </row>
    <row r="16" spans="1:56" x14ac:dyDescent="0.35">
      <c r="A16" s="1" t="s">
        <v>0</v>
      </c>
      <c r="B16" s="1" t="s">
        <v>847</v>
      </c>
    </row>
    <row r="17" spans="1:56" x14ac:dyDescent="0.35">
      <c r="A17" s="1" t="s">
        <v>0</v>
      </c>
      <c r="B17" s="1" t="s">
        <v>846</v>
      </c>
    </row>
    <row r="18" spans="1:56" x14ac:dyDescent="0.35">
      <c r="A18" s="1">
        <v>1</v>
      </c>
      <c r="B18" s="1" t="s">
        <v>845</v>
      </c>
      <c r="C18" s="1">
        <v>373.50000224635005</v>
      </c>
      <c r="D18" s="1">
        <v>0</v>
      </c>
      <c r="E18">
        <f>(R18-S18*(1000-T18)/(1000-U18))*AK18</f>
        <v>-15.646334691133793</v>
      </c>
      <c r="F18">
        <f>IF(AV18&lt;&gt;0,1/(1/AV18-1/N18),0)</f>
        <v>-10.569015681428825</v>
      </c>
      <c r="G18">
        <f>((AY18-AL18/2)*S18-E18)/(AY18+AL18/2)</f>
        <v>400.51926968063754</v>
      </c>
      <c r="H18">
        <f>AL18*1000</f>
        <v>37.881743139489203</v>
      </c>
      <c r="I18">
        <f>(AQ18-AW18)</f>
        <v>0.53122539425438697</v>
      </c>
      <c r="J18">
        <f>(P18+AP18*D18)</f>
        <v>26.425497055053711</v>
      </c>
      <c r="K18" s="1">
        <v>2.72</v>
      </c>
      <c r="L18">
        <f>(K18*AE18+AF18)</f>
        <v>2.140174012184143</v>
      </c>
      <c r="M18" s="1">
        <v>0.5</v>
      </c>
      <c r="N18">
        <f>L18*(M18+1)*(M18+1)/(M18*M18+1)</f>
        <v>3.8523132219314578</v>
      </c>
      <c r="O18" s="1">
        <v>30.732946395874023</v>
      </c>
      <c r="P18" s="1">
        <v>26.425497055053711</v>
      </c>
      <c r="Q18" s="1">
        <v>30.837436676025391</v>
      </c>
      <c r="R18" s="1">
        <v>399.98849487304688</v>
      </c>
      <c r="S18" s="1">
        <v>400.42208862304688</v>
      </c>
      <c r="T18" s="1">
        <v>-3.8237206637859344E-2</v>
      </c>
      <c r="U18" s="1">
        <v>33.207672119140625</v>
      </c>
      <c r="V18" s="1">
        <v>-7.5904391705989838E-2</v>
      </c>
      <c r="W18" s="1">
        <v>65.920295715332031</v>
      </c>
      <c r="X18" s="1">
        <v>299.63589477539063</v>
      </c>
      <c r="Y18" s="1">
        <v>0.12044548988342285</v>
      </c>
      <c r="Z18" s="1">
        <v>0.24622625112533569</v>
      </c>
      <c r="AA18" s="1">
        <v>88.200408935546875</v>
      </c>
      <c r="AB18" s="1">
        <v>21.938821792602539</v>
      </c>
      <c r="AC18" s="1">
        <v>0.74690234661102295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1.1016025543212888</v>
      </c>
      <c r="AL18">
        <f>(U18-T18)/(1000-U18)*AK18</f>
        <v>3.78817431394892E-2</v>
      </c>
      <c r="AM18">
        <f>(P18+273.15)</f>
        <v>299.57549705505369</v>
      </c>
      <c r="AN18">
        <f>(O18+273.15)</f>
        <v>303.882946395874</v>
      </c>
      <c r="AO18">
        <f>(Y18*AG18+Z18*AH18)*AI18</f>
        <v>1.9271277950601018E-2</v>
      </c>
      <c r="AP18">
        <f>((AO18+0.00000010773*(AN18^4-AM18^4))-AL18*44100)/(L18*51.4+0.00000043092*AM18^3)</f>
        <v>-13.319917025024864</v>
      </c>
      <c r="AQ18">
        <f>0.61365*EXP(17.502*J18/(240.97+J18))</f>
        <v>3.4601556549601487</v>
      </c>
      <c r="AR18">
        <f>AQ18*1000/AA18</f>
        <v>39.230607847733268</v>
      </c>
      <c r="AS18">
        <f>(AR18-U18)</f>
        <v>6.0229357285926426</v>
      </c>
      <c r="AT18">
        <f>IF(D18,P18,(O18+P18)/2)</f>
        <v>28.579221725463867</v>
      </c>
      <c r="AU18">
        <f>0.61365*EXP(17.502*AT18/(240.97+AT18))</f>
        <v>3.9248818254865885</v>
      </c>
      <c r="AV18">
        <f>IF(AS18&lt;&gt;0,(1000-(AR18+U18)/2)/AS18*AL18,0)</f>
        <v>6.061777948016478</v>
      </c>
      <c r="AW18">
        <f>U18*AA18/1000</f>
        <v>2.9289302607057617</v>
      </c>
      <c r="AX18">
        <f>(AU18-AW18)</f>
        <v>0.9959515647808268</v>
      </c>
      <c r="AY18">
        <f>1/(1.6/F18+1.37/N18)</f>
        <v>4.896090867940635</v>
      </c>
      <c r="AZ18">
        <f>G18*AA18*0.001</f>
        <v>35.32596337239881</v>
      </c>
      <c r="BA18">
        <f>G18/S18</f>
        <v>1.0002426965453501</v>
      </c>
      <c r="BB18">
        <f>(1-AL18*AA18/AQ18/F18)*100</f>
        <v>109.13630050109204</v>
      </c>
      <c r="BC18">
        <f>(S18-E18/(N18/1.35))</f>
        <v>405.90517128433686</v>
      </c>
      <c r="BD18">
        <f>E18*BB18/100/BC18</f>
        <v>-4.2068522536661046E-2</v>
      </c>
    </row>
    <row r="19" spans="1:56" x14ac:dyDescent="0.35">
      <c r="A19" s="1" t="s">
        <v>0</v>
      </c>
      <c r="B19" s="1" t="s">
        <v>844</v>
      </c>
      <c r="K19" s="1">
        <v>2.72</v>
      </c>
    </row>
    <row r="20" spans="1:56" x14ac:dyDescent="0.35">
      <c r="A20" s="1" t="s">
        <v>0</v>
      </c>
      <c r="B20" s="1" t="s">
        <v>843</v>
      </c>
      <c r="K20" s="1">
        <v>2.72</v>
      </c>
    </row>
    <row r="21" spans="1:56" x14ac:dyDescent="0.35">
      <c r="A21" s="1">
        <v>2</v>
      </c>
      <c r="B21" s="1" t="s">
        <v>842</v>
      </c>
      <c r="C21" s="1">
        <v>577.50000224635005</v>
      </c>
      <c r="D21" s="1">
        <v>0</v>
      </c>
      <c r="E21">
        <f>(R21-S21*(1000-T21)/(1000-U21))*AK21</f>
        <v>-15.651277605431508</v>
      </c>
      <c r="F21">
        <f>IF(AV21&lt;&gt;0,1/(1/AV21-1/N21),0)</f>
        <v>12.189051164322835</v>
      </c>
      <c r="G21">
        <f>((AY21-AL21/2)*S21-E21)/(AY21+AL21/2)</f>
        <v>401.27606359362346</v>
      </c>
      <c r="H21">
        <f>AL21*1000</f>
        <v>36.842195401627045</v>
      </c>
      <c r="I21">
        <f>(AQ21-AW21)</f>
        <v>1.0674728268477329</v>
      </c>
      <c r="J21">
        <f>(P21+AP21*D21)</f>
        <v>28.549112319946289</v>
      </c>
      <c r="K21" s="1">
        <v>2.72</v>
      </c>
      <c r="L21">
        <f>(K21*AE21+AF21)</f>
        <v>2.140174012184143</v>
      </c>
      <c r="M21" s="1">
        <v>0.5</v>
      </c>
      <c r="N21">
        <f>L21*(M21+1)*(M21+1)/(M21*M21+1)</f>
        <v>3.8523132219314578</v>
      </c>
      <c r="O21" s="1">
        <v>30.703968048095703</v>
      </c>
      <c r="P21" s="1">
        <v>28.549112319946289</v>
      </c>
      <c r="Q21" s="1">
        <v>30.825273513793945</v>
      </c>
      <c r="R21" s="1">
        <v>400.04837036132813</v>
      </c>
      <c r="S21" s="1">
        <v>400.84991455078125</v>
      </c>
      <c r="T21" s="1">
        <v>-3.9188914000988007E-2</v>
      </c>
      <c r="U21" s="1">
        <v>32.320270538330078</v>
      </c>
      <c r="V21" s="1">
        <v>-7.7919617295265198E-2</v>
      </c>
      <c r="W21" s="1">
        <v>64.26263427734375</v>
      </c>
      <c r="X21" s="1">
        <v>299.67105102539063</v>
      </c>
      <c r="Y21" s="1">
        <v>25.831092834472656</v>
      </c>
      <c r="Z21" s="1">
        <v>0.17419275641441345</v>
      </c>
      <c r="AA21" s="1">
        <v>88.197113037109375</v>
      </c>
      <c r="AB21" s="1">
        <v>21.743896484375</v>
      </c>
      <c r="AC21" s="1">
        <v>0.75690197944641113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1.1017318052404064</v>
      </c>
      <c r="AL21">
        <f>(U21-T21)/(1000-U21)*AK21</f>
        <v>3.6842195401627045E-2</v>
      </c>
      <c r="AM21">
        <f>(P21+273.15)</f>
        <v>301.69911231994627</v>
      </c>
      <c r="AN21">
        <f>(O21+273.15)</f>
        <v>303.85396804809568</v>
      </c>
      <c r="AO21">
        <f>(Y21*AG21+Z21*AH21)*AI21</f>
        <v>4.1329747611364382</v>
      </c>
      <c r="AP21">
        <f>((AO21+0.00000010773*(AN21^4-AM21^4))-AL21*44100)/(L21*51.4+0.00000043092*AM21^3)</f>
        <v>-13.089723617356011</v>
      </c>
      <c r="AQ21">
        <f>0.61365*EXP(17.502*J21/(240.97+J21))</f>
        <v>3.9180273809067865</v>
      </c>
      <c r="AR21">
        <f>AQ21*1000/AA21</f>
        <v>44.423533219939493</v>
      </c>
      <c r="AS21">
        <f>(AR21-U21)</f>
        <v>12.103262681609415</v>
      </c>
      <c r="AT21">
        <f>IF(D21,P21,(O21+P21)/2)</f>
        <v>29.626540184020996</v>
      </c>
      <c r="AU21">
        <f>0.61365*EXP(17.502*AT21/(240.97+AT21))</f>
        <v>4.1699077103121773</v>
      </c>
      <c r="AV21">
        <f>IF(AS21&lt;&gt;0,(1000-(AR21+U21)/2)/AS21*AL21,0)</f>
        <v>2.9271851092265018</v>
      </c>
      <c r="AW21">
        <f>U21*AA21/1000</f>
        <v>2.8505545540590536</v>
      </c>
      <c r="AX21">
        <f>(AU21-AW21)</f>
        <v>1.3193531562531238</v>
      </c>
      <c r="AY21">
        <f>1/(1.6/F21+1.37/N21)</f>
        <v>2.0538274305046613</v>
      </c>
      <c r="AZ21">
        <f>G21*AA21*0.001</f>
        <v>35.391390339853096</v>
      </c>
      <c r="BA21">
        <f>G21/S21</f>
        <v>1.0010631137175614</v>
      </c>
      <c r="BB21">
        <f>(1-AL21*AA21/AQ21/F21)*100</f>
        <v>93.196028207977349</v>
      </c>
      <c r="BC21">
        <f>(S21-E21/(N21/1.35))</f>
        <v>406.33472940099711</v>
      </c>
      <c r="BD21">
        <f>E21*BB21/100/BC21</f>
        <v>-3.5897421600091753E-2</v>
      </c>
    </row>
    <row r="22" spans="1:56" x14ac:dyDescent="0.35">
      <c r="A22" s="1" t="s">
        <v>0</v>
      </c>
      <c r="B22" s="1" t="s">
        <v>841</v>
      </c>
      <c r="K22" s="1">
        <v>2.72</v>
      </c>
    </row>
    <row r="23" spans="1:56" x14ac:dyDescent="0.35">
      <c r="A23" s="1" t="s">
        <v>0</v>
      </c>
      <c r="B23" s="1" t="s">
        <v>840</v>
      </c>
      <c r="K23" s="1">
        <v>2.72</v>
      </c>
    </row>
    <row r="24" spans="1:56" x14ac:dyDescent="0.35">
      <c r="A24" s="1">
        <v>3</v>
      </c>
      <c r="B24" s="1" t="s">
        <v>839</v>
      </c>
      <c r="C24" s="1">
        <v>781.50000224635005</v>
      </c>
      <c r="D24" s="1">
        <v>0</v>
      </c>
      <c r="E24">
        <f>(R24-S24*(1000-T24)/(1000-U24))*AK24</f>
        <v>-15.480431799509347</v>
      </c>
      <c r="F24">
        <f>IF(AV24&lt;&gt;0,1/(1/AV24-1/N24),0)</f>
        <v>1.4305905231086544</v>
      </c>
      <c r="G24">
        <f>((AY24-AL24/2)*S24-E24)/(AY24+AL24/2)</f>
        <v>402.26296942007281</v>
      </c>
      <c r="H24">
        <f>AL24*1000</f>
        <v>36.014096515938363</v>
      </c>
      <c r="I24">
        <f>(AQ24-AW24)</f>
        <v>2.8982817154346416</v>
      </c>
      <c r="J24">
        <f>(P24+AP24*D24)</f>
        <v>35.123126983642578</v>
      </c>
      <c r="K24" s="1">
        <v>2.72</v>
      </c>
      <c r="L24">
        <f>(K24*AE24+AF24)</f>
        <v>2.140174012184143</v>
      </c>
      <c r="M24" s="1">
        <v>0.5</v>
      </c>
      <c r="N24">
        <f>L24*(M24+1)*(M24+1)/(M24*M24+1)</f>
        <v>3.8523132219314578</v>
      </c>
      <c r="O24" s="1">
        <v>30.594306945800781</v>
      </c>
      <c r="P24" s="1">
        <v>35.123126983642578</v>
      </c>
      <c r="Q24" s="1">
        <v>30.746665954589844</v>
      </c>
      <c r="R24" s="1">
        <v>399.8079833984375</v>
      </c>
      <c r="S24" s="1">
        <v>400.75888061523438</v>
      </c>
      <c r="T24" s="1">
        <v>-3.8469985127449036E-2</v>
      </c>
      <c r="U24" s="1">
        <v>31.621650695800781</v>
      </c>
      <c r="V24" s="1">
        <v>-7.6965048909187317E-2</v>
      </c>
      <c r="W24" s="1">
        <v>63.263916015625</v>
      </c>
      <c r="X24" s="1">
        <v>299.62216186523438</v>
      </c>
      <c r="Y24" s="1">
        <v>50.054157257080078</v>
      </c>
      <c r="Z24" s="1">
        <v>0.2121732085943222</v>
      </c>
      <c r="AA24" s="1">
        <v>88.190101623535156</v>
      </c>
      <c r="AB24" s="1">
        <v>21.560089111328125</v>
      </c>
      <c r="AC24" s="1">
        <v>0.75423532724380493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1.1015520656810085</v>
      </c>
      <c r="AL24">
        <f>(U24-T24)/(1000-U24)*AK24</f>
        <v>3.6014096515938364E-2</v>
      </c>
      <c r="AM24">
        <f>(P24+273.15)</f>
        <v>308.27312698364256</v>
      </c>
      <c r="AN24">
        <f>(O24+273.15)</f>
        <v>303.74430694580076</v>
      </c>
      <c r="AO24">
        <f>(Y24*AG24+Z24*AH24)*AI24</f>
        <v>8.0086649821251967</v>
      </c>
      <c r="AP24">
        <f>((AO24+0.00000010773*(AN24^4-AM24^4))-AL24*44100)/(L24*51.4+0.00000043092*AM24^3)</f>
        <v>-13.342164289281397</v>
      </c>
      <c r="AQ24">
        <f>0.61365*EXP(17.502*J24/(240.97+J24))</f>
        <v>5.6869983038012437</v>
      </c>
      <c r="AR24">
        <f>AQ24*1000/AA24</f>
        <v>64.485675819694976</v>
      </c>
      <c r="AS24">
        <f>(AR24-U24)</f>
        <v>32.864025123894194</v>
      </c>
      <c r="AT24">
        <f>IF(D24,P24,(O24+P24)/2)</f>
        <v>32.85871696472168</v>
      </c>
      <c r="AU24">
        <f>0.61365*EXP(17.502*AT24/(240.97+AT24))</f>
        <v>5.0121394248492157</v>
      </c>
      <c r="AV24">
        <f>IF(AS24&lt;&gt;0,(1000-(AR24+U24)/2)/AS24*AL24,0)</f>
        <v>1.0431919742083935</v>
      </c>
      <c r="AW24">
        <f>U24*AA24/1000</f>
        <v>2.7887165883666021</v>
      </c>
      <c r="AX24">
        <f>(AU24-AW24)</f>
        <v>2.2234228364826136</v>
      </c>
      <c r="AY24">
        <f>1/(1.6/F24+1.37/N24)</f>
        <v>0.6784031570725475</v>
      </c>
      <c r="AZ24">
        <f>G24*AA24*0.001</f>
        <v>35.475612152541238</v>
      </c>
      <c r="BA24">
        <f>G24/S24</f>
        <v>1.0037531016219263</v>
      </c>
      <c r="BB24">
        <f>(1-AL24*AA24/AQ24/F24)*100</f>
        <v>60.961427859286523</v>
      </c>
      <c r="BC24">
        <f>(S24-E24/(N24/1.35))</f>
        <v>406.18382446724536</v>
      </c>
      <c r="BD24">
        <f>E24*BB24/100/BC24</f>
        <v>-2.3233550169413374E-2</v>
      </c>
    </row>
    <row r="25" spans="1:56" x14ac:dyDescent="0.35">
      <c r="A25" s="1" t="s">
        <v>0</v>
      </c>
      <c r="B25" s="1" t="s">
        <v>838</v>
      </c>
      <c r="K25" s="1">
        <v>2.72</v>
      </c>
    </row>
    <row r="26" spans="1:56" x14ac:dyDescent="0.35">
      <c r="A26" s="1" t="s">
        <v>0</v>
      </c>
      <c r="B26" s="1" t="s">
        <v>837</v>
      </c>
      <c r="K26" s="1">
        <v>2.72</v>
      </c>
    </row>
    <row r="27" spans="1:56" x14ac:dyDescent="0.35">
      <c r="A27" s="1">
        <v>4</v>
      </c>
      <c r="B27" s="1" t="s">
        <v>836</v>
      </c>
      <c r="C27" s="1">
        <v>985.50000224635005</v>
      </c>
      <c r="D27" s="1">
        <v>0</v>
      </c>
      <c r="E27">
        <f>(R27-S27*(1000-T27)/(1000-U27))*AK27</f>
        <v>-14.860349010361956</v>
      </c>
      <c r="F27">
        <f>IF(AV27&lt;&gt;0,1/(1/AV27-1/N27),0)</f>
        <v>5.8157842347463458</v>
      </c>
      <c r="G27">
        <f>((AY27-AL27/2)*S27-E27)/(AY27+AL27/2)</f>
        <v>400.80670462798878</v>
      </c>
      <c r="H27">
        <f>AL27*1000</f>
        <v>35.666476380735787</v>
      </c>
      <c r="I27">
        <f>(AQ27-AW27)</f>
        <v>1.3046557031958375</v>
      </c>
      <c r="J27">
        <f>(P27+AP27*D27)</f>
        <v>29.194766998291016</v>
      </c>
      <c r="K27" s="1">
        <v>2.72</v>
      </c>
      <c r="L27">
        <f>(K27*AE27+AF27)</f>
        <v>2.140174012184143</v>
      </c>
      <c r="M27" s="1">
        <v>0.5</v>
      </c>
      <c r="N27">
        <f>L27*(M27+1)*(M27+1)/(M27*M27+1)</f>
        <v>3.8523132219314578</v>
      </c>
      <c r="O27" s="1">
        <v>30.547452926635742</v>
      </c>
      <c r="P27" s="1">
        <v>29.194766998291016</v>
      </c>
      <c r="Q27" s="1">
        <v>30.685890197753906</v>
      </c>
      <c r="R27" s="1">
        <v>399.92169189453125</v>
      </c>
      <c r="S27" s="1">
        <v>400.4462890625</v>
      </c>
      <c r="T27" s="1">
        <v>-3.6325473338365555E-2</v>
      </c>
      <c r="U27" s="1">
        <v>31.329305648803711</v>
      </c>
      <c r="V27" s="1">
        <v>-7.2862587869167328E-2</v>
      </c>
      <c r="W27" s="1">
        <v>62.841144561767578</v>
      </c>
      <c r="X27" s="1">
        <v>299.60650634765625</v>
      </c>
      <c r="Y27" s="1">
        <v>101.26297760009766</v>
      </c>
      <c r="Z27" s="1">
        <v>0.43614214658737183</v>
      </c>
      <c r="AA27" s="1">
        <v>88.181556701660156</v>
      </c>
      <c r="AB27" s="1">
        <v>21.460718154907227</v>
      </c>
      <c r="AC27" s="1">
        <v>0.74066489934921265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1.101494508631089</v>
      </c>
      <c r="AL27">
        <f>(U27-T27)/(1000-U27)*AK27</f>
        <v>3.5666476380735786E-2</v>
      </c>
      <c r="AM27">
        <f>(P27+273.15)</f>
        <v>302.34476699829099</v>
      </c>
      <c r="AN27">
        <f>(O27+273.15)</f>
        <v>303.69745292663572</v>
      </c>
      <c r="AO27">
        <f>(Y27*AG27+Z27*AH27)*AI27</f>
        <v>16.202076053870996</v>
      </c>
      <c r="AP27">
        <f>((AO27+0.00000010773*(AN27^4-AM27^4))-AL27*44100)/(L27*51.4+0.00000043092*AM27^3)</f>
        <v>-12.635641876824074</v>
      </c>
      <c r="AQ27">
        <f>0.61365*EXP(17.502*J27/(240.97+J27))</f>
        <v>4.0673226456894636</v>
      </c>
      <c r="AR27">
        <f>AQ27*1000/AA27</f>
        <v>46.124414195251894</v>
      </c>
      <c r="AS27">
        <f>(AR27-U27)</f>
        <v>14.795108546448184</v>
      </c>
      <c r="AT27">
        <f>IF(D27,P27,(O27+P27)/2)</f>
        <v>29.871109962463379</v>
      </c>
      <c r="AU27">
        <f>0.61365*EXP(17.502*AT27/(240.97+AT27))</f>
        <v>4.2290097914907712</v>
      </c>
      <c r="AV27">
        <f>IF(AS27&lt;&gt;0,(1000-(AR27+U27)/2)/AS27*AL27,0)</f>
        <v>2.3173351948308261</v>
      </c>
      <c r="AW27">
        <f>U27*AA27/1000</f>
        <v>2.7626669424936261</v>
      </c>
      <c r="AX27">
        <f>(AU27-AW27)</f>
        <v>1.4663428489971451</v>
      </c>
      <c r="AY27">
        <f>1/(1.6/F27+1.37/N27)</f>
        <v>1.5854296480207313</v>
      </c>
      <c r="AZ27">
        <f>G27*AA27*0.001</f>
        <v>35.343759150558547</v>
      </c>
      <c r="BA27">
        <f>G27/S27</f>
        <v>1.0009000347245882</v>
      </c>
      <c r="BB27">
        <f>(1-AL27*AA27/AQ27/F27)*100</f>
        <v>86.70399846230697</v>
      </c>
      <c r="BC27">
        <f>(S27-E27/(N27/1.35))</f>
        <v>405.65393184963824</v>
      </c>
      <c r="BD27">
        <f>E27*BB27/100/BC27</f>
        <v>-3.1762336725515879E-2</v>
      </c>
    </row>
    <row r="28" spans="1:56" x14ac:dyDescent="0.35">
      <c r="A28" s="1" t="s">
        <v>0</v>
      </c>
      <c r="B28" s="1" t="s">
        <v>835</v>
      </c>
      <c r="K28" s="1">
        <v>2.72</v>
      </c>
    </row>
    <row r="29" spans="1:56" x14ac:dyDescent="0.35">
      <c r="A29" s="1" t="s">
        <v>0</v>
      </c>
      <c r="B29" s="1" t="s">
        <v>834</v>
      </c>
      <c r="K29" s="1">
        <v>2.72</v>
      </c>
    </row>
    <row r="30" spans="1:56" x14ac:dyDescent="0.35">
      <c r="A30" s="1">
        <v>5</v>
      </c>
      <c r="B30" s="1" t="s">
        <v>833</v>
      </c>
      <c r="C30" s="1">
        <v>1189.50000224635</v>
      </c>
      <c r="D30" s="1">
        <v>0</v>
      </c>
      <c r="E30">
        <f>(R30-S30*(1000-T30)/(1000-U30))*AK30</f>
        <v>-15.002058704398525</v>
      </c>
      <c r="F30">
        <f>IF(AV30&lt;&gt;0,1/(1/AV30-1/N30),0)</f>
        <v>1.9944926170958217</v>
      </c>
      <c r="G30">
        <f>((AY30-AL30/2)*S30-E30)/(AY30+AL30/2)</f>
        <v>401.65980979811735</v>
      </c>
      <c r="H30">
        <f>AL30*1000</f>
        <v>35.467286169951365</v>
      </c>
      <c r="I30">
        <f>(AQ30-AW30)</f>
        <v>2.2748682761447787</v>
      </c>
      <c r="J30">
        <f>(P30+AP30*D30)</f>
        <v>32.89495849609375</v>
      </c>
      <c r="K30" s="1">
        <v>2.72</v>
      </c>
      <c r="L30">
        <f>(K30*AE30+AF30)</f>
        <v>2.140174012184143</v>
      </c>
      <c r="M30" s="1">
        <v>0.5</v>
      </c>
      <c r="N30">
        <f>L30*(M30+1)*(M30+1)/(M30*M30+1)</f>
        <v>3.8523132219314578</v>
      </c>
      <c r="O30" s="1">
        <v>30.462654113769531</v>
      </c>
      <c r="P30" s="1">
        <v>32.89495849609375</v>
      </c>
      <c r="Q30" s="1">
        <v>30.614612579345703</v>
      </c>
      <c r="R30" s="1">
        <v>400.05047607421875</v>
      </c>
      <c r="S30" s="1">
        <v>400.76580810546875</v>
      </c>
      <c r="T30" s="1">
        <v>-3.3495787531137466E-2</v>
      </c>
      <c r="U30" s="1">
        <v>31.160469055175781</v>
      </c>
      <c r="V30" s="1">
        <v>-6.7506648600101471E-2</v>
      </c>
      <c r="W30" s="1">
        <v>62.800102233886719</v>
      </c>
      <c r="X30" s="1">
        <v>299.62506103515625</v>
      </c>
      <c r="Y30" s="1">
        <v>150.48176574707031</v>
      </c>
      <c r="Z30" s="1">
        <v>1.1525547504425049</v>
      </c>
      <c r="AA30" s="1">
        <v>88.172523498535156</v>
      </c>
      <c r="AB30" s="1">
        <v>21.56898307800293</v>
      </c>
      <c r="AC30" s="1">
        <v>0.74534612894058228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1.1015627243939565</v>
      </c>
      <c r="AL30">
        <f>(U30-T30)/(1000-U30)*AK30</f>
        <v>3.5467286169951366E-2</v>
      </c>
      <c r="AM30">
        <f>(P30+273.15)</f>
        <v>306.04495849609373</v>
      </c>
      <c r="AN30">
        <f>(O30+273.15)</f>
        <v>303.61265411376951</v>
      </c>
      <c r="AO30">
        <f>(Y30*AG30+Z30*AH30)*AI30</f>
        <v>24.077081981366518</v>
      </c>
      <c r="AP30">
        <f>((AO30+0.00000010773*(AN30^4-AM30^4))-AL30*44100)/(L30*51.4+0.00000043092*AM30^3)</f>
        <v>-12.828968058266858</v>
      </c>
      <c r="AQ30">
        <f>0.61365*EXP(17.502*J30/(240.97+J30))</f>
        <v>5.0223654661376429</v>
      </c>
      <c r="AR30">
        <f>AQ30*1000/AA30</f>
        <v>56.960663785709635</v>
      </c>
      <c r="AS30">
        <f>(AR30-U30)</f>
        <v>25.800194730533853</v>
      </c>
      <c r="AT30">
        <f>IF(D30,P30,(O30+P30)/2)</f>
        <v>31.678806304931641</v>
      </c>
      <c r="AU30">
        <f>0.61365*EXP(17.502*AT30/(240.97+AT30))</f>
        <v>4.688957331344251</v>
      </c>
      <c r="AV30">
        <f>IF(AS30&lt;&gt;0,(1000-(AR30+U30)/2)/AS30*AL30,0)</f>
        <v>1.314120990404084</v>
      </c>
      <c r="AW30">
        <f>U30*AA30/1000</f>
        <v>2.7474971899928642</v>
      </c>
      <c r="AX30">
        <f>(AU30-AW30)</f>
        <v>1.9414601413513868</v>
      </c>
      <c r="AY30">
        <f>1/(1.6/F30+1.37/N30)</f>
        <v>0.86367755296714033</v>
      </c>
      <c r="AZ30">
        <f>G30*AA30*0.001</f>
        <v>35.415359017841666</v>
      </c>
      <c r="BA30">
        <f>G30/S30</f>
        <v>1.002230733447234</v>
      </c>
      <c r="BB30">
        <f>(1-AL30*AA30/AQ30/F30)*100</f>
        <v>68.780892414579029</v>
      </c>
      <c r="BC30">
        <f>(S30-E30/(N30/1.35))</f>
        <v>406.02311146689783</v>
      </c>
      <c r="BD30">
        <f>E30*BB30/100/BC30</f>
        <v>-2.541370076241482E-2</v>
      </c>
    </row>
    <row r="31" spans="1:56" x14ac:dyDescent="0.35">
      <c r="A31" s="1" t="s">
        <v>0</v>
      </c>
      <c r="B31" s="1" t="s">
        <v>832</v>
      </c>
      <c r="K31" s="1">
        <v>2.72</v>
      </c>
    </row>
    <row r="32" spans="1:56" x14ac:dyDescent="0.35">
      <c r="A32" s="1" t="s">
        <v>0</v>
      </c>
      <c r="B32" s="1" t="s">
        <v>831</v>
      </c>
      <c r="K32" s="1">
        <v>2.72</v>
      </c>
    </row>
    <row r="33" spans="1:56" x14ac:dyDescent="0.35">
      <c r="A33" s="1">
        <v>6</v>
      </c>
      <c r="B33" s="1" t="s">
        <v>830</v>
      </c>
      <c r="C33" s="1">
        <v>1393.50000224635</v>
      </c>
      <c r="D33" s="1">
        <v>0</v>
      </c>
      <c r="E33">
        <f>(R33-S33*(1000-T33)/(1000-U33))*AK33</f>
        <v>-15.013019539065656</v>
      </c>
      <c r="F33">
        <f>IF(AV33&lt;&gt;0,1/(1/AV33-1/N33),0)</f>
        <v>1.7960069786245629</v>
      </c>
      <c r="G33">
        <f>((AY33-AL33/2)*S33-E33)/(AY33+AL33/2)</f>
        <v>401.60063431797204</v>
      </c>
      <c r="H33">
        <f>AL33*1000</f>
        <v>35.601354861495381</v>
      </c>
      <c r="I33">
        <f>(AQ33-AW33)</f>
        <v>2.4467421354201195</v>
      </c>
      <c r="J33">
        <f>(P33+AP33*D33)</f>
        <v>33.531467437744141</v>
      </c>
      <c r="K33" s="1">
        <v>2.72</v>
      </c>
      <c r="L33">
        <f>(K33*AE33+AF33)</f>
        <v>2.140174012184143</v>
      </c>
      <c r="M33" s="1">
        <v>0.5</v>
      </c>
      <c r="N33">
        <f>L33*(M33+1)*(M33+1)/(M33*M33+1)</f>
        <v>3.8523132219314578</v>
      </c>
      <c r="O33" s="1">
        <v>30.425382614135742</v>
      </c>
      <c r="P33" s="1">
        <v>33.531467437744141</v>
      </c>
      <c r="Q33" s="1">
        <v>30.575498580932617</v>
      </c>
      <c r="R33" s="1">
        <v>400.0093994140625</v>
      </c>
      <c r="S33" s="1">
        <v>400.68853759765625</v>
      </c>
      <c r="T33" s="1">
        <v>-2.9880233108997345E-2</v>
      </c>
      <c r="U33" s="1">
        <v>31.284219741821289</v>
      </c>
      <c r="V33" s="1">
        <v>-6.0344140976667404E-2</v>
      </c>
      <c r="W33" s="1">
        <v>63.179542541503906</v>
      </c>
      <c r="X33" s="1">
        <v>299.5655517578125</v>
      </c>
      <c r="Y33" s="1">
        <v>300.89389038085938</v>
      </c>
      <c r="Z33" s="1">
        <v>0.31040972471237183</v>
      </c>
      <c r="AA33" s="1">
        <v>88.166046142578125</v>
      </c>
      <c r="AB33" s="1">
        <v>21.686105728149414</v>
      </c>
      <c r="AC33" s="1">
        <v>0.74754166603088379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1.101343940286075</v>
      </c>
      <c r="AL33">
        <f>(U33-T33)/(1000-U33)*AK33</f>
        <v>3.5601354861495384E-2</v>
      </c>
      <c r="AM33">
        <f>(P33+273.15)</f>
        <v>306.68146743774412</v>
      </c>
      <c r="AN33">
        <f>(O33+273.15)</f>
        <v>303.57538261413572</v>
      </c>
      <c r="AO33">
        <f>(Y33*AG33+Z33*AH33)*AI33</f>
        <v>48.143021384857093</v>
      </c>
      <c r="AP33">
        <f>((AO33+0.00000010773*(AN33^4-AM33^4))-AL33*44100)/(L33*51.4+0.00000043092*AM33^3)</f>
        <v>-12.740693182748778</v>
      </c>
      <c r="AQ33">
        <f>0.61365*EXP(17.502*J33/(240.97+J33))</f>
        <v>5.2049480967120889</v>
      </c>
      <c r="AR33">
        <f>AQ33*1000/AA33</f>
        <v>59.035743627369698</v>
      </c>
      <c r="AS33">
        <f>(AR33-U33)</f>
        <v>27.751523885548409</v>
      </c>
      <c r="AT33">
        <f>IF(D33,P33,(O33+P33)/2)</f>
        <v>31.978425025939941</v>
      </c>
      <c r="AU33">
        <f>0.61365*EXP(17.502*AT33/(240.97+AT33))</f>
        <v>4.7692552056477107</v>
      </c>
      <c r="AV33">
        <f>IF(AS33&lt;&gt;0,(1000-(AR33+U33)/2)/AS33*AL33,0)</f>
        <v>1.2249272677132377</v>
      </c>
      <c r="AW33">
        <f>U33*AA33/1000</f>
        <v>2.7582059612919694</v>
      </c>
      <c r="AX33">
        <f>(AU33-AW33)</f>
        <v>2.0110492443557413</v>
      </c>
      <c r="AY33">
        <f>1/(1.6/F33+1.37/N33)</f>
        <v>0.80224911165192236</v>
      </c>
      <c r="AZ33">
        <f>G33*AA33*0.001</f>
        <v>35.407540056166965</v>
      </c>
      <c r="BA33">
        <f>G33/S33</f>
        <v>1.0022763234650642</v>
      </c>
      <c r="BB33">
        <f>(1-AL33*AA33/AQ33/F33)*100</f>
        <v>66.422878045397709</v>
      </c>
      <c r="BC33">
        <f>(S33-E33/(N33/1.35))</f>
        <v>405.94968206076845</v>
      </c>
      <c r="BD33">
        <f>E33*BB33/100/BC33</f>
        <v>-2.45648170205305E-2</v>
      </c>
    </row>
    <row r="34" spans="1:56" x14ac:dyDescent="0.35">
      <c r="A34" s="1" t="s">
        <v>0</v>
      </c>
      <c r="B34" s="1" t="s">
        <v>829</v>
      </c>
      <c r="K34" s="1">
        <v>2.72</v>
      </c>
    </row>
    <row r="35" spans="1:56" x14ac:dyDescent="0.35">
      <c r="A35" s="1" t="s">
        <v>0</v>
      </c>
      <c r="B35" s="1" t="s">
        <v>828</v>
      </c>
      <c r="K35" s="1">
        <v>2.72</v>
      </c>
    </row>
    <row r="36" spans="1:56" x14ac:dyDescent="0.35">
      <c r="A36" s="1">
        <v>7</v>
      </c>
      <c r="B36" s="1" t="s">
        <v>827</v>
      </c>
      <c r="C36" s="1">
        <v>1597.50000224635</v>
      </c>
      <c r="D36" s="1">
        <v>0</v>
      </c>
      <c r="E36">
        <f>(R36-S36*(1000-T36)/(1000-U36))*AK36</f>
        <v>-14.991055743536359</v>
      </c>
      <c r="F36">
        <f>IF(AV36&lt;&gt;0,1/(1/AV36-1/N36),0)</f>
        <v>1.5222209758783196</v>
      </c>
      <c r="G36">
        <f>((AY36-AL36/2)*S36-E36)/(AY36+AL36/2)</f>
        <v>401.3781093181147</v>
      </c>
      <c r="H36">
        <f>AL36*1000</f>
        <v>35.90194803011709</v>
      </c>
      <c r="I36">
        <f>(AQ36-AW36)</f>
        <v>2.763921135257783</v>
      </c>
      <c r="J36">
        <f>(P36+AP36*D36)</f>
        <v>34.669719696044922</v>
      </c>
      <c r="K36" s="1">
        <v>2.72</v>
      </c>
      <c r="L36">
        <f>(K36*AE36+AF36)</f>
        <v>2.140174012184143</v>
      </c>
      <c r="M36" s="1">
        <v>0.5</v>
      </c>
      <c r="N36">
        <f>L36*(M36+1)*(M36+1)/(M36*M36+1)</f>
        <v>3.8523132219314578</v>
      </c>
      <c r="O36" s="1">
        <v>30.402894973754883</v>
      </c>
      <c r="P36" s="1">
        <v>34.669719696044922</v>
      </c>
      <c r="Q36" s="1">
        <v>30.549493789672852</v>
      </c>
      <c r="R36" s="1">
        <v>399.98504638671875</v>
      </c>
      <c r="S36" s="1">
        <v>400.5399169921875</v>
      </c>
      <c r="T36" s="1">
        <v>-2.5240171700716019E-2</v>
      </c>
      <c r="U36" s="1">
        <v>31.555316925048828</v>
      </c>
      <c r="V36" s="1">
        <v>-5.1036357879638672E-2</v>
      </c>
      <c r="W36" s="1">
        <v>63.805763244628906</v>
      </c>
      <c r="X36" s="1">
        <v>299.462158203125</v>
      </c>
      <c r="Y36" s="1">
        <v>499.63699340820313</v>
      </c>
      <c r="Z36" s="1">
        <v>0.38243675231933594</v>
      </c>
      <c r="AA36" s="1">
        <v>88.161369323730469</v>
      </c>
      <c r="AB36" s="1">
        <v>21.629613876342773</v>
      </c>
      <c r="AC36" s="1">
        <v>0.74866443872451782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1.1009638169232534</v>
      </c>
      <c r="AL36">
        <f>(U36-T36)/(1000-U36)*AK36</f>
        <v>3.5901948030117092E-2</v>
      </c>
      <c r="AM36">
        <f>(P36+273.15)</f>
        <v>307.8197196960449</v>
      </c>
      <c r="AN36">
        <f>(O36+273.15)</f>
        <v>303.55289497375486</v>
      </c>
      <c r="AO36">
        <f>(Y36*AG36+Z36*AH36)*AI36</f>
        <v>79.941917158471369</v>
      </c>
      <c r="AP36">
        <f>((AO36+0.00000010773*(AN36^4-AM36^4))-AL36*44100)/(L36*51.4+0.00000043092*AM36^3)</f>
        <v>-12.693256700352162</v>
      </c>
      <c r="AQ36">
        <f>0.61365*EXP(17.502*J36/(240.97+J36))</f>
        <v>5.5458810848143756</v>
      </c>
      <c r="AR36">
        <f>AQ36*1000/AA36</f>
        <v>62.906022528413544</v>
      </c>
      <c r="AS36">
        <f>(AR36-U36)</f>
        <v>31.350705603364716</v>
      </c>
      <c r="AT36">
        <f>IF(D36,P36,(O36+P36)/2)</f>
        <v>32.536307334899902</v>
      </c>
      <c r="AU36">
        <f>0.61365*EXP(17.502*AT36/(240.97+AT36))</f>
        <v>4.9219617613103308</v>
      </c>
      <c r="AV36">
        <f>IF(AS36&lt;&gt;0,(1000-(AR36+U36)/2)/AS36*AL36,0)</f>
        <v>1.0910846924124469</v>
      </c>
      <c r="AW36">
        <f>U36*AA36/1000</f>
        <v>2.7819599495565925</v>
      </c>
      <c r="AX36">
        <f>(AU36-AW36)</f>
        <v>2.1400018117537383</v>
      </c>
      <c r="AY36">
        <f>1/(1.6/F36+1.37/N36)</f>
        <v>0.71087037258901542</v>
      </c>
      <c r="AZ36">
        <f>G36*AA36*0.001</f>
        <v>35.386043734054972</v>
      </c>
      <c r="BA36">
        <f>G36/S36</f>
        <v>1.0020926561632646</v>
      </c>
      <c r="BB36">
        <f>(1-AL36*AA36/AQ36/F36)*100</f>
        <v>62.507181830173323</v>
      </c>
      <c r="BC36">
        <f>(S36-E36/(N36/1.35))</f>
        <v>405.79336448928052</v>
      </c>
      <c r="BD36">
        <f>E36*BB36/100/BC36</f>
        <v>-2.3091768599194148E-2</v>
      </c>
    </row>
    <row r="37" spans="1:56" x14ac:dyDescent="0.35">
      <c r="A37" s="1" t="s">
        <v>0</v>
      </c>
      <c r="B37" s="1" t="s">
        <v>826</v>
      </c>
      <c r="K37" s="1">
        <v>2.72</v>
      </c>
    </row>
    <row r="38" spans="1:56" x14ac:dyDescent="0.35">
      <c r="A38" s="1" t="s">
        <v>0</v>
      </c>
      <c r="B38" s="1" t="s">
        <v>825</v>
      </c>
      <c r="K38" s="1">
        <v>2.72</v>
      </c>
    </row>
    <row r="39" spans="1:56" x14ac:dyDescent="0.35">
      <c r="A39" s="1">
        <v>8</v>
      </c>
      <c r="B39" s="1" t="s">
        <v>824</v>
      </c>
      <c r="C39" s="1">
        <v>1801.50000224635</v>
      </c>
      <c r="D39" s="1">
        <v>0</v>
      </c>
      <c r="E39">
        <f>(R39-S39*(1000-T39)/(1000-U39))*AK39</f>
        <v>-15.745471815488859</v>
      </c>
      <c r="F39">
        <f>IF(AV39&lt;&gt;0,1/(1/AV39-1/N39),0)</f>
        <v>0.33112323345911471</v>
      </c>
      <c r="G39">
        <f>((AY39-AL39/2)*S39-E39)/(AY39+AL39/2)</f>
        <v>406.45118983435594</v>
      </c>
      <c r="H39">
        <f>AL39*1000</f>
        <v>36.3971368264475</v>
      </c>
      <c r="I39">
        <f>(AQ39-AW39)</f>
        <v>9.6130511787064474</v>
      </c>
      <c r="J39">
        <f>(P39+AP39*D39)</f>
        <v>50.019870758056641</v>
      </c>
      <c r="K39" s="1">
        <v>2.72</v>
      </c>
      <c r="L39">
        <f>(K39*AE39+AF39)</f>
        <v>2.140174012184143</v>
      </c>
      <c r="M39" s="1">
        <v>0.5</v>
      </c>
      <c r="N39">
        <f>L39*(M39+1)*(M39+1)/(M39*M39+1)</f>
        <v>3.8523132219314578</v>
      </c>
      <c r="O39" s="1">
        <v>30.396728515625</v>
      </c>
      <c r="P39" s="1">
        <v>50.019870758056641</v>
      </c>
      <c r="Q39" s="1">
        <v>30.537137985229492</v>
      </c>
      <c r="R39" s="1">
        <v>399.95458984375</v>
      </c>
      <c r="S39" s="1">
        <v>400.99874877929688</v>
      </c>
      <c r="T39" s="1">
        <v>-1.9560664892196655E-2</v>
      </c>
      <c r="U39" s="1">
        <v>31.964031219482422</v>
      </c>
      <c r="V39" s="1">
        <v>-3.9564266800880432E-2</v>
      </c>
      <c r="W39" s="1">
        <v>64.65185546875</v>
      </c>
      <c r="X39" s="1">
        <v>299.64041137695313</v>
      </c>
      <c r="Y39" s="1">
        <v>748.9561767578125</v>
      </c>
      <c r="Z39" s="1">
        <v>0.32612529397010803</v>
      </c>
      <c r="AA39" s="1">
        <v>88.157051086425781</v>
      </c>
      <c r="AB39" s="1">
        <v>21.948259353637695</v>
      </c>
      <c r="AC39" s="1">
        <v>0.73897272348403931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1.1016191594740921</v>
      </c>
      <c r="AL39">
        <f>(U39-T39)/(1000-U39)*AK39</f>
        <v>3.6397136826447497E-2</v>
      </c>
      <c r="AM39">
        <f>(P39+273.15)</f>
        <v>323.16987075805662</v>
      </c>
      <c r="AN39">
        <f>(O39+273.15)</f>
        <v>303.54672851562498</v>
      </c>
      <c r="AO39">
        <f>(Y39*AG39+Z39*AH39)*AI39</f>
        <v>119.83298560277399</v>
      </c>
      <c r="AP39">
        <f>((AO39+0.00000010773*(AN39^4-AM39^4))-AL39*44100)/(L39*51.4+0.00000043092*AM39^3)</f>
        <v>-14.016355135862982</v>
      </c>
      <c r="AQ39">
        <f>0.61365*EXP(17.502*J39/(240.97+J39))</f>
        <v>12.430905911850468</v>
      </c>
      <c r="AR39">
        <f>AQ39*1000/AA39</f>
        <v>141.00864036007383</v>
      </c>
      <c r="AS39">
        <f>(AR39-U39)</f>
        <v>109.0446091405914</v>
      </c>
      <c r="AT39">
        <f>IF(D39,P39,(O39+P39)/2)</f>
        <v>40.20829963684082</v>
      </c>
      <c r="AU39">
        <f>0.61365*EXP(17.502*AT39/(240.97+AT39))</f>
        <v>7.4965519783317545</v>
      </c>
      <c r="AV39">
        <f>IF(AS39&lt;&gt;0,(1000-(AR39+U39)/2)/AS39*AL39,0)</f>
        <v>0.30491449408764909</v>
      </c>
      <c r="AW39">
        <f>U39*AA39/1000</f>
        <v>2.8178547331440202</v>
      </c>
      <c r="AX39">
        <f>(AU39-AW39)</f>
        <v>4.6786972451877347</v>
      </c>
      <c r="AY39">
        <f>1/(1.6/F39+1.37/N39)</f>
        <v>0.19276482895670188</v>
      </c>
      <c r="AZ39">
        <f>G39*AA39*0.001</f>
        <v>35.831538306365857</v>
      </c>
      <c r="BA39">
        <f>G39/S39</f>
        <v>1.01359715228952</v>
      </c>
      <c r="BB39">
        <f>(1-AL39*AA39/AQ39/F39)*100</f>
        <v>22.047177992107692</v>
      </c>
      <c r="BC39">
        <f>(S39-E39/(N39/1.35))</f>
        <v>406.51657293489671</v>
      </c>
      <c r="BD39">
        <f>E39*BB39/100/BC39</f>
        <v>-8.5394604500267854E-3</v>
      </c>
    </row>
    <row r="40" spans="1:56" x14ac:dyDescent="0.35">
      <c r="A40" s="1" t="s">
        <v>0</v>
      </c>
      <c r="B40" s="1" t="s">
        <v>823</v>
      </c>
      <c r="K40" s="1">
        <v>2.72</v>
      </c>
    </row>
    <row r="41" spans="1:56" x14ac:dyDescent="0.35">
      <c r="A41" s="1" t="s">
        <v>0</v>
      </c>
      <c r="B41" s="1" t="s">
        <v>822</v>
      </c>
      <c r="K41" s="1">
        <v>2.72</v>
      </c>
    </row>
    <row r="42" spans="1:56" x14ac:dyDescent="0.35">
      <c r="A42" s="1">
        <v>9</v>
      </c>
      <c r="B42" s="1" t="s">
        <v>821</v>
      </c>
      <c r="C42" s="1">
        <v>2005.50000224635</v>
      </c>
      <c r="D42" s="1">
        <v>0</v>
      </c>
      <c r="E42">
        <f>(R42-S42*(1000-T42)/(1000-U42))*AK42</f>
        <v>-16.255379595876637</v>
      </c>
      <c r="F42">
        <f>IF(AV42&lt;&gt;0,1/(1/AV42-1/N42),0)</f>
        <v>0.35578520358071342</v>
      </c>
      <c r="G42">
        <f>((AY42-AL42/2)*S42-E42)/(AY42+AL42/2)</f>
        <v>407.42130913673299</v>
      </c>
      <c r="H42">
        <f>AL42*1000</f>
        <v>37.071943296246481</v>
      </c>
      <c r="I42">
        <f>(AQ42-AW42)</f>
        <v>9.1843656707819932</v>
      </c>
      <c r="J42">
        <f>(P42+AP42*D42)</f>
        <v>49.401813507080078</v>
      </c>
      <c r="K42" s="1">
        <v>2.72</v>
      </c>
      <c r="L42">
        <f>(K42*AE42+AF42)</f>
        <v>2.140174012184143</v>
      </c>
      <c r="M42" s="1">
        <v>0.5</v>
      </c>
      <c r="N42">
        <f>L42*(M42+1)*(M42+1)/(M42*M42+1)</f>
        <v>3.8523132219314578</v>
      </c>
      <c r="O42" s="1">
        <v>30.450811386108398</v>
      </c>
      <c r="P42" s="1">
        <v>49.401813507080078</v>
      </c>
      <c r="Q42" s="1">
        <v>30.562631607055664</v>
      </c>
      <c r="R42" s="1">
        <v>400.02926635742188</v>
      </c>
      <c r="S42" s="1">
        <v>401.28118896484375</v>
      </c>
      <c r="T42" s="1">
        <v>-1.3040854595601559E-2</v>
      </c>
      <c r="U42" s="1">
        <v>32.544830322265625</v>
      </c>
      <c r="V42" s="1">
        <v>-2.6294099166989326E-2</v>
      </c>
      <c r="W42" s="1">
        <v>65.619705200195313</v>
      </c>
      <c r="X42" s="1">
        <v>299.63262939453125</v>
      </c>
      <c r="Y42" s="1">
        <v>999.28375244140625</v>
      </c>
      <c r="Z42" s="1">
        <v>0.36541423201560974</v>
      </c>
      <c r="AA42" s="1">
        <v>88.152519226074219</v>
      </c>
      <c r="AB42" s="1">
        <v>21.952375411987305</v>
      </c>
      <c r="AC42" s="1">
        <v>0.74875801801681519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1.1015905492445999</v>
      </c>
      <c r="AL42">
        <f>(U42-T42)/(1000-U42)*AK42</f>
        <v>3.7071943296246482E-2</v>
      </c>
      <c r="AM42">
        <f>(P42+273.15)</f>
        <v>322.55181350708006</v>
      </c>
      <c r="AN42">
        <f>(O42+273.15)</f>
        <v>303.60081138610838</v>
      </c>
      <c r="AO42">
        <f>(Y42*AG42+Z42*AH42)*AI42</f>
        <v>159.88539681690781</v>
      </c>
      <c r="AP42">
        <f>((AO42+0.00000010773*(AN42^4-AM42^4))-AL42*44100)/(L42*51.4+0.00000043092*AM42^3)</f>
        <v>-13.865780093227659</v>
      </c>
      <c r="AQ42">
        <f>0.61365*EXP(17.502*J42/(240.97+J42))</f>
        <v>12.053274451474836</v>
      </c>
      <c r="AR42">
        <f>AQ42*1000/AA42</f>
        <v>136.73204756137761</v>
      </c>
      <c r="AS42">
        <f>(AR42-U42)</f>
        <v>104.18721723911199</v>
      </c>
      <c r="AT42">
        <f>IF(D42,P42,(O42+P42)/2)</f>
        <v>39.926312446594238</v>
      </c>
      <c r="AU42">
        <f>0.61365*EXP(17.502*AT42/(240.97+AT42))</f>
        <v>7.3845184099331069</v>
      </c>
      <c r="AV42">
        <f>IF(AS42&lt;&gt;0,(1000-(AR42+U42)/2)/AS42*AL42,0)</f>
        <v>0.32570436936839026</v>
      </c>
      <c r="AW42">
        <f>U42*AA42/1000</f>
        <v>2.8689087806928439</v>
      </c>
      <c r="AX42">
        <f>(AU42-AW42)</f>
        <v>4.515609629240263</v>
      </c>
      <c r="AY42">
        <f>1/(1.6/F42+1.37/N42)</f>
        <v>0.20606974845413287</v>
      </c>
      <c r="AZ42">
        <f>G42*AA42*0.001</f>
        <v>35.915214786788184</v>
      </c>
      <c r="BA42">
        <f>G42/S42</f>
        <v>1.0153012908173653</v>
      </c>
      <c r="BB42">
        <f>(1-AL42*AA42/AQ42/F42)*100</f>
        <v>23.794353450420548</v>
      </c>
      <c r="BC42">
        <f>(S42-E42/(N42/1.35))</f>
        <v>406.97770458810629</v>
      </c>
      <c r="BD42">
        <f>E42*BB42/100/BC42</f>
        <v>-9.5038682270445589E-3</v>
      </c>
    </row>
    <row r="43" spans="1:56" x14ac:dyDescent="0.35">
      <c r="A43" s="1" t="s">
        <v>0</v>
      </c>
      <c r="B43" s="1" t="s">
        <v>820</v>
      </c>
      <c r="K43" s="1">
        <v>2.72</v>
      </c>
    </row>
    <row r="44" spans="1:56" x14ac:dyDescent="0.35">
      <c r="A44" s="1" t="s">
        <v>0</v>
      </c>
      <c r="B44" s="1" t="s">
        <v>819</v>
      </c>
      <c r="K44" s="1">
        <v>2.72</v>
      </c>
    </row>
    <row r="45" spans="1:56" x14ac:dyDescent="0.35">
      <c r="A45" s="1">
        <v>10</v>
      </c>
      <c r="B45" s="1" t="s">
        <v>818</v>
      </c>
      <c r="C45" s="1">
        <v>2209.50000224635</v>
      </c>
      <c r="D45" s="1">
        <v>0</v>
      </c>
      <c r="E45">
        <f>(R45-S45*(1000-T45)/(1000-U45))*AK45</f>
        <v>-16.715130596322993</v>
      </c>
      <c r="F45">
        <f>IF(AV45&lt;&gt;0,1/(1/AV45-1/N45),0)</f>
        <v>0.43253112501421975</v>
      </c>
      <c r="G45">
        <f>((AY45-AL45/2)*S45-E45)/(AY45+AL45/2)</f>
        <v>407.49521967307629</v>
      </c>
      <c r="H45">
        <f>AL45*1000</f>
        <v>37.669449814438224</v>
      </c>
      <c r="I45">
        <f>(AQ45-AW45)</f>
        <v>7.874956512516234</v>
      </c>
      <c r="J45">
        <f>(P45+AP45*D45)</f>
        <v>47.203105926513672</v>
      </c>
      <c r="K45" s="1">
        <v>2.72</v>
      </c>
      <c r="L45">
        <f>(K45*AE45+AF45)</f>
        <v>2.140174012184143</v>
      </c>
      <c r="M45" s="1">
        <v>0.5</v>
      </c>
      <c r="N45">
        <f>L45*(M45+1)*(M45+1)/(M45*M45+1)</f>
        <v>3.8523132219314578</v>
      </c>
      <c r="O45" s="1">
        <v>30.468347549438477</v>
      </c>
      <c r="P45" s="1">
        <v>47.203105926513672</v>
      </c>
      <c r="Q45" s="1">
        <v>30.585376739501953</v>
      </c>
      <c r="R45" s="1">
        <v>400.05874633789063</v>
      </c>
      <c r="S45" s="1">
        <v>401.50274658203125</v>
      </c>
      <c r="T45" s="1">
        <v>-5.9849647805094719E-3</v>
      </c>
      <c r="U45" s="1">
        <v>33.058128356933594</v>
      </c>
      <c r="V45" s="1">
        <v>-1.2054435908794403E-2</v>
      </c>
      <c r="W45" s="1">
        <v>66.583030700683594</v>
      </c>
      <c r="X45" s="1">
        <v>299.64129638671875</v>
      </c>
      <c r="Y45" s="1">
        <v>1249.98876953125</v>
      </c>
      <c r="Z45" s="1">
        <v>0.37458571791648865</v>
      </c>
      <c r="AA45" s="1">
        <v>88.146232604980469</v>
      </c>
      <c r="AB45" s="1">
        <v>21.981050491333008</v>
      </c>
      <c r="AC45" s="1">
        <v>0.74801433086395264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1.1016224131864658</v>
      </c>
      <c r="AL45">
        <f>(U45-T45)/(1000-U45)*AK45</f>
        <v>3.7669449814438226E-2</v>
      </c>
      <c r="AM45">
        <f>(P45+273.15)</f>
        <v>320.35310592651365</v>
      </c>
      <c r="AN45">
        <f>(O45+273.15)</f>
        <v>303.61834754943845</v>
      </c>
      <c r="AO45">
        <f>(Y45*AG45+Z45*AH45)*AI45</f>
        <v>199.99819865469181</v>
      </c>
      <c r="AP45">
        <f>((AO45+0.00000010773*(AN45^4-AM45^4))-AL45*44100)/(L45*51.4+0.00000043092*AM45^3)</f>
        <v>-13.53258647993392</v>
      </c>
      <c r="AQ45">
        <f>0.61365*EXP(17.502*J45/(240.97+J45))</f>
        <v>10.788905984151803</v>
      </c>
      <c r="AR45">
        <f>AQ45*1000/AA45</f>
        <v>122.39781174200976</v>
      </c>
      <c r="AS45">
        <f>(AR45-U45)</f>
        <v>89.339683385076171</v>
      </c>
      <c r="AT45">
        <f>IF(D45,P45,(O45+P45)/2)</f>
        <v>38.835726737976074</v>
      </c>
      <c r="AU45">
        <f>0.61365*EXP(17.502*AT45/(240.97+AT45))</f>
        <v>6.9647744935612321</v>
      </c>
      <c r="AV45">
        <f>IF(AS45&lt;&gt;0,(1000-(AR45+U45)/2)/AS45*AL45,0)</f>
        <v>0.3888695217078072</v>
      </c>
      <c r="AW45">
        <f>U45*AA45/1000</f>
        <v>2.9139494716355694</v>
      </c>
      <c r="AX45">
        <f>(AU45-AW45)</f>
        <v>4.0508250219256627</v>
      </c>
      <c r="AY45">
        <f>1/(1.6/F45+1.37/N45)</f>
        <v>0.24662212561568267</v>
      </c>
      <c r="AZ45">
        <f>G45*AA45*0.001</f>
        <v>35.919168418720595</v>
      </c>
      <c r="BA45">
        <f>G45/S45</f>
        <v>1.0149251110784636</v>
      </c>
      <c r="BB45">
        <f>(1-AL45*AA45/AQ45/F45)*100</f>
        <v>28.846173770237904</v>
      </c>
      <c r="BC45">
        <f>(S45-E45/(N45/1.35))</f>
        <v>407.36037679147779</v>
      </c>
      <c r="BD45">
        <f>E45*BB45/100/BC45</f>
        <v>-1.1836388349094845E-2</v>
      </c>
    </row>
    <row r="46" spans="1:56" x14ac:dyDescent="0.35">
      <c r="A46" s="1" t="s">
        <v>0</v>
      </c>
      <c r="B46" s="1" t="s">
        <v>817</v>
      </c>
      <c r="K46" s="1">
        <v>2.72</v>
      </c>
    </row>
    <row r="47" spans="1:56" x14ac:dyDescent="0.35">
      <c r="A47" s="1" t="s">
        <v>0</v>
      </c>
      <c r="B47" s="1" t="s">
        <v>816</v>
      </c>
      <c r="K47" s="1">
        <v>2.72</v>
      </c>
    </row>
    <row r="48" spans="1:56" x14ac:dyDescent="0.35">
      <c r="A48" s="1">
        <v>11</v>
      </c>
      <c r="B48" s="1" t="s">
        <v>815</v>
      </c>
      <c r="C48" s="1">
        <v>2414.0000022351742</v>
      </c>
      <c r="D48" s="1">
        <v>0</v>
      </c>
      <c r="E48">
        <f>(R48-S48*(1000-T48)/(1000-U48))*AK48</f>
        <v>-17.373123326325015</v>
      </c>
      <c r="F48">
        <f>IF(AV48&lt;&gt;0,1/(1/AV48-1/N48),0)</f>
        <v>0.45200377936742187</v>
      </c>
      <c r="G48">
        <f>((AY48-AL48/2)*S48-E48)/(AY48+AL48/2)</f>
        <v>408.30223779783677</v>
      </c>
      <c r="H48">
        <f>AL48*1000</f>
        <v>38.681766227705005</v>
      </c>
      <c r="I48">
        <f>(AQ48-AW48)</f>
        <v>7.7705118074260238</v>
      </c>
      <c r="J48">
        <f>(P48+AP48*D48)</f>
        <v>47.151924133300781</v>
      </c>
      <c r="K48" s="1">
        <v>2.72</v>
      </c>
      <c r="L48">
        <f>(K48*AE48+AF48)</f>
        <v>2.140174012184143</v>
      </c>
      <c r="M48" s="1">
        <v>0.5</v>
      </c>
      <c r="N48">
        <f>L48*(M48+1)*(M48+1)/(M48*M48+1)</f>
        <v>3.8523132219314578</v>
      </c>
      <c r="O48" s="1">
        <v>30.524507522583008</v>
      </c>
      <c r="P48" s="1">
        <v>47.151924133300781</v>
      </c>
      <c r="Q48" s="1">
        <v>30.634977340698242</v>
      </c>
      <c r="R48" s="1">
        <v>399.98178100585938</v>
      </c>
      <c r="S48" s="1">
        <v>401.6490478515625</v>
      </c>
      <c r="T48" s="1">
        <v>4.0169451385736465E-3</v>
      </c>
      <c r="U48" s="1">
        <v>33.927448272705078</v>
      </c>
      <c r="V48" s="1">
        <v>8.0641219392418861E-3</v>
      </c>
      <c r="W48" s="1">
        <v>68.1102294921875</v>
      </c>
      <c r="X48" s="1">
        <v>299.62991333007813</v>
      </c>
      <c r="Y48" s="1">
        <v>1600.017333984375</v>
      </c>
      <c r="Z48" s="1">
        <v>0.30255714058876038</v>
      </c>
      <c r="AA48" s="1">
        <v>88.140487670898438</v>
      </c>
      <c r="AB48" s="1">
        <v>22.373418807983398</v>
      </c>
      <c r="AC48" s="1">
        <v>0.76058584451675415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1.1015805637135223</v>
      </c>
      <c r="AL48">
        <f>(U48-T48)/(1000-U48)*AK48</f>
        <v>3.8681766227705007E-2</v>
      </c>
      <c r="AM48">
        <f>(P48+273.15)</f>
        <v>320.30192413330076</v>
      </c>
      <c r="AN48">
        <f>(O48+273.15)</f>
        <v>303.67450752258299</v>
      </c>
      <c r="AO48">
        <f>(Y48*AG48+Z48*AH48)*AI48</f>
        <v>256.00276771539211</v>
      </c>
      <c r="AP48">
        <f>((AO48+0.00000010773*(AN48^4-AM48^4))-AL48*44100)/(L48*51.4+0.00000043092*AM48^3)</f>
        <v>-13.430529039938712</v>
      </c>
      <c r="AQ48">
        <f>0.61365*EXP(17.502*J48/(240.97+J48))</f>
        <v>10.76089364361143</v>
      </c>
      <c r="AR48">
        <f>AQ48*1000/AA48</f>
        <v>122.08797486792646</v>
      </c>
      <c r="AS48">
        <f>(AR48-U48)</f>
        <v>88.160526595221384</v>
      </c>
      <c r="AT48">
        <f>IF(D48,P48,(O48+P48)/2)</f>
        <v>38.838215827941895</v>
      </c>
      <c r="AU48">
        <f>0.61365*EXP(17.502*AT48/(240.97+AT48))</f>
        <v>6.965708415044114</v>
      </c>
      <c r="AV48">
        <f>IF(AS48&lt;&gt;0,(1000-(AR48+U48)/2)/AS48*AL48,0)</f>
        <v>0.40453808004723218</v>
      </c>
      <c r="AW48">
        <f>U48*AA48/1000</f>
        <v>2.9903818361854064</v>
      </c>
      <c r="AX48">
        <f>(AU48-AW48)</f>
        <v>3.9753265788587075</v>
      </c>
      <c r="AY48">
        <f>1/(1.6/F48+1.37/N48)</f>
        <v>0.25671147170867153</v>
      </c>
      <c r="AZ48">
        <f>G48*AA48*0.001</f>
        <v>35.987958356620474</v>
      </c>
      <c r="BA48">
        <f>G48/S48</f>
        <v>1.0165646849702805</v>
      </c>
      <c r="BB48">
        <f>(1-AL48*AA48/AQ48/F48)*100</f>
        <v>29.904306008170746</v>
      </c>
      <c r="BC48">
        <f>(S48-E48/(N48/1.35))</f>
        <v>407.73726423983936</v>
      </c>
      <c r="BD48">
        <f>E48*BB48/100/BC48</f>
        <v>-1.2741812972054317E-2</v>
      </c>
    </row>
    <row r="49" spans="1:56" x14ac:dyDescent="0.35">
      <c r="A49" s="1" t="s">
        <v>0</v>
      </c>
      <c r="B49" s="1" t="s">
        <v>814</v>
      </c>
      <c r="K49" s="1">
        <v>2.72</v>
      </c>
    </row>
    <row r="50" spans="1:56" x14ac:dyDescent="0.35">
      <c r="A50" s="1" t="s">
        <v>0</v>
      </c>
      <c r="B50" s="1" t="s">
        <v>813</v>
      </c>
      <c r="K50" s="1">
        <v>2.72</v>
      </c>
    </row>
    <row r="51" spans="1:56" x14ac:dyDescent="0.35">
      <c r="A51" s="1">
        <v>12</v>
      </c>
      <c r="B51" s="1" t="s">
        <v>812</v>
      </c>
      <c r="C51" s="1">
        <v>2619.0000022351742</v>
      </c>
      <c r="D51" s="1">
        <v>0</v>
      </c>
      <c r="E51">
        <f>(R51-S51*(1000-T51)/(1000-U51))*AK51</f>
        <v>-17.853558242322084</v>
      </c>
      <c r="F51">
        <f>IF(AV51&lt;&gt;0,1/(1/AV51-1/N51),0)</f>
        <v>3.8893733484908162</v>
      </c>
      <c r="G51">
        <f>((AY51-AL51/2)*S51-E51)/(AY51+AL51/2)</f>
        <v>403.06356392836204</v>
      </c>
      <c r="H51">
        <f>AL51*1000</f>
        <v>40.006531289261382</v>
      </c>
      <c r="I51">
        <f>(AQ51-AW51)</f>
        <v>1.7399420165151436</v>
      </c>
      <c r="J51">
        <f>(P51+AP51*D51)</f>
        <v>32.202827453613281</v>
      </c>
      <c r="K51" s="1">
        <v>2.72</v>
      </c>
      <c r="L51">
        <f>(K51*AE51+AF51)</f>
        <v>2.140174012184143</v>
      </c>
      <c r="M51" s="1">
        <v>0.5</v>
      </c>
      <c r="N51">
        <f>L51*(M51+1)*(M51+1)/(M51*M51+1)</f>
        <v>3.8523132219314578</v>
      </c>
      <c r="O51" s="1">
        <v>30.688030242919922</v>
      </c>
      <c r="P51" s="1">
        <v>32.202827453613281</v>
      </c>
      <c r="Q51" s="1">
        <v>30.744375228881836</v>
      </c>
      <c r="R51" s="1">
        <v>400.09912109375</v>
      </c>
      <c r="S51" s="1">
        <v>401.71722412109375</v>
      </c>
      <c r="T51" s="1">
        <v>1.507415808737278E-2</v>
      </c>
      <c r="U51" s="1">
        <v>35.063480377197266</v>
      </c>
      <c r="V51" s="1">
        <v>2.9977418482303619E-2</v>
      </c>
      <c r="W51" s="1">
        <v>69.729446411132813</v>
      </c>
      <c r="X51" s="1">
        <v>299.592041015625</v>
      </c>
      <c r="Y51" s="1">
        <v>1999.0377197265625</v>
      </c>
      <c r="Z51" s="1">
        <v>0.33529755473136902</v>
      </c>
      <c r="AA51" s="1">
        <v>88.132568359375</v>
      </c>
      <c r="AB51" s="1">
        <v>22.563196182250977</v>
      </c>
      <c r="AC51" s="1">
        <v>0.75878357887268066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1.101441327263327</v>
      </c>
      <c r="AL51">
        <f>(U51-T51)/(1000-U51)*AK51</f>
        <v>4.0006531289261384E-2</v>
      </c>
      <c r="AM51">
        <f>(P51+273.15)</f>
        <v>305.35282745361326</v>
      </c>
      <c r="AN51">
        <f>(O51+273.15)</f>
        <v>303.8380302429199</v>
      </c>
      <c r="AO51">
        <f>(Y51*AG51+Z51*AH51)*AI51</f>
        <v>319.84602800713401</v>
      </c>
      <c r="AP51">
        <f>((AO51+0.00000010773*(AN51^4-AM51^4))-AL51*44100)/(L51*51.4+0.00000043092*AM51^3)</f>
        <v>-11.964046739460873</v>
      </c>
      <c r="AQ51">
        <f>0.61365*EXP(17.502*J51/(240.97+J51))</f>
        <v>4.8301765977760853</v>
      </c>
      <c r="AR51">
        <f>AQ51*1000/AA51</f>
        <v>54.805807747259195</v>
      </c>
      <c r="AS51">
        <f>(AR51-U51)</f>
        <v>19.742327370061929</v>
      </c>
      <c r="AT51">
        <f>IF(D51,P51,(O51+P51)/2)</f>
        <v>31.445428848266602</v>
      </c>
      <c r="AU51">
        <f>0.61365*EXP(17.502*AT51/(240.97+AT51))</f>
        <v>4.6272301951139463</v>
      </c>
      <c r="AV51">
        <f>IF(AS51&lt;&gt;0,(1000-(AR51+U51)/2)/AS51*AL51,0)</f>
        <v>1.9353772900937449</v>
      </c>
      <c r="AW51">
        <f>U51*AA51/1000</f>
        <v>3.0902345812609417</v>
      </c>
      <c r="AX51">
        <f>(AU51-AW51)</f>
        <v>1.5369956138530045</v>
      </c>
      <c r="AY51">
        <f>1/(1.6/F51+1.37/N51)</f>
        <v>1.3037676995044605</v>
      </c>
      <c r="AZ51">
        <f>G51*AA51*0.001</f>
        <v>35.523027101089681</v>
      </c>
      <c r="BA51">
        <f>G51/S51</f>
        <v>1.0033514614918837</v>
      </c>
      <c r="BB51">
        <f>(1-AL51*AA51/AQ51/F51)*100</f>
        <v>81.231711041049337</v>
      </c>
      <c r="BC51">
        <f>(S51-E51/(N51/1.35))</f>
        <v>407.97380354197753</v>
      </c>
      <c r="BD51">
        <f>E51*BB51/100/BC51</f>
        <v>-3.5548240391999324E-2</v>
      </c>
    </row>
    <row r="52" spans="1:56" x14ac:dyDescent="0.35">
      <c r="A52" s="1" t="s">
        <v>0</v>
      </c>
      <c r="B52" s="1" t="s">
        <v>811</v>
      </c>
      <c r="K52" s="1">
        <v>3.01376</v>
      </c>
    </row>
    <row r="53" spans="1:56" x14ac:dyDescent="0.35">
      <c r="A53" s="1" t="s">
        <v>0</v>
      </c>
      <c r="B53" s="1" t="s">
        <v>810</v>
      </c>
    </row>
    <row r="54" spans="1:56" x14ac:dyDescent="0.35">
      <c r="A54" s="1" t="s">
        <v>0</v>
      </c>
      <c r="B54" s="1" t="s">
        <v>809</v>
      </c>
    </row>
    <row r="55" spans="1:56" x14ac:dyDescent="0.35">
      <c r="A55" s="1" t="s">
        <v>0</v>
      </c>
      <c r="B55" s="1" t="s">
        <v>808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92FB9D-BA23-4386-B43B-CBE6BD80646B}">
  <dimension ref="A1:BD55"/>
  <sheetViews>
    <sheetView topLeftCell="A3" zoomScale="54" workbookViewId="0">
      <selection activeCell="K18" sqref="K18:K51"/>
    </sheetView>
  </sheetViews>
  <sheetFormatPr defaultRowHeight="14.5" x14ac:dyDescent="0.35"/>
  <sheetData>
    <row r="1" spans="1:56" x14ac:dyDescent="0.35">
      <c r="A1" s="1" t="s">
        <v>70</v>
      </c>
    </row>
    <row r="2" spans="1:56" x14ac:dyDescent="0.35">
      <c r="A2" s="1" t="s">
        <v>625</v>
      </c>
    </row>
    <row r="3" spans="1:56" x14ac:dyDescent="0.35">
      <c r="A3" s="1" t="s">
        <v>69</v>
      </c>
      <c r="B3" s="1" t="s">
        <v>624</v>
      </c>
    </row>
    <row r="4" spans="1:56" x14ac:dyDescent="0.35">
      <c r="A4" s="1" t="s">
        <v>67</v>
      </c>
      <c r="B4" s="1" t="s">
        <v>66</v>
      </c>
      <c r="C4" s="1">
        <v>1</v>
      </c>
      <c r="D4" s="1">
        <v>0.15999999642372131</v>
      </c>
    </row>
    <row r="5" spans="1:56" x14ac:dyDescent="0.35">
      <c r="A5" s="1" t="s">
        <v>65</v>
      </c>
      <c r="B5" s="1">
        <v>4</v>
      </c>
    </row>
    <row r="6" spans="1:56" x14ac:dyDescent="0.35">
      <c r="A6" s="1" t="s">
        <v>64</v>
      </c>
      <c r="B6" s="1" t="s">
        <v>623</v>
      </c>
    </row>
    <row r="7" spans="1:56" x14ac:dyDescent="0.35">
      <c r="A7" s="1" t="s">
        <v>0</v>
      </c>
      <c r="B7" s="1" t="s">
        <v>62</v>
      </c>
    </row>
    <row r="9" spans="1:56" x14ac:dyDescent="0.35">
      <c r="A9" s="1" t="s">
        <v>61</v>
      </c>
      <c r="B9" s="1" t="s">
        <v>60</v>
      </c>
      <c r="C9" s="1" t="s">
        <v>59</v>
      </c>
      <c r="D9" s="1" t="s">
        <v>58</v>
      </c>
      <c r="E9" s="1" t="s">
        <v>57</v>
      </c>
      <c r="F9" s="1" t="s">
        <v>56</v>
      </c>
      <c r="G9" s="1" t="s">
        <v>55</v>
      </c>
      <c r="H9" s="1" t="s">
        <v>54</v>
      </c>
      <c r="I9" s="1" t="s">
        <v>53</v>
      </c>
      <c r="J9" s="1" t="s">
        <v>52</v>
      </c>
      <c r="K9" s="1" t="s">
        <v>51</v>
      </c>
      <c r="L9" s="1" t="s">
        <v>50</v>
      </c>
      <c r="M9" s="1" t="s">
        <v>49</v>
      </c>
      <c r="N9" s="1" t="s">
        <v>48</v>
      </c>
      <c r="O9" s="1" t="s">
        <v>47</v>
      </c>
      <c r="P9" s="1" t="s">
        <v>46</v>
      </c>
      <c r="Q9" s="1" t="s">
        <v>45</v>
      </c>
      <c r="R9" s="1" t="s">
        <v>44</v>
      </c>
      <c r="S9" s="1" t="s">
        <v>43</v>
      </c>
      <c r="T9" s="1" t="s">
        <v>42</v>
      </c>
      <c r="U9" s="1" t="s">
        <v>41</v>
      </c>
      <c r="V9" s="1" t="s">
        <v>40</v>
      </c>
      <c r="W9" s="1" t="s">
        <v>39</v>
      </c>
      <c r="X9" s="1" t="s">
        <v>38</v>
      </c>
      <c r="Y9" s="1" t="s">
        <v>37</v>
      </c>
      <c r="Z9" s="1" t="s">
        <v>36</v>
      </c>
      <c r="AA9" s="1" t="s">
        <v>35</v>
      </c>
      <c r="AB9" s="1" t="s">
        <v>34</v>
      </c>
      <c r="AC9" s="1" t="s">
        <v>33</v>
      </c>
      <c r="AD9" s="1" t="s">
        <v>32</v>
      </c>
      <c r="AE9" s="1" t="s">
        <v>31</v>
      </c>
      <c r="AF9" s="1" t="s">
        <v>30</v>
      </c>
      <c r="AG9" s="1" t="s">
        <v>29</v>
      </c>
      <c r="AH9" s="1" t="s">
        <v>28</v>
      </c>
      <c r="AI9" s="1" t="s">
        <v>27</v>
      </c>
      <c r="AJ9" s="1" t="s">
        <v>26</v>
      </c>
      <c r="AK9" s="1" t="s">
        <v>25</v>
      </c>
      <c r="AL9" s="1" t="s">
        <v>24</v>
      </c>
      <c r="AM9" s="1" t="s">
        <v>23</v>
      </c>
      <c r="AN9" s="1" t="s">
        <v>22</v>
      </c>
      <c r="AO9" s="1" t="s">
        <v>21</v>
      </c>
      <c r="AP9" s="1" t="s">
        <v>20</v>
      </c>
      <c r="AQ9" s="1" t="s">
        <v>19</v>
      </c>
      <c r="AR9" s="1" t="s">
        <v>18</v>
      </c>
      <c r="AS9" s="1" t="s">
        <v>17</v>
      </c>
      <c r="AT9" s="1" t="s">
        <v>16</v>
      </c>
      <c r="AU9" s="1" t="s">
        <v>15</v>
      </c>
      <c r="AV9" s="1" t="s">
        <v>14</v>
      </c>
      <c r="AW9" s="1" t="s">
        <v>13</v>
      </c>
      <c r="AX9" s="1" t="s">
        <v>12</v>
      </c>
      <c r="AY9" s="1" t="s">
        <v>11</v>
      </c>
      <c r="AZ9" s="1" t="s">
        <v>10</v>
      </c>
      <c r="BA9" s="1" t="s">
        <v>9</v>
      </c>
      <c r="BB9" s="1" t="s">
        <v>8</v>
      </c>
      <c r="BC9" s="1" t="s">
        <v>7</v>
      </c>
      <c r="BD9" s="1" t="s">
        <v>6</v>
      </c>
    </row>
    <row r="10" spans="1:56" x14ac:dyDescent="0.35">
      <c r="A10" s="1" t="s">
        <v>5</v>
      </c>
      <c r="B10" s="1" t="s">
        <v>5</v>
      </c>
      <c r="C10" s="1" t="s">
        <v>5</v>
      </c>
      <c r="D10" s="1" t="s">
        <v>5</v>
      </c>
      <c r="E10" s="1" t="s">
        <v>4</v>
      </c>
      <c r="F10" s="1" t="s">
        <v>4</v>
      </c>
      <c r="G10" s="1" t="s">
        <v>4</v>
      </c>
      <c r="H10" s="1" t="s">
        <v>4</v>
      </c>
      <c r="I10" s="1" t="s">
        <v>4</v>
      </c>
      <c r="J10" s="1" t="s">
        <v>4</v>
      </c>
      <c r="K10" s="1" t="s">
        <v>5</v>
      </c>
      <c r="L10" s="1" t="s">
        <v>4</v>
      </c>
      <c r="M10" s="1" t="s">
        <v>5</v>
      </c>
      <c r="N10" s="1" t="s">
        <v>4</v>
      </c>
      <c r="O10" s="1" t="s">
        <v>5</v>
      </c>
      <c r="P10" s="1" t="s">
        <v>5</v>
      </c>
      <c r="Q10" s="1" t="s">
        <v>5</v>
      </c>
      <c r="R10" s="1" t="s">
        <v>5</v>
      </c>
      <c r="S10" s="1" t="s">
        <v>5</v>
      </c>
      <c r="T10" s="1" t="s">
        <v>5</v>
      </c>
      <c r="U10" s="1" t="s">
        <v>5</v>
      </c>
      <c r="V10" s="1" t="s">
        <v>5</v>
      </c>
      <c r="W10" s="1" t="s">
        <v>5</v>
      </c>
      <c r="X10" s="1" t="s">
        <v>5</v>
      </c>
      <c r="Y10" s="1" t="s">
        <v>5</v>
      </c>
      <c r="Z10" s="1" t="s">
        <v>5</v>
      </c>
      <c r="AA10" s="1" t="s">
        <v>5</v>
      </c>
      <c r="AB10" s="1" t="s">
        <v>5</v>
      </c>
      <c r="AC10" s="1" t="s">
        <v>5</v>
      </c>
      <c r="AD10" s="1" t="s">
        <v>5</v>
      </c>
      <c r="AE10" s="1" t="s">
        <v>5</v>
      </c>
      <c r="AF10" s="1" t="s">
        <v>5</v>
      </c>
      <c r="AG10" s="1" t="s">
        <v>5</v>
      </c>
      <c r="AH10" s="1" t="s">
        <v>5</v>
      </c>
      <c r="AI10" s="1" t="s">
        <v>5</v>
      </c>
      <c r="AJ10" s="1" t="s">
        <v>5</v>
      </c>
      <c r="AK10" s="1" t="s">
        <v>4</v>
      </c>
      <c r="AL10" s="1" t="s">
        <v>4</v>
      </c>
      <c r="AM10" s="1" t="s">
        <v>4</v>
      </c>
      <c r="AN10" s="1" t="s">
        <v>4</v>
      </c>
      <c r="AO10" s="1" t="s">
        <v>4</v>
      </c>
      <c r="AP10" s="1" t="s">
        <v>4</v>
      </c>
      <c r="AQ10" s="1" t="s">
        <v>4</v>
      </c>
      <c r="AR10" s="1" t="s">
        <v>4</v>
      </c>
      <c r="AS10" s="1" t="s">
        <v>4</v>
      </c>
      <c r="AT10" s="1" t="s">
        <v>4</v>
      </c>
      <c r="AU10" s="1" t="s">
        <v>4</v>
      </c>
      <c r="AV10" s="1" t="s">
        <v>4</v>
      </c>
      <c r="AW10" s="1" t="s">
        <v>4</v>
      </c>
      <c r="AX10" s="1" t="s">
        <v>4</v>
      </c>
      <c r="AY10" s="1" t="s">
        <v>4</v>
      </c>
      <c r="AZ10" s="1" t="s">
        <v>4</v>
      </c>
      <c r="BA10" s="1" t="s">
        <v>4</v>
      </c>
      <c r="BB10" s="1" t="s">
        <v>4</v>
      </c>
      <c r="BC10" s="1" t="s">
        <v>4</v>
      </c>
      <c r="BD10" s="1" t="s">
        <v>4</v>
      </c>
    </row>
    <row r="11" spans="1:56" x14ac:dyDescent="0.35">
      <c r="A11" s="1" t="s">
        <v>0</v>
      </c>
      <c r="B11" s="1" t="s">
        <v>622</v>
      </c>
    </row>
    <row r="12" spans="1:56" x14ac:dyDescent="0.35">
      <c r="A12" s="1" t="s">
        <v>0</v>
      </c>
      <c r="B12" s="1" t="s">
        <v>621</v>
      </c>
    </row>
    <row r="13" spans="1:56" x14ac:dyDescent="0.35">
      <c r="A13" s="1" t="s">
        <v>0</v>
      </c>
      <c r="B13" s="1" t="s">
        <v>620</v>
      </c>
    </row>
    <row r="14" spans="1:56" x14ac:dyDescent="0.35">
      <c r="A14" s="1" t="s">
        <v>0</v>
      </c>
      <c r="B14" s="1" t="s">
        <v>619</v>
      </c>
    </row>
    <row r="15" spans="1:56" x14ac:dyDescent="0.35">
      <c r="A15" s="1" t="s">
        <v>0</v>
      </c>
      <c r="B15" s="1" t="s">
        <v>618</v>
      </c>
    </row>
    <row r="16" spans="1:56" x14ac:dyDescent="0.35">
      <c r="A16" s="1" t="s">
        <v>0</v>
      </c>
      <c r="B16" s="1" t="s">
        <v>617</v>
      </c>
    </row>
    <row r="17" spans="1:56" x14ac:dyDescent="0.35">
      <c r="A17" s="1" t="s">
        <v>0</v>
      </c>
      <c r="B17" s="1" t="s">
        <v>616</v>
      </c>
    </row>
    <row r="18" spans="1:56" x14ac:dyDescent="0.35">
      <c r="A18" s="1">
        <v>1</v>
      </c>
      <c r="B18" s="1" t="s">
        <v>615</v>
      </c>
      <c r="C18" s="1">
        <v>404.00000315159559</v>
      </c>
      <c r="D18" s="1">
        <v>0</v>
      </c>
      <c r="E18">
        <f>(R18-S18*(1000-T18)/(1000-U18))*AK18</f>
        <v>-6.5381189336103427</v>
      </c>
      <c r="F18">
        <f>IF(AV18&lt;&gt;0,1/(1/AV18-1/N18),0)</f>
        <v>3.3326396721645253</v>
      </c>
      <c r="G18">
        <f>((AY18-AL18/2)*S18-E18)/(AY18+AL18/2)</f>
        <v>385.49099108871872</v>
      </c>
      <c r="H18">
        <f>AL18*1000</f>
        <v>37.872451311199882</v>
      </c>
      <c r="I18">
        <f>(AQ18-AW18)</f>
        <v>1.7866242676837216</v>
      </c>
      <c r="J18">
        <f>(P18+AP18*D18)</f>
        <v>31.793912887573242</v>
      </c>
      <c r="K18" s="1">
        <v>2.72</v>
      </c>
      <c r="L18">
        <f>(K18*AE18+AF18)</f>
        <v>2.140174012184143</v>
      </c>
      <c r="M18" s="1">
        <v>0.5</v>
      </c>
      <c r="N18">
        <f>L18*(M18+1)*(M18+1)/(M18*M18+1)</f>
        <v>3.8523132219314578</v>
      </c>
      <c r="O18" s="1">
        <v>30.679105758666992</v>
      </c>
      <c r="P18" s="1">
        <v>31.793912887573242</v>
      </c>
      <c r="Q18" s="1">
        <v>30.821762084960938</v>
      </c>
      <c r="R18" s="1">
        <v>399.88906860351563</v>
      </c>
      <c r="S18" s="1">
        <v>392.33645629882813</v>
      </c>
      <c r="T18" s="1">
        <v>5.2027974277734756E-2</v>
      </c>
      <c r="U18" s="1">
        <v>33.284553527832031</v>
      </c>
      <c r="V18" s="1">
        <v>0.10350435972213745</v>
      </c>
      <c r="W18" s="1">
        <v>66.216232299804688</v>
      </c>
      <c r="X18" s="1">
        <v>299.65921020507813</v>
      </c>
      <c r="Y18" s="1">
        <v>0.24482043087482452</v>
      </c>
      <c r="Z18" s="1">
        <v>0.44268679618835449</v>
      </c>
      <c r="AA18" s="1">
        <v>88.120193481445313</v>
      </c>
      <c r="AB18" s="1">
        <v>22.211452484130859</v>
      </c>
      <c r="AC18" s="1">
        <v>0.76536357402801514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1.1016882728127868</v>
      </c>
      <c r="AL18">
        <f>(U18-T18)/(1000-U18)*AK18</f>
        <v>3.787245131119988E-2</v>
      </c>
      <c r="AM18">
        <f>(P18+273.15)</f>
        <v>304.94391288757322</v>
      </c>
      <c r="AN18">
        <f>(O18+273.15)</f>
        <v>303.82910575866697</v>
      </c>
      <c r="AO18">
        <f>(Y18*AG18+Z18*AH18)*AI18</f>
        <v>3.9171268064425835E-2</v>
      </c>
      <c r="AP18">
        <f>((AO18+0.00000010773*(AN18^4-AM18^4))-AL18*44100)/(L18*51.4+0.00000043092*AM18^3)</f>
        <v>-13.775335177425886</v>
      </c>
      <c r="AQ18">
        <f>0.61365*EXP(17.502*J18/(240.97+J18))</f>
        <v>4.7196655644998033</v>
      </c>
      <c r="AR18">
        <f>AQ18*1000/AA18</f>
        <v>53.559409915430813</v>
      </c>
      <c r="AS18">
        <f>(AR18-U18)</f>
        <v>20.274856387598781</v>
      </c>
      <c r="AT18">
        <f>IF(D18,P18,(O18+P18)/2)</f>
        <v>31.236509323120117</v>
      </c>
      <c r="AU18">
        <f>0.61365*EXP(17.502*AT18/(240.97+AT18))</f>
        <v>4.5725735541956771</v>
      </c>
      <c r="AV18">
        <f>IF(AS18&lt;&gt;0,(1000-(AR18+U18)/2)/AS18*AL18,0)</f>
        <v>1.7868414813912366</v>
      </c>
      <c r="AW18">
        <f>U18*AA18/1000</f>
        <v>2.9330412968160817</v>
      </c>
      <c r="AX18">
        <f>(AU18-AW18)</f>
        <v>1.6395322573795954</v>
      </c>
      <c r="AY18">
        <f>1/(1.6/F18+1.37/N18)</f>
        <v>1.1965581417524613</v>
      </c>
      <c r="AZ18">
        <f>G18*AA18*0.001</f>
        <v>33.969540720092006</v>
      </c>
      <c r="BA18">
        <f>G18/S18</f>
        <v>0.98255205423761216</v>
      </c>
      <c r="BB18">
        <f>(1-AL18*AA18/AQ18/F18)*100</f>
        <v>78.782252713723082</v>
      </c>
      <c r="BC18">
        <f>(S18-E18/(N18/1.35))</f>
        <v>394.62766681362331</v>
      </c>
      <c r="BD18">
        <f>E18*BB18/100/BC18</f>
        <v>-1.3052499391618577E-2</v>
      </c>
    </row>
    <row r="19" spans="1:56" x14ac:dyDescent="0.35">
      <c r="A19" s="1" t="s">
        <v>0</v>
      </c>
      <c r="B19" s="1" t="s">
        <v>614</v>
      </c>
      <c r="K19" s="1">
        <v>2.72</v>
      </c>
    </row>
    <row r="20" spans="1:56" x14ac:dyDescent="0.35">
      <c r="A20" s="1" t="s">
        <v>0</v>
      </c>
      <c r="B20" s="1" t="s">
        <v>613</v>
      </c>
      <c r="K20" s="1">
        <v>2.72</v>
      </c>
    </row>
    <row r="21" spans="1:56" x14ac:dyDescent="0.35">
      <c r="A21" s="1">
        <v>2</v>
      </c>
      <c r="B21" s="1" t="s">
        <v>612</v>
      </c>
      <c r="C21" s="1">
        <v>608.00000315159559</v>
      </c>
      <c r="D21" s="1">
        <v>0</v>
      </c>
      <c r="E21">
        <f>(R21-S21*(1000-T21)/(1000-U21))*AK21</f>
        <v>-6.0569069250204635</v>
      </c>
      <c r="F21">
        <f>IF(AV21&lt;&gt;0,1/(1/AV21-1/N21),0)</f>
        <v>3.3785985366219191</v>
      </c>
      <c r="G21">
        <f>((AY21-AL21/2)*S21-E21)/(AY21+AL21/2)</f>
        <v>385.08600438328767</v>
      </c>
      <c r="H21">
        <f>AL21*1000</f>
        <v>37.328409962100309</v>
      </c>
      <c r="I21">
        <f>(AQ21-AW21)</f>
        <v>1.7492201240286662</v>
      </c>
      <c r="J21">
        <f>(P21+AP21*D21)</f>
        <v>31.505281448364258</v>
      </c>
      <c r="K21" s="1">
        <v>2.72</v>
      </c>
      <c r="L21">
        <f>(K21*AE21+AF21)</f>
        <v>2.140174012184143</v>
      </c>
      <c r="M21" s="1">
        <v>0.5</v>
      </c>
      <c r="N21">
        <f>L21*(M21+1)*(M21+1)/(M21*M21+1)</f>
        <v>3.8523132219314578</v>
      </c>
      <c r="O21" s="1">
        <v>30.640108108520508</v>
      </c>
      <c r="P21" s="1">
        <v>31.505281448364258</v>
      </c>
      <c r="Q21" s="1">
        <v>30.831342697143555</v>
      </c>
      <c r="R21" s="1">
        <v>399.8797607421875</v>
      </c>
      <c r="S21" s="1">
        <v>392.09149169921875</v>
      </c>
      <c r="T21" s="1">
        <v>6.6695697605609894E-2</v>
      </c>
      <c r="U21" s="1">
        <v>32.840690612792969</v>
      </c>
      <c r="V21" s="1">
        <v>0.13297326862812042</v>
      </c>
      <c r="W21" s="1">
        <v>65.475494384765625</v>
      </c>
      <c r="X21" s="1">
        <v>299.62429809570313</v>
      </c>
      <c r="Y21" s="1">
        <v>26.227317810058594</v>
      </c>
      <c r="Z21" s="1">
        <v>0.29206240177154541</v>
      </c>
      <c r="AA21" s="1">
        <v>88.115470886230469</v>
      </c>
      <c r="AB21" s="1">
        <v>22.008956909179688</v>
      </c>
      <c r="AC21" s="1">
        <v>0.78123289346694946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1.1015599194694965</v>
      </c>
      <c r="AL21">
        <f>(U21-T21)/(1000-U21)*AK21</f>
        <v>3.7328409962100309E-2</v>
      </c>
      <c r="AM21">
        <f>(P21+273.15)</f>
        <v>304.65528144836424</v>
      </c>
      <c r="AN21">
        <f>(O21+273.15)</f>
        <v>303.79010810852049</v>
      </c>
      <c r="AO21">
        <f>(Y21*AG21+Z21*AH21)*AI21</f>
        <v>4.1963707558131773</v>
      </c>
      <c r="AP21">
        <f>((AO21+0.00000010773*(AN21^4-AM21^4))-AL21*44100)/(L21*51.4+0.00000043092*AM21^3)</f>
        <v>-13.523901745482515</v>
      </c>
      <c r="AQ21">
        <f>0.61365*EXP(17.502*J21/(240.97+J21))</f>
        <v>4.6429930416039271</v>
      </c>
      <c r="AR21">
        <f>AQ21*1000/AA21</f>
        <v>52.692143557839998</v>
      </c>
      <c r="AS21">
        <f>(AR21-U21)</f>
        <v>19.851452945047029</v>
      </c>
      <c r="AT21">
        <f>IF(D21,P21,(O21+P21)/2)</f>
        <v>31.072694778442383</v>
      </c>
      <c r="AU21">
        <f>0.61365*EXP(17.502*AT21/(240.97+AT21))</f>
        <v>4.5301112165827782</v>
      </c>
      <c r="AV21">
        <f>IF(AS21&lt;&gt;0,(1000-(AR21+U21)/2)/AS21*AL21,0)</f>
        <v>1.7999693882076597</v>
      </c>
      <c r="AW21">
        <f>U21*AA21/1000</f>
        <v>2.8937729175752609</v>
      </c>
      <c r="AX21">
        <f>(AU21-AW21)</f>
        <v>1.6363382990075173</v>
      </c>
      <c r="AY21">
        <f>1/(1.6/F21+1.37/N21)</f>
        <v>1.2059822232937436</v>
      </c>
      <c r="AZ21">
        <f>G21*AA21*0.001</f>
        <v>33.932034607930404</v>
      </c>
      <c r="BA21">
        <f>G21/S21</f>
        <v>0.9821330289887924</v>
      </c>
      <c r="BB21">
        <f>(1-AL21*AA21/AQ21/F21)*100</f>
        <v>79.031998685885924</v>
      </c>
      <c r="BC21">
        <f>(S21-E21/(N21/1.35))</f>
        <v>394.21406685801594</v>
      </c>
      <c r="BD21">
        <f>E21*BB21/100/BC21</f>
        <v>-1.2142881251144195E-2</v>
      </c>
    </row>
    <row r="22" spans="1:56" x14ac:dyDescent="0.35">
      <c r="A22" s="1" t="s">
        <v>0</v>
      </c>
      <c r="B22" s="1" t="s">
        <v>611</v>
      </c>
      <c r="K22" s="1">
        <v>2.72</v>
      </c>
    </row>
    <row r="23" spans="1:56" x14ac:dyDescent="0.35">
      <c r="A23" s="1" t="s">
        <v>0</v>
      </c>
      <c r="B23" s="1" t="s">
        <v>610</v>
      </c>
      <c r="K23" s="1">
        <v>2.72</v>
      </c>
    </row>
    <row r="24" spans="1:56" x14ac:dyDescent="0.35">
      <c r="A24" s="1">
        <v>3</v>
      </c>
      <c r="B24" s="1" t="s">
        <v>609</v>
      </c>
      <c r="C24" s="1">
        <v>812.00000315159559</v>
      </c>
      <c r="D24" s="1">
        <v>0</v>
      </c>
      <c r="E24">
        <f>(R24-S24*(1000-T24)/(1000-U24))*AK24</f>
        <v>-5.9488181107195572</v>
      </c>
      <c r="F24">
        <f>IF(AV24&lt;&gt;0,1/(1/AV24-1/N24),0)</f>
        <v>3.2937115354218571</v>
      </c>
      <c r="G24">
        <f>((AY24-AL24/2)*S24-E24)/(AY24+AL24/2)</f>
        <v>385.03729816854525</v>
      </c>
      <c r="H24">
        <f>AL24*1000</f>
        <v>36.911981093137086</v>
      </c>
      <c r="I24">
        <f>(AQ24-AW24)</f>
        <v>1.753917509113379</v>
      </c>
      <c r="J24">
        <f>(P24+AP24*D24)</f>
        <v>31.412082672119141</v>
      </c>
      <c r="K24" s="1">
        <v>2.72</v>
      </c>
      <c r="L24">
        <f>(K24*AE24+AF24)</f>
        <v>2.140174012184143</v>
      </c>
      <c r="M24" s="1">
        <v>0.5</v>
      </c>
      <c r="N24">
        <f>L24*(M24+1)*(M24+1)/(M24*M24+1)</f>
        <v>3.8523132219314578</v>
      </c>
      <c r="O24" s="1">
        <v>30.653657913208008</v>
      </c>
      <c r="P24" s="1">
        <v>31.412082672119141</v>
      </c>
      <c r="Q24" s="1">
        <v>30.829063415527344</v>
      </c>
      <c r="R24" s="1">
        <v>399.83901977539063</v>
      </c>
      <c r="S24" s="1">
        <v>392.10006713867188</v>
      </c>
      <c r="T24" s="1">
        <v>8.9263521134853363E-2</v>
      </c>
      <c r="U24" s="1">
        <v>32.510776519775391</v>
      </c>
      <c r="V24" s="1">
        <v>0.17782025039196014</v>
      </c>
      <c r="W24" s="1">
        <v>64.764122009277344</v>
      </c>
      <c r="X24" s="1">
        <v>299.60504150390625</v>
      </c>
      <c r="Y24" s="1">
        <v>50.745338439941406</v>
      </c>
      <c r="Z24" s="1">
        <v>0.2200368344783783</v>
      </c>
      <c r="AA24" s="1">
        <v>88.110809326171875</v>
      </c>
      <c r="AB24" s="1">
        <v>21.949151992797852</v>
      </c>
      <c r="AC24" s="1">
        <v>0.76351398229598999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1.1014891231761257</v>
      </c>
      <c r="AL24">
        <f>(U24-T24)/(1000-U24)*AK24</f>
        <v>3.6911981093137085E-2</v>
      </c>
      <c r="AM24">
        <f>(P24+273.15)</f>
        <v>304.56208267211912</v>
      </c>
      <c r="AN24">
        <f>(O24+273.15)</f>
        <v>303.80365791320799</v>
      </c>
      <c r="AO24">
        <f>(Y24*AG24+Z24*AH24)*AI24</f>
        <v>8.1192539689111527</v>
      </c>
      <c r="AP24">
        <f>((AO24+0.00000010773*(AN24^4-AM24^4))-AL24*44100)/(L24*51.4+0.00000043092*AM24^3)</f>
        <v>-13.33209235359039</v>
      </c>
      <c r="AQ24">
        <f>0.61365*EXP(17.502*J24/(240.97+J24))</f>
        <v>4.6184683400930941</v>
      </c>
      <c r="AR24">
        <f>AQ24*1000/AA24</f>
        <v>52.416591964287562</v>
      </c>
      <c r="AS24">
        <f>(AR24-U24)</f>
        <v>19.905815444512172</v>
      </c>
      <c r="AT24">
        <f>IF(D24,P24,(O24+P24)/2)</f>
        <v>31.032870292663574</v>
      </c>
      <c r="AU24">
        <f>0.61365*EXP(17.502*AT24/(240.97+AT24))</f>
        <v>4.5198403673893504</v>
      </c>
      <c r="AV24">
        <f>IF(AS24&lt;&gt;0,(1000-(AR24+U24)/2)/AS24*AL24,0)</f>
        <v>1.7755897758508761</v>
      </c>
      <c r="AW24">
        <f>U24*AA24/1000</f>
        <v>2.8645508309797152</v>
      </c>
      <c r="AX24">
        <f>(AU24-AW24)</f>
        <v>1.6552895364096352</v>
      </c>
      <c r="AY24">
        <f>1/(1.6/F24+1.37/N24)</f>
        <v>1.1884887913337805</v>
      </c>
      <c r="AZ24">
        <f>G24*AA24*0.001</f>
        <v>33.925947962393074</v>
      </c>
      <c r="BA24">
        <f>G24/S24</f>
        <v>0.9819873303729153</v>
      </c>
      <c r="BB24">
        <f>(1-AL24*AA24/AQ24/F24)*100</f>
        <v>78.619738463871542</v>
      </c>
      <c r="BC24">
        <f>(S24-E24/(N24/1.35))</f>
        <v>394.18476378372947</v>
      </c>
      <c r="BD24">
        <f>E24*BB24/100/BC24</f>
        <v>-1.1864855443538044E-2</v>
      </c>
    </row>
    <row r="25" spans="1:56" x14ac:dyDescent="0.35">
      <c r="A25" s="1" t="s">
        <v>0</v>
      </c>
      <c r="B25" s="1" t="s">
        <v>608</v>
      </c>
      <c r="K25" s="1">
        <v>2.72</v>
      </c>
    </row>
    <row r="26" spans="1:56" x14ac:dyDescent="0.35">
      <c r="A26" s="1" t="s">
        <v>0</v>
      </c>
      <c r="B26" s="1" t="s">
        <v>607</v>
      </c>
      <c r="K26" s="1">
        <v>2.72</v>
      </c>
    </row>
    <row r="27" spans="1:56" x14ac:dyDescent="0.35">
      <c r="A27" s="1">
        <v>4</v>
      </c>
      <c r="B27" s="1" t="s">
        <v>606</v>
      </c>
      <c r="C27" s="1">
        <v>1016.0000031515956</v>
      </c>
      <c r="D27" s="1">
        <v>0</v>
      </c>
      <c r="E27">
        <f>(R27-S27*(1000-T27)/(1000-U27))*AK27</f>
        <v>-5.9276110549905843</v>
      </c>
      <c r="F27">
        <f>IF(AV27&lt;&gt;0,1/(1/AV27-1/N27),0)</f>
        <v>3.560454683244477</v>
      </c>
      <c r="G27">
        <f>((AY27-AL27/2)*S27-E27)/(AY27+AL27/2)</f>
        <v>385.563091832883</v>
      </c>
      <c r="H27">
        <f>AL27*1000</f>
        <v>36.641032337479992</v>
      </c>
      <c r="I27">
        <f>(AQ27-AW27)</f>
        <v>1.6718268797922207</v>
      </c>
      <c r="J27">
        <f>(P27+AP27*D27)</f>
        <v>31.029598236083984</v>
      </c>
      <c r="K27" s="1">
        <v>2.72</v>
      </c>
      <c r="L27">
        <f>(K27*AE27+AF27)</f>
        <v>2.140174012184143</v>
      </c>
      <c r="M27" s="1">
        <v>0.5</v>
      </c>
      <c r="N27">
        <f>L27*(M27+1)*(M27+1)/(M27*M27+1)</f>
        <v>3.8523132219314578</v>
      </c>
      <c r="O27" s="1">
        <v>30.578989028930664</v>
      </c>
      <c r="P27" s="1">
        <v>31.029598236083984</v>
      </c>
      <c r="Q27" s="1">
        <v>30.794439315795898</v>
      </c>
      <c r="R27" s="1">
        <v>399.93161010742188</v>
      </c>
      <c r="S27" s="1">
        <v>392.26284790039063</v>
      </c>
      <c r="T27" s="1">
        <v>0.11784271895885468</v>
      </c>
      <c r="U27" s="1">
        <v>32.314579010009766</v>
      </c>
      <c r="V27" s="1">
        <v>0.2357490211725235</v>
      </c>
      <c r="W27" s="1">
        <v>64.646591186523438</v>
      </c>
      <c r="X27" s="1">
        <v>299.5428466796875</v>
      </c>
      <c r="Y27" s="1">
        <v>100.31809997558594</v>
      </c>
      <c r="Z27" s="1">
        <v>0.26325792074203491</v>
      </c>
      <c r="AA27" s="1">
        <v>88.107925415039063</v>
      </c>
      <c r="AB27" s="1">
        <v>21.964929580688477</v>
      </c>
      <c r="AC27" s="1">
        <v>0.76899683475494385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1.1012604657341449</v>
      </c>
      <c r="AL27">
        <f>(U27-T27)/(1000-U27)*AK27</f>
        <v>3.6641032337479992E-2</v>
      </c>
      <c r="AM27">
        <f>(P27+273.15)</f>
        <v>304.17959823608396</v>
      </c>
      <c r="AN27">
        <f>(O27+273.15)</f>
        <v>303.72898902893064</v>
      </c>
      <c r="AO27">
        <f>(Y27*AG27+Z27*AH27)*AI27</f>
        <v>16.050895637328267</v>
      </c>
      <c r="AP27">
        <f>((AO27+0.00000010773*(AN27^4-AM27^4))-AL27*44100)/(L27*51.4+0.00000043092*AM27^3)</f>
        <v>-13.143646946582782</v>
      </c>
      <c r="AQ27">
        <f>0.61365*EXP(17.502*J27/(240.97+J27))</f>
        <v>4.5189973970245481</v>
      </c>
      <c r="AR27">
        <f>AQ27*1000/AA27</f>
        <v>51.289340609683734</v>
      </c>
      <c r="AS27">
        <f>(AR27-U27)</f>
        <v>18.974761599673968</v>
      </c>
      <c r="AT27">
        <f>IF(D27,P27,(O27+P27)/2)</f>
        <v>30.804293632507324</v>
      </c>
      <c r="AU27">
        <f>0.61365*EXP(17.502*AT27/(240.97+AT27))</f>
        <v>4.4612811720174896</v>
      </c>
      <c r="AV27">
        <f>IF(AS27&lt;&gt;0,(1000-(AR27+U27)/2)/AS27*AL27,0)</f>
        <v>1.8503191827675256</v>
      </c>
      <c r="AW27">
        <f>U27*AA27/1000</f>
        <v>2.8471705172323274</v>
      </c>
      <c r="AX27">
        <f>(AU27-AW27)</f>
        <v>1.6141106547851622</v>
      </c>
      <c r="AY27">
        <f>1/(1.6/F27+1.37/N27)</f>
        <v>1.2422186071401855</v>
      </c>
      <c r="AZ27">
        <f>G27*AA27*0.001</f>
        <v>33.971164138003516</v>
      </c>
      <c r="BA27">
        <f>G27/S27</f>
        <v>0.98292023804097572</v>
      </c>
      <c r="BB27">
        <f>(1-AL27*AA27/AQ27/F27)*100</f>
        <v>79.935186705826439</v>
      </c>
      <c r="BC27">
        <f>(S27-E27/(N27/1.35))</f>
        <v>394.34011277041208</v>
      </c>
      <c r="BD27">
        <f>E27*BB27/100/BC27</f>
        <v>-1.2015635261433767E-2</v>
      </c>
    </row>
    <row r="28" spans="1:56" x14ac:dyDescent="0.35">
      <c r="A28" s="1" t="s">
        <v>0</v>
      </c>
      <c r="B28" s="1" t="s">
        <v>605</v>
      </c>
      <c r="K28" s="1">
        <v>2.72</v>
      </c>
    </row>
    <row r="29" spans="1:56" x14ac:dyDescent="0.35">
      <c r="A29" s="1" t="s">
        <v>0</v>
      </c>
      <c r="B29" s="1" t="s">
        <v>604</v>
      </c>
      <c r="K29" s="1">
        <v>2.72</v>
      </c>
    </row>
    <row r="30" spans="1:56" x14ac:dyDescent="0.35">
      <c r="A30" s="1">
        <v>5</v>
      </c>
      <c r="B30" s="1" t="s">
        <v>603</v>
      </c>
      <c r="C30" s="1">
        <v>1220.0000031515956</v>
      </c>
      <c r="D30" s="1">
        <v>0</v>
      </c>
      <c r="E30">
        <f>(R30-S30*(1000-T30)/(1000-U30))*AK30</f>
        <v>-5.784199344585744</v>
      </c>
      <c r="F30">
        <f>IF(AV30&lt;&gt;0,1/(1/AV30-1/N30),0)</f>
        <v>3.523772425105006</v>
      </c>
      <c r="G30">
        <f>((AY30-AL30/2)*S30-E30)/(AY30+AL30/2)</f>
        <v>385.4811851785513</v>
      </c>
      <c r="H30">
        <f>AL30*1000</f>
        <v>36.523638404826713</v>
      </c>
      <c r="I30">
        <f>(AQ30-AW30)</f>
        <v>1.6754402519726765</v>
      </c>
      <c r="J30">
        <f>(P30+AP30*D30)</f>
        <v>31.022333145141602</v>
      </c>
      <c r="K30" s="1">
        <v>2.72</v>
      </c>
      <c r="L30">
        <f>(K30*AE30+AF30)</f>
        <v>2.140174012184143</v>
      </c>
      <c r="M30" s="1">
        <v>0.5</v>
      </c>
      <c r="N30">
        <f>L30*(M30+1)*(M30+1)/(M30*M30+1)</f>
        <v>3.8523132219314578</v>
      </c>
      <c r="O30" s="1">
        <v>30.617986679077148</v>
      </c>
      <c r="P30" s="1">
        <v>31.022333145141602</v>
      </c>
      <c r="Q30" s="1">
        <v>30.812858581542969</v>
      </c>
      <c r="R30" s="1">
        <v>400.054931640625</v>
      </c>
      <c r="S30" s="1">
        <v>392.29833984375</v>
      </c>
      <c r="T30" s="1">
        <v>0.16621778905391693</v>
      </c>
      <c r="U30" s="1">
        <v>32.254520416259766</v>
      </c>
      <c r="V30" s="1">
        <v>0.33176198601722717</v>
      </c>
      <c r="W30" s="1">
        <v>64.378334045410156</v>
      </c>
      <c r="X30" s="1">
        <v>299.6107177734375</v>
      </c>
      <c r="Y30" s="1">
        <v>149.66470336914063</v>
      </c>
      <c r="Z30" s="1">
        <v>0.1466912180185318</v>
      </c>
      <c r="AA30" s="1">
        <v>88.101943969726563</v>
      </c>
      <c r="AB30" s="1">
        <v>21.994100570678711</v>
      </c>
      <c r="AC30" s="1">
        <v>0.75991594791412354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1.1015099918141082</v>
      </c>
      <c r="AL30">
        <f>(U30-T30)/(1000-U30)*AK30</f>
        <v>3.6523638404826711E-2</v>
      </c>
      <c r="AM30">
        <f>(P30+273.15)</f>
        <v>304.17233314514158</v>
      </c>
      <c r="AN30">
        <f>(O30+273.15)</f>
        <v>303.76798667907713</v>
      </c>
      <c r="AO30">
        <f>(Y30*AG30+Z30*AH30)*AI30</f>
        <v>23.946352003819811</v>
      </c>
      <c r="AP30">
        <f>((AO30+0.00000010773*(AN30^4-AM30^4))-AL30*44100)/(L30*51.4+0.00000043092*AM30^3)</f>
        <v>-13.032126900305716</v>
      </c>
      <c r="AQ30">
        <f>0.61365*EXP(17.502*J30/(240.97+J30))</f>
        <v>4.5171262024563958</v>
      </c>
      <c r="AR30">
        <f>AQ30*1000/AA30</f>
        <v>51.271583791710235</v>
      </c>
      <c r="AS30">
        <f>(AR30-U30)</f>
        <v>19.017063375450469</v>
      </c>
      <c r="AT30">
        <f>IF(D30,P30,(O30+P30)/2)</f>
        <v>30.820159912109375</v>
      </c>
      <c r="AU30">
        <f>0.61365*EXP(17.502*AT30/(240.97+AT30))</f>
        <v>4.4653245094016603</v>
      </c>
      <c r="AV30">
        <f>IF(AS30&lt;&gt;0,(1000-(AR30+U30)/2)/AS30*AL30,0)</f>
        <v>1.8403629992777368</v>
      </c>
      <c r="AW30">
        <f>U30*AA30/1000</f>
        <v>2.8416859504837193</v>
      </c>
      <c r="AX30">
        <f>(AU30-AW30)</f>
        <v>1.623638558917941</v>
      </c>
      <c r="AY30">
        <f>1/(1.6/F30+1.37/N30)</f>
        <v>1.2350416169507641</v>
      </c>
      <c r="AZ30">
        <f>G30*AA30*0.001</f>
        <v>33.961641777984518</v>
      </c>
      <c r="BA30">
        <f>G30/S30</f>
        <v>0.98262252481640899</v>
      </c>
      <c r="BB30">
        <f>(1-AL30*AA30/AQ30/F30)*100</f>
        <v>79.784269063686494</v>
      </c>
      <c r="BC30">
        <f>(S30-E30/(N30/1.35))</f>
        <v>394.32534768691693</v>
      </c>
      <c r="BD30">
        <f>E30*BB30/100/BC30</f>
        <v>-1.170323235707476E-2</v>
      </c>
    </row>
    <row r="31" spans="1:56" x14ac:dyDescent="0.35">
      <c r="A31" s="1" t="s">
        <v>0</v>
      </c>
      <c r="B31" s="1" t="s">
        <v>602</v>
      </c>
      <c r="K31" s="1">
        <v>2.72</v>
      </c>
    </row>
    <row r="32" spans="1:56" x14ac:dyDescent="0.35">
      <c r="A32" s="1" t="s">
        <v>0</v>
      </c>
      <c r="B32" s="1" t="s">
        <v>601</v>
      </c>
      <c r="K32" s="1">
        <v>2.72</v>
      </c>
    </row>
    <row r="33" spans="1:56" x14ac:dyDescent="0.35">
      <c r="A33" s="1">
        <v>6</v>
      </c>
      <c r="B33" s="1" t="s">
        <v>600</v>
      </c>
      <c r="C33" s="1">
        <v>1424.0000031515956</v>
      </c>
      <c r="D33" s="1">
        <v>0</v>
      </c>
      <c r="E33">
        <f>(R33-S33*(1000-T33)/(1000-U33))*AK33</f>
        <v>-5.4293625654952535</v>
      </c>
      <c r="F33">
        <f>IF(AV33&lt;&gt;0,1/(1/AV33-1/N33),0)</f>
        <v>3.6245800391494321</v>
      </c>
      <c r="G33">
        <f>((AY33-AL33/2)*S33-E33)/(AY33+AL33/2)</f>
        <v>384.90443279921675</v>
      </c>
      <c r="H33">
        <f>AL33*1000</f>
        <v>36.441866747561477</v>
      </c>
      <c r="I33">
        <f>(AQ33-AW33)</f>
        <v>1.6475695297408506</v>
      </c>
      <c r="J33">
        <f>(P33+AP33*D33)</f>
        <v>30.914794921875</v>
      </c>
      <c r="K33" s="1">
        <v>2.72</v>
      </c>
      <c r="L33">
        <f>(K33*AE33+AF33)</f>
        <v>2.140174012184143</v>
      </c>
      <c r="M33" s="1">
        <v>0.5</v>
      </c>
      <c r="N33">
        <f>L33*(M33+1)*(M33+1)/(M33*M33+1)</f>
        <v>3.8523132219314578</v>
      </c>
      <c r="O33" s="1">
        <v>30.627037048339844</v>
      </c>
      <c r="P33" s="1">
        <v>30.914794921875</v>
      </c>
      <c r="Q33" s="1">
        <v>30.827547073364258</v>
      </c>
      <c r="R33" s="1">
        <v>399.89422607421875</v>
      </c>
      <c r="S33" s="1">
        <v>391.85797119140625</v>
      </c>
      <c r="T33" s="1">
        <v>0.23818735778331757</v>
      </c>
      <c r="U33" s="1">
        <v>32.259342193603516</v>
      </c>
      <c r="V33" s="1">
        <v>0.47513464093208313</v>
      </c>
      <c r="W33" s="1">
        <v>64.350738525390625</v>
      </c>
      <c r="X33" s="1">
        <v>299.5653076171875</v>
      </c>
      <c r="Y33" s="1">
        <v>300.98489379882813</v>
      </c>
      <c r="Z33" s="1">
        <v>0.38113352656364441</v>
      </c>
      <c r="AA33" s="1">
        <v>88.096588134765625</v>
      </c>
      <c r="AB33" s="1">
        <v>22.110971450805664</v>
      </c>
      <c r="AC33" s="1">
        <v>0.74921268224716187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1.101343042710248</v>
      </c>
      <c r="AL33">
        <f>(U33-T33)/(1000-U33)*AK33</f>
        <v>3.6441866747561474E-2</v>
      </c>
      <c r="AM33">
        <f>(P33+273.15)</f>
        <v>304.06479492187498</v>
      </c>
      <c r="AN33">
        <f>(O33+273.15)</f>
        <v>303.77703704833982</v>
      </c>
      <c r="AO33">
        <f>(Y33*AG33+Z33*AH33)*AI33</f>
        <v>48.157581931406639</v>
      </c>
      <c r="AP33">
        <f>((AO33+0.00000010773*(AN33^4-AM33^4))-AL33*44100)/(L33*51.4+0.00000043092*AM33^3)</f>
        <v>-12.794141713450777</v>
      </c>
      <c r="AQ33">
        <f>0.61365*EXP(17.502*J33/(240.97+J33))</f>
        <v>4.4895075124692063</v>
      </c>
      <c r="AR33">
        <f>AQ33*1000/AA33</f>
        <v>50.96119619980503</v>
      </c>
      <c r="AS33">
        <f>(AR33-U33)</f>
        <v>18.701854006201515</v>
      </c>
      <c r="AT33">
        <f>IF(D33,P33,(O33+P33)/2)</f>
        <v>30.770915985107422</v>
      </c>
      <c r="AU33">
        <f>0.61365*EXP(17.502*AT33/(240.97+AT33))</f>
        <v>4.4527856762379212</v>
      </c>
      <c r="AV33">
        <f>IF(AS33&lt;&gt;0,(1000-(AR33+U33)/2)/AS33*AL33,0)</f>
        <v>1.8674892259657119</v>
      </c>
      <c r="AW33">
        <f>U33*AA33/1000</f>
        <v>2.8419379827283557</v>
      </c>
      <c r="AX33">
        <f>(AU33-AW33)</f>
        <v>1.6108476935095655</v>
      </c>
      <c r="AY33">
        <f>1/(1.6/F33+1.37/N33)</f>
        <v>1.2546092295506512</v>
      </c>
      <c r="AZ33">
        <f>G33*AA33*0.001</f>
        <v>33.90876728755817</v>
      </c>
      <c r="BA33">
        <f>G33/S33</f>
        <v>0.98225495229547599</v>
      </c>
      <c r="BB33">
        <f>(1-AL33*AA33/AQ33/F33)*100</f>
        <v>80.271080180251644</v>
      </c>
      <c r="BC33">
        <f>(S33-E33/(N33/1.35))</f>
        <v>393.76063046160539</v>
      </c>
      <c r="BD33">
        <f>E33*BB33/100/BC33</f>
        <v>-1.1068165888286336E-2</v>
      </c>
    </row>
    <row r="34" spans="1:56" x14ac:dyDescent="0.35">
      <c r="A34" s="1" t="s">
        <v>0</v>
      </c>
      <c r="B34" s="1" t="s">
        <v>599</v>
      </c>
      <c r="K34" s="1">
        <v>2.72</v>
      </c>
    </row>
    <row r="35" spans="1:56" x14ac:dyDescent="0.35">
      <c r="A35" s="1" t="s">
        <v>0</v>
      </c>
      <c r="B35" s="1" t="s">
        <v>598</v>
      </c>
      <c r="K35" s="1">
        <v>2.72</v>
      </c>
    </row>
    <row r="36" spans="1:56" x14ac:dyDescent="0.35">
      <c r="A36" s="1">
        <v>7</v>
      </c>
      <c r="B36" s="1" t="s">
        <v>597</v>
      </c>
      <c r="C36" s="1">
        <v>1628.0000031515956</v>
      </c>
      <c r="D36" s="1">
        <v>0</v>
      </c>
      <c r="E36">
        <f>(R36-S36*(1000-T36)/(1000-U36))*AK36</f>
        <v>-5.3265481593667614</v>
      </c>
      <c r="F36">
        <f>IF(AV36&lt;&gt;0,1/(1/AV36-1/N36),0)</f>
        <v>3.7073101632190899</v>
      </c>
      <c r="G36">
        <f>((AY36-AL36/2)*S36-E36)/(AY36+AL36/2)</f>
        <v>384.92530986711665</v>
      </c>
      <c r="H36">
        <f>AL36*1000</f>
        <v>36.404800300179652</v>
      </c>
      <c r="I36">
        <f>(AQ36-AW36)</f>
        <v>1.6269421427253064</v>
      </c>
      <c r="J36">
        <f>(P36+AP36*D36)</f>
        <v>30.858436584472656</v>
      </c>
      <c r="K36" s="1">
        <v>2.72</v>
      </c>
      <c r="L36">
        <f>(K36*AE36+AF36)</f>
        <v>2.140174012184143</v>
      </c>
      <c r="M36" s="1">
        <v>0.5</v>
      </c>
      <c r="N36">
        <f>L36*(M36+1)*(M36+1)/(M36*M36+1)</f>
        <v>3.8523132219314578</v>
      </c>
      <c r="O36" s="1">
        <v>30.696628570556641</v>
      </c>
      <c r="P36" s="1">
        <v>30.858436584472656</v>
      </c>
      <c r="Q36" s="1">
        <v>30.874277114868164</v>
      </c>
      <c r="R36" s="1">
        <v>399.97775268554688</v>
      </c>
      <c r="S36" s="1">
        <v>391.86288452148438</v>
      </c>
      <c r="T36" s="1">
        <v>0.35246005654335022</v>
      </c>
      <c r="U36" s="1">
        <v>32.331890106201172</v>
      </c>
      <c r="V36" s="1">
        <v>0.70024979114532471</v>
      </c>
      <c r="W36" s="1">
        <v>64.235366821289063</v>
      </c>
      <c r="X36" s="1">
        <v>299.62860107421875</v>
      </c>
      <c r="Y36" s="1">
        <v>500.74655151367188</v>
      </c>
      <c r="Z36" s="1">
        <v>0.44661396741867065</v>
      </c>
      <c r="AA36" s="1">
        <v>88.091041564941406</v>
      </c>
      <c r="AB36" s="1">
        <v>22.37188720703125</v>
      </c>
      <c r="AC36" s="1">
        <v>0.77439790964126587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1.1015757392434511</v>
      </c>
      <c r="AL36">
        <f>(U36-T36)/(1000-U36)*AK36</f>
        <v>3.6404800300179653E-2</v>
      </c>
      <c r="AM36">
        <f>(P36+273.15)</f>
        <v>304.00843658447263</v>
      </c>
      <c r="AN36">
        <f>(O36+273.15)</f>
        <v>303.84662857055662</v>
      </c>
      <c r="AO36">
        <f>(Y36*AG36+Z36*AH36)*AI36</f>
        <v>80.11944645137828</v>
      </c>
      <c r="AP36">
        <f>((AO36+0.00000010773*(AN36^4-AM36^4))-AL36*44100)/(L36*51.4+0.00000043092*AM36^3)</f>
        <v>-12.507243628259355</v>
      </c>
      <c r="AQ36">
        <f>0.61365*EXP(17.502*J36/(240.97+J36))</f>
        <v>4.4750920179437914</v>
      </c>
      <c r="AR36">
        <f>AQ36*1000/AA36</f>
        <v>50.800761785121118</v>
      </c>
      <c r="AS36">
        <f>(AR36-U36)</f>
        <v>18.468871678919946</v>
      </c>
      <c r="AT36">
        <f>IF(D36,P36,(O36+P36)/2)</f>
        <v>30.777532577514648</v>
      </c>
      <c r="AU36">
        <f>0.61365*EXP(17.502*AT36/(240.97+AT36))</f>
        <v>4.4544686534945459</v>
      </c>
      <c r="AV36">
        <f>IF(AS36&lt;&gt;0,(1000-(AR36+U36)/2)/AS36*AL36,0)</f>
        <v>1.8892105111510598</v>
      </c>
      <c r="AW36">
        <f>U36*AA36/1000</f>
        <v>2.8481498752184851</v>
      </c>
      <c r="AX36">
        <f>(AU36-AW36)</f>
        <v>1.6063187782760608</v>
      </c>
      <c r="AY36">
        <f>1/(1.6/F36+1.37/N36)</f>
        <v>1.2703086922764801</v>
      </c>
      <c r="AZ36">
        <f>G36*AA36*0.001</f>
        <v>33.908471470902121</v>
      </c>
      <c r="BA36">
        <f>G36/S36</f>
        <v>0.98229591286033791</v>
      </c>
      <c r="BB36">
        <f>(1-AL36*AA36/AQ36/F36)*100</f>
        <v>80.670104486478749</v>
      </c>
      <c r="BC36">
        <f>(S36-E36/(N36/1.35))</f>
        <v>393.72951363518342</v>
      </c>
      <c r="BD36">
        <f>E36*BB36/100/BC36</f>
        <v>-1.0913410899811718E-2</v>
      </c>
    </row>
    <row r="37" spans="1:56" x14ac:dyDescent="0.35">
      <c r="A37" s="1" t="s">
        <v>0</v>
      </c>
      <c r="B37" s="1" t="s">
        <v>596</v>
      </c>
      <c r="K37" s="1">
        <v>2.72</v>
      </c>
    </row>
    <row r="38" spans="1:56" x14ac:dyDescent="0.35">
      <c r="A38" s="1" t="s">
        <v>0</v>
      </c>
      <c r="B38" s="1" t="s">
        <v>595</v>
      </c>
      <c r="K38" s="1">
        <v>2.72</v>
      </c>
    </row>
    <row r="39" spans="1:56" x14ac:dyDescent="0.35">
      <c r="A39" s="1">
        <v>8</v>
      </c>
      <c r="B39" s="1" t="s">
        <v>594</v>
      </c>
      <c r="C39" s="1">
        <v>1832.0000031515956</v>
      </c>
      <c r="D39" s="1">
        <v>0</v>
      </c>
      <c r="E39">
        <f>(R39-S39*(1000-T39)/(1000-U39))*AK39</f>
        <v>-4.7084635811629143</v>
      </c>
      <c r="F39">
        <f>IF(AV39&lt;&gt;0,1/(1/AV39-1/N39),0)</f>
        <v>3.7879767205407688</v>
      </c>
      <c r="G39">
        <f>((AY39-AL39/2)*S39-E39)/(AY39+AL39/2)</f>
        <v>384.17772789760863</v>
      </c>
      <c r="H39">
        <f>AL39*1000</f>
        <v>36.341673840214767</v>
      </c>
      <c r="I39">
        <f>(AQ39-AW39)</f>
        <v>1.6063724559612149</v>
      </c>
      <c r="J39">
        <f>(P39+AP39*D39)</f>
        <v>30.819534301757813</v>
      </c>
      <c r="K39" s="1">
        <v>2.72</v>
      </c>
      <c r="L39">
        <f>(K39*AE39+AF39)</f>
        <v>2.140174012184143</v>
      </c>
      <c r="M39" s="1">
        <v>0.5</v>
      </c>
      <c r="N39">
        <f>L39*(M39+1)*(M39+1)/(M39*M39+1)</f>
        <v>3.8523132219314578</v>
      </c>
      <c r="O39" s="1">
        <v>30.754158020019531</v>
      </c>
      <c r="P39" s="1">
        <v>30.819534301757813</v>
      </c>
      <c r="Q39" s="1">
        <v>30.917732238769531</v>
      </c>
      <c r="R39" s="1">
        <v>400.12200927734375</v>
      </c>
      <c r="S39" s="1">
        <v>391.48013305664063</v>
      </c>
      <c r="T39" s="1">
        <v>0.53135699033737183</v>
      </c>
      <c r="U39" s="1">
        <v>32.454967498779297</v>
      </c>
      <c r="V39" s="1">
        <v>1.052135705947876</v>
      </c>
      <c r="W39" s="1">
        <v>64.263824462890625</v>
      </c>
      <c r="X39" s="1">
        <v>299.59393310546875</v>
      </c>
      <c r="Y39" s="1">
        <v>749.57940673828125</v>
      </c>
      <c r="Z39" s="1">
        <v>0.32350531220436096</v>
      </c>
      <c r="AA39" s="1">
        <v>88.08489990234375</v>
      </c>
      <c r="AB39" s="1">
        <v>22.50187873840332</v>
      </c>
      <c r="AC39" s="1">
        <v>0.77950543165206909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1.1014482834759878</v>
      </c>
      <c r="AL39">
        <f>(U39-T39)/(1000-U39)*AK39</f>
        <v>3.6341673840214771E-2</v>
      </c>
      <c r="AM39">
        <f>(P39+273.15)</f>
        <v>303.96953430175779</v>
      </c>
      <c r="AN39">
        <f>(O39+273.15)</f>
        <v>303.90415802001951</v>
      </c>
      <c r="AO39">
        <f>(Y39*AG39+Z39*AH39)*AI39</f>
        <v>119.93270239742014</v>
      </c>
      <c r="AP39">
        <f>((AO39+0.00000010773*(AN39^4-AM39^4))-AL39*44100)/(L39*51.4+0.00000043092*AM39^3)</f>
        <v>-12.149317620222636</v>
      </c>
      <c r="AQ39">
        <f>0.61365*EXP(17.502*J39/(240.97+J39))</f>
        <v>4.465165019425009</v>
      </c>
      <c r="AR39">
        <f>AQ39*1000/AA39</f>
        <v>50.691605761888368</v>
      </c>
      <c r="AS39">
        <f>(AR39-U39)</f>
        <v>18.236638263109072</v>
      </c>
      <c r="AT39">
        <f>IF(D39,P39,(O39+P39)/2)</f>
        <v>30.786846160888672</v>
      </c>
      <c r="AU39">
        <f>0.61365*EXP(17.502*AT39/(240.97+AT39))</f>
        <v>4.4568385685022864</v>
      </c>
      <c r="AV39">
        <f>IF(AS39&lt;&gt;0,(1000-(AR39+U39)/2)/AS39*AL39,0)</f>
        <v>1.909937046209266</v>
      </c>
      <c r="AW39">
        <f>U39*AA39/1000</f>
        <v>2.8587925634637941</v>
      </c>
      <c r="AX39">
        <f>(AU39-AW39)</f>
        <v>1.5980460050384924</v>
      </c>
      <c r="AY39">
        <f>1/(1.6/F39+1.37/N39)</f>
        <v>1.2853147300964474</v>
      </c>
      <c r="AZ39">
        <f>G39*AA39*0.001</f>
        <v>33.840256706570713</v>
      </c>
      <c r="BA39">
        <f>G39/S39</f>
        <v>0.98134667753886895</v>
      </c>
      <c r="BB39">
        <f>(1-AL39*AA39/AQ39/F39)*100</f>
        <v>81.073880565823885</v>
      </c>
      <c r="BC39">
        <f>(S39-E39/(N39/1.35))</f>
        <v>393.13016135610042</v>
      </c>
      <c r="BD39">
        <f>E39*BB39/100/BC39</f>
        <v>-9.7101024431945418E-3</v>
      </c>
    </row>
    <row r="40" spans="1:56" x14ac:dyDescent="0.35">
      <c r="A40" s="1" t="s">
        <v>0</v>
      </c>
      <c r="B40" s="1" t="s">
        <v>593</v>
      </c>
      <c r="K40" s="1">
        <v>2.72</v>
      </c>
    </row>
    <row r="41" spans="1:56" x14ac:dyDescent="0.35">
      <c r="A41" s="1" t="s">
        <v>0</v>
      </c>
      <c r="B41" s="1" t="s">
        <v>521</v>
      </c>
      <c r="K41" s="1">
        <v>2.72</v>
      </c>
    </row>
    <row r="42" spans="1:56" x14ac:dyDescent="0.35">
      <c r="A42" s="1">
        <v>9</v>
      </c>
      <c r="B42" s="1" t="s">
        <v>592</v>
      </c>
      <c r="C42" s="1">
        <v>2036.0000031515956</v>
      </c>
      <c r="D42" s="1">
        <v>0</v>
      </c>
      <c r="E42">
        <f>(R42-S42*(1000-T42)/(1000-U42))*AK42</f>
        <v>-4.7787812521815685</v>
      </c>
      <c r="F42">
        <f>IF(AV42&lt;&gt;0,1/(1/AV42-1/N42),0)</f>
        <v>3.8507226802440195</v>
      </c>
      <c r="G42">
        <f>((AY42-AL42/2)*S42-E42)/(AY42+AL42/2)</f>
        <v>384.27268543763262</v>
      </c>
      <c r="H42">
        <f>AL42*1000</f>
        <v>36.177979233326973</v>
      </c>
      <c r="I42">
        <f>(AQ42-AW42)</f>
        <v>1.5859074084411335</v>
      </c>
      <c r="J42">
        <f>(P42+AP42*D42)</f>
        <v>30.771930694580078</v>
      </c>
      <c r="K42" s="1">
        <v>2.72</v>
      </c>
      <c r="L42">
        <f>(K42*AE42+AF42)</f>
        <v>2.140174012184143</v>
      </c>
      <c r="M42" s="1">
        <v>0.5</v>
      </c>
      <c r="N42">
        <f>L42*(M42+1)*(M42+1)/(M42*M42+1)</f>
        <v>3.8523132219314578</v>
      </c>
      <c r="O42" s="1">
        <v>30.820825576782227</v>
      </c>
      <c r="P42" s="1">
        <v>30.771930694580078</v>
      </c>
      <c r="Q42" s="1">
        <v>30.978298187255859</v>
      </c>
      <c r="R42" s="1">
        <v>399.92599487304688</v>
      </c>
      <c r="S42" s="1">
        <v>391.40762329101563</v>
      </c>
      <c r="T42" s="1">
        <v>0.77220427989959717</v>
      </c>
      <c r="U42" s="1">
        <v>32.552181243896484</v>
      </c>
      <c r="V42" s="1">
        <v>1.5231087207794189</v>
      </c>
      <c r="W42" s="1">
        <v>64.206474304199219</v>
      </c>
      <c r="X42" s="1">
        <v>299.56231689453125</v>
      </c>
      <c r="Y42" s="1">
        <v>999.73175048828125</v>
      </c>
      <c r="Z42" s="1">
        <v>0.31040284037590027</v>
      </c>
      <c r="AA42" s="1">
        <v>88.078163146972656</v>
      </c>
      <c r="AB42" s="1">
        <v>22.561550140380859</v>
      </c>
      <c r="AC42" s="1">
        <v>0.78270179033279419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1.1013320474063646</v>
      </c>
      <c r="AL42">
        <f>(U42-T42)/(1000-U42)*AK42</f>
        <v>3.6177979233326975E-2</v>
      </c>
      <c r="AM42">
        <f>(P42+273.15)</f>
        <v>303.92193069458006</v>
      </c>
      <c r="AN42">
        <f>(O42+273.15)</f>
        <v>303.9708255767822</v>
      </c>
      <c r="AO42">
        <f>(Y42*AG42+Z42*AH42)*AI42</f>
        <v>159.95707650280565</v>
      </c>
      <c r="AP42">
        <f>((AO42+0.00000010773*(AN42^4-AM42^4))-AL42*44100)/(L42*51.4+0.00000043092*AM42^3)</f>
        <v>-11.75164343144618</v>
      </c>
      <c r="AQ42">
        <f>0.61365*EXP(17.502*J42/(240.97+J42))</f>
        <v>4.4530437388308712</v>
      </c>
      <c r="AR42">
        <f>AQ42*1000/AA42</f>
        <v>50.557863376422233</v>
      </c>
      <c r="AS42">
        <f>(AR42-U42)</f>
        <v>18.005682132525749</v>
      </c>
      <c r="AT42">
        <f>IF(D42,P42,(O42+P42)/2)</f>
        <v>30.796378135681152</v>
      </c>
      <c r="AU42">
        <f>0.61365*EXP(17.502*AT42/(240.97+AT42))</f>
        <v>4.4592651921727562</v>
      </c>
      <c r="AV42">
        <f>IF(AS42&lt;&gt;0,(1000-(AR42+U42)/2)/AS42*AL42,0)</f>
        <v>1.9257588934391352</v>
      </c>
      <c r="AW42">
        <f>U42*AA42/1000</f>
        <v>2.8671363303897377</v>
      </c>
      <c r="AX42">
        <f>(AU42-AW42)</f>
        <v>1.5921288617830185</v>
      </c>
      <c r="AY42">
        <f>1/(1.6/F42+1.37/N42)</f>
        <v>1.2967865997423129</v>
      </c>
      <c r="AZ42">
        <f>G42*AA42*0.001</f>
        <v>33.846032280901113</v>
      </c>
      <c r="BA42">
        <f>G42/S42</f>
        <v>0.98177108101934407</v>
      </c>
      <c r="BB42">
        <f>(1-AL42*AA42/AQ42/F42)*100</f>
        <v>81.417105972109894</v>
      </c>
      <c r="BC42">
        <f>(S42-E42/(N42/1.35))</f>
        <v>393.08229363031131</v>
      </c>
      <c r="BD42">
        <f>E42*BB42/100/BC42</f>
        <v>-9.8980428762919116E-3</v>
      </c>
    </row>
    <row r="43" spans="1:56" x14ac:dyDescent="0.35">
      <c r="A43" s="1" t="s">
        <v>0</v>
      </c>
      <c r="B43" s="1" t="s">
        <v>591</v>
      </c>
      <c r="K43" s="1">
        <v>2.72</v>
      </c>
    </row>
    <row r="44" spans="1:56" x14ac:dyDescent="0.35">
      <c r="A44" s="1" t="s">
        <v>0</v>
      </c>
      <c r="B44" s="1" t="s">
        <v>590</v>
      </c>
      <c r="K44" s="1">
        <v>2.72</v>
      </c>
    </row>
    <row r="45" spans="1:56" x14ac:dyDescent="0.35">
      <c r="A45" s="1">
        <v>10</v>
      </c>
      <c r="B45" s="1" t="s">
        <v>517</v>
      </c>
      <c r="C45" s="1">
        <v>2240.0000031515956</v>
      </c>
      <c r="D45" s="1">
        <v>0</v>
      </c>
      <c r="E45">
        <f>(R45-S45*(1000-T45)/(1000-U45))*AK45</f>
        <v>-4.4233831157408376</v>
      </c>
      <c r="F45">
        <f>IF(AV45&lt;&gt;0,1/(1/AV45-1/N45),0)</f>
        <v>3.6441574842998805</v>
      </c>
      <c r="G45">
        <f>((AY45-AL45/2)*S45-E45)/(AY45+AL45/2)</f>
        <v>383.80384117471601</v>
      </c>
      <c r="H45">
        <f>AL45*1000</f>
        <v>35.82548143828636</v>
      </c>
      <c r="I45">
        <f>(AQ45-AW45)</f>
        <v>1.614606584855828</v>
      </c>
      <c r="J45">
        <f>(P45+AP45*D45)</f>
        <v>30.875772476196289</v>
      </c>
      <c r="K45" s="1">
        <v>2.72</v>
      </c>
      <c r="L45">
        <f>(K45*AE45+AF45)</f>
        <v>2.140174012184143</v>
      </c>
      <c r="M45" s="1">
        <v>0.5</v>
      </c>
      <c r="N45">
        <f>L45*(M45+1)*(M45+1)/(M45*M45+1)</f>
        <v>3.8523132219314578</v>
      </c>
      <c r="O45" s="1">
        <v>30.912847518920898</v>
      </c>
      <c r="P45" s="1">
        <v>30.875772476196289</v>
      </c>
      <c r="Q45" s="1">
        <v>31.039360046386719</v>
      </c>
      <c r="R45" s="1">
        <v>400.03567504882813</v>
      </c>
      <c r="S45" s="1">
        <v>391.32260131835938</v>
      </c>
      <c r="T45" s="1">
        <v>1.0583535432815552</v>
      </c>
      <c r="U45" s="1">
        <v>32.529582977294922</v>
      </c>
      <c r="V45" s="1">
        <v>2.0764124393463135</v>
      </c>
      <c r="W45" s="1">
        <v>63.820667266845703</v>
      </c>
      <c r="X45" s="1">
        <v>299.56076049804688</v>
      </c>
      <c r="Y45" s="1">
        <v>1251.005126953125</v>
      </c>
      <c r="Z45" s="1">
        <v>0.18074081838130951</v>
      </c>
      <c r="AA45" s="1">
        <v>88.071075439453125</v>
      </c>
      <c r="AB45" s="1">
        <v>22.669628143310547</v>
      </c>
      <c r="AC45" s="1">
        <v>0.78035444021224976</v>
      </c>
      <c r="AD45" s="1">
        <v>0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1.1013263253604662</v>
      </c>
      <c r="AL45">
        <f>(U45-T45)/(1000-U45)*AK45</f>
        <v>3.5825481438286358E-2</v>
      </c>
      <c r="AM45">
        <f>(P45+273.15)</f>
        <v>304.02577247619627</v>
      </c>
      <c r="AN45">
        <f>(O45+273.15)</f>
        <v>304.06284751892088</v>
      </c>
      <c r="AO45">
        <f>(Y45*AG45+Z45*AH45)*AI45</f>
        <v>200.16081583855703</v>
      </c>
      <c r="AP45">
        <f>((AO45+0.00000010773*(AN45^4-AM45^4))-AL45*44100)/(L45*51.4+0.00000043092*AM45^3)</f>
        <v>-11.295087680240426</v>
      </c>
      <c r="AQ45">
        <f>0.61365*EXP(17.502*J45/(240.97+J45))</f>
        <v>4.4795219412631191</v>
      </c>
      <c r="AR45">
        <f>AQ45*1000/AA45</f>
        <v>50.862577967980982</v>
      </c>
      <c r="AS45">
        <f>(AR45-U45)</f>
        <v>18.332994990686061</v>
      </c>
      <c r="AT45">
        <f>IF(D45,P45,(O45+P45)/2)</f>
        <v>30.894309997558594</v>
      </c>
      <c r="AU45">
        <f>0.61365*EXP(17.502*AT45/(240.97+AT45))</f>
        <v>4.4842631485130147</v>
      </c>
      <c r="AV45">
        <f>IF(AS45&lt;&gt;0,(1000-(AR45+U45)/2)/AS45*AL45,0)</f>
        <v>1.8726727028893277</v>
      </c>
      <c r="AW45">
        <f>U45*AA45/1000</f>
        <v>2.8649153564072911</v>
      </c>
      <c r="AX45">
        <f>(AU45-AW45)</f>
        <v>1.6193477921057235</v>
      </c>
      <c r="AY45">
        <f>1/(1.6/F45+1.37/N45)</f>
        <v>1.2583531981916496</v>
      </c>
      <c r="AZ45">
        <f>G45*AA45*0.001</f>
        <v>33.802017050050303</v>
      </c>
      <c r="BA45">
        <f>G45/S45</f>
        <v>0.98078628702172377</v>
      </c>
      <c r="BB45">
        <f>(1-AL45*AA45/AQ45/F45)*100</f>
        <v>80.671572182765573</v>
      </c>
      <c r="BC45">
        <f>(S45-E45/(N45/1.35))</f>
        <v>392.87272636329436</v>
      </c>
      <c r="BD45">
        <f>E45*BB45/100/BC45</f>
        <v>-9.0828720439997609E-3</v>
      </c>
    </row>
    <row r="46" spans="1:56" x14ac:dyDescent="0.35">
      <c r="A46" s="1" t="s">
        <v>0</v>
      </c>
      <c r="B46" s="1" t="s">
        <v>589</v>
      </c>
      <c r="K46" s="1">
        <v>2.72</v>
      </c>
    </row>
    <row r="47" spans="1:56" x14ac:dyDescent="0.35">
      <c r="A47" s="1" t="s">
        <v>0</v>
      </c>
      <c r="B47" s="1" t="s">
        <v>588</v>
      </c>
      <c r="K47" s="1">
        <v>2.72</v>
      </c>
    </row>
    <row r="48" spans="1:56" x14ac:dyDescent="0.35">
      <c r="A48" s="1">
        <v>11</v>
      </c>
      <c r="B48" s="1" t="s">
        <v>587</v>
      </c>
      <c r="C48" s="1">
        <v>2444.0000031515956</v>
      </c>
      <c r="D48" s="1">
        <v>0</v>
      </c>
      <c r="E48">
        <f>(R48-S48*(1000-T48)/(1000-U48))*AK48</f>
        <v>-4.2495710825524551</v>
      </c>
      <c r="F48">
        <f>IF(AV48&lt;&gt;0,1/(1/AV48-1/N48),0)</f>
        <v>3.7509563834111241</v>
      </c>
      <c r="G48">
        <f>((AY48-AL48/2)*S48-E48)/(AY48+AL48/2)</f>
        <v>383.44628866943577</v>
      </c>
      <c r="H48">
        <f>AL48*1000</f>
        <v>36.027716943557401</v>
      </c>
      <c r="I48">
        <f>(AQ48-AW48)</f>
        <v>1.5991119416695923</v>
      </c>
      <c r="J48">
        <f>(P48+AP48*D48)</f>
        <v>30.985349655151367</v>
      </c>
      <c r="K48" s="1">
        <v>2.72</v>
      </c>
      <c r="L48">
        <f>(K48*AE48+AF48)</f>
        <v>2.140174012184143</v>
      </c>
      <c r="M48" s="1">
        <v>0.5</v>
      </c>
      <c r="N48">
        <f>L48*(M48+1)*(M48+1)/(M48*M48+1)</f>
        <v>3.8523132219314578</v>
      </c>
      <c r="O48" s="1">
        <v>31.027036666870117</v>
      </c>
      <c r="P48" s="1">
        <v>30.985349655151367</v>
      </c>
      <c r="Q48" s="1">
        <v>31.117631912231445</v>
      </c>
      <c r="R48" s="1">
        <v>399.96835327148438</v>
      </c>
      <c r="S48" s="1">
        <v>391.03494262695313</v>
      </c>
      <c r="T48" s="1">
        <v>1.395035982131958</v>
      </c>
      <c r="U48" s="1">
        <v>33.027862548828125</v>
      </c>
      <c r="V48" s="1">
        <v>2.7189123630523682</v>
      </c>
      <c r="W48" s="1">
        <v>64.371002197265625</v>
      </c>
      <c r="X48" s="1">
        <v>299.5584716796875</v>
      </c>
      <c r="Y48" s="1">
        <v>1599.8048095703125</v>
      </c>
      <c r="Z48" s="1">
        <v>0.33136036992073059</v>
      </c>
      <c r="AA48" s="1">
        <v>88.061988830566406</v>
      </c>
      <c r="AB48" s="1">
        <v>22.813327789306641</v>
      </c>
      <c r="AC48" s="1">
        <v>0.78677743673324585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1.1013179105870863</v>
      </c>
      <c r="AL48">
        <f>(U48-T48)/(1000-U48)*AK48</f>
        <v>3.60277169435574E-2</v>
      </c>
      <c r="AM48">
        <f>(P48+273.15)</f>
        <v>304.13534965515134</v>
      </c>
      <c r="AN48">
        <f>(O48+273.15)</f>
        <v>304.17703666687009</v>
      </c>
      <c r="AO48">
        <f>(Y48*AG48+Z48*AH48)*AI48</f>
        <v>255.96876380990216</v>
      </c>
      <c r="AP48">
        <f>((AO48+0.00000010773*(AN48^4-AM48^4))-AL48*44100)/(L48*51.4+0.00000043092*AM48^3)</f>
        <v>-10.909476811420069</v>
      </c>
      <c r="AQ48">
        <f>0.61365*EXP(17.502*J48/(240.97+J48))</f>
        <v>4.5076112045419769</v>
      </c>
      <c r="AR48">
        <f>AQ48*1000/AA48</f>
        <v>51.186797668341782</v>
      </c>
      <c r="AS48">
        <f>(AR48-U48)</f>
        <v>18.158935119513657</v>
      </c>
      <c r="AT48">
        <f>IF(D48,P48,(O48+P48)/2)</f>
        <v>31.006193161010742</v>
      </c>
      <c r="AU48">
        <f>0.61365*EXP(17.502*AT48/(240.97+AT48))</f>
        <v>4.512971608016267</v>
      </c>
      <c r="AV48">
        <f>IF(AS48&lt;&gt;0,(1000-(AR48+U48)/2)/AS48*AL48,0)</f>
        <v>1.9004796121591436</v>
      </c>
      <c r="AW48">
        <f>U48*AA48/1000</f>
        <v>2.9084992628723847</v>
      </c>
      <c r="AX48">
        <f>(AU48-AW48)</f>
        <v>1.6044723451438823</v>
      </c>
      <c r="AY48">
        <f>1/(1.6/F48+1.37/N48)</f>
        <v>1.2784644366948448</v>
      </c>
      <c r="AZ48">
        <f>G48*AA48*0.001</f>
        <v>33.767042789929995</v>
      </c>
      <c r="BA48">
        <f>G48/S48</f>
        <v>0.98059341217299623</v>
      </c>
      <c r="BB48">
        <f>(1-AL48*AA48/AQ48/F48)*100</f>
        <v>81.235509895792603</v>
      </c>
      <c r="BC48">
        <f>(S48-E48/(N48/1.35))</f>
        <v>392.52415719257704</v>
      </c>
      <c r="BD48">
        <f>E48*BB48/100/BC48</f>
        <v>-8.7947726886067022E-3</v>
      </c>
    </row>
    <row r="49" spans="1:56" x14ac:dyDescent="0.35">
      <c r="A49" s="1" t="s">
        <v>0</v>
      </c>
      <c r="B49" s="1" t="s">
        <v>586</v>
      </c>
      <c r="K49" s="1">
        <v>2.72</v>
      </c>
    </row>
    <row r="50" spans="1:56" x14ac:dyDescent="0.35">
      <c r="A50" s="1" t="s">
        <v>0</v>
      </c>
      <c r="B50" s="1" t="s">
        <v>581</v>
      </c>
      <c r="K50" s="1">
        <v>2.72</v>
      </c>
    </row>
    <row r="51" spans="1:56" x14ac:dyDescent="0.35">
      <c r="A51" s="1">
        <v>12</v>
      </c>
      <c r="B51" s="1" t="s">
        <v>585</v>
      </c>
      <c r="C51" s="1">
        <v>2648.5000031404197</v>
      </c>
      <c r="D51" s="1">
        <v>0</v>
      </c>
      <c r="E51">
        <f>(R51-S51*(1000-T51)/(1000-U51))*AK51</f>
        <v>-4.4216838534084122</v>
      </c>
      <c r="F51">
        <f>IF(AV51&lt;&gt;0,1/(1/AV51-1/N51),0)</f>
        <v>4.2334210250133131</v>
      </c>
      <c r="G51">
        <f>((AY51-AL51/2)*S51-E51)/(AY51+AL51/2)</f>
        <v>383.96011571443415</v>
      </c>
      <c r="H51">
        <f>AL51*1000</f>
        <v>36.556206074537982</v>
      </c>
      <c r="I51">
        <f>(AQ51-AW51)</f>
        <v>1.5281497651559461</v>
      </c>
      <c r="J51">
        <f>(P51+AP51*D51)</f>
        <v>30.980264663696289</v>
      </c>
      <c r="K51" s="1">
        <v>2.72</v>
      </c>
      <c r="L51">
        <f>(K51*AE51+AF51)</f>
        <v>2.140174012184143</v>
      </c>
      <c r="M51" s="1">
        <v>0.5</v>
      </c>
      <c r="N51">
        <f>L51*(M51+1)*(M51+1)/(M51*M51+1)</f>
        <v>3.8523132219314578</v>
      </c>
      <c r="O51" s="1">
        <v>31.091087341308594</v>
      </c>
      <c r="P51" s="1">
        <v>30.980264663696289</v>
      </c>
      <c r="Q51" s="1">
        <v>31.17364501953125</v>
      </c>
      <c r="R51" s="1">
        <v>400.07174682617188</v>
      </c>
      <c r="S51" s="1">
        <v>391.10888671875</v>
      </c>
      <c r="T51" s="1">
        <v>1.7662719488143921</v>
      </c>
      <c r="U51" s="1">
        <v>33.821151733398438</v>
      </c>
      <c r="V51" s="1">
        <v>3.4296700954437256</v>
      </c>
      <c r="W51" s="1">
        <v>65.672447204589844</v>
      </c>
      <c r="X51" s="1">
        <v>299.70458984375</v>
      </c>
      <c r="Y51" s="1">
        <v>2001.5966796875</v>
      </c>
      <c r="Z51" s="1">
        <v>0.4007815420627594</v>
      </c>
      <c r="AA51" s="1">
        <v>88.055976867675781</v>
      </c>
      <c r="AB51" s="1">
        <v>23.154184341430664</v>
      </c>
      <c r="AC51" s="1">
        <v>0.78247237205505371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1.1018551097196689</v>
      </c>
      <c r="AL51">
        <f>(U51-T51)/(1000-U51)*AK51</f>
        <v>3.6556206074537981E-2</v>
      </c>
      <c r="AM51">
        <f>(P51+273.15)</f>
        <v>304.13026466369627</v>
      </c>
      <c r="AN51">
        <f>(O51+273.15)</f>
        <v>304.24108734130857</v>
      </c>
      <c r="AO51">
        <f>(Y51*AG51+Z51*AH51)*AI51</f>
        <v>320.25546159173246</v>
      </c>
      <c r="AP51">
        <f>((AO51+0.00000010773*(AN51^4-AM51^4))-AL51*44100)/(L51*51.4+0.00000043092*AM51^3)</f>
        <v>-10.56710886114533</v>
      </c>
      <c r="AQ51">
        <f>0.61365*EXP(17.502*J51/(240.97+J51))</f>
        <v>4.5063043198302317</v>
      </c>
      <c r="AR51">
        <f>AQ51*1000/AA51</f>
        <v>51.175450890766719</v>
      </c>
      <c r="AS51">
        <f>(AR51-U51)</f>
        <v>17.354299157368281</v>
      </c>
      <c r="AT51">
        <f>IF(D51,P51,(O51+P51)/2)</f>
        <v>31.035676002502441</v>
      </c>
      <c r="AU51">
        <f>0.61365*EXP(17.502*AT51/(240.97+AT51))</f>
        <v>4.5205633032782364</v>
      </c>
      <c r="AV51">
        <f>IF(AS51&lt;&gt;0,(1000-(AR51+U51)/2)/AS51*AL51,0)</f>
        <v>2.0169428391520081</v>
      </c>
      <c r="AW51">
        <f>U51*AA51/1000</f>
        <v>2.9781545546742856</v>
      </c>
      <c r="AX51">
        <f>(AU51-AW51)</f>
        <v>1.5424087486039508</v>
      </c>
      <c r="AY51">
        <f>1/(1.6/F51+1.37/N51)</f>
        <v>1.3631863754168727</v>
      </c>
      <c r="AZ51">
        <f>G51*AA51*0.001</f>
        <v>33.80998306746033</v>
      </c>
      <c r="BA51">
        <f>G51/S51</f>
        <v>0.98172178836361601</v>
      </c>
      <c r="BB51">
        <f>(1-AL51*AA51/AQ51/F51)*100</f>
        <v>83.126391177904637</v>
      </c>
      <c r="BC51">
        <f>(S51-E51/(N51/1.35))</f>
        <v>392.65841627624235</v>
      </c>
      <c r="BD51">
        <f>E51*BB51/100/BC51</f>
        <v>-9.3607727843752174E-3</v>
      </c>
    </row>
    <row r="52" spans="1:56" x14ac:dyDescent="0.35">
      <c r="A52" s="1" t="s">
        <v>0</v>
      </c>
      <c r="B52" s="1" t="s">
        <v>584</v>
      </c>
      <c r="K52" s="1">
        <v>2.4643200000000003</v>
      </c>
    </row>
    <row r="53" spans="1:56" x14ac:dyDescent="0.35">
      <c r="A53" s="1" t="s">
        <v>0</v>
      </c>
      <c r="B53" s="1" t="s">
        <v>583</v>
      </c>
    </row>
    <row r="54" spans="1:56" x14ac:dyDescent="0.35">
      <c r="A54" s="1" t="s">
        <v>0</v>
      </c>
      <c r="B54" s="1" t="s">
        <v>582</v>
      </c>
    </row>
    <row r="55" spans="1:56" x14ac:dyDescent="0.35">
      <c r="A55" s="1" t="s">
        <v>0</v>
      </c>
      <c r="B55" s="1" t="s">
        <v>581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F94812-BC3A-4BFC-843F-F0D49E68B290}">
  <dimension ref="A1:BD55"/>
  <sheetViews>
    <sheetView zoomScale="43" workbookViewId="0">
      <selection activeCell="K18" sqref="K18:K51"/>
    </sheetView>
  </sheetViews>
  <sheetFormatPr defaultRowHeight="14.5" x14ac:dyDescent="0.35"/>
  <sheetData>
    <row r="1" spans="1:56" x14ac:dyDescent="0.35">
      <c r="A1" s="1" t="s">
        <v>70</v>
      </c>
    </row>
    <row r="2" spans="1:56" x14ac:dyDescent="0.35">
      <c r="A2" s="1" t="s">
        <v>5049</v>
      </c>
    </row>
    <row r="3" spans="1:56" x14ac:dyDescent="0.35">
      <c r="A3" s="1" t="s">
        <v>69</v>
      </c>
      <c r="B3" s="1" t="s">
        <v>68</v>
      </c>
    </row>
    <row r="4" spans="1:56" x14ac:dyDescent="0.35">
      <c r="A4" s="1" t="s">
        <v>67</v>
      </c>
      <c r="B4" s="1" t="s">
        <v>66</v>
      </c>
      <c r="C4" s="1">
        <v>1</v>
      </c>
      <c r="D4" s="1">
        <v>0.15999999642372131</v>
      </c>
    </row>
    <row r="5" spans="1:56" x14ac:dyDescent="0.35">
      <c r="A5" s="1" t="s">
        <v>65</v>
      </c>
      <c r="B5" s="1">
        <v>4</v>
      </c>
    </row>
    <row r="6" spans="1:56" x14ac:dyDescent="0.35">
      <c r="A6" s="1" t="s">
        <v>64</v>
      </c>
      <c r="B6" s="1" t="s">
        <v>63</v>
      </c>
    </row>
    <row r="7" spans="1:56" x14ac:dyDescent="0.35">
      <c r="A7" s="1" t="s">
        <v>0</v>
      </c>
      <c r="B7" s="1" t="s">
        <v>62</v>
      </c>
    </row>
    <row r="9" spans="1:56" x14ac:dyDescent="0.35">
      <c r="A9" s="1" t="s">
        <v>61</v>
      </c>
      <c r="B9" s="1" t="s">
        <v>60</v>
      </c>
      <c r="C9" s="1" t="s">
        <v>59</v>
      </c>
      <c r="D9" s="1" t="s">
        <v>58</v>
      </c>
      <c r="E9" s="1" t="s">
        <v>57</v>
      </c>
      <c r="F9" s="1" t="s">
        <v>56</v>
      </c>
      <c r="G9" s="1" t="s">
        <v>55</v>
      </c>
      <c r="H9" s="1" t="s">
        <v>54</v>
      </c>
      <c r="I9" s="1" t="s">
        <v>53</v>
      </c>
      <c r="J9" s="1" t="s">
        <v>52</v>
      </c>
      <c r="K9" s="1" t="s">
        <v>51</v>
      </c>
      <c r="L9" s="1" t="s">
        <v>50</v>
      </c>
      <c r="M9" s="1" t="s">
        <v>49</v>
      </c>
      <c r="N9" s="1" t="s">
        <v>48</v>
      </c>
      <c r="O9" s="1" t="s">
        <v>47</v>
      </c>
      <c r="P9" s="1" t="s">
        <v>46</v>
      </c>
      <c r="Q9" s="1" t="s">
        <v>45</v>
      </c>
      <c r="R9" s="1" t="s">
        <v>44</v>
      </c>
      <c r="S9" s="1" t="s">
        <v>43</v>
      </c>
      <c r="T9" s="1" t="s">
        <v>42</v>
      </c>
      <c r="U9" s="1" t="s">
        <v>41</v>
      </c>
      <c r="V9" s="1" t="s">
        <v>40</v>
      </c>
      <c r="W9" s="1" t="s">
        <v>39</v>
      </c>
      <c r="X9" s="1" t="s">
        <v>38</v>
      </c>
      <c r="Y9" s="1" t="s">
        <v>37</v>
      </c>
      <c r="Z9" s="1" t="s">
        <v>36</v>
      </c>
      <c r="AA9" s="1" t="s">
        <v>35</v>
      </c>
      <c r="AB9" s="1" t="s">
        <v>34</v>
      </c>
      <c r="AC9" s="1" t="s">
        <v>33</v>
      </c>
      <c r="AD9" s="1" t="s">
        <v>32</v>
      </c>
      <c r="AE9" s="1" t="s">
        <v>31</v>
      </c>
      <c r="AF9" s="1" t="s">
        <v>30</v>
      </c>
      <c r="AG9" s="1" t="s">
        <v>29</v>
      </c>
      <c r="AH9" s="1" t="s">
        <v>28</v>
      </c>
      <c r="AI9" s="1" t="s">
        <v>27</v>
      </c>
      <c r="AJ9" s="1" t="s">
        <v>26</v>
      </c>
      <c r="AK9" s="1" t="s">
        <v>25</v>
      </c>
      <c r="AL9" s="1" t="s">
        <v>24</v>
      </c>
      <c r="AM9" s="1" t="s">
        <v>23</v>
      </c>
      <c r="AN9" s="1" t="s">
        <v>22</v>
      </c>
      <c r="AO9" s="1" t="s">
        <v>21</v>
      </c>
      <c r="AP9" s="1" t="s">
        <v>20</v>
      </c>
      <c r="AQ9" s="1" t="s">
        <v>19</v>
      </c>
      <c r="AR9" s="1" t="s">
        <v>18</v>
      </c>
      <c r="AS9" s="1" t="s">
        <v>17</v>
      </c>
      <c r="AT9" s="1" t="s">
        <v>16</v>
      </c>
      <c r="AU9" s="1" t="s">
        <v>15</v>
      </c>
      <c r="AV9" s="1" t="s">
        <v>14</v>
      </c>
      <c r="AW9" s="1" t="s">
        <v>13</v>
      </c>
      <c r="AX9" s="1" t="s">
        <v>12</v>
      </c>
      <c r="AY9" s="1" t="s">
        <v>11</v>
      </c>
      <c r="AZ9" s="1" t="s">
        <v>10</v>
      </c>
      <c r="BA9" s="1" t="s">
        <v>9</v>
      </c>
      <c r="BB9" s="1" t="s">
        <v>8</v>
      </c>
      <c r="BC9" s="1" t="s">
        <v>7</v>
      </c>
      <c r="BD9" s="1" t="s">
        <v>6</v>
      </c>
    </row>
    <row r="10" spans="1:56" x14ac:dyDescent="0.35">
      <c r="A10" s="1" t="s">
        <v>5</v>
      </c>
      <c r="B10" s="1" t="s">
        <v>5</v>
      </c>
      <c r="C10" s="1" t="s">
        <v>5</v>
      </c>
      <c r="D10" s="1" t="s">
        <v>5</v>
      </c>
      <c r="E10" s="1" t="s">
        <v>4</v>
      </c>
      <c r="F10" s="1" t="s">
        <v>4</v>
      </c>
      <c r="G10" s="1" t="s">
        <v>4</v>
      </c>
      <c r="H10" s="1" t="s">
        <v>4</v>
      </c>
      <c r="I10" s="1" t="s">
        <v>4</v>
      </c>
      <c r="J10" s="1" t="s">
        <v>4</v>
      </c>
      <c r="K10" s="1" t="s">
        <v>5</v>
      </c>
      <c r="L10" s="1" t="s">
        <v>4</v>
      </c>
      <c r="M10" s="1" t="s">
        <v>5</v>
      </c>
      <c r="N10" s="1" t="s">
        <v>4</v>
      </c>
      <c r="O10" s="1" t="s">
        <v>5</v>
      </c>
      <c r="P10" s="1" t="s">
        <v>5</v>
      </c>
      <c r="Q10" s="1" t="s">
        <v>5</v>
      </c>
      <c r="R10" s="1" t="s">
        <v>5</v>
      </c>
      <c r="S10" s="1" t="s">
        <v>5</v>
      </c>
      <c r="T10" s="1" t="s">
        <v>5</v>
      </c>
      <c r="U10" s="1" t="s">
        <v>5</v>
      </c>
      <c r="V10" s="1" t="s">
        <v>5</v>
      </c>
      <c r="W10" s="1" t="s">
        <v>5</v>
      </c>
      <c r="X10" s="1" t="s">
        <v>5</v>
      </c>
      <c r="Y10" s="1" t="s">
        <v>5</v>
      </c>
      <c r="Z10" s="1" t="s">
        <v>5</v>
      </c>
      <c r="AA10" s="1" t="s">
        <v>5</v>
      </c>
      <c r="AB10" s="1" t="s">
        <v>5</v>
      </c>
      <c r="AC10" s="1" t="s">
        <v>5</v>
      </c>
      <c r="AD10" s="1" t="s">
        <v>5</v>
      </c>
      <c r="AE10" s="1" t="s">
        <v>5</v>
      </c>
      <c r="AF10" s="1" t="s">
        <v>5</v>
      </c>
      <c r="AG10" s="1" t="s">
        <v>5</v>
      </c>
      <c r="AH10" s="1" t="s">
        <v>5</v>
      </c>
      <c r="AI10" s="1" t="s">
        <v>5</v>
      </c>
      <c r="AJ10" s="1" t="s">
        <v>5</v>
      </c>
      <c r="AK10" s="1" t="s">
        <v>4</v>
      </c>
      <c r="AL10" s="1" t="s">
        <v>4</v>
      </c>
      <c r="AM10" s="1" t="s">
        <v>4</v>
      </c>
      <c r="AN10" s="1" t="s">
        <v>4</v>
      </c>
      <c r="AO10" s="1" t="s">
        <v>4</v>
      </c>
      <c r="AP10" s="1" t="s">
        <v>4</v>
      </c>
      <c r="AQ10" s="1" t="s">
        <v>4</v>
      </c>
      <c r="AR10" s="1" t="s">
        <v>4</v>
      </c>
      <c r="AS10" s="1" t="s">
        <v>4</v>
      </c>
      <c r="AT10" s="1" t="s">
        <v>4</v>
      </c>
      <c r="AU10" s="1" t="s">
        <v>4</v>
      </c>
      <c r="AV10" s="1" t="s">
        <v>4</v>
      </c>
      <c r="AW10" s="1" t="s">
        <v>4</v>
      </c>
      <c r="AX10" s="1" t="s">
        <v>4</v>
      </c>
      <c r="AY10" s="1" t="s">
        <v>4</v>
      </c>
      <c r="AZ10" s="1" t="s">
        <v>4</v>
      </c>
      <c r="BA10" s="1" t="s">
        <v>4</v>
      </c>
      <c r="BB10" s="1" t="s">
        <v>4</v>
      </c>
      <c r="BC10" s="1" t="s">
        <v>4</v>
      </c>
      <c r="BD10" s="1" t="s">
        <v>4</v>
      </c>
    </row>
    <row r="11" spans="1:56" x14ac:dyDescent="0.35">
      <c r="A11" s="1" t="s">
        <v>0</v>
      </c>
      <c r="B11" s="1" t="s">
        <v>5048</v>
      </c>
    </row>
    <row r="12" spans="1:56" x14ac:dyDescent="0.35">
      <c r="A12" s="1" t="s">
        <v>0</v>
      </c>
      <c r="B12" s="1" t="s">
        <v>5047</v>
      </c>
    </row>
    <row r="13" spans="1:56" x14ac:dyDescent="0.35">
      <c r="A13" s="1" t="s">
        <v>0</v>
      </c>
      <c r="B13" s="1" t="s">
        <v>5046</v>
      </c>
    </row>
    <row r="14" spans="1:56" x14ac:dyDescent="0.35">
      <c r="A14" s="1" t="s">
        <v>0</v>
      </c>
      <c r="B14" s="1" t="s">
        <v>5045</v>
      </c>
    </row>
    <row r="15" spans="1:56" x14ac:dyDescent="0.35">
      <c r="A15" s="1" t="s">
        <v>0</v>
      </c>
      <c r="B15" s="1" t="s">
        <v>4588</v>
      </c>
    </row>
    <row r="16" spans="1:56" x14ac:dyDescent="0.35">
      <c r="A16" s="1" t="s">
        <v>0</v>
      </c>
      <c r="B16" s="1" t="s">
        <v>5044</v>
      </c>
    </row>
    <row r="17" spans="1:56" x14ac:dyDescent="0.35">
      <c r="A17" s="1" t="s">
        <v>0</v>
      </c>
      <c r="B17" s="1" t="s">
        <v>5043</v>
      </c>
    </row>
    <row r="18" spans="1:56" x14ac:dyDescent="0.35">
      <c r="A18" s="1">
        <v>1</v>
      </c>
      <c r="B18" s="1" t="s">
        <v>4584</v>
      </c>
      <c r="C18" s="1">
        <v>345.00000194460154</v>
      </c>
      <c r="D18" s="1">
        <v>0</v>
      </c>
      <c r="E18">
        <f>(R18-S18*(1000-T18)/(1000-U18))*AK18</f>
        <v>-6.3069040776000032</v>
      </c>
      <c r="F18">
        <f>IF(AV18&lt;&gt;0,1/(1/AV18-1/N18),0)</f>
        <v>5.5213870487348196</v>
      </c>
      <c r="G18">
        <f>((AY18-AL18/2)*S18-E18)/(AY18+AL18/2)</f>
        <v>384.98111729343918</v>
      </c>
      <c r="H18">
        <f>AL18*1000</f>
        <v>41.437582829393804</v>
      </c>
      <c r="I18">
        <f>(AQ18-AW18)</f>
        <v>1.451214149515347</v>
      </c>
      <c r="J18">
        <f>(P18+AP18*D18)</f>
        <v>31.548042297363281</v>
      </c>
      <c r="K18" s="1"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32.625389099121094</v>
      </c>
      <c r="P18" s="1">
        <v>31.548042297363281</v>
      </c>
      <c r="Q18" s="1">
        <v>32.732887268066406</v>
      </c>
      <c r="R18" s="1">
        <v>399.90402221679688</v>
      </c>
      <c r="S18" s="1">
        <v>390.93887329101563</v>
      </c>
      <c r="T18" s="1">
        <v>5.4212071001529694E-2</v>
      </c>
      <c r="U18" s="1">
        <v>36.24560546875</v>
      </c>
      <c r="V18" s="1">
        <v>9.6847467124462128E-2</v>
      </c>
      <c r="W18" s="1">
        <v>64.751167297363281</v>
      </c>
      <c r="X18" s="1">
        <v>300.14035034179688</v>
      </c>
      <c r="Y18" s="1">
        <v>-0.10949607193470001</v>
      </c>
      <c r="Z18" s="1">
        <v>0.30734193325042725</v>
      </c>
      <c r="AA18" s="1">
        <v>88.371238708496094</v>
      </c>
      <c r="AB18" s="1">
        <v>236.98828125</v>
      </c>
      <c r="AC18" s="1">
        <v>-2.3334009647369385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1.1034571703742531</v>
      </c>
      <c r="AL18">
        <f>(U18-T18)/(1000-U18)*AK18</f>
        <v>4.1437582829393804E-2</v>
      </c>
      <c r="AM18">
        <f>(P18+273.15)</f>
        <v>304.69804229736326</v>
      </c>
      <c r="AN18">
        <f>(O18+273.15)</f>
        <v>305.77538909912107</v>
      </c>
      <c r="AO18">
        <f>(Y18*AG18+Z18*AH18)*AI18</f>
        <v>-1.7519371117963534E-2</v>
      </c>
      <c r="AP18">
        <f>((AO18+0.00000010773*(AN18^4-AM18^4))-AL18*44100)/(L18*51.4+0.00000043092*AM18^3)</f>
        <v>-14.846861244472297</v>
      </c>
      <c r="AQ18">
        <f>0.61365*EXP(17.502*J18/(240.97+J18))</f>
        <v>4.6542832025282248</v>
      </c>
      <c r="AR18">
        <f>AQ18*1000/AA18</f>
        <v>52.667398019405127</v>
      </c>
      <c r="AS18">
        <f>(AR18-U18)</f>
        <v>16.421792550655127</v>
      </c>
      <c r="AT18">
        <f>IF(D18,P18,(O18+P18)/2)</f>
        <v>32.086715698242188</v>
      </c>
      <c r="AU18">
        <f>0.61365*EXP(17.502*AT18/(240.97+AT18))</f>
        <v>4.7985702219608903</v>
      </c>
      <c r="AV18">
        <f>IF(AS18&lt;&gt;0,(1000-(AR18+U18)/2)/AS18*AL18,0)</f>
        <v>2.4111504717850605</v>
      </c>
      <c r="AW18">
        <f>U18*AA18/1000</f>
        <v>3.2030690530128778</v>
      </c>
      <c r="AX18">
        <f>(AU18-AW18)</f>
        <v>1.5955011689480125</v>
      </c>
      <c r="AY18">
        <f>1/(1.6/F18+1.37/N18)</f>
        <v>1.6397483156052302</v>
      </c>
      <c r="AZ18">
        <f>G18*AA18*0.001</f>
        <v>34.021258214602049</v>
      </c>
      <c r="BA18">
        <f>G18/S18</f>
        <v>0.98476038991102965</v>
      </c>
      <c r="BB18">
        <f>(1-AL18*AA18/AQ18/F18)*100</f>
        <v>85.750344707019792</v>
      </c>
      <c r="BC18">
        <f>(S18-E18/(N18/1.35))</f>
        <v>392.92803876454428</v>
      </c>
      <c r="BD18">
        <f>E18*BB18/100/BC18</f>
        <v>-1.3763823024408449E-2</v>
      </c>
    </row>
    <row r="19" spans="1:56" x14ac:dyDescent="0.35">
      <c r="A19" s="1" t="s">
        <v>0</v>
      </c>
      <c r="B19" s="1" t="s">
        <v>5042</v>
      </c>
      <c r="K19" s="1">
        <v>2.72</v>
      </c>
    </row>
    <row r="20" spans="1:56" x14ac:dyDescent="0.35">
      <c r="A20" s="1" t="s">
        <v>0</v>
      </c>
      <c r="B20" s="1" t="s">
        <v>5041</v>
      </c>
      <c r="K20" s="1">
        <v>2.72</v>
      </c>
    </row>
    <row r="21" spans="1:56" x14ac:dyDescent="0.35">
      <c r="A21" s="1">
        <v>2</v>
      </c>
      <c r="B21" s="1" t="s">
        <v>5040</v>
      </c>
      <c r="C21" s="1">
        <v>549.50000195577741</v>
      </c>
      <c r="D21" s="1">
        <v>0</v>
      </c>
      <c r="E21">
        <f>(R21-S21*(1000-T21)/(1000-U21))*AK21</f>
        <v>-6.7310828130052576</v>
      </c>
      <c r="F21">
        <f>IF(AV21&lt;&gt;0,1/(1/AV21-1/N21),0)</f>
        <v>4.9697008300645695</v>
      </c>
      <c r="G21">
        <f>((AY21-AL21/2)*S21-E21)/(AY21+AL21/2)</f>
        <v>385.99954625198427</v>
      </c>
      <c r="H21">
        <f>AL21*1000</f>
        <v>40.584559058689834</v>
      </c>
      <c r="I21">
        <f>(AQ21-AW21)</f>
        <v>1.4908627441815647</v>
      </c>
      <c r="J21">
        <f>(P21+AP21*D21)</f>
        <v>31.458900451660156</v>
      </c>
      <c r="K21" s="1"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32.607101440429688</v>
      </c>
      <c r="P21" s="1">
        <v>31.458900451660156</v>
      </c>
      <c r="Q21" s="1">
        <v>32.756683349609375</v>
      </c>
      <c r="R21" s="1">
        <v>400.12149047851563</v>
      </c>
      <c r="S21" s="1">
        <v>391.8114013671875</v>
      </c>
      <c r="T21" s="1">
        <v>6.3933178782463074E-2</v>
      </c>
      <c r="U21" s="1">
        <v>35.534210205078125</v>
      </c>
      <c r="V21" s="1">
        <v>0.11432094871997833</v>
      </c>
      <c r="W21" s="1">
        <v>63.539848327636719</v>
      </c>
      <c r="X21" s="1">
        <v>300.159423828125</v>
      </c>
      <c r="Y21" s="1">
        <v>25.890863418579102</v>
      </c>
      <c r="Z21" s="1">
        <v>3.615754097700119E-2</v>
      </c>
      <c r="AA21" s="1">
        <v>88.363052368164063</v>
      </c>
      <c r="AB21" s="1">
        <v>237.22518920898438</v>
      </c>
      <c r="AC21" s="1">
        <v>-2.1704413890838623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1.1035272934857534</v>
      </c>
      <c r="AL21">
        <f>(U21-T21)/(1000-U21)*AK21</f>
        <v>4.0584559058689837E-2</v>
      </c>
      <c r="AM21">
        <f>(P21+273.15)</f>
        <v>304.60890045166013</v>
      </c>
      <c r="AN21">
        <f>(O21+273.15)</f>
        <v>305.75710144042966</v>
      </c>
      <c r="AO21">
        <f>(Y21*AG21+Z21*AH21)*AI21</f>
        <v>4.1425380543797132</v>
      </c>
      <c r="AP21">
        <f>((AO21+0.00000010773*(AN21^4-AM21^4))-AL21*44100)/(L21*51.4+0.00000043092*AM21^3)</f>
        <v>-14.499185700194575</v>
      </c>
      <c r="AQ21">
        <f>0.61365*EXP(17.502*J21/(240.97+J21))</f>
        <v>4.6307740213942328</v>
      </c>
      <c r="AR21">
        <f>AQ21*1000/AA21</f>
        <v>52.406225195799529</v>
      </c>
      <c r="AS21">
        <f>(AR21-U21)</f>
        <v>16.872014990721404</v>
      </c>
      <c r="AT21">
        <f>IF(D21,P21,(O21+P21)/2)</f>
        <v>32.033000946044922</v>
      </c>
      <c r="AU21">
        <f>0.61365*EXP(17.502*AT21/(240.97+AT21))</f>
        <v>4.7840097292262227</v>
      </c>
      <c r="AV21">
        <f>IF(AS21&lt;&gt;0,(1000-(AR21+U21)/2)/AS21*AL21,0)</f>
        <v>2.2996688411514943</v>
      </c>
      <c r="AW21">
        <f>U21*AA21/1000</f>
        <v>3.1399112772126681</v>
      </c>
      <c r="AX21">
        <f>(AU21-AW21)</f>
        <v>1.6440984520135546</v>
      </c>
      <c r="AY21">
        <f>1/(1.6/F21+1.37/N21)</f>
        <v>1.5575877542761334</v>
      </c>
      <c r="AZ21">
        <f>G21*AA21*0.001</f>
        <v>34.108098119551649</v>
      </c>
      <c r="BA21">
        <f>G21/S21</f>
        <v>0.98516670241110049</v>
      </c>
      <c r="BB21">
        <f>(1-AL21*AA21/AQ21/F21)*100</f>
        <v>84.417120671395992</v>
      </c>
      <c r="BC21">
        <f>(S21-E21/(N21/1.35))</f>
        <v>393.93435065678369</v>
      </c>
      <c r="BD21">
        <f>E21*BB21/100/BC21</f>
        <v>-1.4424196039956068E-2</v>
      </c>
    </row>
    <row r="22" spans="1:56" x14ac:dyDescent="0.35">
      <c r="A22" s="1" t="s">
        <v>0</v>
      </c>
      <c r="B22" s="1" t="s">
        <v>5039</v>
      </c>
      <c r="K22" s="1">
        <v>2.72</v>
      </c>
    </row>
    <row r="23" spans="1:56" x14ac:dyDescent="0.35">
      <c r="A23" s="1" t="s">
        <v>0</v>
      </c>
      <c r="B23" s="1" t="s">
        <v>5038</v>
      </c>
      <c r="K23" s="1">
        <v>2.72</v>
      </c>
    </row>
    <row r="24" spans="1:56" x14ac:dyDescent="0.35">
      <c r="A24" s="1">
        <v>3</v>
      </c>
      <c r="B24" s="1" t="s">
        <v>5037</v>
      </c>
      <c r="C24" s="1">
        <v>755.00000194460154</v>
      </c>
      <c r="D24" s="1">
        <v>0</v>
      </c>
      <c r="E24">
        <f>(R24-S24*(1000-T24)/(1000-U24))*AK24</f>
        <v>-7.0913332057871976</v>
      </c>
      <c r="F24">
        <f>IF(AV24&lt;&gt;0,1/(1/AV24-1/N24),0)</f>
        <v>4.6694916665035011</v>
      </c>
      <c r="G24">
        <f>((AY24-AL24/2)*S24-E24)/(AY24+AL24/2)</f>
        <v>386.65440490172307</v>
      </c>
      <c r="H24">
        <f>AL24*1000</f>
        <v>39.939816684641002</v>
      </c>
      <c r="I24">
        <f>(AQ24-AW24)</f>
        <v>1.5112593103874321</v>
      </c>
      <c r="J24">
        <f>(P24+AP24*D24)</f>
        <v>31.358135223388672</v>
      </c>
      <c r="K24" s="1"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32.560604095458984</v>
      </c>
      <c r="P24" s="1">
        <v>31.358135223388672</v>
      </c>
      <c r="Q24" s="1">
        <v>32.729103088378906</v>
      </c>
      <c r="R24" s="1">
        <v>400.03506469726563</v>
      </c>
      <c r="S24" s="1">
        <v>392.26336669921875</v>
      </c>
      <c r="T24" s="1">
        <v>8.0405481159687042E-2</v>
      </c>
      <c r="U24" s="1">
        <v>35.008995056152344</v>
      </c>
      <c r="V24" s="1">
        <v>0.14413249492645264</v>
      </c>
      <c r="W24" s="1">
        <v>62.756095886230469</v>
      </c>
      <c r="X24" s="1">
        <v>300.1353759765625</v>
      </c>
      <c r="Y24" s="1">
        <v>49.880710601806641</v>
      </c>
      <c r="Z24" s="1">
        <v>0.25551557540893555</v>
      </c>
      <c r="AA24" s="1">
        <v>88.350570678710938</v>
      </c>
      <c r="AB24" s="1">
        <v>237.24615478515625</v>
      </c>
      <c r="AC24" s="1">
        <v>-2.1228294372558594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1.1034388822667736</v>
      </c>
      <c r="AL24">
        <f>(U24-T24)/(1000-U24)*AK24</f>
        <v>3.9939816684641E-2</v>
      </c>
      <c r="AM24">
        <f>(P24+273.15)</f>
        <v>304.50813522338865</v>
      </c>
      <c r="AN24">
        <f>(O24+273.15)</f>
        <v>305.71060409545896</v>
      </c>
      <c r="AO24">
        <f>(Y24*AG24+Z24*AH24)*AI24</f>
        <v>7.9809135179017403</v>
      </c>
      <c r="AP24">
        <f>((AO24+0.00000010773*(AN24^4-AM24^4))-AL24*44100)/(L24*51.4+0.00000043092*AM24^3)</f>
        <v>-14.231118507296152</v>
      </c>
      <c r="AQ24">
        <f>0.61365*EXP(17.502*J24/(240.97+J24))</f>
        <v>4.6043240024866616</v>
      </c>
      <c r="AR24">
        <f>AQ24*1000/AA24</f>
        <v>52.114253106869015</v>
      </c>
      <c r="AS24">
        <f>(AR24-U24)</f>
        <v>17.105258050716671</v>
      </c>
      <c r="AT24">
        <f>IF(D24,P24,(O24+P24)/2)</f>
        <v>31.959369659423828</v>
      </c>
      <c r="AU24">
        <f>0.61365*EXP(17.502*AT24/(240.97+AT24))</f>
        <v>4.7641129528169239</v>
      </c>
      <c r="AV24">
        <f>IF(AS24&lt;&gt;0,(1000-(AR24+U24)/2)/AS24*AL24,0)</f>
        <v>2.2332298811908147</v>
      </c>
      <c r="AW24">
        <f>U24*AA24/1000</f>
        <v>3.0930646920992295</v>
      </c>
      <c r="AX24">
        <f>(AU24-AW24)</f>
        <v>1.6710482607176944</v>
      </c>
      <c r="AY24">
        <f>1/(1.6/F24+1.37/N24)</f>
        <v>1.5089393732485377</v>
      </c>
      <c r="AZ24">
        <f>G24*AA24*0.001</f>
        <v>34.161137328504601</v>
      </c>
      <c r="BA24">
        <f>G24/S24</f>
        <v>0.98570103080312232</v>
      </c>
      <c r="BB24">
        <f>(1-AL24*AA24/AQ24/F24)*100</f>
        <v>83.587303275096218</v>
      </c>
      <c r="BC24">
        <f>(S24-E24/(N24/1.35))</f>
        <v>394.49993713071433</v>
      </c>
      <c r="BD24">
        <f>E24*BB24/100/BC24</f>
        <v>-1.5025234822800325E-2</v>
      </c>
    </row>
    <row r="25" spans="1:56" x14ac:dyDescent="0.35">
      <c r="A25" s="1" t="s">
        <v>0</v>
      </c>
      <c r="B25" s="1" t="s">
        <v>5036</v>
      </c>
      <c r="K25" s="1">
        <v>2.72</v>
      </c>
    </row>
    <row r="26" spans="1:56" x14ac:dyDescent="0.35">
      <c r="A26" s="1" t="s">
        <v>0</v>
      </c>
      <c r="B26" s="1" t="s">
        <v>5035</v>
      </c>
      <c r="K26" s="1">
        <v>2.72</v>
      </c>
    </row>
    <row r="27" spans="1:56" x14ac:dyDescent="0.35">
      <c r="A27" s="1">
        <v>4</v>
      </c>
      <c r="B27" s="1" t="s">
        <v>5034</v>
      </c>
      <c r="C27" s="1">
        <v>959.50000195577741</v>
      </c>
      <c r="D27" s="1">
        <v>0</v>
      </c>
      <c r="E27">
        <f>(R27-S27*(1000-T27)/(1000-U27))*AK27</f>
        <v>-7.1335620424378465</v>
      </c>
      <c r="F27">
        <f>IF(AV27&lt;&gt;0,1/(1/AV27-1/N27),0)</f>
        <v>4.3791543615882036</v>
      </c>
      <c r="G27">
        <f>((AY27-AL27/2)*S27-E27)/(AY27+AL27/2)</f>
        <v>386.76806762146231</v>
      </c>
      <c r="H27">
        <f>AL27*1000</f>
        <v>39.48962362328863</v>
      </c>
      <c r="I27">
        <f>(AQ27-AW27)</f>
        <v>1.5417742009887219</v>
      </c>
      <c r="J27">
        <f>(P27+AP27*D27)</f>
        <v>31.350383758544922</v>
      </c>
      <c r="K27" s="1"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32.526210784912109</v>
      </c>
      <c r="P27" s="1">
        <v>31.350383758544922</v>
      </c>
      <c r="Q27" s="1">
        <v>32.701465606689453</v>
      </c>
      <c r="R27" s="1">
        <v>400.00234985351563</v>
      </c>
      <c r="S27" s="1">
        <v>392.42388916015625</v>
      </c>
      <c r="T27" s="1">
        <v>9.8882518708705902E-2</v>
      </c>
      <c r="U27" s="1">
        <v>34.643772125244141</v>
      </c>
      <c r="V27" s="1">
        <v>0.17758187651634216</v>
      </c>
      <c r="W27" s="1">
        <v>62.216316223144531</v>
      </c>
      <c r="X27" s="1">
        <v>300.1619873046875</v>
      </c>
      <c r="Y27" s="1">
        <v>101.23165893554688</v>
      </c>
      <c r="Z27" s="1">
        <v>0.18440204858779907</v>
      </c>
      <c r="AA27" s="1">
        <v>88.34259033203125</v>
      </c>
      <c r="AB27" s="1">
        <v>237.21652221679688</v>
      </c>
      <c r="AC27" s="1">
        <v>-2.0827960968017578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1.1035367180319391</v>
      </c>
      <c r="AL27">
        <f>(U27-T27)/(1000-U27)*AK27</f>
        <v>3.9489623623288631E-2</v>
      </c>
      <c r="AM27">
        <f>(P27+273.15)</f>
        <v>304.5003837585449</v>
      </c>
      <c r="AN27">
        <f>(O27+273.15)</f>
        <v>305.67621078491209</v>
      </c>
      <c r="AO27">
        <f>(Y27*AG27+Z27*AH27)*AI27</f>
        <v>16.197065067654876</v>
      </c>
      <c r="AP27">
        <f>((AO27+0.00000010773*(AN27^4-AM27^4))-AL27*44100)/(L27*51.4+0.00000043092*AM27^3)</f>
        <v>-14.004163594185792</v>
      </c>
      <c r="AQ27">
        <f>0.61365*EXP(17.502*J27/(240.97+J27))</f>
        <v>4.6022947694054084</v>
      </c>
      <c r="AR27">
        <f>AQ27*1000/AA27</f>
        <v>52.09599075720908</v>
      </c>
      <c r="AS27">
        <f>(AR27-U27)</f>
        <v>17.452218631964939</v>
      </c>
      <c r="AT27">
        <f>IF(D27,P27,(O27+P27)/2)</f>
        <v>31.938297271728516</v>
      </c>
      <c r="AU27">
        <f>0.61365*EXP(17.502*AT27/(240.97+AT27))</f>
        <v>4.7584320105213411</v>
      </c>
      <c r="AV27">
        <f>IF(AS27&lt;&gt;0,(1000-(AR27+U27)/2)/AS27*AL27,0)</f>
        <v>2.1645937473758683</v>
      </c>
      <c r="AW27">
        <f>U27*AA27/1000</f>
        <v>3.0605205684166865</v>
      </c>
      <c r="AX27">
        <f>(AU27-AW27)</f>
        <v>1.6979114421046546</v>
      </c>
      <c r="AY27">
        <f>1/(1.6/F27+1.37/N27)</f>
        <v>1.458928018310073</v>
      </c>
      <c r="AZ27">
        <f>G27*AA27*0.001</f>
        <v>34.1680929513942</v>
      </c>
      <c r="BA27">
        <f>G27/S27</f>
        <v>0.98558746881899006</v>
      </c>
      <c r="BB27">
        <f>(1-AL27*AA27/AQ27/F27)*100</f>
        <v>82.690343936996271</v>
      </c>
      <c r="BC27">
        <f>(S27-E27/(N27/1.35))</f>
        <v>394.67377835198482</v>
      </c>
      <c r="BD27">
        <f>E27*BB27/100/BC27</f>
        <v>-1.4945930820339756E-2</v>
      </c>
    </row>
    <row r="28" spans="1:56" x14ac:dyDescent="0.35">
      <c r="A28" s="1" t="s">
        <v>0</v>
      </c>
      <c r="B28" s="1" t="s">
        <v>5033</v>
      </c>
      <c r="K28" s="1">
        <v>2.72</v>
      </c>
    </row>
    <row r="29" spans="1:56" x14ac:dyDescent="0.35">
      <c r="A29" s="1" t="s">
        <v>0</v>
      </c>
      <c r="B29" s="1" t="s">
        <v>5032</v>
      </c>
      <c r="K29" s="1">
        <v>2.72</v>
      </c>
    </row>
    <row r="30" spans="1:56" x14ac:dyDescent="0.35">
      <c r="A30" s="1">
        <v>5</v>
      </c>
      <c r="B30" s="1" t="s">
        <v>5031</v>
      </c>
      <c r="C30" s="1">
        <v>1163.5000019557774</v>
      </c>
      <c r="D30" s="1">
        <v>0</v>
      </c>
      <c r="E30">
        <f>(R30-S30*(1000-T30)/(1000-U30))*AK30</f>
        <v>-6.7603541825194355</v>
      </c>
      <c r="F30">
        <f>IF(AV30&lt;&gt;0,1/(1/AV30-1/N30),0)</f>
        <v>4.0427001685882917</v>
      </c>
      <c r="G30">
        <f>((AY30-AL30/2)*S30-E30)/(AY30+AL30/2)</f>
        <v>386.28437878111725</v>
      </c>
      <c r="H30">
        <f>AL30*1000</f>
        <v>38.965101522785147</v>
      </c>
      <c r="I30">
        <f>(AQ30-AW30)</f>
        <v>1.5840625704819442</v>
      </c>
      <c r="J30">
        <f>(P30+AP30*D30)</f>
        <v>31.368043899536133</v>
      </c>
      <c r="K30" s="1"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32.504981994628906</v>
      </c>
      <c r="P30" s="1">
        <v>31.368043899536133</v>
      </c>
      <c r="Q30" s="1">
        <v>32.679893493652344</v>
      </c>
      <c r="R30" s="1">
        <v>400.02890014648438</v>
      </c>
      <c r="S30" s="1">
        <v>392.30355834960938</v>
      </c>
      <c r="T30" s="1">
        <v>0.12139353901147842</v>
      </c>
      <c r="U30" s="1">
        <v>34.220020294189453</v>
      </c>
      <c r="V30" s="1">
        <v>0.21825374662876129</v>
      </c>
      <c r="W30" s="1">
        <v>61.524265289306641</v>
      </c>
      <c r="X30" s="1">
        <v>300.18295288085938</v>
      </c>
      <c r="Y30" s="1">
        <v>151.09834289550781</v>
      </c>
      <c r="Z30" s="1">
        <v>7.2314023971557617E-2</v>
      </c>
      <c r="AA30" s="1">
        <v>88.335906982421875</v>
      </c>
      <c r="AB30" s="1">
        <v>237.2130126953125</v>
      </c>
      <c r="AC30" s="1">
        <v>-2.0509653091430664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1.1036137973561004</v>
      </c>
      <c r="AL30">
        <f>(U30-T30)/(1000-U30)*AK30</f>
        <v>3.896510152278515E-2</v>
      </c>
      <c r="AM30">
        <f>(P30+273.15)</f>
        <v>304.51804389953611</v>
      </c>
      <c r="AN30">
        <f>(O30+273.15)</f>
        <v>305.65498199462888</v>
      </c>
      <c r="AO30">
        <f>(Y30*AG30+Z30*AH30)*AI30</f>
        <v>24.175734322911467</v>
      </c>
      <c r="AP30">
        <f>((AO30+0.00000010773*(AN30^4-AM30^4))-AL30*44100)/(L30*51.4+0.00000043092*AM30^3)</f>
        <v>-13.753179280526368</v>
      </c>
      <c r="AQ30">
        <f>0.61365*EXP(17.502*J30/(240.97+J30))</f>
        <v>4.6069191001260528</v>
      </c>
      <c r="AR30">
        <f>AQ30*1000/AA30</f>
        <v>52.152281642874755</v>
      </c>
      <c r="AS30">
        <f>(AR30-U30)</f>
        <v>17.932261348685302</v>
      </c>
      <c r="AT30">
        <f>IF(D30,P30,(O30+P30)/2)</f>
        <v>31.93651294708252</v>
      </c>
      <c r="AU30">
        <f>0.61365*EXP(17.502*AT30/(240.97+AT30))</f>
        <v>4.7579512422268024</v>
      </c>
      <c r="AV30">
        <f>IF(AS30&lt;&gt;0,(1000-(AR30+U30)/2)/AS30*AL30,0)</f>
        <v>2.0790656594267913</v>
      </c>
      <c r="AW30">
        <f>U30*AA30/1000</f>
        <v>3.0228565296441086</v>
      </c>
      <c r="AX30">
        <f>(AU30-AW30)</f>
        <v>1.7350947125826939</v>
      </c>
      <c r="AY30">
        <f>1/(1.6/F30+1.37/N30)</f>
        <v>1.3969553041502287</v>
      </c>
      <c r="AZ30">
        <f>G30*AA30*0.001</f>
        <v>34.122780952771393</v>
      </c>
      <c r="BA30">
        <f>G30/S30</f>
        <v>0.98465683157753059</v>
      </c>
      <c r="BB30">
        <f>(1-AL30*AA30/AQ30/F30)*100</f>
        <v>81.518765989326909</v>
      </c>
      <c r="BC30">
        <f>(S30-E30/(N30/1.35))</f>
        <v>394.43573968029642</v>
      </c>
      <c r="BD30">
        <f>E30*BB30/100/BC30</f>
        <v>-1.3971749392092387E-2</v>
      </c>
    </row>
    <row r="31" spans="1:56" x14ac:dyDescent="0.35">
      <c r="A31" s="1" t="s">
        <v>0</v>
      </c>
      <c r="B31" s="1" t="s">
        <v>5030</v>
      </c>
      <c r="K31" s="1">
        <v>2.72</v>
      </c>
    </row>
    <row r="32" spans="1:56" x14ac:dyDescent="0.35">
      <c r="A32" s="1" t="s">
        <v>0</v>
      </c>
      <c r="B32" s="1" t="s">
        <v>5029</v>
      </c>
      <c r="K32" s="1">
        <v>2.72</v>
      </c>
    </row>
    <row r="33" spans="1:56" x14ac:dyDescent="0.35">
      <c r="A33" s="1">
        <v>6</v>
      </c>
      <c r="B33" s="1" t="s">
        <v>854</v>
      </c>
      <c r="C33" s="1">
        <v>1369.0000019446015</v>
      </c>
      <c r="D33" s="1">
        <v>0</v>
      </c>
      <c r="E33">
        <f>(R33-S33*(1000-T33)/(1000-U33))*AK33</f>
        <v>-5.6910118384219341</v>
      </c>
      <c r="F33">
        <f>IF(AV33&lt;&gt;0,1/(1/AV33-1/N33),0)</f>
        <v>3.7062957469905968</v>
      </c>
      <c r="G33">
        <f>((AY33-AL33/2)*S33-E33)/(AY33+AL33/2)</f>
        <v>384.57185471100303</v>
      </c>
      <c r="H33">
        <f>AL33*1000</f>
        <v>38.552861885221255</v>
      </c>
      <c r="I33">
        <f>(AQ33-AW33)</f>
        <v>1.6403250834238805</v>
      </c>
      <c r="J33">
        <f>(P33+AP33*D33)</f>
        <v>31.475496292114258</v>
      </c>
      <c r="K33" s="1"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32.505775451660156</v>
      </c>
      <c r="P33" s="1">
        <v>31.475496292114258</v>
      </c>
      <c r="Q33" s="1">
        <v>32.672050476074219</v>
      </c>
      <c r="R33" s="1">
        <v>400.06222534179688</v>
      </c>
      <c r="S33" s="1">
        <v>391.54046630859375</v>
      </c>
      <c r="T33" s="1">
        <v>0.1537952721118927</v>
      </c>
      <c r="U33" s="1">
        <v>33.905307769775391</v>
      </c>
      <c r="V33" s="1">
        <v>0.27647453546524048</v>
      </c>
      <c r="W33" s="1">
        <v>60.950862884521484</v>
      </c>
      <c r="X33" s="1">
        <v>300.159423828125</v>
      </c>
      <c r="Y33" s="1">
        <v>299.95883178710938</v>
      </c>
      <c r="Z33" s="1">
        <v>4.0978692471981049E-2</v>
      </c>
      <c r="AA33" s="1">
        <v>88.328880310058594</v>
      </c>
      <c r="AB33" s="1">
        <v>237.1370849609375</v>
      </c>
      <c r="AC33" s="1">
        <v>-2.0233545303344727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1.1035272934857534</v>
      </c>
      <c r="AL33">
        <f>(U33-T33)/(1000-U33)*AK33</f>
        <v>3.8552861885221251E-2</v>
      </c>
      <c r="AM33">
        <f>(P33+273.15)</f>
        <v>304.62549629211424</v>
      </c>
      <c r="AN33">
        <f>(O33+273.15)</f>
        <v>305.65577545166013</v>
      </c>
      <c r="AO33">
        <f>(Y33*AG33+Z33*AH33)*AI33</f>
        <v>47.993412013201123</v>
      </c>
      <c r="AP33">
        <f>((AO33+0.00000010773*(AN33^4-AM33^4))-AL33*44100)/(L33*51.4+0.00000043092*AM33^3)</f>
        <v>-13.418639235316343</v>
      </c>
      <c r="AQ33">
        <f>0.61365*EXP(17.502*J33/(240.97+J33))</f>
        <v>4.6351429552960708</v>
      </c>
      <c r="AR33">
        <f>AQ33*1000/AA33</f>
        <v>52.475961871422435</v>
      </c>
      <c r="AS33">
        <f>(AR33-U33)</f>
        <v>18.570654101647044</v>
      </c>
      <c r="AT33">
        <f>IF(D33,P33,(O33+P33)/2)</f>
        <v>31.990635871887207</v>
      </c>
      <c r="AU33">
        <f>0.61365*EXP(17.502*AT33/(240.97+AT33))</f>
        <v>4.7725529460335911</v>
      </c>
      <c r="AV33">
        <f>IF(AS33&lt;&gt;0,(1000-(AR33+U33)/2)/AS33*AL33,0)</f>
        <v>1.9863457207452953</v>
      </c>
      <c r="AW33">
        <f>U33*AA33/1000</f>
        <v>2.9948178718721903</v>
      </c>
      <c r="AX33">
        <f>(AU33-AW33)</f>
        <v>1.7777350741614009</v>
      </c>
      <c r="AY33">
        <f>1/(1.6/F33+1.37/N33)</f>
        <v>1.3302023784230359</v>
      </c>
      <c r="AZ33">
        <f>G33*AA33*0.001</f>
        <v>33.968801325385428</v>
      </c>
      <c r="BA33">
        <f>G33/S33</f>
        <v>0.9822020654383693</v>
      </c>
      <c r="BB33">
        <f>(1-AL33*AA33/AQ33/F33)*100</f>
        <v>80.177604210013087</v>
      </c>
      <c r="BC33">
        <f>(S33-E33/(N33/1.35))</f>
        <v>393.33538250188707</v>
      </c>
      <c r="BD33">
        <f>E33*BB33/100/BC33</f>
        <v>-1.160057587072792E-2</v>
      </c>
    </row>
    <row r="34" spans="1:56" x14ac:dyDescent="0.35">
      <c r="A34" s="1" t="s">
        <v>0</v>
      </c>
      <c r="B34" s="1" t="s">
        <v>5028</v>
      </c>
      <c r="K34" s="1">
        <v>2.72</v>
      </c>
    </row>
    <row r="35" spans="1:56" x14ac:dyDescent="0.35">
      <c r="A35" s="1" t="s">
        <v>0</v>
      </c>
      <c r="B35" s="1" t="s">
        <v>5027</v>
      </c>
      <c r="K35" s="1">
        <v>2.72</v>
      </c>
    </row>
    <row r="36" spans="1:56" x14ac:dyDescent="0.35">
      <c r="A36" s="1">
        <v>7</v>
      </c>
      <c r="B36" s="1" t="s">
        <v>5026</v>
      </c>
      <c r="C36" s="1">
        <v>1573.5000019557774</v>
      </c>
      <c r="D36" s="1">
        <v>0</v>
      </c>
      <c r="E36">
        <f>(R36-S36*(1000-T36)/(1000-U36))*AK36</f>
        <v>-4.7946465467092434</v>
      </c>
      <c r="F36">
        <f>IF(AV36&lt;&gt;0,1/(1/AV36-1/N36),0)</f>
        <v>3.4372474658462613</v>
      </c>
      <c r="G36">
        <f>((AY36-AL36/2)*S36-E36)/(AY36+AL36/2)</f>
        <v>383.01732259908022</v>
      </c>
      <c r="H36">
        <f>AL36*1000</f>
        <v>38.190114342810666</v>
      </c>
      <c r="I36">
        <f>(AQ36-AW36)</f>
        <v>1.6928907359984944</v>
      </c>
      <c r="J36">
        <f>(P36+AP36*D36)</f>
        <v>31.586170196533203</v>
      </c>
      <c r="K36" s="1"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32.526988983154297</v>
      </c>
      <c r="P36" s="1">
        <v>31.586170196533203</v>
      </c>
      <c r="Q36" s="1">
        <v>32.682613372802734</v>
      </c>
      <c r="R36" s="1">
        <v>400.0399169921875</v>
      </c>
      <c r="S36" s="1">
        <v>390.85919189453125</v>
      </c>
      <c r="T36" s="1">
        <v>0.20381474494934082</v>
      </c>
      <c r="U36" s="1">
        <v>33.643100738525391</v>
      </c>
      <c r="V36" s="1">
        <v>0.36593359708786011</v>
      </c>
      <c r="W36" s="1">
        <v>60.403583526611328</v>
      </c>
      <c r="X36" s="1">
        <v>300.19290161132813</v>
      </c>
      <c r="Y36" s="1">
        <v>500.85992431640625</v>
      </c>
      <c r="Z36" s="1">
        <v>0.11449655145406723</v>
      </c>
      <c r="AA36" s="1">
        <v>88.323593139648438</v>
      </c>
      <c r="AB36" s="1">
        <v>237.07464599609375</v>
      </c>
      <c r="AC36" s="1">
        <v>-1.998396635055542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1.103650373571059</v>
      </c>
      <c r="AL36">
        <f>(U36-T36)/(1000-U36)*AK36</f>
        <v>3.8190114342810666E-2</v>
      </c>
      <c r="AM36">
        <f>(P36+273.15)</f>
        <v>304.73617019653318</v>
      </c>
      <c r="AN36">
        <f>(O36+273.15)</f>
        <v>305.67698898315427</v>
      </c>
      <c r="AO36">
        <f>(Y36*AG36+Z36*AH36)*AI36</f>
        <v>80.137586099410328</v>
      </c>
      <c r="AP36">
        <f>((AO36+0.00000010773*(AN36^4-AM36^4))-AL36*44100)/(L36*51.4+0.00000043092*AM36^3)</f>
        <v>-13.032126124720463</v>
      </c>
      <c r="AQ36">
        <f>0.61365*EXP(17.502*J36/(240.97+J36))</f>
        <v>4.6643702775842169</v>
      </c>
      <c r="AR36">
        <f>AQ36*1000/AA36</f>
        <v>52.810014988966543</v>
      </c>
      <c r="AS36">
        <f>(AR36-U36)</f>
        <v>19.166914250441152</v>
      </c>
      <c r="AT36">
        <f>IF(D36,P36,(O36+P36)/2)</f>
        <v>32.05657958984375</v>
      </c>
      <c r="AU36">
        <f>0.61365*EXP(17.502*AT36/(240.97+AT36))</f>
        <v>4.7903964645369994</v>
      </c>
      <c r="AV36">
        <f>IF(AS36&lt;&gt;0,(1000-(AR36+U36)/2)/AS36*AL36,0)</f>
        <v>1.9063729653043702</v>
      </c>
      <c r="AW36">
        <f>U36*AA36/1000</f>
        <v>2.9714795415857225</v>
      </c>
      <c r="AX36">
        <f>(AU36-AW36)</f>
        <v>1.8189169229512769</v>
      </c>
      <c r="AY36">
        <f>1/(1.6/F36+1.37/N36)</f>
        <v>1.272983438648337</v>
      </c>
      <c r="AZ36">
        <f>G36*AA36*0.001</f>
        <v>33.829466166678635</v>
      </c>
      <c r="BA36">
        <f>G36/S36</f>
        <v>0.97993684309318463</v>
      </c>
      <c r="BB36">
        <f>(1-AL36*AA36/AQ36/F36)*100</f>
        <v>78.961059399550265</v>
      </c>
      <c r="BC36">
        <f>(S36-E36/(N36/1.35))</f>
        <v>392.37139903311146</v>
      </c>
      <c r="BD36">
        <f>E36*BB36/100/BC36</f>
        <v>-9.6487759226968686E-3</v>
      </c>
    </row>
    <row r="37" spans="1:56" x14ac:dyDescent="0.35">
      <c r="A37" s="1" t="s">
        <v>0</v>
      </c>
      <c r="B37" s="1" t="s">
        <v>5025</v>
      </c>
      <c r="K37" s="1">
        <v>2.72</v>
      </c>
    </row>
    <row r="38" spans="1:56" x14ac:dyDescent="0.35">
      <c r="A38" s="1" t="s">
        <v>0</v>
      </c>
      <c r="B38" s="1" t="s">
        <v>5024</v>
      </c>
      <c r="K38" s="1">
        <v>2.72</v>
      </c>
    </row>
    <row r="39" spans="1:56" x14ac:dyDescent="0.35">
      <c r="A39" s="1">
        <v>8</v>
      </c>
      <c r="B39" s="1" t="s">
        <v>5023</v>
      </c>
      <c r="C39" s="1">
        <v>1777.5000019557774</v>
      </c>
      <c r="D39" s="1">
        <v>0</v>
      </c>
      <c r="E39">
        <f>(R39-S39*(1000-T39)/(1000-U39))*AK39</f>
        <v>-3.8753761321657878</v>
      </c>
      <c r="F39">
        <f>IF(AV39&lt;&gt;0,1/(1/AV39-1/N39),0)</f>
        <v>3.1196884980378248</v>
      </c>
      <c r="G39">
        <f>((AY39-AL39/2)*S39-E39)/(AY39+AL39/2)</f>
        <v>381.45518478284862</v>
      </c>
      <c r="H39">
        <f>AL39*1000</f>
        <v>37.61809996328229</v>
      </c>
      <c r="I39">
        <f>(AQ39-AW39)</f>
        <v>1.7615983496678869</v>
      </c>
      <c r="J39">
        <f>(P39+AP39*D39)</f>
        <v>31.715044021606445</v>
      </c>
      <c r="K39" s="1"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32.567420959472656</v>
      </c>
      <c r="P39" s="1">
        <v>31.715044021606445</v>
      </c>
      <c r="Q39" s="1">
        <v>32.707901000976563</v>
      </c>
      <c r="R39" s="1">
        <v>400.11260986328125</v>
      </c>
      <c r="S39" s="1">
        <v>390.31845092773438</v>
      </c>
      <c r="T39" s="1">
        <v>0.29751348495483398</v>
      </c>
      <c r="U39" s="1">
        <v>33.2542724609375</v>
      </c>
      <c r="V39" s="1">
        <v>0.53292286396026611</v>
      </c>
      <c r="W39" s="1">
        <v>59.566917419433594</v>
      </c>
      <c r="X39" s="1">
        <v>300.14666748046875</v>
      </c>
      <c r="Y39" s="1">
        <v>749.85791015625</v>
      </c>
      <c r="Z39" s="1">
        <v>0.21574001014232635</v>
      </c>
      <c r="AA39" s="1">
        <v>88.319709777832031</v>
      </c>
      <c r="AB39" s="1">
        <v>236.94410705566406</v>
      </c>
      <c r="AC39" s="1">
        <v>-1.9511382579803467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1.1034803951487819</v>
      </c>
      <c r="AL39">
        <f>(U39-T39)/(1000-U39)*AK39</f>
        <v>3.7618099963282289E-2</v>
      </c>
      <c r="AM39">
        <f>(P39+273.15)</f>
        <v>304.86504402160642</v>
      </c>
      <c r="AN39">
        <f>(O39+273.15)</f>
        <v>305.71742095947263</v>
      </c>
      <c r="AO39">
        <f>(Y39*AG39+Z39*AH39)*AI39</f>
        <v>119.97726294329914</v>
      </c>
      <c r="AP39">
        <f>((AO39+0.00000010773*(AN39^4-AM39^4))-AL39*44100)/(L39*51.4+0.00000043092*AM39^3)</f>
        <v>-12.506884865136575</v>
      </c>
      <c r="AQ39">
        <f>0.61365*EXP(17.502*J39/(240.97+J39))</f>
        <v>4.6986060422908391</v>
      </c>
      <c r="AR39">
        <f>AQ39*1000/AA39</f>
        <v>53.199971491190006</v>
      </c>
      <c r="AS39">
        <f>(AR39-U39)</f>
        <v>19.945699030252506</v>
      </c>
      <c r="AT39">
        <f>IF(D39,P39,(O39+P39)/2)</f>
        <v>32.141232490539551</v>
      </c>
      <c r="AU39">
        <f>0.61365*EXP(17.502*AT39/(240.97+AT39))</f>
        <v>4.8133875549893492</v>
      </c>
      <c r="AV39">
        <f>IF(AS39&lt;&gt;0,(1000-(AR39+U39)/2)/AS39*AL39,0)</f>
        <v>1.8044981884601357</v>
      </c>
      <c r="AW39">
        <f>U39*AA39/1000</f>
        <v>2.9370076926229522</v>
      </c>
      <c r="AX39">
        <f>(AU39-AW39)</f>
        <v>1.876379862366397</v>
      </c>
      <c r="AY39">
        <f>1/(1.6/F39+1.37/N39)</f>
        <v>1.2005678925220433</v>
      </c>
      <c r="AZ39">
        <f>G39*AA39*0.001</f>
        <v>33.690011213270481</v>
      </c>
      <c r="BA39">
        <f>G39/S39</f>
        <v>0.97729221838265912</v>
      </c>
      <c r="BB39">
        <f>(1-AL39*AA39/AQ39/F39)*100</f>
        <v>77.33403442246221</v>
      </c>
      <c r="BC39">
        <f>(S39-E39/(N39/1.35))</f>
        <v>391.5407248523403</v>
      </c>
      <c r="BD39">
        <f>E39*BB39/100/BC39</f>
        <v>-7.6543371399723789E-3</v>
      </c>
    </row>
    <row r="40" spans="1:56" x14ac:dyDescent="0.35">
      <c r="A40" s="1" t="s">
        <v>0</v>
      </c>
      <c r="B40" s="1" t="s">
        <v>5022</v>
      </c>
      <c r="K40" s="1">
        <v>2.72</v>
      </c>
    </row>
    <row r="41" spans="1:56" x14ac:dyDescent="0.35">
      <c r="A41" s="1" t="s">
        <v>0</v>
      </c>
      <c r="B41" s="1" t="s">
        <v>5021</v>
      </c>
      <c r="K41" s="1">
        <v>2.72</v>
      </c>
    </row>
    <row r="42" spans="1:56" x14ac:dyDescent="0.35">
      <c r="A42" s="1">
        <v>9</v>
      </c>
      <c r="B42" s="1" t="s">
        <v>5020</v>
      </c>
      <c r="C42" s="1">
        <v>1982.5000019557774</v>
      </c>
      <c r="D42" s="1">
        <v>0</v>
      </c>
      <c r="E42">
        <f>(R42-S42*(1000-T42)/(1000-U42))*AK42</f>
        <v>-3.1149175386711137</v>
      </c>
      <c r="F42">
        <f>IF(AV42&lt;&gt;0,1/(1/AV42-1/N42),0)</f>
        <v>2.5157995926803132</v>
      </c>
      <c r="G42">
        <f>((AY42-AL42/2)*S42-E42)/(AY42+AL42/2)</f>
        <v>380.05730911877953</v>
      </c>
      <c r="H42">
        <f>AL42*1000</f>
        <v>35.886557870367412</v>
      </c>
      <c r="I42">
        <f>(AQ42-AW42)</f>
        <v>1.9146360486952525</v>
      </c>
      <c r="J42">
        <f>(P42+AP42*D42)</f>
        <v>31.859880447387695</v>
      </c>
      <c r="K42" s="1"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32.633106231689453</v>
      </c>
      <c r="P42" s="1">
        <v>31.859880447387695</v>
      </c>
      <c r="Q42" s="1">
        <v>32.753990173339844</v>
      </c>
      <c r="R42" s="1">
        <v>400.161865234375</v>
      </c>
      <c r="S42" s="1">
        <v>390.29440307617188</v>
      </c>
      <c r="T42" s="1">
        <v>0.48750010132789612</v>
      </c>
      <c r="U42" s="1">
        <v>31.961082458496094</v>
      </c>
      <c r="V42" s="1">
        <v>0.86998456716537476</v>
      </c>
      <c r="W42" s="1">
        <v>57.037212371826172</v>
      </c>
      <c r="X42" s="1">
        <v>300.225341796875</v>
      </c>
      <c r="Y42" s="1">
        <v>1000.5592651367188</v>
      </c>
      <c r="Z42" s="1">
        <v>3.6156394053250551E-3</v>
      </c>
      <c r="AA42" s="1">
        <v>88.317008972167969</v>
      </c>
      <c r="AB42" s="1">
        <v>236.73703002929688</v>
      </c>
      <c r="AC42" s="1">
        <v>-1.8059132099151611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1.103769638959099</v>
      </c>
      <c r="AL42">
        <f>(U42-T42)/(1000-U42)*AK42</f>
        <v>3.588655787036741E-2</v>
      </c>
      <c r="AM42">
        <f>(P42+273.15)</f>
        <v>305.00988044738767</v>
      </c>
      <c r="AN42">
        <f>(O42+273.15)</f>
        <v>305.78310623168943</v>
      </c>
      <c r="AO42">
        <f>(Y42*AG42+Z42*AH42)*AI42</f>
        <v>160.08947884359623</v>
      </c>
      <c r="AP42">
        <f>((AO42+0.00000010773*(AN42^4-AM42^4))-AL42*44100)/(L42*51.4+0.00000043092*AM42^3)</f>
        <v>-11.560080110203597</v>
      </c>
      <c r="AQ42">
        <f>0.61365*EXP(17.502*J42/(240.97+J42))</f>
        <v>4.7373432549424521</v>
      </c>
      <c r="AR42">
        <f>AQ42*1000/AA42</f>
        <v>53.640213930199657</v>
      </c>
      <c r="AS42">
        <f>(AR42-U42)</f>
        <v>21.679131471703563</v>
      </c>
      <c r="AT42">
        <f>IF(D42,P42,(O42+P42)/2)</f>
        <v>32.246493339538574</v>
      </c>
      <c r="AU42">
        <f>0.61365*EXP(17.502*AT42/(240.97+AT42))</f>
        <v>4.842109537365106</v>
      </c>
      <c r="AV42">
        <f>IF(AS42&lt;&gt;0,(1000-(AR42+U42)/2)/AS42*AL42,0)</f>
        <v>1.584500282074834</v>
      </c>
      <c r="AW42">
        <f>U42*AA42/1000</f>
        <v>2.8227072062471996</v>
      </c>
      <c r="AX42">
        <f>(AU42-AW42)</f>
        <v>2.0194023311179063</v>
      </c>
      <c r="AY42">
        <f>1/(1.6/F42+1.37/N42)</f>
        <v>1.0459724367096397</v>
      </c>
      <c r="AZ42">
        <f>G42*AA42*0.001</f>
        <v>33.565524779381271</v>
      </c>
      <c r="BA42">
        <f>G42/S42</f>
        <v>0.97377084099411382</v>
      </c>
      <c r="BB42">
        <f>(1-AL42*AA42/AQ42/F42)*100</f>
        <v>73.407126945595351</v>
      </c>
      <c r="BC42">
        <f>(S42-E42/(N42/1.35))</f>
        <v>391.27683222755536</v>
      </c>
      <c r="BD42">
        <f>E42*BB42/100/BC42</f>
        <v>-5.8438713553403401E-3</v>
      </c>
    </row>
    <row r="43" spans="1:56" x14ac:dyDescent="0.35">
      <c r="A43" s="1" t="s">
        <v>0</v>
      </c>
      <c r="B43" s="1" t="s">
        <v>5019</v>
      </c>
      <c r="K43" s="1">
        <v>2.72</v>
      </c>
    </row>
    <row r="44" spans="1:56" x14ac:dyDescent="0.35">
      <c r="A44" s="1" t="s">
        <v>0</v>
      </c>
      <c r="B44" s="1" t="s">
        <v>5018</v>
      </c>
      <c r="K44" s="1">
        <v>2.72</v>
      </c>
    </row>
    <row r="45" spans="1:56" x14ac:dyDescent="0.35">
      <c r="A45" s="1">
        <v>10</v>
      </c>
      <c r="B45" s="1" t="s">
        <v>5017</v>
      </c>
      <c r="C45" s="1">
        <v>2187.5000019557774</v>
      </c>
      <c r="D45" s="1">
        <v>0</v>
      </c>
      <c r="E45">
        <f>(R45-S45*(1000-T45)/(1000-U45))*AK45</f>
        <v>-2.6499681754747488</v>
      </c>
      <c r="F45">
        <f>IF(AV45&lt;&gt;0,1/(1/AV45-1/N45),0)</f>
        <v>2.1414862306280522</v>
      </c>
      <c r="G45">
        <f>((AY45-AL45/2)*S45-E45)/(AY45+AL45/2)</f>
        <v>379.02997001675487</v>
      </c>
      <c r="H45">
        <f>AL45*1000</f>
        <v>34.447927945867598</v>
      </c>
      <c r="I45">
        <f>(AQ45-AW45)</f>
        <v>2.0405375730051767</v>
      </c>
      <c r="J45">
        <f>(P45+AP45*D45)</f>
        <v>32.030261993408203</v>
      </c>
      <c r="K45" s="1"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32.719261169433594</v>
      </c>
      <c r="P45" s="1">
        <v>32.030261993408203</v>
      </c>
      <c r="Q45" s="1">
        <v>32.819408416748047</v>
      </c>
      <c r="R45" s="1">
        <v>400.12835693359375</v>
      </c>
      <c r="S45" s="1">
        <v>390.34423828125</v>
      </c>
      <c r="T45" s="1">
        <v>0.80869972705841064</v>
      </c>
      <c r="U45" s="1">
        <v>31.05671501159668</v>
      </c>
      <c r="V45" s="1">
        <v>1.4361509084701538</v>
      </c>
      <c r="W45" s="1">
        <v>55.15289306640625</v>
      </c>
      <c r="X45" s="1">
        <v>300.14663696289063</v>
      </c>
      <c r="Y45" s="1">
        <v>1250.6881103515625</v>
      </c>
      <c r="Z45" s="1">
        <v>0.10726390033960342</v>
      </c>
      <c r="AA45" s="1">
        <v>88.313613891601563</v>
      </c>
      <c r="AB45" s="1">
        <v>236.57627868652344</v>
      </c>
      <c r="AC45" s="1">
        <v>-1.7260960340499878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1.1034802829518036</v>
      </c>
      <c r="AL45">
        <f>(U45-T45)/(1000-U45)*AK45</f>
        <v>3.4447927945867596E-2</v>
      </c>
      <c r="AM45">
        <f>(P45+273.15)</f>
        <v>305.18026199340818</v>
      </c>
      <c r="AN45">
        <f>(O45+273.15)</f>
        <v>305.86926116943357</v>
      </c>
      <c r="AO45">
        <f>(Y45*AG45+Z45*AH45)*AI45</f>
        <v>200.11009318344077</v>
      </c>
      <c r="AP45">
        <f>((AO45+0.00000010773*(AN45^4-AM45^4))-AL45*44100)/(L45*51.4+0.00000043092*AM45^3)</f>
        <v>-10.720198170896072</v>
      </c>
      <c r="AQ45">
        <f>0.61365*EXP(17.502*J45/(240.97+J45))</f>
        <v>4.7832683112808319</v>
      </c>
      <c r="AR45">
        <f>AQ45*1000/AA45</f>
        <v>54.162298432854762</v>
      </c>
      <c r="AS45">
        <f>(AR45-U45)</f>
        <v>23.105583421258082</v>
      </c>
      <c r="AT45">
        <f>IF(D45,P45,(O45+P45)/2)</f>
        <v>32.374761581420898</v>
      </c>
      <c r="AU45">
        <f>0.61365*EXP(17.502*AT45/(240.97+AT45))</f>
        <v>4.877310991928117</v>
      </c>
      <c r="AV45">
        <f>IF(AS45&lt;&gt;0,(1000-(AR45+U45)/2)/AS45*AL45,0)</f>
        <v>1.4273657638156994</v>
      </c>
      <c r="AW45">
        <f>U45*AA45/1000</f>
        <v>2.7427307382756552</v>
      </c>
      <c r="AX45">
        <f>(AU45-AW45)</f>
        <v>2.1345802536524618</v>
      </c>
      <c r="AY45">
        <f>1/(1.6/F45+1.37/N45)</f>
        <v>0.93702086799756812</v>
      </c>
      <c r="AZ45">
        <f>G45*AA45*0.001</f>
        <v>33.473506425405006</v>
      </c>
      <c r="BA45">
        <f>G45/S45</f>
        <v>0.9710146400154035</v>
      </c>
      <c r="BB45">
        <f>(1-AL45*AA45/AQ45/F45)*100</f>
        <v>70.300390988592753</v>
      </c>
      <c r="BC45">
        <f>(S45-E45/(N45/1.35))</f>
        <v>391.18002476789178</v>
      </c>
      <c r="BD45">
        <f>E45*BB45/100/BC45</f>
        <v>-4.76235459501647E-3</v>
      </c>
    </row>
    <row r="46" spans="1:56" x14ac:dyDescent="0.35">
      <c r="A46" s="1" t="s">
        <v>0</v>
      </c>
      <c r="B46" s="1" t="s">
        <v>5016</v>
      </c>
      <c r="K46" s="1">
        <v>2.72</v>
      </c>
    </row>
    <row r="47" spans="1:56" x14ac:dyDescent="0.35">
      <c r="A47" s="1" t="s">
        <v>0</v>
      </c>
      <c r="B47" s="1" t="s">
        <v>575</v>
      </c>
      <c r="K47" s="1">
        <v>2.72</v>
      </c>
    </row>
    <row r="48" spans="1:56" x14ac:dyDescent="0.35">
      <c r="A48" s="1">
        <v>11</v>
      </c>
      <c r="B48" s="1" t="s">
        <v>5015</v>
      </c>
      <c r="C48" s="1">
        <v>2391.5000019557774</v>
      </c>
      <c r="D48" s="1">
        <v>0</v>
      </c>
      <c r="E48">
        <f>(R48-S48*(1000-T48)/(1000-U48))*AK48</f>
        <v>-2.3236360531482623</v>
      </c>
      <c r="F48">
        <f>IF(AV48&lt;&gt;0,1/(1/AV48-1/N48),0)</f>
        <v>2.0240033562642838</v>
      </c>
      <c r="G48">
        <f>((AY48-AL48/2)*S48-E48)/(AY48+AL48/2)</f>
        <v>378.20661051384047</v>
      </c>
      <c r="H48">
        <f>AL48*1000</f>
        <v>34.030565922449505</v>
      </c>
      <c r="I48">
        <f>(AQ48-AW48)</f>
        <v>2.0928020433437253</v>
      </c>
      <c r="J48">
        <f>(P48+AP48*D48)</f>
        <v>32.236824035644531</v>
      </c>
      <c r="K48" s="1"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32.832199096679688</v>
      </c>
      <c r="P48" s="1">
        <v>32.236824035644531</v>
      </c>
      <c r="Q48" s="1">
        <v>32.904769897460938</v>
      </c>
      <c r="R48" s="1">
        <v>400.07144165039063</v>
      </c>
      <c r="S48" s="1">
        <v>390.14544677734375</v>
      </c>
      <c r="T48" s="1">
        <v>1.22510826587677</v>
      </c>
      <c r="U48" s="1">
        <v>31.104902267456055</v>
      </c>
      <c r="V48" s="1">
        <v>2.1616015434265137</v>
      </c>
      <c r="W48" s="1">
        <v>54.882011413574219</v>
      </c>
      <c r="X48" s="1">
        <v>300.14923095703125</v>
      </c>
      <c r="Y48" s="1">
        <v>1601.4501953125</v>
      </c>
      <c r="Z48" s="1">
        <v>0.17958229780197144</v>
      </c>
      <c r="AA48" s="1">
        <v>88.303215026855469</v>
      </c>
      <c r="AB48" s="1">
        <v>236.74169921875</v>
      </c>
      <c r="AC48" s="1">
        <v>-1.7402787208557129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1.1034898196949674</v>
      </c>
      <c r="AL48">
        <f>(U48-T48)/(1000-U48)*AK48</f>
        <v>3.4030565922449504E-2</v>
      </c>
      <c r="AM48">
        <f>(P48+273.15)</f>
        <v>305.38682403564451</v>
      </c>
      <c r="AN48">
        <f>(O48+273.15)</f>
        <v>305.98219909667966</v>
      </c>
      <c r="AO48">
        <f>(Y48*AG48+Z48*AH48)*AI48</f>
        <v>256.2320255227678</v>
      </c>
      <c r="AP48">
        <f>((AO48+0.00000010773*(AN48^4-AM48^4))-AL48*44100)/(L48*51.4+0.00000043092*AM48^3)</f>
        <v>-10.117838283214924</v>
      </c>
      <c r="AQ48">
        <f>0.61365*EXP(17.502*J48/(240.97+J48))</f>
        <v>4.8394649166562216</v>
      </c>
      <c r="AR48">
        <f>AQ48*1000/AA48</f>
        <v>54.805081730992526</v>
      </c>
      <c r="AS48">
        <f>(AR48-U48)</f>
        <v>23.700179463536472</v>
      </c>
      <c r="AT48">
        <f>IF(D48,P48,(O48+P48)/2)</f>
        <v>32.534511566162109</v>
      </c>
      <c r="AU48">
        <f>0.61365*EXP(17.502*AT48/(240.97+AT48))</f>
        <v>4.9214634675213222</v>
      </c>
      <c r="AV48">
        <f>IF(AS48&lt;&gt;0,(1000-(AR48+U48)/2)/AS48*AL48,0)</f>
        <v>1.3741998572470639</v>
      </c>
      <c r="AW48">
        <f>U48*AA48/1000</f>
        <v>2.7466628733124963</v>
      </c>
      <c r="AX48">
        <f>(AU48-AW48)</f>
        <v>2.174800594208826</v>
      </c>
      <c r="AY48">
        <f>1/(1.6/F48+1.37/N48)</f>
        <v>0.90043044214980672</v>
      </c>
      <c r="AZ48">
        <f>G48*AA48*0.001</f>
        <v>33.396859652781828</v>
      </c>
      <c r="BA48">
        <f>G48/S48</f>
        <v>0.96939901167085318</v>
      </c>
      <c r="BB48">
        <f>(1-AL48*AA48/AQ48/F48)*100</f>
        <v>69.321288645264147</v>
      </c>
      <c r="BC48">
        <f>(S48-E48/(N48/1.35))</f>
        <v>390.87830977210297</v>
      </c>
      <c r="BD48">
        <f>E48*BB48/100/BC48</f>
        <v>-4.1209103068611643E-3</v>
      </c>
    </row>
    <row r="49" spans="1:56" x14ac:dyDescent="0.35">
      <c r="A49" s="1" t="s">
        <v>0</v>
      </c>
      <c r="B49" s="1" t="s">
        <v>5014</v>
      </c>
      <c r="K49" s="1">
        <v>2.72</v>
      </c>
    </row>
    <row r="50" spans="1:56" x14ac:dyDescent="0.35">
      <c r="A50" s="1" t="s">
        <v>0</v>
      </c>
      <c r="B50" s="1" t="s">
        <v>573</v>
      </c>
      <c r="K50" s="1">
        <v>2.72</v>
      </c>
    </row>
    <row r="51" spans="1:56" x14ac:dyDescent="0.35">
      <c r="A51" s="1">
        <v>12</v>
      </c>
      <c r="B51" s="1" t="s">
        <v>5013</v>
      </c>
      <c r="C51" s="1">
        <v>2596.5000019557774</v>
      </c>
      <c r="D51" s="1">
        <v>0</v>
      </c>
      <c r="E51">
        <f>(R51-S51*(1000-T51)/(1000-U51))*AK51</f>
        <v>-2.8135924232982319</v>
      </c>
      <c r="F51">
        <f>IF(AV51&lt;&gt;0,1/(1/AV51-1/N51),0)</f>
        <v>1.9504467217120234</v>
      </c>
      <c r="G51">
        <f>((AY51-AL51/2)*S51-E51)/(AY51+AL51/2)</f>
        <v>378.95599385689576</v>
      </c>
      <c r="H51">
        <f>AL51*1000</f>
        <v>33.768403008993658</v>
      </c>
      <c r="I51">
        <f>(AQ51-AW51)</f>
        <v>2.1286000257591988</v>
      </c>
      <c r="J51">
        <f>(P51+AP51*D51)</f>
        <v>32.446495056152344</v>
      </c>
      <c r="K51" s="1"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32.966793060302734</v>
      </c>
      <c r="P51" s="1">
        <v>32.446495056152344</v>
      </c>
      <c r="Q51" s="1">
        <v>33.009864807128906</v>
      </c>
      <c r="R51" s="1">
        <v>399.96624755859375</v>
      </c>
      <c r="S51" s="1">
        <v>390.564208984375</v>
      </c>
      <c r="T51" s="1">
        <v>1.7139871120452881</v>
      </c>
      <c r="U51" s="1">
        <v>31.355682373046875</v>
      </c>
      <c r="V51" s="1">
        <v>3.0010466575622559</v>
      </c>
      <c r="W51" s="1">
        <v>54.901153564453125</v>
      </c>
      <c r="X51" s="1">
        <v>300.15164184570313</v>
      </c>
      <c r="Y51" s="1">
        <v>2001.0465087890625</v>
      </c>
      <c r="Z51" s="1">
        <v>0.25671356916427612</v>
      </c>
      <c r="AA51" s="1">
        <v>88.293220520019531</v>
      </c>
      <c r="AB51" s="1">
        <v>237.00819396972656</v>
      </c>
      <c r="AC51" s="1">
        <v>-1.7412420511245728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1.1034986832562612</v>
      </c>
      <c r="AL51">
        <f>(U51-T51)/(1000-U51)*AK51</f>
        <v>3.3768403008993655E-2</v>
      </c>
      <c r="AM51">
        <f>(P51+273.15)</f>
        <v>305.59649505615232</v>
      </c>
      <c r="AN51">
        <f>(O51+273.15)</f>
        <v>306.11679306030271</v>
      </c>
      <c r="AO51">
        <f>(Y51*AG51+Z51*AH51)*AI51</f>
        <v>320.16743424995002</v>
      </c>
      <c r="AP51">
        <f>((AO51+0.00000010773*(AN51^4-AM51^4))-AL51*44100)/(L51*51.4+0.00000043092*AM51^3)</f>
        <v>-9.5059207048623602</v>
      </c>
      <c r="AQ51">
        <f>0.61365*EXP(17.502*J51/(240.97+J51))</f>
        <v>4.8970942040783161</v>
      </c>
      <c r="AR51">
        <f>AQ51*1000/AA51</f>
        <v>55.463988913712264</v>
      </c>
      <c r="AS51">
        <f>(AR51-U51)</f>
        <v>24.108306540665389</v>
      </c>
      <c r="AT51">
        <f>IF(D51,P51,(O51+P51)/2)</f>
        <v>32.706644058227539</v>
      </c>
      <c r="AU51">
        <f>0.61365*EXP(17.502*AT51/(240.97+AT51))</f>
        <v>4.9694272346851305</v>
      </c>
      <c r="AV51">
        <f>IF(AS51&lt;&gt;0,(1000-(AR51+U51)/2)/AS51*AL51,0)</f>
        <v>1.3398917974577191</v>
      </c>
      <c r="AW51">
        <f>U51*AA51/1000</f>
        <v>2.7684941783191173</v>
      </c>
      <c r="AX51">
        <f>(AU51-AW51)</f>
        <v>2.2009330563660132</v>
      </c>
      <c r="AY51">
        <f>1/(1.6/F51+1.37/N51)</f>
        <v>0.87689120432983603</v>
      </c>
      <c r="AZ51">
        <f>G51*AA51*0.001</f>
        <v>33.459245132990063</v>
      </c>
      <c r="BA51">
        <f>G51/S51</f>
        <v>0.97027834384091338</v>
      </c>
      <c r="BB51">
        <f>(1-AL51*AA51/AQ51/F51)*100</f>
        <v>68.784856898518214</v>
      </c>
      <c r="BC51">
        <f>(S51-E51/(N51/1.35))</f>
        <v>391.45160172670069</v>
      </c>
      <c r="BD51">
        <f>E51*BB51/100/BC51</f>
        <v>-4.9439713965570217E-3</v>
      </c>
    </row>
    <row r="52" spans="1:56" x14ac:dyDescent="0.35">
      <c r="A52" s="1" t="s">
        <v>0</v>
      </c>
      <c r="B52" s="1" t="s">
        <v>5012</v>
      </c>
      <c r="K52" s="1">
        <v>1.6020800000000002</v>
      </c>
    </row>
    <row r="53" spans="1:56" x14ac:dyDescent="0.35">
      <c r="A53" s="1" t="s">
        <v>0</v>
      </c>
      <c r="B53" s="1" t="s">
        <v>5011</v>
      </c>
    </row>
    <row r="54" spans="1:56" x14ac:dyDescent="0.35">
      <c r="A54" s="1" t="s">
        <v>0</v>
      </c>
      <c r="B54" s="1" t="s">
        <v>5010</v>
      </c>
    </row>
    <row r="55" spans="1:56" x14ac:dyDescent="0.35">
      <c r="A55" s="1" t="s">
        <v>0</v>
      </c>
      <c r="B55" s="1" t="s">
        <v>573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A4D5B0-B6D5-4F37-9D9F-822FE920EC2B}">
  <dimension ref="A1:BH55"/>
  <sheetViews>
    <sheetView zoomScale="50" workbookViewId="0">
      <selection activeCell="K18" sqref="K18:K51"/>
    </sheetView>
  </sheetViews>
  <sheetFormatPr defaultRowHeight="14.5" x14ac:dyDescent="0.35"/>
  <sheetData>
    <row r="1" spans="1:60" x14ac:dyDescent="0.35">
      <c r="A1" s="1" t="s">
        <v>398</v>
      </c>
    </row>
    <row r="2" spans="1:60" x14ac:dyDescent="0.35">
      <c r="A2" s="1" t="s">
        <v>5089</v>
      </c>
    </row>
    <row r="3" spans="1:60" x14ac:dyDescent="0.35">
      <c r="A3" s="1" t="s">
        <v>69</v>
      </c>
      <c r="B3" s="1" t="s">
        <v>396</v>
      </c>
    </row>
    <row r="4" spans="1:60" x14ac:dyDescent="0.35">
      <c r="A4" s="1" t="s">
        <v>67</v>
      </c>
      <c r="B4" s="1" t="s">
        <v>66</v>
      </c>
      <c r="C4" s="1">
        <v>1</v>
      </c>
      <c r="D4" s="1">
        <v>0.15999999642372131</v>
      </c>
    </row>
    <row r="5" spans="1:60" x14ac:dyDescent="0.35">
      <c r="A5" s="1" t="s">
        <v>65</v>
      </c>
      <c r="B5" s="1">
        <v>4</v>
      </c>
    </row>
    <row r="6" spans="1:60" x14ac:dyDescent="0.35">
      <c r="A6" s="1" t="s">
        <v>64</v>
      </c>
      <c r="B6" s="1" t="s">
        <v>395</v>
      </c>
    </row>
    <row r="7" spans="1:60" x14ac:dyDescent="0.35">
      <c r="A7" s="1" t="s">
        <v>0</v>
      </c>
      <c r="B7" s="1" t="s">
        <v>62</v>
      </c>
    </row>
    <row r="9" spans="1:60" x14ac:dyDescent="0.35">
      <c r="A9" s="1" t="s">
        <v>61</v>
      </c>
      <c r="B9" s="1" t="s">
        <v>60</v>
      </c>
      <c r="C9" s="1" t="s">
        <v>59</v>
      </c>
      <c r="D9" s="1" t="s">
        <v>58</v>
      </c>
      <c r="E9" s="1" t="s">
        <v>57</v>
      </c>
      <c r="F9" s="1" t="s">
        <v>56</v>
      </c>
      <c r="G9" s="1" t="s">
        <v>55</v>
      </c>
      <c r="H9" s="1" t="s">
        <v>54</v>
      </c>
      <c r="I9" s="1" t="s">
        <v>53</v>
      </c>
      <c r="J9" s="1" t="s">
        <v>52</v>
      </c>
      <c r="K9" s="1" t="s">
        <v>51</v>
      </c>
      <c r="L9" s="1" t="s">
        <v>50</v>
      </c>
      <c r="M9" s="1" t="s">
        <v>49</v>
      </c>
      <c r="N9" s="1" t="s">
        <v>48</v>
      </c>
      <c r="O9" s="1" t="s">
        <v>47</v>
      </c>
      <c r="P9" s="1" t="s">
        <v>46</v>
      </c>
      <c r="Q9" s="1" t="s">
        <v>45</v>
      </c>
      <c r="R9" s="1" t="s">
        <v>44</v>
      </c>
      <c r="S9" s="1" t="s">
        <v>43</v>
      </c>
      <c r="T9" s="1" t="s">
        <v>42</v>
      </c>
      <c r="U9" s="1" t="s">
        <v>41</v>
      </c>
      <c r="V9" s="1" t="s">
        <v>40</v>
      </c>
      <c r="W9" s="1" t="s">
        <v>39</v>
      </c>
      <c r="X9" s="1" t="s">
        <v>38</v>
      </c>
      <c r="Y9" s="1" t="s">
        <v>37</v>
      </c>
      <c r="Z9" s="1" t="s">
        <v>36</v>
      </c>
      <c r="AA9" s="1" t="s">
        <v>35</v>
      </c>
      <c r="AB9" s="1" t="s">
        <v>34</v>
      </c>
      <c r="AC9" s="1" t="s">
        <v>33</v>
      </c>
      <c r="AD9" s="1" t="s">
        <v>394</v>
      </c>
      <c r="AE9" s="1" t="s">
        <v>393</v>
      </c>
      <c r="AF9" s="1" t="s">
        <v>392</v>
      </c>
      <c r="AG9" s="1" t="s">
        <v>391</v>
      </c>
      <c r="AH9" s="1" t="s">
        <v>32</v>
      </c>
      <c r="AI9" s="1" t="s">
        <v>31</v>
      </c>
      <c r="AJ9" s="1" t="s">
        <v>30</v>
      </c>
      <c r="AK9" s="1" t="s">
        <v>29</v>
      </c>
      <c r="AL9" s="1" t="s">
        <v>28</v>
      </c>
      <c r="AM9" s="1" t="s">
        <v>27</v>
      </c>
      <c r="AN9" s="1" t="s">
        <v>26</v>
      </c>
      <c r="AO9" s="1" t="s">
        <v>25</v>
      </c>
      <c r="AP9" s="1" t="s">
        <v>24</v>
      </c>
      <c r="AQ9" s="1" t="s">
        <v>23</v>
      </c>
      <c r="AR9" s="1" t="s">
        <v>22</v>
      </c>
      <c r="AS9" s="1" t="s">
        <v>21</v>
      </c>
      <c r="AT9" s="1" t="s">
        <v>20</v>
      </c>
      <c r="AU9" s="1" t="s">
        <v>19</v>
      </c>
      <c r="AV9" s="1" t="s">
        <v>18</v>
      </c>
      <c r="AW9" s="1" t="s">
        <v>17</v>
      </c>
      <c r="AX9" s="1" t="s">
        <v>16</v>
      </c>
      <c r="AY9" s="1" t="s">
        <v>15</v>
      </c>
      <c r="AZ9" s="1" t="s">
        <v>14</v>
      </c>
      <c r="BA9" s="1" t="s">
        <v>13</v>
      </c>
      <c r="BB9" s="1" t="s">
        <v>12</v>
      </c>
      <c r="BC9" s="1" t="s">
        <v>11</v>
      </c>
      <c r="BD9" s="1" t="s">
        <v>10</v>
      </c>
      <c r="BE9" s="1" t="s">
        <v>9</v>
      </c>
      <c r="BF9" s="1" t="s">
        <v>8</v>
      </c>
      <c r="BG9" s="1" t="s">
        <v>7</v>
      </c>
      <c r="BH9" s="1" t="s">
        <v>6</v>
      </c>
    </row>
    <row r="10" spans="1:60" x14ac:dyDescent="0.35">
      <c r="A10" s="1" t="s">
        <v>5</v>
      </c>
      <c r="B10" s="1" t="s">
        <v>5</v>
      </c>
      <c r="C10" s="1" t="s">
        <v>5</v>
      </c>
      <c r="D10" s="1" t="s">
        <v>5</v>
      </c>
      <c r="E10" s="1" t="s">
        <v>4</v>
      </c>
      <c r="F10" s="1" t="s">
        <v>4</v>
      </c>
      <c r="G10" s="1" t="s">
        <v>4</v>
      </c>
      <c r="H10" s="1" t="s">
        <v>4</v>
      </c>
      <c r="I10" s="1" t="s">
        <v>4</v>
      </c>
      <c r="J10" s="1" t="s">
        <v>4</v>
      </c>
      <c r="K10" s="1" t="s">
        <v>5</v>
      </c>
      <c r="L10" s="1" t="s">
        <v>4</v>
      </c>
      <c r="M10" s="1" t="s">
        <v>5</v>
      </c>
      <c r="N10" s="1" t="s">
        <v>4</v>
      </c>
      <c r="O10" s="1" t="s">
        <v>5</v>
      </c>
      <c r="P10" s="1" t="s">
        <v>5</v>
      </c>
      <c r="Q10" s="1" t="s">
        <v>5</v>
      </c>
      <c r="R10" s="1" t="s">
        <v>5</v>
      </c>
      <c r="S10" s="1" t="s">
        <v>5</v>
      </c>
      <c r="T10" s="1" t="s">
        <v>5</v>
      </c>
      <c r="U10" s="1" t="s">
        <v>5</v>
      </c>
      <c r="V10" s="1" t="s">
        <v>5</v>
      </c>
      <c r="W10" s="1" t="s">
        <v>5</v>
      </c>
      <c r="X10" s="1" t="s">
        <v>5</v>
      </c>
      <c r="Y10" s="1" t="s">
        <v>5</v>
      </c>
      <c r="Z10" s="1" t="s">
        <v>5</v>
      </c>
      <c r="AA10" s="1" t="s">
        <v>5</v>
      </c>
      <c r="AB10" s="1" t="s">
        <v>5</v>
      </c>
      <c r="AC10" s="1" t="s">
        <v>5</v>
      </c>
      <c r="AD10" s="1" t="s">
        <v>5</v>
      </c>
      <c r="AE10" s="1" t="s">
        <v>5</v>
      </c>
      <c r="AF10" s="1" t="s">
        <v>5</v>
      </c>
      <c r="AG10" s="1" t="s">
        <v>5</v>
      </c>
      <c r="AH10" s="1" t="s">
        <v>5</v>
      </c>
      <c r="AI10" s="1" t="s">
        <v>5</v>
      </c>
      <c r="AJ10" s="1" t="s">
        <v>5</v>
      </c>
      <c r="AK10" s="1" t="s">
        <v>5</v>
      </c>
      <c r="AL10" s="1" t="s">
        <v>5</v>
      </c>
      <c r="AM10" s="1" t="s">
        <v>5</v>
      </c>
      <c r="AN10" s="1" t="s">
        <v>5</v>
      </c>
      <c r="AO10" s="1" t="s">
        <v>4</v>
      </c>
      <c r="AP10" s="1" t="s">
        <v>4</v>
      </c>
      <c r="AQ10" s="1" t="s">
        <v>4</v>
      </c>
      <c r="AR10" s="1" t="s">
        <v>4</v>
      </c>
      <c r="AS10" s="1" t="s">
        <v>4</v>
      </c>
      <c r="AT10" s="1" t="s">
        <v>4</v>
      </c>
      <c r="AU10" s="1" t="s">
        <v>4</v>
      </c>
      <c r="AV10" s="1" t="s">
        <v>4</v>
      </c>
      <c r="AW10" s="1" t="s">
        <v>4</v>
      </c>
      <c r="AX10" s="1" t="s">
        <v>4</v>
      </c>
      <c r="AY10" s="1" t="s">
        <v>4</v>
      </c>
      <c r="AZ10" s="1" t="s">
        <v>4</v>
      </c>
      <c r="BA10" s="1" t="s">
        <v>4</v>
      </c>
      <c r="BB10" s="1" t="s">
        <v>4</v>
      </c>
      <c r="BC10" s="1" t="s">
        <v>4</v>
      </c>
      <c r="BD10" s="1" t="s">
        <v>4</v>
      </c>
      <c r="BE10" s="1" t="s">
        <v>4</v>
      </c>
      <c r="BF10" s="1" t="s">
        <v>4</v>
      </c>
      <c r="BG10" s="1" t="s">
        <v>4</v>
      </c>
      <c r="BH10" s="1" t="s">
        <v>4</v>
      </c>
    </row>
    <row r="11" spans="1:60" x14ac:dyDescent="0.35">
      <c r="A11" s="1" t="s">
        <v>0</v>
      </c>
      <c r="B11" s="1" t="s">
        <v>5088</v>
      </c>
    </row>
    <row r="12" spans="1:60" x14ac:dyDescent="0.35">
      <c r="A12" s="1" t="s">
        <v>0</v>
      </c>
      <c r="B12" s="1" t="s">
        <v>5087</v>
      </c>
    </row>
    <row r="13" spans="1:60" x14ac:dyDescent="0.35">
      <c r="A13" s="1" t="s">
        <v>0</v>
      </c>
      <c r="B13" s="1" t="s">
        <v>3014</v>
      </c>
    </row>
    <row r="14" spans="1:60" x14ac:dyDescent="0.35">
      <c r="A14" s="1" t="s">
        <v>0</v>
      </c>
      <c r="B14" s="1" t="s">
        <v>3013</v>
      </c>
    </row>
    <row r="15" spans="1:60" x14ac:dyDescent="0.35">
      <c r="A15" s="1" t="s">
        <v>0</v>
      </c>
      <c r="B15" s="1" t="s">
        <v>3012</v>
      </c>
    </row>
    <row r="16" spans="1:60" x14ac:dyDescent="0.35">
      <c r="A16" s="1" t="s">
        <v>0</v>
      </c>
      <c r="B16" s="1" t="s">
        <v>5086</v>
      </c>
    </row>
    <row r="17" spans="1:60" x14ac:dyDescent="0.35">
      <c r="A17" s="1" t="s">
        <v>0</v>
      </c>
      <c r="B17" s="1" t="s">
        <v>5085</v>
      </c>
    </row>
    <row r="18" spans="1:60" x14ac:dyDescent="0.35">
      <c r="A18" s="1">
        <v>1</v>
      </c>
      <c r="B18" s="1" t="s">
        <v>5084</v>
      </c>
      <c r="C18" s="1">
        <v>458.00001457333565</v>
      </c>
      <c r="D18" s="1">
        <v>0</v>
      </c>
      <c r="E18">
        <f>(R18-S18*(1000-T18)/(1000-U18))*AO18</f>
        <v>-3.163450293551084</v>
      </c>
      <c r="F18">
        <f>IF(AZ18&lt;&gt;0,1/(1/AZ18-1/N18),0)</f>
        <v>2.7845474267437473</v>
      </c>
      <c r="G18">
        <f>((BC18-AP18/2)*S18-E18)/(BC18+AP18/2)</f>
        <v>386.22619559208437</v>
      </c>
      <c r="H18">
        <f>AP18*1000</f>
        <v>27.632176723773743</v>
      </c>
      <c r="I18">
        <f>(AU18-BA18)</f>
        <v>1.4033170319303809</v>
      </c>
      <c r="J18">
        <f>(P18+AT18*D18)</f>
        <v>26.834688186645508</v>
      </c>
      <c r="K18" s="1"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28.302116394042969</v>
      </c>
      <c r="P18" s="1">
        <v>26.834688186645508</v>
      </c>
      <c r="Q18" s="1">
        <v>28.375383377075195</v>
      </c>
      <c r="R18" s="1">
        <v>400.0008544921875</v>
      </c>
      <c r="S18" s="1">
        <v>393.02816772460938</v>
      </c>
      <c r="T18" s="1">
        <v>-0.23800304532051086</v>
      </c>
      <c r="U18" s="1">
        <v>24.189113616943359</v>
      </c>
      <c r="V18" s="1">
        <v>-0.54549890756607056</v>
      </c>
      <c r="W18" s="1">
        <v>55.441036224365234</v>
      </c>
      <c r="X18" s="1">
        <v>300.24615478515625</v>
      </c>
      <c r="Y18" s="1">
        <v>0.18370401859283447</v>
      </c>
      <c r="Z18" s="1">
        <v>0.11661452800035477</v>
      </c>
      <c r="AA18" s="1">
        <v>88.520767211914063</v>
      </c>
      <c r="AB18" s="1">
        <v>52.697334289550781</v>
      </c>
      <c r="AC18" s="1">
        <v>1.2268596887588501</v>
      </c>
      <c r="AD18" s="1">
        <v>3.3000722527503967E-2</v>
      </c>
      <c r="AE18" s="1">
        <v>2.9377406463027E-3</v>
      </c>
      <c r="AF18" s="1">
        <v>4.5642737299203873E-2</v>
      </c>
      <c r="AG18" s="1">
        <v>2.9471741989254951E-2</v>
      </c>
      <c r="AH18" s="1">
        <v>0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1.1038461572983684</v>
      </c>
      <c r="AP18">
        <f>(U18-T18)/(1000-U18)*AO18</f>
        <v>2.7632176723773744E-2</v>
      </c>
      <c r="AQ18">
        <f>(P18+273.15)</f>
        <v>299.98468818664549</v>
      </c>
      <c r="AR18">
        <f>(O18+273.15)</f>
        <v>301.45211639404295</v>
      </c>
      <c r="AS18">
        <f>(Y18*AK18+Z18*AL18)*AM18</f>
        <v>2.9392642317876749E-2</v>
      </c>
      <c r="AT18">
        <f>((AS18+0.00000010773*(AR18^4-AQ18^4))-AP18*44100)/(L18*0.92*2*29.3+0.00000043092*AQ18^3)</f>
        <v>-9.4584228736184865</v>
      </c>
      <c r="AU18">
        <f>0.61365*EXP(17.502*J18/(240.97+J18))</f>
        <v>3.5445559274783647</v>
      </c>
      <c r="AV18">
        <f>AU18*1000/AA18</f>
        <v>40.042083220911131</v>
      </c>
      <c r="AW18">
        <f>(AV18-U18)</f>
        <v>15.852969603967772</v>
      </c>
      <c r="AX18">
        <f>IF(D18,P18,(O18+P18)/2)</f>
        <v>27.568402290344238</v>
      </c>
      <c r="AY18">
        <f>0.61365*EXP(17.502*AX18/(240.97+AX18))</f>
        <v>3.7004005184960764</v>
      </c>
      <c r="AZ18">
        <f>IF(AW18&lt;&gt;0,(1000-(AV18+U18)/2)/AW18*AP18,0)</f>
        <v>1.6870500291616259</v>
      </c>
      <c r="BA18">
        <f>U18*AA18/1000</f>
        <v>2.1412388955479837</v>
      </c>
      <c r="BB18">
        <f>(AY18-BA18)</f>
        <v>1.5591616229480927</v>
      </c>
      <c r="BC18">
        <f>1/(1.6/F18+1.37/N18)</f>
        <v>1.1177341950673401</v>
      </c>
      <c r="BD18">
        <f>G18*AA18*0.001</f>
        <v>34.189039151150091</v>
      </c>
      <c r="BE18">
        <f>G18/S18</f>
        <v>0.98269342329354092</v>
      </c>
      <c r="BF18">
        <f>(1-AP18*AA18/AU18/F18)*100</f>
        <v>75.217574194545548</v>
      </c>
      <c r="BG18">
        <f>(S18-E18/(N18/1.35))</f>
        <v>394.02590386007802</v>
      </c>
      <c r="BH18">
        <f>E18*BF18/100/BG18</f>
        <v>-6.0388683798421683E-3</v>
      </c>
    </row>
    <row r="19" spans="1:60" x14ac:dyDescent="0.35">
      <c r="A19" s="1" t="s">
        <v>0</v>
      </c>
      <c r="B19" s="1" t="s">
        <v>5083</v>
      </c>
      <c r="K19" s="1">
        <v>2.72</v>
      </c>
    </row>
    <row r="20" spans="1:60" x14ac:dyDescent="0.35">
      <c r="A20" s="1" t="s">
        <v>0</v>
      </c>
      <c r="B20" s="1" t="s">
        <v>5082</v>
      </c>
      <c r="K20" s="1">
        <v>2.72</v>
      </c>
    </row>
    <row r="21" spans="1:60" x14ac:dyDescent="0.35">
      <c r="A21" s="1">
        <v>2</v>
      </c>
      <c r="B21" s="1" t="s">
        <v>1310</v>
      </c>
      <c r="C21" s="1">
        <v>665.00001459568739</v>
      </c>
      <c r="D21" s="1">
        <v>0</v>
      </c>
      <c r="E21">
        <f>(R21-S21*(1000-T21)/(1000-U21))*AO21</f>
        <v>-2.7511739541523217</v>
      </c>
      <c r="F21">
        <f>IF(AZ21&lt;&gt;0,1/(1/AZ21-1/N21),0)</f>
        <v>2.7167654491758246</v>
      </c>
      <c r="G21">
        <f>((BC21-AP21/2)*S21-E21)/(BC21+AP21/2)</f>
        <v>385.15466778435655</v>
      </c>
      <c r="H21">
        <f>AP21*1000</f>
        <v>27.718780207696422</v>
      </c>
      <c r="I21">
        <f>(AU21-BA21)</f>
        <v>1.4285015088862028</v>
      </c>
      <c r="J21">
        <f>(P21+AT21*D21)</f>
        <v>27.010259628295898</v>
      </c>
      <c r="K21" s="1"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28.537897109985352</v>
      </c>
      <c r="P21" s="1">
        <v>27.010259628295898</v>
      </c>
      <c r="Q21" s="1">
        <v>28.636501312255859</v>
      </c>
      <c r="R21" s="1">
        <v>399.82791137695313</v>
      </c>
      <c r="S21" s="1">
        <v>392.45028686523438</v>
      </c>
      <c r="T21" s="1">
        <v>-0.22931095957756042</v>
      </c>
      <c r="U21" s="1">
        <v>24.321367263793945</v>
      </c>
      <c r="V21" s="1">
        <v>-0.51839280128479004</v>
      </c>
      <c r="W21" s="1">
        <v>54.982200622558594</v>
      </c>
      <c r="X21" s="1">
        <v>299.63070678710938</v>
      </c>
      <c r="Y21" s="1">
        <v>25.226863861083984</v>
      </c>
      <c r="Z21" s="1">
        <v>5.7164520025253296E-2</v>
      </c>
      <c r="AA21" s="1">
        <v>88.515396118164063</v>
      </c>
      <c r="AB21" s="1">
        <v>52.734848022460938</v>
      </c>
      <c r="AC21" s="1">
        <v>1.260478138923645</v>
      </c>
      <c r="AD21" s="1">
        <v>5.5481076240539551E-2</v>
      </c>
      <c r="AE21" s="1">
        <v>4.6305875293910503E-3</v>
      </c>
      <c r="AF21" s="1">
        <v>5.1431793719530106E-2</v>
      </c>
      <c r="AG21" s="1">
        <v>2.0408766344189644E-2</v>
      </c>
      <c r="AH21" s="1">
        <v>0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1.1015834808349607</v>
      </c>
      <c r="AP21">
        <f>(U21-T21)/(1000-U21)*AO21</f>
        <v>2.7718780207696421E-2</v>
      </c>
      <c r="AQ21">
        <f>(P21+273.15)</f>
        <v>300.16025962829588</v>
      </c>
      <c r="AR21">
        <f>(O21+273.15)</f>
        <v>301.68789710998533</v>
      </c>
      <c r="AS21">
        <f>(Y21*AK21+Z21*AL21)*AM21</f>
        <v>4.0362981275551419</v>
      </c>
      <c r="AT21">
        <f>((AS21+0.00000010773*(AR21^4-AQ21^4))-AP21*44100)/(L21*0.92*2*29.3+0.00000043092*AQ21^3)</f>
        <v>-9.4495801083446143</v>
      </c>
      <c r="AU21">
        <f>0.61365*EXP(17.502*J21/(240.97+J21))</f>
        <v>3.5813169663762721</v>
      </c>
      <c r="AV21">
        <f>AU21*1000/AA21</f>
        <v>40.459819686005531</v>
      </c>
      <c r="AW21">
        <f>(AV21-U21)</f>
        <v>16.138452422211586</v>
      </c>
      <c r="AX21">
        <f>IF(D21,P21,(O21+P21)/2)</f>
        <v>27.774078369140625</v>
      </c>
      <c r="AY21">
        <f>0.61365*EXP(17.502*AX21/(240.97+AX21))</f>
        <v>3.7451461355927238</v>
      </c>
      <c r="AZ21">
        <f>IF(AW21&lt;&gt;0,(1000-(AV21+U21)/2)/AW21*AP21,0)</f>
        <v>1.6619284033365407</v>
      </c>
      <c r="BA21">
        <f>U21*AA21/1000</f>
        <v>2.1528154574900693</v>
      </c>
      <c r="BB21">
        <f>(AY21-BA21)</f>
        <v>1.5923306781026545</v>
      </c>
      <c r="BC21">
        <f>1/(1.6/F21+1.37/N21)</f>
        <v>1.1001062925637088</v>
      </c>
      <c r="BD21">
        <f>G21*AA21*0.001</f>
        <v>34.092117985692205</v>
      </c>
      <c r="BE21">
        <f>G21/S21</f>
        <v>0.98141008090692738</v>
      </c>
      <c r="BF21">
        <f>(1-AP21*AA21/AU21/F21)*100</f>
        <v>74.782732437974957</v>
      </c>
      <c r="BG21">
        <f>(S21-E21/(N21/1.35))</f>
        <v>393.31799313980855</v>
      </c>
      <c r="BH21">
        <f>E21*BF21/100/BG21</f>
        <v>-5.2308897455033629E-3</v>
      </c>
    </row>
    <row r="22" spans="1:60" x14ac:dyDescent="0.35">
      <c r="A22" s="1" t="s">
        <v>0</v>
      </c>
      <c r="B22" s="1" t="s">
        <v>5081</v>
      </c>
      <c r="K22" s="1">
        <v>2.72</v>
      </c>
    </row>
    <row r="23" spans="1:60" x14ac:dyDescent="0.35">
      <c r="A23" s="1" t="s">
        <v>0</v>
      </c>
      <c r="B23" s="1" t="s">
        <v>5080</v>
      </c>
      <c r="K23" s="1">
        <v>2.72</v>
      </c>
    </row>
    <row r="24" spans="1:60" x14ac:dyDescent="0.35">
      <c r="A24" s="1">
        <v>3</v>
      </c>
      <c r="B24" s="1" t="s">
        <v>5079</v>
      </c>
      <c r="C24" s="1">
        <v>872.00001459568739</v>
      </c>
      <c r="D24" s="1">
        <v>0</v>
      </c>
      <c r="E24">
        <f>(R24-S24*(1000-T24)/(1000-U24))*AO24</f>
        <v>-2.2286910836216216</v>
      </c>
      <c r="F24">
        <f>IF(AZ24&lt;&gt;0,1/(1/AZ24-1/N24),0)</f>
        <v>2.6065938024733533</v>
      </c>
      <c r="G24">
        <f>((BC24-AP24/2)*S24-E24)/(BC24+AP24/2)</f>
        <v>384.04038188132239</v>
      </c>
      <c r="H24">
        <f>AP24*1000</f>
        <v>27.904260778102952</v>
      </c>
      <c r="I24">
        <f>(AU24-BA24)</f>
        <v>1.4745695475722074</v>
      </c>
      <c r="J24">
        <f>(P24+AT24*D24)</f>
        <v>27.271406173706055</v>
      </c>
      <c r="K24" s="1"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28.75909423828125</v>
      </c>
      <c r="P24" s="1">
        <v>27.271406173706055</v>
      </c>
      <c r="Q24" s="1">
        <v>28.867404937744141</v>
      </c>
      <c r="R24" s="1">
        <v>399.9619140625</v>
      </c>
      <c r="S24" s="1">
        <v>392.07162475585938</v>
      </c>
      <c r="T24" s="1">
        <v>-0.22815777361392975</v>
      </c>
      <c r="U24" s="1">
        <v>24.427478790283203</v>
      </c>
      <c r="V24" s="1">
        <v>-0.50916987657546997</v>
      </c>
      <c r="W24" s="1">
        <v>54.513751983642578</v>
      </c>
      <c r="X24" s="1">
        <v>300.3189697265625</v>
      </c>
      <c r="Y24" s="1">
        <v>50.571010589599609</v>
      </c>
      <c r="Z24" s="1">
        <v>0.18178151547908783</v>
      </c>
      <c r="AA24" s="1">
        <v>88.508590698242188</v>
      </c>
      <c r="AB24" s="1">
        <v>52.862728118896484</v>
      </c>
      <c r="AC24" s="1">
        <v>1.2619360685348511</v>
      </c>
      <c r="AD24" s="1">
        <v>3.1987972557544708E-2</v>
      </c>
      <c r="AE24" s="1">
        <v>3.7796939723193645E-3</v>
      </c>
      <c r="AF24" s="1">
        <v>3.1688190996646881E-2</v>
      </c>
      <c r="AG24" s="1">
        <v>2.0461903885006905E-2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1.1041138592888324</v>
      </c>
      <c r="AP24">
        <f>(U24-T24)/(1000-U24)*AO24</f>
        <v>2.790426077810295E-2</v>
      </c>
      <c r="AQ24">
        <f>(P24+273.15)</f>
        <v>300.42140617370603</v>
      </c>
      <c r="AR24">
        <f>(O24+273.15)</f>
        <v>301.90909423828123</v>
      </c>
      <c r="AS24">
        <f>(Y24*AK24+Z24*AL24)*AM24</f>
        <v>8.0913615134799102</v>
      </c>
      <c r="AT24">
        <f>((AS24+0.00000010773*(AR24^4-AQ24^4))-AP24*44100)/(L24*0.92*2*29.3+0.00000043092*AQ24^3)</f>
        <v>-9.483138078221657</v>
      </c>
      <c r="AU24">
        <f>0.61365*EXP(17.502*J24/(240.97+J24))</f>
        <v>3.6366112696113757</v>
      </c>
      <c r="AV24">
        <f>AU24*1000/AA24</f>
        <v>41.087664382883453</v>
      </c>
      <c r="AW24">
        <f>(AV24-U24)</f>
        <v>16.66018559260025</v>
      </c>
      <c r="AX24">
        <f>IF(D24,P24,(O24+P24)/2)</f>
        <v>28.015250205993652</v>
      </c>
      <c r="AY24">
        <f>0.61365*EXP(17.502*AX24/(240.97+AX24))</f>
        <v>3.7982147321330406</v>
      </c>
      <c r="AZ24">
        <f>IF(AW24&lt;&gt;0,(1000-(AV24+U24)/2)/AW24*AP24,0)</f>
        <v>1.6200410738570314</v>
      </c>
      <c r="BA24">
        <f>U24*AA24/1000</f>
        <v>2.1620417220391683</v>
      </c>
      <c r="BB24">
        <f>(AY24-BA24)</f>
        <v>1.6361730100938723</v>
      </c>
      <c r="BC24">
        <f>1/(1.6/F24+1.37/N24)</f>
        <v>1.0707838081642542</v>
      </c>
      <c r="BD24">
        <f>G24*AA24*0.001</f>
        <v>33.990872971530592</v>
      </c>
      <c r="BE24">
        <f>G24/S24</f>
        <v>0.97951587830530207</v>
      </c>
      <c r="BF24">
        <f>(1-AP24*AA24/AU24/F24)*100</f>
        <v>73.945322074556842</v>
      </c>
      <c r="BG24">
        <f>(S24-E24/(N24/1.35))</f>
        <v>392.77454259005424</v>
      </c>
      <c r="BH24">
        <f>E24*BF24/100/BG24</f>
        <v>-4.1958238661893099E-3</v>
      </c>
    </row>
    <row r="25" spans="1:60" x14ac:dyDescent="0.35">
      <c r="A25" s="1" t="s">
        <v>0</v>
      </c>
      <c r="B25" s="1" t="s">
        <v>5078</v>
      </c>
      <c r="K25" s="1">
        <v>2.72</v>
      </c>
    </row>
    <row r="26" spans="1:60" x14ac:dyDescent="0.35">
      <c r="A26" s="1" t="s">
        <v>0</v>
      </c>
      <c r="B26" s="1" t="s">
        <v>5077</v>
      </c>
      <c r="K26" s="1">
        <v>2.72</v>
      </c>
    </row>
    <row r="27" spans="1:60" x14ac:dyDescent="0.35">
      <c r="A27" s="1">
        <v>4</v>
      </c>
      <c r="B27" s="1" t="s">
        <v>5076</v>
      </c>
      <c r="C27" s="1">
        <v>1079.0000145956874</v>
      </c>
      <c r="D27" s="1">
        <v>0</v>
      </c>
      <c r="E27">
        <f>(R27-S27*(1000-T27)/(1000-U27))*AO27</f>
        <v>-1.4967728385034118</v>
      </c>
      <c r="F27">
        <f>IF(AZ27&lt;&gt;0,1/(1/AZ27-1/N27),0)</f>
        <v>2.552351365852775</v>
      </c>
      <c r="G27">
        <f>((BC27-AP27/2)*S27-E27)/(BC27+AP27/2)</f>
        <v>382.52096146506506</v>
      </c>
      <c r="H27">
        <f>AP27*1000</f>
        <v>28.077859431087219</v>
      </c>
      <c r="I27">
        <f>(AU27-BA27)</f>
        <v>1.502783145638948</v>
      </c>
      <c r="J27">
        <f>(P27+AT27*D27)</f>
        <v>27.465991973876953</v>
      </c>
      <c r="K27" s="1"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28.959562301635742</v>
      </c>
      <c r="P27" s="1">
        <v>27.465991973876953</v>
      </c>
      <c r="Q27" s="1">
        <v>29.077863693237305</v>
      </c>
      <c r="R27" s="1">
        <v>399.98971557617188</v>
      </c>
      <c r="S27" s="1">
        <v>391.39202880859375</v>
      </c>
      <c r="T27" s="1">
        <v>-0.22467327117919922</v>
      </c>
      <c r="U27" s="1">
        <v>24.580837249755859</v>
      </c>
      <c r="V27" s="1">
        <v>-0.49558150768280029</v>
      </c>
      <c r="W27" s="1">
        <v>54.220104217529297</v>
      </c>
      <c r="X27" s="1">
        <v>300.31430053710938</v>
      </c>
      <c r="Y27" s="1">
        <v>99.741493225097656</v>
      </c>
      <c r="Z27" s="1">
        <v>0.13147971034049988</v>
      </c>
      <c r="AA27" s="1">
        <v>88.50439453125</v>
      </c>
      <c r="AB27" s="1">
        <v>52.997817993164063</v>
      </c>
      <c r="AC27" s="1">
        <v>1.2672654390335083</v>
      </c>
      <c r="AD27" s="1">
        <v>5.0598781555891037E-2</v>
      </c>
      <c r="AE27" s="1">
        <v>5.2819685079157352E-3</v>
      </c>
      <c r="AF27" s="1">
        <v>2.6506340131163597E-2</v>
      </c>
      <c r="AG27" s="1">
        <v>1.9388869404792786E-2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1.1040966931511371</v>
      </c>
      <c r="AP27">
        <f>(U27-T27)/(1000-U27)*AO27</f>
        <v>2.8077859431087218E-2</v>
      </c>
      <c r="AQ27">
        <f>(P27+273.15)</f>
        <v>300.61599197387693</v>
      </c>
      <c r="AR27">
        <f>(O27+273.15)</f>
        <v>302.10956230163572</v>
      </c>
      <c r="AS27">
        <f>(Y27*AK27+Z27*AL27)*AM27</f>
        <v>15.958638559312249</v>
      </c>
      <c r="AT27">
        <f>((AS27+0.00000010773*(AR27^4-AQ27^4))-AP27*44100)/(L27*0.92*2*29.3+0.00000043092*AQ27^3)</f>
        <v>-9.478960872934131</v>
      </c>
      <c r="AU27">
        <f>0.61365*EXP(17.502*J27/(240.97+J27))</f>
        <v>3.6782952634997867</v>
      </c>
      <c r="AV27">
        <f>AU27*1000/AA27</f>
        <v>41.560594623366619</v>
      </c>
      <c r="AW27">
        <f>(AV27-U27)</f>
        <v>16.979757373610759</v>
      </c>
      <c r="AX27">
        <f>IF(D27,P27,(O27+P27)/2)</f>
        <v>28.212777137756348</v>
      </c>
      <c r="AY27">
        <f>0.61365*EXP(17.502*AX27/(240.97+AX27))</f>
        <v>3.8421670225613265</v>
      </c>
      <c r="AZ27">
        <f>IF(AW27&lt;&gt;0,(1000-(AV27+U27)/2)/AW27*AP27,0)</f>
        <v>1.5989218173358219</v>
      </c>
      <c r="BA27">
        <f>U27*AA27/1000</f>
        <v>2.1755121178608388</v>
      </c>
      <c r="BB27">
        <f>(AY27-BA27)</f>
        <v>1.6666549047004877</v>
      </c>
      <c r="BC27">
        <f>1/(1.6/F27+1.37/N27)</f>
        <v>1.0560327044218207</v>
      </c>
      <c r="BD27">
        <f>G27*AA27*0.001</f>
        <v>33.854786089977196</v>
      </c>
      <c r="BE27">
        <f>G27/S27</f>
        <v>0.97733457329079387</v>
      </c>
      <c r="BF27">
        <f>(1-AP27*AA27/AU27/F27)*100</f>
        <v>73.530741079531779</v>
      </c>
      <c r="BG27">
        <f>(S27-E27/(N27/1.35))</f>
        <v>391.86410335030763</v>
      </c>
      <c r="BH27">
        <f>E27*BF27/100/BG27</f>
        <v>-2.8085965287941396E-3</v>
      </c>
    </row>
    <row r="28" spans="1:60" x14ac:dyDescent="0.35">
      <c r="A28" s="1" t="s">
        <v>0</v>
      </c>
      <c r="B28" s="1" t="s">
        <v>5075</v>
      </c>
      <c r="K28" s="1">
        <v>2.72</v>
      </c>
    </row>
    <row r="29" spans="1:60" x14ac:dyDescent="0.35">
      <c r="A29" s="1" t="s">
        <v>0</v>
      </c>
      <c r="B29" s="1" t="s">
        <v>5074</v>
      </c>
      <c r="K29" s="1">
        <v>2.72</v>
      </c>
    </row>
    <row r="30" spans="1:60" x14ac:dyDescent="0.35">
      <c r="A30" s="1">
        <v>5</v>
      </c>
      <c r="B30" s="1" t="s">
        <v>5073</v>
      </c>
      <c r="C30" s="1">
        <v>1285.0000145956874</v>
      </c>
      <c r="D30" s="1">
        <v>0</v>
      </c>
      <c r="E30">
        <f>(R30-S30*(1000-T30)/(1000-U30))*AO30</f>
        <v>-0.86975356962583295</v>
      </c>
      <c r="F30">
        <f>IF(AZ30&lt;&gt;0,1/(1/AZ30-1/N30),0)</f>
        <v>2.5080558844859073</v>
      </c>
      <c r="G30">
        <f>((BC30-AP30/2)*S30-E30)/(BC30+AP30/2)</f>
        <v>381.10056522300954</v>
      </c>
      <c r="H30">
        <f>AP30*1000</f>
        <v>28.208469390805281</v>
      </c>
      <c r="I30">
        <f>(AU30-BA30)</f>
        <v>1.5258880364205076</v>
      </c>
      <c r="J30">
        <f>(P30+AT30*D30)</f>
        <v>27.619436264038086</v>
      </c>
      <c r="K30" s="1"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29.143234252929688</v>
      </c>
      <c r="P30" s="1">
        <v>27.619436264038086</v>
      </c>
      <c r="Q30" s="1">
        <v>29.267759323120117</v>
      </c>
      <c r="R30" s="1">
        <v>399.89138793945313</v>
      </c>
      <c r="S30" s="1">
        <v>390.69586181640625</v>
      </c>
      <c r="T30" s="1">
        <v>-0.22408100962638855</v>
      </c>
      <c r="U30" s="1">
        <v>24.697689056396484</v>
      </c>
      <c r="V30" s="1">
        <v>-0.48898836970329285</v>
      </c>
      <c r="W30" s="1">
        <v>53.895164489746094</v>
      </c>
      <c r="X30" s="1">
        <v>300.267822265625</v>
      </c>
      <c r="Y30" s="1">
        <v>149.75540161132813</v>
      </c>
      <c r="Z30" s="1">
        <v>0.18406836688518524</v>
      </c>
      <c r="AA30" s="1">
        <v>88.492950439453125</v>
      </c>
      <c r="AB30" s="1">
        <v>53.216403961181641</v>
      </c>
      <c r="AC30" s="1">
        <v>1.2699843645095825</v>
      </c>
      <c r="AD30" s="1">
        <v>4.8139829188585281E-2</v>
      </c>
      <c r="AE30" s="1">
        <v>5.5364253930747509E-3</v>
      </c>
      <c r="AF30" s="1">
        <v>1.1069407686591148E-2</v>
      </c>
      <c r="AG30" s="1">
        <v>2.004227414727211E-2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1.1039258171530328</v>
      </c>
      <c r="AP30">
        <f>(U30-T30)/(1000-U30)*AO30</f>
        <v>2.820846939080528E-2</v>
      </c>
      <c r="AQ30">
        <f>(P30+273.15)</f>
        <v>300.76943626403806</v>
      </c>
      <c r="AR30">
        <f>(O30+273.15)</f>
        <v>302.29323425292966</v>
      </c>
      <c r="AS30">
        <f>(Y30*AK30+Z30*AL30)*AM30</f>
        <v>23.960863722245449</v>
      </c>
      <c r="AT30">
        <f>((AS30+0.00000010773*(AR30^4-AQ30^4))-AP30*44100)/(L30*0.92*2*29.3+0.00000043092*AQ30^3)</f>
        <v>-9.4569396298461506</v>
      </c>
      <c r="AU30">
        <f>0.61365*EXP(17.502*J30/(240.97+J30))</f>
        <v>3.7114594100572256</v>
      </c>
      <c r="AV30">
        <f>AU30*1000/AA30</f>
        <v>41.940735297289088</v>
      </c>
      <c r="AW30">
        <f>(AV30-U30)</f>
        <v>17.243046240892603</v>
      </c>
      <c r="AX30">
        <f>IF(D30,P30,(O30+P30)/2)</f>
        <v>28.381335258483887</v>
      </c>
      <c r="AY30">
        <f>0.61365*EXP(17.502*AX30/(240.97+AX30))</f>
        <v>3.8800235677083545</v>
      </c>
      <c r="AZ30">
        <f>IF(AW30&lt;&gt;0,(1000-(AV30+U30)/2)/AW30*AP30,0)</f>
        <v>1.5814250587184808</v>
      </c>
      <c r="BA30">
        <f>U30*AA30/1000</f>
        <v>2.1855713736367179</v>
      </c>
      <c r="BB30">
        <f>(AY30-BA30)</f>
        <v>1.6944521940716366</v>
      </c>
      <c r="BC30">
        <f>1/(1.6/F30+1.37/N30)</f>
        <v>1.0438285337947677</v>
      </c>
      <c r="BD30">
        <f>G30*AA30*0.001</f>
        <v>33.724713430727363</v>
      </c>
      <c r="BE30">
        <f>G30/S30</f>
        <v>0.97544049596843263</v>
      </c>
      <c r="BF30">
        <f>(1-AP30*AA30/AU30/F30)*100</f>
        <v>73.183242032588254</v>
      </c>
      <c r="BG30">
        <f>(S30-E30/(N30/1.35))</f>
        <v>390.9701776693019</v>
      </c>
      <c r="BH30">
        <f>E30*BF30/100/BG30</f>
        <v>-1.6280368588233805E-3</v>
      </c>
    </row>
    <row r="31" spans="1:60" x14ac:dyDescent="0.35">
      <c r="A31" s="1" t="s">
        <v>0</v>
      </c>
      <c r="B31" s="1" t="s">
        <v>5072</v>
      </c>
      <c r="K31" s="1">
        <v>2.72</v>
      </c>
    </row>
    <row r="32" spans="1:60" x14ac:dyDescent="0.35">
      <c r="A32" s="1" t="s">
        <v>0</v>
      </c>
      <c r="B32" s="1" t="s">
        <v>5071</v>
      </c>
      <c r="K32" s="1">
        <v>2.72</v>
      </c>
    </row>
    <row r="33" spans="1:60" x14ac:dyDescent="0.35">
      <c r="A33" s="1">
        <v>6</v>
      </c>
      <c r="B33" s="1" t="s">
        <v>5070</v>
      </c>
      <c r="C33" s="1">
        <v>1492.0000145956874</v>
      </c>
      <c r="D33" s="1">
        <v>0</v>
      </c>
      <c r="E33">
        <f>(R33-S33*(1000-T33)/(1000-U33))*AO33</f>
        <v>-4.6870010113661846E-3</v>
      </c>
      <c r="F33">
        <f>IF(AZ33&lt;&gt;0,1/(1/AZ33-1/N33),0)</f>
        <v>2.5222297161517035</v>
      </c>
      <c r="G33">
        <f>((BC33-AP33/2)*S33-E33)/(BC33+AP33/2)</f>
        <v>379.46280952349395</v>
      </c>
      <c r="H33">
        <f>AP33*1000</f>
        <v>28.628388220635276</v>
      </c>
      <c r="I33">
        <f>(AU33-BA33)</f>
        <v>1.5423527255508751</v>
      </c>
      <c r="J33">
        <f>(P33+AT33*D33)</f>
        <v>27.841243743896484</v>
      </c>
      <c r="K33" s="1"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29.320838928222656</v>
      </c>
      <c r="P33" s="1">
        <v>27.841243743896484</v>
      </c>
      <c r="Q33" s="1">
        <v>29.445615768432617</v>
      </c>
      <c r="R33" s="1">
        <v>400.07760620117188</v>
      </c>
      <c r="S33" s="1">
        <v>389.97021484375</v>
      </c>
      <c r="T33" s="1">
        <v>-0.22031009197235107</v>
      </c>
      <c r="U33" s="1">
        <v>25.059177398681641</v>
      </c>
      <c r="V33" s="1">
        <v>-0.47584095597267151</v>
      </c>
      <c r="W33" s="1">
        <v>54.124542236328125</v>
      </c>
      <c r="X33" s="1">
        <v>300.31414794921875</v>
      </c>
      <c r="Y33" s="1">
        <v>299.53045654296875</v>
      </c>
      <c r="Z33" s="1">
        <v>3.4299008548259735E-2</v>
      </c>
      <c r="AA33" s="1">
        <v>88.490829467773438</v>
      </c>
      <c r="AB33" s="1">
        <v>53.407974243164063</v>
      </c>
      <c r="AC33" s="1">
        <v>1.2821240425109863</v>
      </c>
      <c r="AD33" s="1">
        <v>3.7961330264806747E-2</v>
      </c>
      <c r="AE33" s="1">
        <v>4.4298106804490089E-3</v>
      </c>
      <c r="AF33" s="1">
        <v>3.3853404223918915E-2</v>
      </c>
      <c r="AG33" s="1">
        <v>1.9404608756303787E-2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1.104096132166245</v>
      </c>
      <c r="AP33">
        <f>(U33-T33)/(1000-U33)*AO33</f>
        <v>2.8628388220635275E-2</v>
      </c>
      <c r="AQ33">
        <f>(P33+273.15)</f>
        <v>300.99124374389646</v>
      </c>
      <c r="AR33">
        <f>(O33+273.15)</f>
        <v>302.47083892822263</v>
      </c>
      <c r="AS33">
        <f>(Y33*AK33+Z33*AL33)*AM33</f>
        <v>47.924871975670612</v>
      </c>
      <c r="AT33">
        <f>((AS33+0.00000010773*(AR33^4-AQ33^4))-AP33*44100)/(L33*0.92*2*29.3+0.00000043092*AQ33^3)</f>
        <v>-9.4160087165642086</v>
      </c>
      <c r="AU33">
        <f>0.61365*EXP(17.502*J33/(240.97+J33))</f>
        <v>3.7598601193402947</v>
      </c>
      <c r="AV33">
        <f>AU33*1000/AA33</f>
        <v>42.48869789054875</v>
      </c>
      <c r="AW33">
        <f>(AV33-U33)</f>
        <v>17.429520491867109</v>
      </c>
      <c r="AX33">
        <f>IF(D33,P33,(O33+P33)/2)</f>
        <v>28.58104133605957</v>
      </c>
      <c r="AY33">
        <f>0.61365*EXP(17.502*AX33/(240.97+AX33))</f>
        <v>3.9252963970779873</v>
      </c>
      <c r="AZ33">
        <f>IF(AW33&lt;&gt;0,(1000-(AV33+U33)/2)/AW33*AP33,0)</f>
        <v>1.5870485269467394</v>
      </c>
      <c r="BA33">
        <f>U33*AA33/1000</f>
        <v>2.2175073937894196</v>
      </c>
      <c r="BB33">
        <f>(AY33-BA33)</f>
        <v>1.7077890032885676</v>
      </c>
      <c r="BC33">
        <f>1/(1.6/F33+1.37/N33)</f>
        <v>1.0477493090941115</v>
      </c>
      <c r="BD33">
        <f>G33*AA33*0.001</f>
        <v>33.578978766905699</v>
      </c>
      <c r="BE33">
        <f>G33/S33</f>
        <v>0.9730558772944593</v>
      </c>
      <c r="BF33">
        <f>(1-AP33*AA33/AU33/F33)*100</f>
        <v>73.286005150351968</v>
      </c>
      <c r="BG33">
        <f>(S33-E33/(N33/1.35))</f>
        <v>389.97169310003414</v>
      </c>
      <c r="BH33">
        <f>E33*BF33/100/BG33</f>
        <v>-8.8081157257374537E-6</v>
      </c>
    </row>
    <row r="34" spans="1:60" x14ac:dyDescent="0.35">
      <c r="A34" s="1" t="s">
        <v>0</v>
      </c>
      <c r="B34" s="1" t="s">
        <v>5069</v>
      </c>
      <c r="K34" s="1">
        <v>2.72</v>
      </c>
    </row>
    <row r="35" spans="1:60" x14ac:dyDescent="0.35">
      <c r="A35" s="1" t="s">
        <v>0</v>
      </c>
      <c r="B35" s="1" t="s">
        <v>4462</v>
      </c>
      <c r="K35" s="1">
        <v>2.72</v>
      </c>
    </row>
    <row r="36" spans="1:60" x14ac:dyDescent="0.35">
      <c r="A36" s="1">
        <v>7</v>
      </c>
      <c r="B36" s="1" t="s">
        <v>5068</v>
      </c>
      <c r="C36" s="1">
        <v>1699.0000145956874</v>
      </c>
      <c r="D36" s="1">
        <v>0</v>
      </c>
      <c r="E36">
        <f>(R36-S36*(1000-T36)/(1000-U36))*AO36</f>
        <v>0.61297656563087566</v>
      </c>
      <c r="F36">
        <f>IF(AZ36&lt;&gt;0,1/(1/AZ36-1/N36),0)</f>
        <v>2.56876342016476</v>
      </c>
      <c r="G36">
        <f>((BC36-AP36/2)*S36-E36)/(BC36+AP36/2)</f>
        <v>378.10528071708126</v>
      </c>
      <c r="H36">
        <f>AP36*1000</f>
        <v>29.170896651076788</v>
      </c>
      <c r="I36">
        <f>(AU36-BA36)</f>
        <v>1.5526914079592311</v>
      </c>
      <c r="J36">
        <f>(P36+AT36*D36)</f>
        <v>28.0753173828125</v>
      </c>
      <c r="K36" s="1"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29.496408462524414</v>
      </c>
      <c r="P36" s="1">
        <v>28.0753173828125</v>
      </c>
      <c r="Q36" s="1">
        <v>29.617204666137695</v>
      </c>
      <c r="R36" s="1">
        <v>400.0750732421875</v>
      </c>
      <c r="S36" s="1">
        <v>389.23663330078125</v>
      </c>
      <c r="T36" s="1">
        <v>-0.21632379293441772</v>
      </c>
      <c r="U36" s="1">
        <v>25.528354644775391</v>
      </c>
      <c r="V36" s="1">
        <v>-0.46248504519462585</v>
      </c>
      <c r="W36" s="1">
        <v>54.577827453613281</v>
      </c>
      <c r="X36" s="1">
        <v>300.3311767578125</v>
      </c>
      <c r="Y36" s="1">
        <v>499.00970458984375</v>
      </c>
      <c r="Z36" s="1">
        <v>4.687538743019104E-2</v>
      </c>
      <c r="AA36" s="1">
        <v>88.483665466308594</v>
      </c>
      <c r="AB36" s="1">
        <v>53.51116943359375</v>
      </c>
      <c r="AC36" s="1">
        <v>1.2832581996917725</v>
      </c>
      <c r="AD36" s="1">
        <v>5.8844953775405884E-2</v>
      </c>
      <c r="AE36" s="1">
        <v>4.4096801429986954E-3</v>
      </c>
      <c r="AF36" s="1">
        <v>2.8304846957325935E-2</v>
      </c>
      <c r="AG36" s="1">
        <v>1.8764346837997437E-2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1.1041587380801927</v>
      </c>
      <c r="AP36">
        <f>(U36-T36)/(1000-U36)*AO36</f>
        <v>2.9170896651076788E-2</v>
      </c>
      <c r="AQ36">
        <f>(P36+273.15)</f>
        <v>301.22531738281248</v>
      </c>
      <c r="AR36">
        <f>(O36+273.15)</f>
        <v>302.64640846252439</v>
      </c>
      <c r="AS36">
        <f>(Y36*AK36+Z36*AL36)*AM36</f>
        <v>79.841550949777229</v>
      </c>
      <c r="AT36">
        <f>((AS36+0.00000010773*(AR36^4-AQ36^4))-AP36*44100)/(L36*0.92*2*29.3+0.00000043092*AQ36^3)</f>
        <v>-9.3563029873566403</v>
      </c>
      <c r="AU36">
        <f>0.61365*EXP(17.502*J36/(240.97+J36))</f>
        <v>3.8115338002528221</v>
      </c>
      <c r="AV36">
        <f>AU36*1000/AA36</f>
        <v>43.076129138254529</v>
      </c>
      <c r="AW36">
        <f>(AV36-U36)</f>
        <v>17.547774493479139</v>
      </c>
      <c r="AX36">
        <f>IF(D36,P36,(O36+P36)/2)</f>
        <v>28.785862922668457</v>
      </c>
      <c r="AY36">
        <f>0.61365*EXP(17.502*AX36/(240.97+AX36))</f>
        <v>3.9722068022282175</v>
      </c>
      <c r="AZ36">
        <f>IF(AW36&lt;&gt;0,(1000-(AV36+U36)/2)/AW36*AP36,0)</f>
        <v>1.6053471343860393</v>
      </c>
      <c r="BA36">
        <f>U36*AA36/1000</f>
        <v>2.258842392293591</v>
      </c>
      <c r="BB36">
        <f>(AY36-BA36)</f>
        <v>1.7133644099346266</v>
      </c>
      <c r="BC36">
        <f>1/(1.6/F36+1.37/N36)</f>
        <v>1.060518235478819</v>
      </c>
      <c r="BD36">
        <f>G36*AA36*0.001</f>
        <v>33.456141170014916</v>
      </c>
      <c r="BE36">
        <f>G36/S36</f>
        <v>0.97140209417262569</v>
      </c>
      <c r="BF36">
        <f>(1-AP36*AA36/AU36/F36)*100</f>
        <v>73.637353862305432</v>
      </c>
      <c r="BG36">
        <f>(S36-E36/(N36/1.35))</f>
        <v>389.0433036091556</v>
      </c>
      <c r="BH36">
        <f>E36*BF36/100/BG36</f>
        <v>1.1602300271953382E-3</v>
      </c>
    </row>
    <row r="37" spans="1:60" x14ac:dyDescent="0.35">
      <c r="A37" s="1" t="s">
        <v>0</v>
      </c>
      <c r="B37" s="1" t="s">
        <v>5067</v>
      </c>
      <c r="K37" s="1">
        <v>2.72</v>
      </c>
    </row>
    <row r="38" spans="1:60" x14ac:dyDescent="0.35">
      <c r="A38" s="1" t="s">
        <v>0</v>
      </c>
      <c r="B38" s="1" t="s">
        <v>5066</v>
      </c>
      <c r="K38" s="1">
        <v>2.72</v>
      </c>
    </row>
    <row r="39" spans="1:60" x14ac:dyDescent="0.35">
      <c r="A39" s="1">
        <v>8</v>
      </c>
      <c r="B39" s="1" t="s">
        <v>4458</v>
      </c>
      <c r="C39" s="1">
        <v>1906.0000145956874</v>
      </c>
      <c r="D39" s="1">
        <v>0</v>
      </c>
      <c r="E39">
        <f>(R39-S39*(1000-T39)/(1000-U39))*AO39</f>
        <v>0.72795558481177658</v>
      </c>
      <c r="F39">
        <f>IF(AZ39&lt;&gt;0,1/(1/AZ39-1/N39),0)</f>
        <v>2.6587438593944577</v>
      </c>
      <c r="G39">
        <f>((BC39-AP39/2)*S39-E39)/(BC39+AP39/2)</f>
        <v>377.4142422311449</v>
      </c>
      <c r="H39">
        <f>AP39*1000</f>
        <v>29.890205899564467</v>
      </c>
      <c r="I39">
        <f>(AU39-BA39)</f>
        <v>1.5561402289289274</v>
      </c>
      <c r="J39">
        <f>(P39+AT39*D39)</f>
        <v>28.336574554443359</v>
      </c>
      <c r="K39" s="1"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29.676967620849609</v>
      </c>
      <c r="P39" s="1">
        <v>28.336574554443359</v>
      </c>
      <c r="Q39" s="1">
        <v>29.782661437988281</v>
      </c>
      <c r="R39" s="1">
        <v>399.82034301757813</v>
      </c>
      <c r="S39" s="1">
        <v>388.639404296875</v>
      </c>
      <c r="T39" s="1">
        <v>-0.21292467415332794</v>
      </c>
      <c r="U39" s="1">
        <v>26.151968002319336</v>
      </c>
      <c r="V39" s="1">
        <v>-0.45046350359916687</v>
      </c>
      <c r="W39" s="1">
        <v>55.327110290527344</v>
      </c>
      <c r="X39" s="1">
        <v>300.3052978515625</v>
      </c>
      <c r="Y39" s="1">
        <v>750.68817138671875</v>
      </c>
      <c r="Z39" s="1">
        <v>6.9741338491439819E-2</v>
      </c>
      <c r="AA39" s="1">
        <v>88.475135803222656</v>
      </c>
      <c r="AB39" s="1">
        <v>53.745723724365234</v>
      </c>
      <c r="AC39" s="1">
        <v>1.2965103387832642</v>
      </c>
      <c r="AD39" s="1">
        <v>0.10576777905225754</v>
      </c>
      <c r="AE39" s="1">
        <v>5.3079766221344471E-3</v>
      </c>
      <c r="AF39" s="1">
        <v>3.0579047277569771E-2</v>
      </c>
      <c r="AG39" s="1">
        <v>1.7396887764334679E-2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1.1040635950425088</v>
      </c>
      <c r="AP39">
        <f>(U39-T39)/(1000-U39)*AO39</f>
        <v>2.9890205899564468E-2</v>
      </c>
      <c r="AQ39">
        <f>(P39+273.15)</f>
        <v>301.48657455444334</v>
      </c>
      <c r="AR39">
        <f>(O39+273.15)</f>
        <v>302.82696762084959</v>
      </c>
      <c r="AS39">
        <f>(Y39*AK39+Z39*AL39)*AM39</f>
        <v>120.11010473720489</v>
      </c>
      <c r="AT39">
        <f>((AS39+0.00000010773*(AR39^4-AQ39^4))-AP39*44100)/(L39*0.92*2*29.3+0.00000043092*AQ39^3)</f>
        <v>-9.2940990557878411</v>
      </c>
      <c r="AU39">
        <f>0.61365*EXP(17.502*J39/(240.97+J39))</f>
        <v>3.8699391494556643</v>
      </c>
      <c r="AV39">
        <f>AU39*1000/AA39</f>
        <v>43.740414912306967</v>
      </c>
      <c r="AW39">
        <f>(AV39-U39)</f>
        <v>17.588446909987631</v>
      </c>
      <c r="AX39">
        <f>IF(D39,P39,(O39+P39)/2)</f>
        <v>29.006771087646484</v>
      </c>
      <c r="AY39">
        <f>0.61365*EXP(17.502*AX39/(240.97+AX39))</f>
        <v>4.0233488206451655</v>
      </c>
      <c r="AZ39">
        <f>IF(AW39&lt;&gt;0,(1000-(AV39+U39)/2)/AW39*AP39,0)</f>
        <v>1.6400343469280234</v>
      </c>
      <c r="BA39">
        <f>U39*AA39/1000</f>
        <v>2.3137989205267369</v>
      </c>
      <c r="BB39">
        <f>(AY39-BA39)</f>
        <v>1.7095499001184287</v>
      </c>
      <c r="BC39">
        <f>1/(1.6/F39+1.37/N39)</f>
        <v>1.0847688546434424</v>
      </c>
      <c r="BD39">
        <f>G39*AA39*0.001</f>
        <v>33.391776335470915</v>
      </c>
      <c r="BE39">
        <f>G39/S39</f>
        <v>0.97111676803323987</v>
      </c>
      <c r="BF39">
        <f>(1-AP39*AA39/AU39/F39)*100</f>
        <v>74.297846766159708</v>
      </c>
      <c r="BG39">
        <f>(S39-E39/(N39/1.35))</f>
        <v>388.40981080730336</v>
      </c>
      <c r="BH39">
        <f>E39*BF39/100/BG39</f>
        <v>1.3924862603367221E-3</v>
      </c>
    </row>
    <row r="40" spans="1:60" x14ac:dyDescent="0.35">
      <c r="A40" s="1" t="s">
        <v>0</v>
      </c>
      <c r="B40" s="1" t="s">
        <v>5065</v>
      </c>
      <c r="K40" s="1">
        <v>2.72</v>
      </c>
    </row>
    <row r="41" spans="1:60" x14ac:dyDescent="0.35">
      <c r="A41" s="1" t="s">
        <v>0</v>
      </c>
      <c r="B41" s="1" t="s">
        <v>5064</v>
      </c>
      <c r="K41" s="1">
        <v>2.72</v>
      </c>
    </row>
    <row r="42" spans="1:60" x14ac:dyDescent="0.35">
      <c r="A42" s="1">
        <v>9</v>
      </c>
      <c r="B42" s="1" t="s">
        <v>5063</v>
      </c>
      <c r="C42" s="1">
        <v>2112.0000145956874</v>
      </c>
      <c r="D42" s="1">
        <v>0</v>
      </c>
      <c r="E42">
        <f>(R42-S42*(1000-T42)/(1000-U42))*AO42</f>
        <v>0.77918095539470489</v>
      </c>
      <c r="F42">
        <f>IF(AZ42&lt;&gt;0,1/(1/AZ42-1/N42),0)</f>
        <v>2.7003027621406543</v>
      </c>
      <c r="G42">
        <f>((BC42-AP42/2)*S42-E42)/(BC42+AP42/2)</f>
        <v>377.19922886106377</v>
      </c>
      <c r="H42">
        <f>AP42*1000</f>
        <v>30.483421114984054</v>
      </c>
      <c r="I42">
        <f>(AU42-BA42)</f>
        <v>1.5708486997772</v>
      </c>
      <c r="J42">
        <f>(P42+AT42*D42)</f>
        <v>28.599590301513672</v>
      </c>
      <c r="K42" s="1"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29.856250762939453</v>
      </c>
      <c r="P42" s="1">
        <v>28.599590301513672</v>
      </c>
      <c r="Q42" s="1">
        <v>29.949613571166992</v>
      </c>
      <c r="R42" s="1">
        <v>399.99459838867188</v>
      </c>
      <c r="S42" s="1">
        <v>388.5616455078125</v>
      </c>
      <c r="T42" s="1">
        <v>-0.20998980104923248</v>
      </c>
      <c r="U42" s="1">
        <v>26.66160774230957</v>
      </c>
      <c r="V42" s="1">
        <v>-0.43965551257133484</v>
      </c>
      <c r="W42" s="1">
        <v>55.821395874023438</v>
      </c>
      <c r="X42" s="1">
        <v>300.33294677734375</v>
      </c>
      <c r="Y42" s="1">
        <v>1000.0145263671875</v>
      </c>
      <c r="Z42" s="1">
        <v>2.8583107516169548E-2</v>
      </c>
      <c r="AA42" s="1">
        <v>88.467132568359375</v>
      </c>
      <c r="AB42" s="1">
        <v>53.859470367431641</v>
      </c>
      <c r="AC42" s="1">
        <v>1.2924679517745972</v>
      </c>
      <c r="AD42" s="1">
        <v>3.2730311155319214E-2</v>
      </c>
      <c r="AE42" s="1">
        <v>4.5433803461492062E-3</v>
      </c>
      <c r="AF42" s="1">
        <v>3.8646489381790161E-2</v>
      </c>
      <c r="AG42" s="1">
        <v>1.4559924602508545E-2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1.10416524550494</v>
      </c>
      <c r="AP42">
        <f>(U42-T42)/(1000-U42)*AO42</f>
        <v>3.0483421114984054E-2</v>
      </c>
      <c r="AQ42">
        <f>(P42+273.15)</f>
        <v>301.74959030151365</v>
      </c>
      <c r="AR42">
        <f>(O42+273.15)</f>
        <v>303.00625076293943</v>
      </c>
      <c r="AS42">
        <f>(Y42*AK42+Z42*AL42)*AM42</f>
        <v>160.00232064241936</v>
      </c>
      <c r="AT42">
        <f>((AS42+0.00000010773*(AR42^4-AQ42^4))-AP42*44100)/(L42*0.92*2*29.3+0.00000043092*AQ42^3)</f>
        <v>-9.1914714817432923</v>
      </c>
      <c r="AU42">
        <f>0.61365*EXP(17.502*J42/(240.97+J42))</f>
        <v>3.9295246864016975</v>
      </c>
      <c r="AV42">
        <f>AU42*1000/AA42</f>
        <v>44.417904958831095</v>
      </c>
      <c r="AW42">
        <f>(AV42-U42)</f>
        <v>17.756297216521524</v>
      </c>
      <c r="AX42">
        <f>IF(D42,P42,(O42+P42)/2)</f>
        <v>29.227920532226563</v>
      </c>
      <c r="AY42">
        <f>0.61365*EXP(17.502*AX42/(240.97+AX42))</f>
        <v>4.0751208461846273</v>
      </c>
      <c r="AZ42">
        <f>IF(AW42&lt;&gt;0,(1000-(AV42+U42)/2)/AW42*AP42,0)</f>
        <v>1.6557533024661315</v>
      </c>
      <c r="BA42">
        <f>U42*AA42/1000</f>
        <v>2.3586759866244975</v>
      </c>
      <c r="BB42">
        <f>(AY42-BA42)</f>
        <v>1.7164448595601298</v>
      </c>
      <c r="BC42">
        <f>1/(1.6/F42+1.37/N42)</f>
        <v>1.0957780326018745</v>
      </c>
      <c r="BD42">
        <f>G42*AA42*0.001</f>
        <v>33.369734184334661</v>
      </c>
      <c r="BE42">
        <f>G42/S42</f>
        <v>0.97075775033869038</v>
      </c>
      <c r="BF42">
        <f>(1-AP42*AA42/AU42/F42)*100</f>
        <v>74.58482089790337</v>
      </c>
      <c r="BG42">
        <f>(S42-E42/(N42/1.35))</f>
        <v>388.31589579685573</v>
      </c>
      <c r="BH42">
        <f>E42*BF42/100/BG42</f>
        <v>1.4965926616502384E-3</v>
      </c>
    </row>
    <row r="43" spans="1:60" x14ac:dyDescent="0.35">
      <c r="A43" s="1" t="s">
        <v>0</v>
      </c>
      <c r="B43" s="1" t="s">
        <v>5062</v>
      </c>
      <c r="K43" s="1">
        <v>2.72</v>
      </c>
    </row>
    <row r="44" spans="1:60" x14ac:dyDescent="0.35">
      <c r="A44" s="1" t="s">
        <v>0</v>
      </c>
      <c r="B44" s="1" t="s">
        <v>5061</v>
      </c>
      <c r="K44" s="1">
        <v>2.72</v>
      </c>
    </row>
    <row r="45" spans="1:60" x14ac:dyDescent="0.35">
      <c r="A45" s="1">
        <v>10</v>
      </c>
      <c r="B45" s="1" t="s">
        <v>5060</v>
      </c>
      <c r="C45" s="1">
        <v>2318.0000145956874</v>
      </c>
      <c r="D45" s="1">
        <v>0</v>
      </c>
      <c r="E45">
        <f>(R45-S45*(1000-T45)/(1000-U45))*AO45</f>
        <v>0.60664704778161083</v>
      </c>
      <c r="F45">
        <f>IF(AZ45&lt;&gt;0,1/(1/AZ45-1/N45),0)</f>
        <v>2.6540358644315925</v>
      </c>
      <c r="G45">
        <f>((BC45-AP45/2)*S45-E45)/(BC45+AP45/2)</f>
        <v>377.1309920880646</v>
      </c>
      <c r="H45">
        <f>AP45*1000</f>
        <v>30.818559067915857</v>
      </c>
      <c r="I45">
        <f>(AU45-BA45)</f>
        <v>1.6041643367389091</v>
      </c>
      <c r="J45">
        <f>(P45+AT45*D45)</f>
        <v>28.855606079101563</v>
      </c>
      <c r="K45" s="1"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30.038522720336914</v>
      </c>
      <c r="P45" s="1">
        <v>28.855606079101563</v>
      </c>
      <c r="Q45" s="1">
        <v>30.116477966308594</v>
      </c>
      <c r="R45" s="1">
        <v>399.97503662109375</v>
      </c>
      <c r="S45" s="1">
        <v>388.58050537109375</v>
      </c>
      <c r="T45" s="1">
        <v>-0.20590655505657196</v>
      </c>
      <c r="U45" s="1">
        <v>26.951532363891602</v>
      </c>
      <c r="V45" s="1">
        <v>-0.42657932639122009</v>
      </c>
      <c r="W45" s="1">
        <v>55.835845947265625</v>
      </c>
      <c r="X45" s="1">
        <v>300.3494873046875</v>
      </c>
      <c r="Y45" s="1">
        <v>1250.5635986328125</v>
      </c>
      <c r="Z45" s="1">
        <v>3.5442814230918884E-2</v>
      </c>
      <c r="AA45" s="1">
        <v>88.459793090820313</v>
      </c>
      <c r="AB45" s="1">
        <v>53.940830230712891</v>
      </c>
      <c r="AC45" s="1">
        <v>1.3124332427978516</v>
      </c>
      <c r="AD45" s="1">
        <v>1.9855037331581116E-2</v>
      </c>
      <c r="AE45" s="1">
        <v>1.2235376052558422E-2</v>
      </c>
      <c r="AF45" s="1">
        <v>5.1971182227134705E-2</v>
      </c>
      <c r="AG45" s="1">
        <v>1.144377700984478E-2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1.1042260562672332</v>
      </c>
      <c r="AP45">
        <f>(U45-T45)/(1000-U45)*AO45</f>
        <v>3.0818559067915856E-2</v>
      </c>
      <c r="AQ45">
        <f>(P45+273.15)</f>
        <v>302.00560607910154</v>
      </c>
      <c r="AR45">
        <f>(O45+273.15)</f>
        <v>303.18852272033689</v>
      </c>
      <c r="AS45">
        <f>(Y45*AK45+Z45*AL45)*AM45</f>
        <v>200.09017130888606</v>
      </c>
      <c r="AT45">
        <f>((AS45+0.00000010773*(AR45^4-AQ45^4))-AP45*44100)/(L45*0.92*2*29.3+0.00000043092*AQ45^3)</f>
        <v>-8.9970712981095549</v>
      </c>
      <c r="AU45">
        <f>0.61365*EXP(17.502*J45/(240.97+J45))</f>
        <v>3.9882913131293076</v>
      </c>
      <c r="AV45">
        <f>AU45*1000/AA45</f>
        <v>45.085921793131376</v>
      </c>
      <c r="AW45">
        <f>(AV45-U45)</f>
        <v>18.134389429239775</v>
      </c>
      <c r="AX45">
        <f>IF(D45,P45,(O45+P45)/2)</f>
        <v>29.447064399719238</v>
      </c>
      <c r="AY45">
        <f>0.61365*EXP(17.502*AX45/(240.97+AX45))</f>
        <v>4.1269953570160176</v>
      </c>
      <c r="AZ45">
        <f>IF(AW45&lt;&gt;0,(1000-(AV45+U45)/2)/AW45*AP45,0)</f>
        <v>1.6382417459279763</v>
      </c>
      <c r="BA45">
        <f>U45*AA45/1000</f>
        <v>2.3841269763903985</v>
      </c>
      <c r="BB45">
        <f>(AY45-BA45)</f>
        <v>1.7428683806256191</v>
      </c>
      <c r="BC45">
        <f>1/(1.6/F45+1.37/N45)</f>
        <v>1.0835141414162588</v>
      </c>
      <c r="BD45">
        <f>G45*AA45*0.001</f>
        <v>33.36092952824599</v>
      </c>
      <c r="BE45">
        <f>G45/S45</f>
        <v>0.97053502910009626</v>
      </c>
      <c r="BF45">
        <f>(1-AP45*AA45/AU45/F45)*100</f>
        <v>74.244820048272658</v>
      </c>
      <c r="BG45">
        <f>(S45-E45/(N45/1.35))</f>
        <v>388.3891719772102</v>
      </c>
      <c r="BH45">
        <f>E45*BF45/100/BG45</f>
        <v>1.159671899864511E-3</v>
      </c>
    </row>
    <row r="46" spans="1:60" x14ac:dyDescent="0.35">
      <c r="A46" s="1" t="s">
        <v>0</v>
      </c>
      <c r="B46" s="1" t="s">
        <v>5059</v>
      </c>
      <c r="K46" s="1">
        <v>2.72</v>
      </c>
    </row>
    <row r="47" spans="1:60" x14ac:dyDescent="0.35">
      <c r="A47" s="1" t="s">
        <v>0</v>
      </c>
      <c r="B47" s="1" t="s">
        <v>5058</v>
      </c>
      <c r="K47" s="1">
        <v>2.72</v>
      </c>
    </row>
    <row r="48" spans="1:60" x14ac:dyDescent="0.35">
      <c r="A48" s="1">
        <v>11</v>
      </c>
      <c r="B48" s="1" t="s">
        <v>5057</v>
      </c>
      <c r="C48" s="1">
        <v>2524.5000146068633</v>
      </c>
      <c r="D48" s="1">
        <v>0</v>
      </c>
      <c r="E48">
        <f>(R48-S48*(1000-T48)/(1000-U48))*AO48</f>
        <v>-6.6212280045775576E-2</v>
      </c>
      <c r="F48">
        <f>IF(AZ48&lt;&gt;0,1/(1/AZ48-1/N48),0)</f>
        <v>2.4866985876016989</v>
      </c>
      <c r="G48">
        <f>((BC48-AP48/2)*S48-E48)/(BC48+AP48/2)</f>
        <v>377.82866331344343</v>
      </c>
      <c r="H48">
        <f>AP48*1000</f>
        <v>30.824114672345956</v>
      </c>
      <c r="I48">
        <f>(AU48-BA48)</f>
        <v>1.6702738915652997</v>
      </c>
      <c r="J48">
        <f>(P48+AT48*D48)</f>
        <v>29.143230438232422</v>
      </c>
      <c r="K48" s="1"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30.235462188720703</v>
      </c>
      <c r="P48" s="1">
        <v>29.143230438232422</v>
      </c>
      <c r="Q48" s="1">
        <v>30.290237426757813</v>
      </c>
      <c r="R48" s="1">
        <v>399.95907592773438</v>
      </c>
      <c r="S48" s="1">
        <v>389.15408325195313</v>
      </c>
      <c r="T48" s="1">
        <v>-0.20327796041965485</v>
      </c>
      <c r="U48" s="1">
        <v>26.963363647460938</v>
      </c>
      <c r="V48" s="1">
        <v>-0.41636276245117188</v>
      </c>
      <c r="W48" s="1">
        <v>55.2275390625</v>
      </c>
      <c r="X48" s="1">
        <v>300.2982177734375</v>
      </c>
      <c r="Y48" s="1">
        <v>1599.7965087890625</v>
      </c>
      <c r="Z48" s="1">
        <v>0.18064510822296143</v>
      </c>
      <c r="AA48" s="1">
        <v>88.451591491699219</v>
      </c>
      <c r="AB48" s="1">
        <v>54.158206939697266</v>
      </c>
      <c r="AC48" s="1">
        <v>1.3179178237915039</v>
      </c>
      <c r="AD48" s="1">
        <v>4.5516066253185272E-2</v>
      </c>
      <c r="AE48" s="1">
        <v>1.8895242363214493E-2</v>
      </c>
      <c r="AF48" s="1">
        <v>1.5944091603159904E-2</v>
      </c>
      <c r="AG48" s="1">
        <v>5.5129728280007839E-3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1.1040375653435199</v>
      </c>
      <c r="AP48">
        <f>(U48-T48)/(1000-U48)*AO48</f>
        <v>3.0824114672345956E-2</v>
      </c>
      <c r="AQ48">
        <f>(P48+273.15)</f>
        <v>302.2932304382324</v>
      </c>
      <c r="AR48">
        <f>(O48+273.15)</f>
        <v>303.38546218872068</v>
      </c>
      <c r="AS48">
        <f>(Y48*AK48+Z48*AL48)*AM48</f>
        <v>255.96743568493184</v>
      </c>
      <c r="AT48">
        <f>((AS48+0.00000010773*(AR48^4-AQ48^4))-AP48*44100)/(L48*0.92*2*29.3+0.00000043092*AQ48^3)</f>
        <v>-8.565862800784009</v>
      </c>
      <c r="AU48">
        <f>0.61365*EXP(17.502*J48/(240.97+J48))</f>
        <v>4.0552263181526476</v>
      </c>
      <c r="AV48">
        <f>AU48*1000/AA48</f>
        <v>45.846844016743468</v>
      </c>
      <c r="AW48">
        <f>(AV48-U48)</f>
        <v>18.88348036928253</v>
      </c>
      <c r="AX48">
        <f>IF(D48,P48,(O48+P48)/2)</f>
        <v>29.689346313476563</v>
      </c>
      <c r="AY48">
        <f>0.61365*EXP(17.502*AX48/(240.97+AX48))</f>
        <v>4.1850161441207403</v>
      </c>
      <c r="AZ48">
        <f>IF(AW48&lt;&gt;0,(1000-(AV48+U48)/2)/AW48*AP48,0)</f>
        <v>1.5729070593089556</v>
      </c>
      <c r="BA48">
        <f>U48*AA48/1000</f>
        <v>2.3849524265873479</v>
      </c>
      <c r="BB48">
        <f>(AY48-BA48)</f>
        <v>1.8000637175333924</v>
      </c>
      <c r="BC48">
        <f>1/(1.6/F48+1.37/N48)</f>
        <v>1.0378926211739481</v>
      </c>
      <c r="BD48">
        <f>G48*AA48*0.001</f>
        <v>33.41954658125546</v>
      </c>
      <c r="BE48">
        <f>G48/S48</f>
        <v>0.97089733751765062</v>
      </c>
      <c r="BF48">
        <f>(1-AP48*AA48/AU48/F48)*100</f>
        <v>72.963030026983304</v>
      </c>
      <c r="BG48">
        <f>(S48-E48/(N48/1.35))</f>
        <v>389.17496626836976</v>
      </c>
      <c r="BH48">
        <f>E48*BF48/100/BG48</f>
        <v>-1.2413564581138873E-4</v>
      </c>
    </row>
    <row r="49" spans="1:60" x14ac:dyDescent="0.35">
      <c r="A49" s="1" t="s">
        <v>0</v>
      </c>
      <c r="B49" s="1" t="s">
        <v>5056</v>
      </c>
      <c r="K49" s="1">
        <v>2.72</v>
      </c>
    </row>
    <row r="50" spans="1:60" x14ac:dyDescent="0.35">
      <c r="A50" s="1" t="s">
        <v>0</v>
      </c>
      <c r="B50" s="1" t="s">
        <v>5055</v>
      </c>
      <c r="K50" s="1">
        <v>2.72</v>
      </c>
    </row>
    <row r="51" spans="1:60" x14ac:dyDescent="0.35">
      <c r="A51" s="1">
        <v>12</v>
      </c>
      <c r="B51" s="1" t="s">
        <v>5054</v>
      </c>
      <c r="C51" s="1">
        <v>2730.0000146180391</v>
      </c>
      <c r="D51" s="1">
        <v>0</v>
      </c>
      <c r="E51">
        <f>(R51-S51*(1000-T51)/(1000-U51))*AO51</f>
        <v>-0.61363696730887796</v>
      </c>
      <c r="F51">
        <f>IF(AZ51&lt;&gt;0,1/(1/AZ51-1/N51),0)</f>
        <v>2.0143808263696625</v>
      </c>
      <c r="G51">
        <f>((BC51-AP51/2)*S51-E51)/(BC51+AP51/2)</f>
        <v>378.10319818368953</v>
      </c>
      <c r="H51">
        <f>AP51*1000</f>
        <v>29.665851797341031</v>
      </c>
      <c r="I51">
        <f>(AU51-BA51)</f>
        <v>1.8457547177483238</v>
      </c>
      <c r="J51">
        <f>(P51+AT51*D51)</f>
        <v>29.513254165649414</v>
      </c>
      <c r="K51" s="1"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30.485439300537109</v>
      </c>
      <c r="P51" s="1">
        <v>29.513254165649414</v>
      </c>
      <c r="Q51" s="1">
        <v>30.501592636108398</v>
      </c>
      <c r="R51" s="1">
        <v>400.04238891601563</v>
      </c>
      <c r="S51" s="1">
        <v>390.117431640625</v>
      </c>
      <c r="T51" s="1">
        <v>-0.1961066722869873</v>
      </c>
      <c r="U51" s="1">
        <v>25.971572875976563</v>
      </c>
      <c r="V51" s="1">
        <v>-0.39592766761779785</v>
      </c>
      <c r="W51" s="1">
        <v>52.43505859375</v>
      </c>
      <c r="X51" s="1">
        <v>300.35311889648438</v>
      </c>
      <c r="Y51" s="1">
        <v>2001.5726318359375</v>
      </c>
      <c r="Z51" s="1">
        <v>3.4300148487091064E-2</v>
      </c>
      <c r="AA51" s="1">
        <v>88.443679809570313</v>
      </c>
      <c r="AB51" s="1">
        <v>54.357425689697266</v>
      </c>
      <c r="AC51" s="1">
        <v>1.3240453004837036</v>
      </c>
      <c r="AD51" s="1">
        <v>3.7945907562971115E-2</v>
      </c>
      <c r="AE51" s="1">
        <v>3.9048280566930771E-2</v>
      </c>
      <c r="AF51" s="1">
        <v>3.2890774309635162E-2</v>
      </c>
      <c r="AG51" s="1">
        <v>1.6268471255898476E-2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1.1042394077076629</v>
      </c>
      <c r="AP51">
        <f>(U51-T51)/(1000-U51)*AO51</f>
        <v>2.966585179734103E-2</v>
      </c>
      <c r="AQ51">
        <f>(P51+273.15)</f>
        <v>302.66325416564939</v>
      </c>
      <c r="AR51">
        <f>(O51+273.15)</f>
        <v>303.63543930053709</v>
      </c>
      <c r="AS51">
        <f>(Y51*AK51+Z51*AL51)*AM51</f>
        <v>320.25161393556846</v>
      </c>
      <c r="AT51">
        <f>((AS51+0.00000010773*(AR51^4-AQ51^4))-AP51*44100)/(L51*0.92*2*29.3+0.00000043092*AQ51^3)</f>
        <v>-7.6678907134073659</v>
      </c>
      <c r="AU51">
        <f>0.61365*EXP(17.502*J51/(240.97+J51))</f>
        <v>4.1427761933421161</v>
      </c>
      <c r="AV51">
        <f>AU51*1000/AA51</f>
        <v>46.84083930318144</v>
      </c>
      <c r="AW51">
        <f>(AV51-U51)</f>
        <v>20.869266427204877</v>
      </c>
      <c r="AX51">
        <f>IF(D51,P51,(O51+P51)/2)</f>
        <v>29.999346733093262</v>
      </c>
      <c r="AY51">
        <f>0.61365*EXP(17.502*AX51/(240.97+AX51))</f>
        <v>4.2602899096859979</v>
      </c>
      <c r="AZ51">
        <f>IF(AW51&lt;&gt;0,(1000-(AV51+U51)/2)/AW51*AP51,0)</f>
        <v>1.3697573310828044</v>
      </c>
      <c r="BA51">
        <f>U51*AA51/1000</f>
        <v>2.2970214755937923</v>
      </c>
      <c r="BB51">
        <f>(AY51-BA51)</f>
        <v>1.9632684340922055</v>
      </c>
      <c r="BC51">
        <f>1/(1.6/F51+1.37/N51)</f>
        <v>0.89737915842491089</v>
      </c>
      <c r="BD51">
        <f>G51*AA51*0.001</f>
        <v>33.440838195132748</v>
      </c>
      <c r="BE51">
        <f>G51/S51</f>
        <v>0.96920354620809934</v>
      </c>
      <c r="BF51">
        <f>(1-AP51*AA51/AU51/F51)*100</f>
        <v>68.559418085905861</v>
      </c>
      <c r="BG51">
        <f>(S51-E51/(N51/1.35))</f>
        <v>390.31096961958156</v>
      </c>
      <c r="BH51">
        <f>E51*BF51/100/BG51</f>
        <v>-1.077873712739896E-3</v>
      </c>
    </row>
    <row r="52" spans="1:60" x14ac:dyDescent="0.35">
      <c r="A52" s="1" t="s">
        <v>0</v>
      </c>
      <c r="B52" s="1" t="s">
        <v>5053</v>
      </c>
      <c r="K52" s="1">
        <v>2.1161600000000003</v>
      </c>
    </row>
    <row r="53" spans="1:60" x14ac:dyDescent="0.35">
      <c r="A53" s="1" t="s">
        <v>0</v>
      </c>
      <c r="B53" s="1" t="s">
        <v>5052</v>
      </c>
      <c r="K53" s="1">
        <v>2.1161600000000003</v>
      </c>
    </row>
    <row r="54" spans="1:60" x14ac:dyDescent="0.35">
      <c r="A54" s="1" t="s">
        <v>0</v>
      </c>
      <c r="B54" s="1" t="s">
        <v>5051</v>
      </c>
      <c r="K54" s="1">
        <v>2.1161600000000003</v>
      </c>
    </row>
    <row r="55" spans="1:60" x14ac:dyDescent="0.35">
      <c r="A55" s="1" t="s">
        <v>0</v>
      </c>
      <c r="B55" s="1" t="s">
        <v>5050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19CC8C-89B6-4B2E-80B5-54E81A4E8E9F}">
  <dimension ref="A1:BD55"/>
  <sheetViews>
    <sheetView topLeftCell="A5" zoomScale="55" workbookViewId="0">
      <selection activeCell="K18" sqref="K18:K51"/>
    </sheetView>
  </sheetViews>
  <sheetFormatPr defaultRowHeight="14.5" x14ac:dyDescent="0.35"/>
  <sheetData>
    <row r="1" spans="1:56" x14ac:dyDescent="0.35">
      <c r="A1" s="1" t="s">
        <v>70</v>
      </c>
    </row>
    <row r="2" spans="1:56" x14ac:dyDescent="0.35">
      <c r="A2" s="1" t="s">
        <v>162</v>
      </c>
    </row>
    <row r="3" spans="1:56" x14ac:dyDescent="0.35">
      <c r="A3" s="1" t="s">
        <v>69</v>
      </c>
      <c r="B3" s="1" t="s">
        <v>68</v>
      </c>
    </row>
    <row r="4" spans="1:56" x14ac:dyDescent="0.35">
      <c r="A4" s="1" t="s">
        <v>67</v>
      </c>
      <c r="B4" s="1" t="s">
        <v>66</v>
      </c>
      <c r="C4" s="1">
        <v>1</v>
      </c>
      <c r="D4" s="1">
        <v>0.15999999642372131</v>
      </c>
    </row>
    <row r="5" spans="1:56" x14ac:dyDescent="0.35">
      <c r="A5" s="1" t="s">
        <v>65</v>
      </c>
      <c r="B5" s="1">
        <v>4</v>
      </c>
    </row>
    <row r="6" spans="1:56" x14ac:dyDescent="0.35">
      <c r="A6" s="1" t="s">
        <v>64</v>
      </c>
      <c r="B6" s="1" t="s">
        <v>63</v>
      </c>
    </row>
    <row r="7" spans="1:56" x14ac:dyDescent="0.35">
      <c r="A7" s="1" t="s">
        <v>0</v>
      </c>
      <c r="B7" s="1" t="s">
        <v>62</v>
      </c>
    </row>
    <row r="9" spans="1:56" x14ac:dyDescent="0.35">
      <c r="A9" s="1" t="s">
        <v>61</v>
      </c>
      <c r="B9" s="1" t="s">
        <v>60</v>
      </c>
      <c r="C9" s="1" t="s">
        <v>59</v>
      </c>
      <c r="D9" s="1" t="s">
        <v>58</v>
      </c>
      <c r="E9" s="1" t="s">
        <v>57</v>
      </c>
      <c r="F9" s="1" t="s">
        <v>56</v>
      </c>
      <c r="G9" s="1" t="s">
        <v>55</v>
      </c>
      <c r="H9" s="1" t="s">
        <v>54</v>
      </c>
      <c r="I9" s="1" t="s">
        <v>53</v>
      </c>
      <c r="J9" s="1" t="s">
        <v>52</v>
      </c>
      <c r="K9" s="1" t="s">
        <v>51</v>
      </c>
      <c r="L9" s="1" t="s">
        <v>50</v>
      </c>
      <c r="M9" s="1" t="s">
        <v>49</v>
      </c>
      <c r="N9" s="1" t="s">
        <v>48</v>
      </c>
      <c r="O9" s="1" t="s">
        <v>47</v>
      </c>
      <c r="P9" s="1" t="s">
        <v>46</v>
      </c>
      <c r="Q9" s="1" t="s">
        <v>45</v>
      </c>
      <c r="R9" s="1" t="s">
        <v>44</v>
      </c>
      <c r="S9" s="1" t="s">
        <v>43</v>
      </c>
      <c r="T9" s="1" t="s">
        <v>42</v>
      </c>
      <c r="U9" s="1" t="s">
        <v>41</v>
      </c>
      <c r="V9" s="1" t="s">
        <v>40</v>
      </c>
      <c r="W9" s="1" t="s">
        <v>39</v>
      </c>
      <c r="X9" s="1" t="s">
        <v>38</v>
      </c>
      <c r="Y9" s="1" t="s">
        <v>37</v>
      </c>
      <c r="Z9" s="1" t="s">
        <v>36</v>
      </c>
      <c r="AA9" s="1" t="s">
        <v>35</v>
      </c>
      <c r="AB9" s="1" t="s">
        <v>34</v>
      </c>
      <c r="AC9" s="1" t="s">
        <v>33</v>
      </c>
      <c r="AD9" s="1" t="s">
        <v>32</v>
      </c>
      <c r="AE9" s="1" t="s">
        <v>31</v>
      </c>
      <c r="AF9" s="1" t="s">
        <v>30</v>
      </c>
      <c r="AG9" s="1" t="s">
        <v>29</v>
      </c>
      <c r="AH9" s="1" t="s">
        <v>28</v>
      </c>
      <c r="AI9" s="1" t="s">
        <v>27</v>
      </c>
      <c r="AJ9" s="1" t="s">
        <v>26</v>
      </c>
      <c r="AK9" s="1" t="s">
        <v>25</v>
      </c>
      <c r="AL9" s="1" t="s">
        <v>24</v>
      </c>
      <c r="AM9" s="1" t="s">
        <v>23</v>
      </c>
      <c r="AN9" s="1" t="s">
        <v>22</v>
      </c>
      <c r="AO9" s="1" t="s">
        <v>21</v>
      </c>
      <c r="AP9" s="1" t="s">
        <v>20</v>
      </c>
      <c r="AQ9" s="1" t="s">
        <v>19</v>
      </c>
      <c r="AR9" s="1" t="s">
        <v>18</v>
      </c>
      <c r="AS9" s="1" t="s">
        <v>17</v>
      </c>
      <c r="AT9" s="1" t="s">
        <v>16</v>
      </c>
      <c r="AU9" s="1" t="s">
        <v>15</v>
      </c>
      <c r="AV9" s="1" t="s">
        <v>14</v>
      </c>
      <c r="AW9" s="1" t="s">
        <v>13</v>
      </c>
      <c r="AX9" s="1" t="s">
        <v>12</v>
      </c>
      <c r="AY9" s="1" t="s">
        <v>11</v>
      </c>
      <c r="AZ9" s="1" t="s">
        <v>10</v>
      </c>
      <c r="BA9" s="1" t="s">
        <v>9</v>
      </c>
      <c r="BB9" s="1" t="s">
        <v>8</v>
      </c>
      <c r="BC9" s="1" t="s">
        <v>7</v>
      </c>
      <c r="BD9" s="1" t="s">
        <v>6</v>
      </c>
    </row>
    <row r="10" spans="1:56" x14ac:dyDescent="0.35">
      <c r="A10" s="1" t="s">
        <v>5</v>
      </c>
      <c r="B10" s="1" t="s">
        <v>5</v>
      </c>
      <c r="C10" s="1" t="s">
        <v>5</v>
      </c>
      <c r="D10" s="1" t="s">
        <v>5</v>
      </c>
      <c r="E10" s="1" t="s">
        <v>4</v>
      </c>
      <c r="F10" s="1" t="s">
        <v>4</v>
      </c>
      <c r="G10" s="1" t="s">
        <v>4</v>
      </c>
      <c r="H10" s="1" t="s">
        <v>4</v>
      </c>
      <c r="I10" s="1" t="s">
        <v>4</v>
      </c>
      <c r="J10" s="1" t="s">
        <v>4</v>
      </c>
      <c r="K10" s="1" t="s">
        <v>5</v>
      </c>
      <c r="L10" s="1" t="s">
        <v>4</v>
      </c>
      <c r="M10" s="1" t="s">
        <v>5</v>
      </c>
      <c r="N10" s="1" t="s">
        <v>4</v>
      </c>
      <c r="O10" s="1" t="s">
        <v>5</v>
      </c>
      <c r="P10" s="1" t="s">
        <v>5</v>
      </c>
      <c r="Q10" s="1" t="s">
        <v>5</v>
      </c>
      <c r="R10" s="1" t="s">
        <v>5</v>
      </c>
      <c r="S10" s="1" t="s">
        <v>5</v>
      </c>
      <c r="T10" s="1" t="s">
        <v>5</v>
      </c>
      <c r="U10" s="1" t="s">
        <v>5</v>
      </c>
      <c r="V10" s="1" t="s">
        <v>5</v>
      </c>
      <c r="W10" s="1" t="s">
        <v>5</v>
      </c>
      <c r="X10" s="1" t="s">
        <v>5</v>
      </c>
      <c r="Y10" s="1" t="s">
        <v>5</v>
      </c>
      <c r="Z10" s="1" t="s">
        <v>5</v>
      </c>
      <c r="AA10" s="1" t="s">
        <v>5</v>
      </c>
      <c r="AB10" s="1" t="s">
        <v>5</v>
      </c>
      <c r="AC10" s="1" t="s">
        <v>5</v>
      </c>
      <c r="AD10" s="1" t="s">
        <v>5</v>
      </c>
      <c r="AE10" s="1" t="s">
        <v>5</v>
      </c>
      <c r="AF10" s="1" t="s">
        <v>5</v>
      </c>
      <c r="AG10" s="1" t="s">
        <v>5</v>
      </c>
      <c r="AH10" s="1" t="s">
        <v>5</v>
      </c>
      <c r="AI10" s="1" t="s">
        <v>5</v>
      </c>
      <c r="AJ10" s="1" t="s">
        <v>5</v>
      </c>
      <c r="AK10" s="1" t="s">
        <v>4</v>
      </c>
      <c r="AL10" s="1" t="s">
        <v>4</v>
      </c>
      <c r="AM10" s="1" t="s">
        <v>4</v>
      </c>
      <c r="AN10" s="1" t="s">
        <v>4</v>
      </c>
      <c r="AO10" s="1" t="s">
        <v>4</v>
      </c>
      <c r="AP10" s="1" t="s">
        <v>4</v>
      </c>
      <c r="AQ10" s="1" t="s">
        <v>4</v>
      </c>
      <c r="AR10" s="1" t="s">
        <v>4</v>
      </c>
      <c r="AS10" s="1" t="s">
        <v>4</v>
      </c>
      <c r="AT10" s="1" t="s">
        <v>4</v>
      </c>
      <c r="AU10" s="1" t="s">
        <v>4</v>
      </c>
      <c r="AV10" s="1" t="s">
        <v>4</v>
      </c>
      <c r="AW10" s="1" t="s">
        <v>4</v>
      </c>
      <c r="AX10" s="1" t="s">
        <v>4</v>
      </c>
      <c r="AY10" s="1" t="s">
        <v>4</v>
      </c>
      <c r="AZ10" s="1" t="s">
        <v>4</v>
      </c>
      <c r="BA10" s="1" t="s">
        <v>4</v>
      </c>
      <c r="BB10" s="1" t="s">
        <v>4</v>
      </c>
      <c r="BC10" s="1" t="s">
        <v>4</v>
      </c>
      <c r="BD10" s="1" t="s">
        <v>4</v>
      </c>
    </row>
    <row r="11" spans="1:56" x14ac:dyDescent="0.35">
      <c r="A11" s="1" t="s">
        <v>0</v>
      </c>
      <c r="B11" s="1" t="s">
        <v>161</v>
      </c>
    </row>
    <row r="12" spans="1:56" x14ac:dyDescent="0.35">
      <c r="A12" s="1" t="s">
        <v>0</v>
      </c>
      <c r="B12" s="1" t="s">
        <v>160</v>
      </c>
    </row>
    <row r="13" spans="1:56" x14ac:dyDescent="0.35">
      <c r="A13" s="1" t="s">
        <v>0</v>
      </c>
      <c r="B13" s="1" t="s">
        <v>159</v>
      </c>
    </row>
    <row r="14" spans="1:56" x14ac:dyDescent="0.35">
      <c r="A14" s="1" t="s">
        <v>0</v>
      </c>
      <c r="B14" s="1" t="s">
        <v>158</v>
      </c>
    </row>
    <row r="15" spans="1:56" x14ac:dyDescent="0.35">
      <c r="A15" s="1" t="s">
        <v>0</v>
      </c>
      <c r="B15" s="1" t="s">
        <v>157</v>
      </c>
    </row>
    <row r="16" spans="1:56" x14ac:dyDescent="0.35">
      <c r="A16" s="1" t="s">
        <v>0</v>
      </c>
      <c r="B16" s="1" t="s">
        <v>156</v>
      </c>
    </row>
    <row r="17" spans="1:56" x14ac:dyDescent="0.35">
      <c r="A17" s="1" t="s">
        <v>0</v>
      </c>
      <c r="B17" s="1" t="s">
        <v>155</v>
      </c>
    </row>
    <row r="18" spans="1:56" x14ac:dyDescent="0.35">
      <c r="A18" s="1">
        <v>1</v>
      </c>
      <c r="B18" s="1" t="s">
        <v>154</v>
      </c>
      <c r="C18" s="1">
        <v>480.00000165402889</v>
      </c>
      <c r="D18" s="1">
        <v>0</v>
      </c>
      <c r="E18">
        <f>(R18-S18*(1000-T18)/(1000-U18))*AK18</f>
        <v>-7.3217401140426919</v>
      </c>
      <c r="F18">
        <f>IF(AV18&lt;&gt;0,1/(1/AV18-1/N18),0)</f>
        <v>12.467222893098251</v>
      </c>
      <c r="G18">
        <f>((AY18-AL18/2)*S18-E18)/(AY18+AL18/2)</f>
        <v>389.0983478330981</v>
      </c>
      <c r="H18">
        <f>AL18*1000</f>
        <v>39.212387015838118</v>
      </c>
      <c r="I18">
        <f>(AQ18-AW18)</f>
        <v>1.0411595104049209</v>
      </c>
      <c r="J18">
        <f>(P18+AP18*D18)</f>
        <v>29.94062614440918</v>
      </c>
      <c r="K18" s="1"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32.742027282714844</v>
      </c>
      <c r="P18" s="1">
        <v>29.94062614440918</v>
      </c>
      <c r="Q18" s="1">
        <v>32.848690032958984</v>
      </c>
      <c r="R18" s="1">
        <v>400.00799560546875</v>
      </c>
      <c r="S18" s="1">
        <v>392.68832397460938</v>
      </c>
      <c r="T18" s="1">
        <v>2.0337028503417969</v>
      </c>
      <c r="U18" s="1">
        <v>36.282176971435547</v>
      </c>
      <c r="V18" s="1">
        <v>3.6076231002807617</v>
      </c>
      <c r="W18" s="1">
        <v>64.361625671386719</v>
      </c>
      <c r="X18" s="1">
        <v>300.12408447265625</v>
      </c>
      <c r="Y18" s="1">
        <v>-0.12614305317401886</v>
      </c>
      <c r="Z18" s="1">
        <v>6.8698465824127197E-2</v>
      </c>
      <c r="AA18" s="1">
        <v>88.329376220703125</v>
      </c>
      <c r="AB18" s="1">
        <v>-17.414478302001953</v>
      </c>
      <c r="AC18" s="1">
        <v>-1.035676121711731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1.1033973693847654</v>
      </c>
      <c r="AL18">
        <f>(U18-T18)/(1000-U18)*AK18</f>
        <v>3.9212387015838117E-2</v>
      </c>
      <c r="AM18">
        <f>(P18+273.15)</f>
        <v>303.09062614440916</v>
      </c>
      <c r="AN18">
        <f>(O18+273.15)</f>
        <v>305.89202728271482</v>
      </c>
      <c r="AO18">
        <f>(Y18*AG18+Z18*AH18)*AI18</f>
        <v>-2.0182888056720305E-2</v>
      </c>
      <c r="AP18">
        <f>((AO18+0.00000010773*(AN18^4-AM18^4))-AL18*44100)/(L18*51.4+0.00000043092*AM18^3)</f>
        <v>-13.894778738460031</v>
      </c>
      <c r="AQ18">
        <f>0.61365*EXP(17.502*J18/(240.97+J18))</f>
        <v>4.2459415702209826</v>
      </c>
      <c r="AR18">
        <f>AQ18*1000/AA18</f>
        <v>48.069416448859691</v>
      </c>
      <c r="AS18">
        <f>(AR18-U18)</f>
        <v>11.787239477424144</v>
      </c>
      <c r="AT18">
        <f>IF(D18,P18,(O18+P18)/2)</f>
        <v>31.341326713562012</v>
      </c>
      <c r="AU18">
        <f>0.61365*EXP(17.502*AT18/(240.97+AT18))</f>
        <v>4.5999247390484888</v>
      </c>
      <c r="AV18">
        <f>IF(AS18&lt;&gt;0,(1000-(AR18+U18)/2)/AS18*AL18,0)</f>
        <v>3.186375692499813</v>
      </c>
      <c r="AW18">
        <f>U18*AA18/1000</f>
        <v>3.2047820598160617</v>
      </c>
      <c r="AX18">
        <f>(AU18-AW18)</f>
        <v>1.3951426792324271</v>
      </c>
      <c r="AY18">
        <f>1/(1.6/F18+1.37/N18)</f>
        <v>2.2301319952396366</v>
      </c>
      <c r="AZ18">
        <f>G18*AA18*0.001</f>
        <v>34.368814352603735</v>
      </c>
      <c r="BA18">
        <f>G18/S18</f>
        <v>0.99085795038371605</v>
      </c>
      <c r="BB18">
        <f>(1-AL18*AA18/AQ18/F18)*100</f>
        <v>93.456882694657139</v>
      </c>
      <c r="BC18">
        <f>(S18-E18/(N18/1.35))</f>
        <v>394.9975635732788</v>
      </c>
      <c r="BD18">
        <f>E18*BB18/100/BC18</f>
        <v>-1.7323322219224533E-2</v>
      </c>
    </row>
    <row r="19" spans="1:56" x14ac:dyDescent="0.35">
      <c r="A19" s="1" t="s">
        <v>0</v>
      </c>
      <c r="B19" s="1" t="s">
        <v>153</v>
      </c>
      <c r="K19" s="1">
        <v>2.72</v>
      </c>
    </row>
    <row r="20" spans="1:56" x14ac:dyDescent="0.35">
      <c r="A20" s="1" t="s">
        <v>0</v>
      </c>
      <c r="B20" s="1" t="s">
        <v>152</v>
      </c>
      <c r="K20" s="1">
        <v>2.72</v>
      </c>
    </row>
    <row r="21" spans="1:56" x14ac:dyDescent="0.35">
      <c r="A21" s="1">
        <v>2</v>
      </c>
      <c r="B21" s="1" t="s">
        <v>151</v>
      </c>
      <c r="C21" s="1">
        <v>684.50000166520476</v>
      </c>
      <c r="D21" s="1">
        <v>0</v>
      </c>
      <c r="E21">
        <f>(R21-S21*(1000-T21)/(1000-U21))*AK21</f>
        <v>-6.8711481744812675</v>
      </c>
      <c r="F21">
        <f>IF(AV21&lt;&gt;0,1/(1/AV21-1/N21),0)</f>
        <v>10.265702674734268</v>
      </c>
      <c r="G21">
        <f>((AY21-AL21/2)*S21-E21)/(AY21+AL21/2)</f>
        <v>388.75278167331658</v>
      </c>
      <c r="H21">
        <f>AL21*1000</f>
        <v>37.938513190800634</v>
      </c>
      <c r="I21">
        <f>(AQ21-AW21)</f>
        <v>1.0631389717059827</v>
      </c>
      <c r="J21">
        <f>(P21+AP21*D21)</f>
        <v>29.771247863769531</v>
      </c>
      <c r="K21" s="1"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32.699920654296875</v>
      </c>
      <c r="P21" s="1">
        <v>29.771247863769531</v>
      </c>
      <c r="Q21" s="1">
        <v>32.834197998046875</v>
      </c>
      <c r="R21" s="1">
        <v>399.804931640625</v>
      </c>
      <c r="S21" s="1">
        <v>392.53607177734375</v>
      </c>
      <c r="T21" s="1">
        <v>2.4118094444274902</v>
      </c>
      <c r="U21" s="1">
        <v>35.569503784179688</v>
      </c>
      <c r="V21" s="1">
        <v>4.2882609367370605</v>
      </c>
      <c r="W21" s="1">
        <v>63.243515014648438</v>
      </c>
      <c r="X21" s="1">
        <v>300.14825439453125</v>
      </c>
      <c r="Y21" s="1">
        <v>25.131044387817383</v>
      </c>
      <c r="Z21" s="1">
        <v>6.7492716014385223E-2</v>
      </c>
      <c r="AA21" s="1">
        <v>88.32427978515625</v>
      </c>
      <c r="AB21" s="1">
        <v>-17.533138275146484</v>
      </c>
      <c r="AC21" s="1">
        <v>-0.95806419849395752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1.1034862293916587</v>
      </c>
      <c r="AL21">
        <f>(U21-T21)/(1000-U21)*AK21</f>
        <v>3.7938513190800632E-2</v>
      </c>
      <c r="AM21">
        <f>(P21+273.15)</f>
        <v>302.92124786376951</v>
      </c>
      <c r="AN21">
        <f>(O21+273.15)</f>
        <v>305.84992065429685</v>
      </c>
      <c r="AO21">
        <f>(Y21*AG21+Z21*AH21)*AI21</f>
        <v>4.0209670121751628</v>
      </c>
      <c r="AP21">
        <f>((AO21+0.00000010773*(AN21^4-AM21^4))-AL21*44100)/(L21*51.4+0.00000043092*AM21^3)</f>
        <v>-13.391012275985947</v>
      </c>
      <c r="AQ21">
        <f>0.61365*EXP(17.502*J21/(240.97+J21))</f>
        <v>4.2047897757590436</v>
      </c>
      <c r="AR21">
        <f>AQ21*1000/AA21</f>
        <v>47.606272997492354</v>
      </c>
      <c r="AS21">
        <f>(AR21-U21)</f>
        <v>12.036769213312667</v>
      </c>
      <c r="AT21">
        <f>IF(D21,P21,(O21+P21)/2)</f>
        <v>31.235584259033203</v>
      </c>
      <c r="AU21">
        <f>0.61365*EXP(17.502*AT21/(240.97+AT21))</f>
        <v>4.5723327987007636</v>
      </c>
      <c r="AV21">
        <f>IF(AS21&lt;&gt;0,(1000-(AR21+U21)/2)/AS21*AL21,0)</f>
        <v>3.0208048267879382</v>
      </c>
      <c r="AW21">
        <f>U21*AA21/1000</f>
        <v>3.1416508040530609</v>
      </c>
      <c r="AX21">
        <f>(AU21-AW21)</f>
        <v>1.4306819946477027</v>
      </c>
      <c r="AY21">
        <f>1/(1.6/F21+1.37/N21)</f>
        <v>2.1011660071450895</v>
      </c>
      <c r="AZ21">
        <f>G21*AA21*0.001</f>
        <v>34.336309455771776</v>
      </c>
      <c r="BA21">
        <f>G21/S21</f>
        <v>0.99036193008480211</v>
      </c>
      <c r="BB21">
        <f>(1-AL21*AA21/AQ21/F21)*100</f>
        <v>92.237038317543394</v>
      </c>
      <c r="BC21">
        <f>(S21-E21/(N21/1.35))</f>
        <v>394.70319696967402</v>
      </c>
      <c r="BD21">
        <f>E21*BB21/100/BC21</f>
        <v>-1.6056985662161773E-2</v>
      </c>
    </row>
    <row r="22" spans="1:56" x14ac:dyDescent="0.35">
      <c r="A22" s="1" t="s">
        <v>0</v>
      </c>
      <c r="B22" s="1" t="s">
        <v>150</v>
      </c>
      <c r="K22" s="1">
        <v>2.72</v>
      </c>
    </row>
    <row r="23" spans="1:56" x14ac:dyDescent="0.35">
      <c r="A23" s="1" t="s">
        <v>0</v>
      </c>
      <c r="B23" s="1" t="s">
        <v>149</v>
      </c>
      <c r="K23" s="1">
        <v>2.72</v>
      </c>
    </row>
    <row r="24" spans="1:56" x14ac:dyDescent="0.35">
      <c r="A24" s="1">
        <v>3</v>
      </c>
      <c r="B24" s="1" t="s">
        <v>148</v>
      </c>
      <c r="C24" s="1">
        <v>888.50000166520476</v>
      </c>
      <c r="D24" s="1">
        <v>0</v>
      </c>
      <c r="E24">
        <f>(R24-S24*(1000-T24)/(1000-U24))*AK24</f>
        <v>-6.3262893260418069</v>
      </c>
      <c r="F24">
        <f>IF(AV24&lt;&gt;0,1/(1/AV24-1/N24),0)</f>
        <v>7.2128734789219759</v>
      </c>
      <c r="G24">
        <f>((AY24-AL24/2)*S24-E24)/(AY24+AL24/2)</f>
        <v>388.4215259748255</v>
      </c>
      <c r="H24">
        <f>AL24*1000</f>
        <v>36.438467551851716</v>
      </c>
      <c r="I24">
        <f>(AQ24-AW24)</f>
        <v>1.1487589502713575</v>
      </c>
      <c r="J24">
        <f>(P24+AP24*D24)</f>
        <v>29.811756134033203</v>
      </c>
      <c r="K24" s="1"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32.647991180419922</v>
      </c>
      <c r="P24" s="1">
        <v>29.811756134033203</v>
      </c>
      <c r="Q24" s="1">
        <v>32.794551849365234</v>
      </c>
      <c r="R24" s="1">
        <v>399.93997192382813</v>
      </c>
      <c r="S24" s="1">
        <v>392.705322265625</v>
      </c>
      <c r="T24" s="1">
        <v>2.8349795341491699</v>
      </c>
      <c r="U24" s="1">
        <v>34.710212707519531</v>
      </c>
      <c r="V24" s="1">
        <v>5.055574893951416</v>
      </c>
      <c r="W24" s="1">
        <v>61.898189544677734</v>
      </c>
      <c r="X24" s="1">
        <v>300.14654541015625</v>
      </c>
      <c r="Y24" s="1">
        <v>49.783546447753906</v>
      </c>
      <c r="Z24" s="1">
        <v>0</v>
      </c>
      <c r="AA24" s="1">
        <v>88.326766967773438</v>
      </c>
      <c r="AB24" s="1">
        <v>-17.825336456298828</v>
      </c>
      <c r="AC24" s="1">
        <v>-0.89179831743240356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1.1034799463608682</v>
      </c>
      <c r="AL24">
        <f>(U24-T24)/(1000-U24)*AK24</f>
        <v>3.6438467551851712E-2</v>
      </c>
      <c r="AM24">
        <f>(P24+273.15)</f>
        <v>302.96175613403318</v>
      </c>
      <c r="AN24">
        <f>(O24+273.15)</f>
        <v>305.7979911804199</v>
      </c>
      <c r="AO24">
        <f>(Y24*AG24+Z24*AH24)*AI24</f>
        <v>7.9653672536007889</v>
      </c>
      <c r="AP24">
        <f>((AO24+0.00000010773*(AN24^4-AM24^4))-AL24*44100)/(L24*51.4+0.00000043092*AM24^3)</f>
        <v>-12.825091751384708</v>
      </c>
      <c r="AQ24">
        <f>0.61365*EXP(17.502*J24/(240.97+J24))</f>
        <v>4.2145998194902834</v>
      </c>
      <c r="AR24">
        <f>AQ24*1000/AA24</f>
        <v>47.715997813301669</v>
      </c>
      <c r="AS24">
        <f>(AR24-U24)</f>
        <v>13.005785105782138</v>
      </c>
      <c r="AT24">
        <f>IF(D24,P24,(O24+P24)/2)</f>
        <v>31.229873657226563</v>
      </c>
      <c r="AU24">
        <f>0.61365*EXP(17.502*AT24/(240.97+AT24))</f>
        <v>4.5708468122909487</v>
      </c>
      <c r="AV24">
        <f>IF(AS24&lt;&gt;0,(1000-(AR24+U24)/2)/AS24*AL24,0)</f>
        <v>2.6862449955118013</v>
      </c>
      <c r="AW24">
        <f>U24*AA24/1000</f>
        <v>3.0658408692189258</v>
      </c>
      <c r="AX24">
        <f>(AU24-AW24)</f>
        <v>1.5050059430720228</v>
      </c>
      <c r="AY24">
        <f>1/(1.6/F24+1.37/N24)</f>
        <v>1.8453826452209185</v>
      </c>
      <c r="AZ24">
        <f>G24*AA24*0.001</f>
        <v>34.308017610045368</v>
      </c>
      <c r="BA24">
        <f>G24/S24</f>
        <v>0.98909157567286055</v>
      </c>
      <c r="BB24">
        <f>(1-AL24*AA24/AQ24/F24)*100</f>
        <v>89.412637581043626</v>
      </c>
      <c r="BC24">
        <f>(S24-E24/(N24/1.35))</f>
        <v>394.70060174793224</v>
      </c>
      <c r="BD24">
        <f>E24*BB24/100/BC24</f>
        <v>-1.4331121164680719E-2</v>
      </c>
    </row>
    <row r="25" spans="1:56" x14ac:dyDescent="0.35">
      <c r="A25" s="1" t="s">
        <v>0</v>
      </c>
      <c r="B25" s="1" t="s">
        <v>147</v>
      </c>
      <c r="K25" s="1">
        <v>2.72</v>
      </c>
    </row>
    <row r="26" spans="1:56" x14ac:dyDescent="0.35">
      <c r="A26" s="1" t="s">
        <v>0</v>
      </c>
      <c r="B26" s="1" t="s">
        <v>146</v>
      </c>
      <c r="K26" s="1">
        <v>2.72</v>
      </c>
    </row>
    <row r="27" spans="1:56" x14ac:dyDescent="0.35">
      <c r="A27" s="1">
        <v>4</v>
      </c>
      <c r="B27" s="1" t="s">
        <v>145</v>
      </c>
      <c r="C27" s="1">
        <v>1092.5000016652048</v>
      </c>
      <c r="D27" s="1">
        <v>0</v>
      </c>
      <c r="E27">
        <f>(R27-S27*(1000-T27)/(1000-U27))*AK27</f>
        <v>-5.7317825137898115</v>
      </c>
      <c r="F27">
        <f>IF(AV27&lt;&gt;0,1/(1/AV27-1/N27),0)</f>
        <v>4.7679526796167986</v>
      </c>
      <c r="G27">
        <f>((AY27-AL27/2)*S27-E27)/(AY27+AL27/2)</f>
        <v>387.73955100416759</v>
      </c>
      <c r="H27">
        <f>AL27*1000</f>
        <v>34.880107068664586</v>
      </c>
      <c r="I27">
        <f>(AQ27-AW27)</f>
        <v>1.3094446115232219</v>
      </c>
      <c r="J27">
        <f>(P27+AP27*D27)</f>
        <v>30.170669555664063</v>
      </c>
      <c r="K27" s="1"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32.611259460449219</v>
      </c>
      <c r="P27" s="1">
        <v>30.170669555664063</v>
      </c>
      <c r="Q27" s="1">
        <v>32.758621215820313</v>
      </c>
      <c r="R27" s="1">
        <v>400.13265991210938</v>
      </c>
      <c r="S27" s="1">
        <v>392.90780639648438</v>
      </c>
      <c r="T27" s="1">
        <v>3.3501644134521484</v>
      </c>
      <c r="U27" s="1">
        <v>33.886680603027344</v>
      </c>
      <c r="V27" s="1">
        <v>5.9863705635070801</v>
      </c>
      <c r="W27" s="1">
        <v>60.551723480224609</v>
      </c>
      <c r="X27" s="1">
        <v>300.16171264648438</v>
      </c>
      <c r="Y27" s="1">
        <v>99.396865844726563</v>
      </c>
      <c r="Z27" s="1">
        <v>1.2052432866767049E-3</v>
      </c>
      <c r="AA27" s="1">
        <v>88.322303771972656</v>
      </c>
      <c r="AB27" s="1">
        <v>-18.067071914672852</v>
      </c>
      <c r="AC27" s="1">
        <v>-0.83723592758178711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1.1035357082591335</v>
      </c>
      <c r="AL27">
        <f>(U27-T27)/(1000-U27)*AK27</f>
        <v>3.4880107068664588E-2</v>
      </c>
      <c r="AM27">
        <f>(P27+273.15)</f>
        <v>303.32066955566404</v>
      </c>
      <c r="AN27">
        <f>(O27+273.15)</f>
        <v>305.7612594604492</v>
      </c>
      <c r="AO27">
        <f>(Y27*AG27+Z27*AH27)*AI27</f>
        <v>15.903498179685357</v>
      </c>
      <c r="AP27">
        <f>((AO27+0.00000010773*(AN27^4-AM27^4))-AL27*44100)/(L27*51.4+0.00000043092*AM27^3)</f>
        <v>-12.231406520171884</v>
      </c>
      <c r="AQ27">
        <f>0.61365*EXP(17.502*J27/(240.97+J27))</f>
        <v>4.3023943095676165</v>
      </c>
      <c r="AR27">
        <f>AQ27*1000/AA27</f>
        <v>48.712433052871717</v>
      </c>
      <c r="AS27">
        <f>(AR27-U27)</f>
        <v>14.825752449844373</v>
      </c>
      <c r="AT27">
        <f>IF(D27,P27,(O27+P27)/2)</f>
        <v>31.390964508056641</v>
      </c>
      <c r="AU27">
        <f>0.61365*EXP(17.502*AT27/(240.97+AT27))</f>
        <v>4.6129269245838946</v>
      </c>
      <c r="AV27">
        <f>IF(AS27&lt;&gt;0,(1000-(AR27+U27)/2)/AS27*AL27,0)</f>
        <v>2.2555060336899344</v>
      </c>
      <c r="AW27">
        <f>U27*AA27/1000</f>
        <v>2.9929496980443946</v>
      </c>
      <c r="AX27">
        <f>(AU27-AW27)</f>
        <v>1.6199772265395</v>
      </c>
      <c r="AY27">
        <f>1/(1.6/F27+1.37/N27)</f>
        <v>1.525224392438348</v>
      </c>
      <c r="AZ27">
        <f>G27*AA27*0.001</f>
        <v>34.246050408198379</v>
      </c>
      <c r="BA27">
        <f>G27/S27</f>
        <v>0.98684613716455027</v>
      </c>
      <c r="BB27">
        <f>(1-AL27*AA27/AQ27/F27)*100</f>
        <v>84.982209176657904</v>
      </c>
      <c r="BC27">
        <f>(S27-E27/(N27/1.35))</f>
        <v>394.71558145345728</v>
      </c>
      <c r="BD27">
        <f>E27*BB27/100/BC27</f>
        <v>-1.2340519691377626E-2</v>
      </c>
    </row>
    <row r="28" spans="1:56" x14ac:dyDescent="0.35">
      <c r="A28" s="1" t="s">
        <v>0</v>
      </c>
      <c r="B28" s="1" t="s">
        <v>144</v>
      </c>
      <c r="K28" s="1">
        <v>2.72</v>
      </c>
    </row>
    <row r="29" spans="1:56" x14ac:dyDescent="0.35">
      <c r="A29" s="1" t="s">
        <v>0</v>
      </c>
      <c r="B29" s="1" t="s">
        <v>143</v>
      </c>
      <c r="K29" s="1">
        <v>2.72</v>
      </c>
    </row>
    <row r="30" spans="1:56" x14ac:dyDescent="0.35">
      <c r="A30" s="1">
        <v>5</v>
      </c>
      <c r="B30" s="1" t="s">
        <v>142</v>
      </c>
      <c r="C30" s="1">
        <v>1296.5000016652048</v>
      </c>
      <c r="D30" s="1">
        <v>0</v>
      </c>
      <c r="E30">
        <f>(R30-S30*(1000-T30)/(1000-U30))*AK30</f>
        <v>-5.1550704514395056</v>
      </c>
      <c r="F30">
        <f>IF(AV30&lt;&gt;0,1/(1/AV30-1/N30),0)</f>
        <v>3.5193618027975151</v>
      </c>
      <c r="G30">
        <f>((AY30-AL30/2)*S30-E30)/(AY30+AL30/2)</f>
        <v>386.83446633770495</v>
      </c>
      <c r="H30">
        <f>AL30*1000</f>
        <v>33.352451659911559</v>
      </c>
      <c r="I30">
        <f>(AQ30-AW30)</f>
        <v>1.4619706330137028</v>
      </c>
      <c r="J30">
        <f>(P30+AP30*D30)</f>
        <v>30.557201385498047</v>
      </c>
      <c r="K30" s="1"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32.592483520507813</v>
      </c>
      <c r="P30" s="1">
        <v>30.557201385498047</v>
      </c>
      <c r="Q30" s="1">
        <v>32.732376098632813</v>
      </c>
      <c r="R30" s="1">
        <v>400.119140625</v>
      </c>
      <c r="S30" s="1">
        <v>392.9144287109375</v>
      </c>
      <c r="T30" s="1">
        <v>4.0262565612792969</v>
      </c>
      <c r="U30" s="1">
        <v>33.248565673828125</v>
      </c>
      <c r="V30" s="1">
        <v>7.2024850845336914</v>
      </c>
      <c r="W30" s="1">
        <v>59.477657318115234</v>
      </c>
      <c r="X30" s="1">
        <v>300.12139892578125</v>
      </c>
      <c r="Y30" s="1">
        <v>150.88528442382813</v>
      </c>
      <c r="Z30" s="1">
        <v>0.11932025849819183</v>
      </c>
      <c r="AA30" s="1">
        <v>88.327186584472656</v>
      </c>
      <c r="AB30" s="1">
        <v>-18.177892684936523</v>
      </c>
      <c r="AC30" s="1">
        <v>-0.78947591781616211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1.103387496050666</v>
      </c>
      <c r="AL30">
        <f>(U30-T30)/(1000-U30)*AK30</f>
        <v>3.3352451659911561E-2</v>
      </c>
      <c r="AM30">
        <f>(P30+273.15)</f>
        <v>303.70720138549802</v>
      </c>
      <c r="AN30">
        <f>(O30+273.15)</f>
        <v>305.74248352050779</v>
      </c>
      <c r="AO30">
        <f>(Y30*AG30+Z30*AH30)*AI30</f>
        <v>24.141644968204673</v>
      </c>
      <c r="AP30">
        <f>((AO30+0.00000010773*(AN30^4-AM30^4))-AL30*44100)/(L30*51.4+0.00000043092*AM30^3)</f>
        <v>-11.64749053390749</v>
      </c>
      <c r="AQ30">
        <f>0.61365*EXP(17.502*J30/(240.97+J30))</f>
        <v>4.3987228969520125</v>
      </c>
      <c r="AR30">
        <f>AQ30*1000/AA30</f>
        <v>49.800328381853838</v>
      </c>
      <c r="AS30">
        <f>(AR30-U30)</f>
        <v>16.551762708025713</v>
      </c>
      <c r="AT30">
        <f>IF(D30,P30,(O30+P30)/2)</f>
        <v>31.57484245300293</v>
      </c>
      <c r="AU30">
        <f>0.61365*EXP(17.502*AT30/(240.97+AT30))</f>
        <v>4.6613714365066263</v>
      </c>
      <c r="AV30">
        <f>IF(AS30&lt;&gt;0,(1000-(AR30+U30)/2)/AS30*AL30,0)</f>
        <v>1.9313658678909376</v>
      </c>
      <c r="AW30">
        <f>U30*AA30/1000</f>
        <v>2.9367522639383097</v>
      </c>
      <c r="AX30">
        <f>(AU30-AW30)</f>
        <v>1.7246191725683166</v>
      </c>
      <c r="AY30">
        <f>1/(1.6/F30+1.37/N30)</f>
        <v>1.2908300629626259</v>
      </c>
      <c r="AZ30">
        <f>G30*AA30*0.001</f>
        <v>34.168000085515374</v>
      </c>
      <c r="BA30">
        <f>G30/S30</f>
        <v>0.98452598853857443</v>
      </c>
      <c r="BB30">
        <f>(1-AL30*AA30/AQ30/F30)*100</f>
        <v>80.970313189168451</v>
      </c>
      <c r="BC30">
        <f>(S30-E30/(N30/1.35))</f>
        <v>394.54031171620329</v>
      </c>
      <c r="BD30">
        <f>E30*BB30/100/BC30</f>
        <v>-1.0579594950630296E-2</v>
      </c>
    </row>
    <row r="31" spans="1:56" x14ac:dyDescent="0.35">
      <c r="A31" s="1" t="s">
        <v>0</v>
      </c>
      <c r="B31" s="1" t="s">
        <v>141</v>
      </c>
      <c r="K31" s="1">
        <v>2.72</v>
      </c>
    </row>
    <row r="32" spans="1:56" x14ac:dyDescent="0.35">
      <c r="A32" s="1" t="s">
        <v>0</v>
      </c>
      <c r="B32" s="1" t="s">
        <v>140</v>
      </c>
      <c r="K32" s="1">
        <v>2.72</v>
      </c>
    </row>
    <row r="33" spans="1:56" x14ac:dyDescent="0.35">
      <c r="A33" s="1">
        <v>6</v>
      </c>
      <c r="B33" s="1" t="s">
        <v>139</v>
      </c>
      <c r="C33" s="1">
        <v>1500.5000016652048</v>
      </c>
      <c r="D33" s="1">
        <v>0</v>
      </c>
      <c r="E33">
        <f>(R33-S33*(1000-T33)/(1000-U33))*AK33</f>
        <v>-4.6110347162367766</v>
      </c>
      <c r="F33">
        <f>IF(AV33&lt;&gt;0,1/(1/AV33-1/N33),0)</f>
        <v>2.9318430171711505</v>
      </c>
      <c r="G33">
        <f>((AY33-AL33/2)*S33-E33)/(AY33+AL33/2)</f>
        <v>385.95432639463706</v>
      </c>
      <c r="H33">
        <f>AL33*1000</f>
        <v>32.096907354026278</v>
      </c>
      <c r="I33">
        <f>(AQ33-AW33)</f>
        <v>1.5610203206921995</v>
      </c>
      <c r="J33">
        <f>(P33+AP33*D33)</f>
        <v>30.866640090942383</v>
      </c>
      <c r="K33" s="1"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32.597007751464844</v>
      </c>
      <c r="P33" s="1">
        <v>30.866640090942383</v>
      </c>
      <c r="Q33" s="1">
        <v>32.727802276611328</v>
      </c>
      <c r="R33" s="1">
        <v>400.02902221679688</v>
      </c>
      <c r="S33" s="1">
        <v>392.78244018554688</v>
      </c>
      <c r="T33" s="1">
        <v>4.8896479606628418</v>
      </c>
      <c r="U33" s="1">
        <v>33.017627716064453</v>
      </c>
      <c r="V33" s="1">
        <v>8.7441997528076172</v>
      </c>
      <c r="W33" s="1">
        <v>59.045711517333984</v>
      </c>
      <c r="X33" s="1">
        <v>300.13186645507813</v>
      </c>
      <c r="Y33" s="1">
        <v>301.19021606445313</v>
      </c>
      <c r="Z33" s="1">
        <v>7.5930841267108917E-2</v>
      </c>
      <c r="AA33" s="1">
        <v>88.321533203125</v>
      </c>
      <c r="AB33" s="1">
        <v>-18.286237716674805</v>
      </c>
      <c r="AC33" s="1">
        <v>-0.781139075756073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1.1034259796142576</v>
      </c>
      <c r="AL33">
        <f>(U33-T33)/(1000-U33)*AK33</f>
        <v>3.2096907354026281E-2</v>
      </c>
      <c r="AM33">
        <f>(P33+273.15)</f>
        <v>304.01664009094236</v>
      </c>
      <c r="AN33">
        <f>(O33+273.15)</f>
        <v>305.74700775146482</v>
      </c>
      <c r="AO33">
        <f>(Y33*AG33+Z33*AH33)*AI33</f>
        <v>48.19043349317235</v>
      </c>
      <c r="AP33">
        <f>((AO33+0.00000010773*(AN33^4-AM33^4))-AL33*44100)/(L33*51.4+0.00000043092*AM33^3)</f>
        <v>-11.023782462298561</v>
      </c>
      <c r="AQ33">
        <f>0.61365*EXP(17.502*J33/(240.97+J33))</f>
        <v>4.4771878233050062</v>
      </c>
      <c r="AR33">
        <f>AQ33*1000/AA33</f>
        <v>50.691916919152781</v>
      </c>
      <c r="AS33">
        <f>(AR33-U33)</f>
        <v>17.674289203088328</v>
      </c>
      <c r="AT33">
        <f>IF(D33,P33,(O33+P33)/2)</f>
        <v>31.731823921203613</v>
      </c>
      <c r="AU33">
        <f>0.61365*EXP(17.502*AT33/(240.97+AT33))</f>
        <v>4.7030797371382675</v>
      </c>
      <c r="AV33">
        <f>IF(AS33&lt;&gt;0,(1000-(AR33+U33)/2)/AS33*AL33,0)</f>
        <v>1.7400133182866782</v>
      </c>
      <c r="AW33">
        <f>U33*AA33/1000</f>
        <v>2.9161675026128067</v>
      </c>
      <c r="AX33">
        <f>(AU33-AW33)</f>
        <v>1.7869122345254609</v>
      </c>
      <c r="AY33">
        <f>1/(1.6/F33+1.37/N33)</f>
        <v>1.1550021646258311</v>
      </c>
      <c r="AZ33">
        <f>G33*AA33*0.001</f>
        <v>34.088077853553685</v>
      </c>
      <c r="BA33">
        <f>G33/S33</f>
        <v>0.9826160411150654</v>
      </c>
      <c r="BB33">
        <f>(1-AL33*AA33/AQ33/F33)*100</f>
        <v>78.403480710372094</v>
      </c>
      <c r="BC33">
        <f>(S33-E33/(N33/1.35))</f>
        <v>394.2367370865187</v>
      </c>
      <c r="BD33">
        <f>E33*BB33/100/BC33</f>
        <v>-9.170154311367161E-3</v>
      </c>
    </row>
    <row r="34" spans="1:56" x14ac:dyDescent="0.35">
      <c r="A34" s="1" t="s">
        <v>0</v>
      </c>
      <c r="B34" s="1" t="s">
        <v>138</v>
      </c>
      <c r="K34" s="1">
        <v>2.72</v>
      </c>
    </row>
    <row r="35" spans="1:56" x14ac:dyDescent="0.35">
      <c r="A35" s="1" t="s">
        <v>0</v>
      </c>
      <c r="B35" s="1" t="s">
        <v>137</v>
      </c>
      <c r="K35" s="1">
        <v>2.72</v>
      </c>
    </row>
    <row r="36" spans="1:56" x14ac:dyDescent="0.35">
      <c r="A36" s="1">
        <v>7</v>
      </c>
      <c r="B36" s="1" t="s">
        <v>136</v>
      </c>
      <c r="C36" s="1">
        <v>1704.5000016652048</v>
      </c>
      <c r="D36" s="1">
        <v>0</v>
      </c>
      <c r="E36">
        <f>(R36-S36*(1000-T36)/(1000-U36))*AK36</f>
        <v>-4.2572902796633034</v>
      </c>
      <c r="F36">
        <f>IF(AV36&lt;&gt;0,1/(1/AV36-1/N36),0)</f>
        <v>2.6286170715497001</v>
      </c>
      <c r="G36">
        <f>((AY36-AL36/2)*S36-E36)/(AY36+AL36/2)</f>
        <v>385.42393046871263</v>
      </c>
      <c r="H36">
        <f>AL36*1000</f>
        <v>31.068218531621092</v>
      </c>
      <c r="I36">
        <f>(AQ36-AW36)</f>
        <v>1.6135987489160999</v>
      </c>
      <c r="J36">
        <f>(P36+AP36*D36)</f>
        <v>31.117525100708008</v>
      </c>
      <c r="K36" s="1"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32.618801116943359</v>
      </c>
      <c r="P36" s="1">
        <v>31.117525100708008</v>
      </c>
      <c r="Q36" s="1">
        <v>32.737709045410156</v>
      </c>
      <c r="R36" s="1">
        <v>399.89404296875</v>
      </c>
      <c r="S36" s="1">
        <v>392.6961669921875</v>
      </c>
      <c r="T36" s="1">
        <v>5.9348101615905762</v>
      </c>
      <c r="U36" s="1">
        <v>33.15484619140625</v>
      </c>
      <c r="V36" s="1">
        <v>10.599565505981445</v>
      </c>
      <c r="W36" s="1">
        <v>59.214523315429688</v>
      </c>
      <c r="X36" s="1">
        <v>300.16046142578125</v>
      </c>
      <c r="Y36" s="1">
        <v>500.13238525390625</v>
      </c>
      <c r="Z36" s="1">
        <v>1.5667621046304703E-2</v>
      </c>
      <c r="AA36" s="1">
        <v>88.31585693359375</v>
      </c>
      <c r="AB36" s="1">
        <v>-18.25526237487793</v>
      </c>
      <c r="AC36" s="1">
        <v>-0.7852473258972168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1.103531108183019</v>
      </c>
      <c r="AL36">
        <f>(U36-T36)/(1000-U36)*AK36</f>
        <v>3.1068218531621093E-2</v>
      </c>
      <c r="AM36">
        <f>(P36+273.15)</f>
        <v>304.26752510070799</v>
      </c>
      <c r="AN36">
        <f>(O36+273.15)</f>
        <v>305.76880111694334</v>
      </c>
      <c r="AO36">
        <f>(Y36*AG36+Z36*AH36)*AI36</f>
        <v>80.02117985201221</v>
      </c>
      <c r="AP36">
        <f>((AO36+0.00000010773*(AN36^4-AM36^4))-AL36*44100)/(L36*51.4+0.00000043092*AM36^3)</f>
        <v>-10.411768164156147</v>
      </c>
      <c r="AQ36">
        <f>0.61365*EXP(17.502*J36/(240.97+J36))</f>
        <v>4.5416974018116401</v>
      </c>
      <c r="AR36">
        <f>AQ36*1000/AA36</f>
        <v>51.425616638998612</v>
      </c>
      <c r="AS36">
        <f>(AR36-U36)</f>
        <v>18.270770447592362</v>
      </c>
      <c r="AT36">
        <f>IF(D36,P36,(O36+P36)/2)</f>
        <v>31.868163108825684</v>
      </c>
      <c r="AU36">
        <f>0.61365*EXP(17.502*AT36/(240.97+AT36))</f>
        <v>4.7395668734264458</v>
      </c>
      <c r="AV36">
        <f>IF(AS36&lt;&gt;0,(1000-(AR36+U36)/2)/AS36*AL36,0)</f>
        <v>1.6285211653010312</v>
      </c>
      <c r="AW36">
        <f>U36*AA36/1000</f>
        <v>2.9280986528955402</v>
      </c>
      <c r="AX36">
        <f>(AU36-AW36)</f>
        <v>1.8114682205309056</v>
      </c>
      <c r="AY36">
        <f>1/(1.6/F36+1.37/N36)</f>
        <v>1.076713100700412</v>
      </c>
      <c r="AZ36">
        <f>G36*AA36*0.001</f>
        <v>34.039044702058206</v>
      </c>
      <c r="BA36">
        <f>G36/S36</f>
        <v>0.981481264308802</v>
      </c>
      <c r="BB36">
        <f>(1-AL36*AA36/AQ36/F36)*100</f>
        <v>77.01685170843102</v>
      </c>
      <c r="BC36">
        <f>(S36-E36/(N36/1.35))</f>
        <v>394.03889469676329</v>
      </c>
      <c r="BD36">
        <f>E36*BB36/100/BC36</f>
        <v>-8.3210845061602191E-3</v>
      </c>
    </row>
    <row r="37" spans="1:56" x14ac:dyDescent="0.35">
      <c r="A37" s="1" t="s">
        <v>0</v>
      </c>
      <c r="B37" s="1" t="s">
        <v>135</v>
      </c>
      <c r="K37" s="1">
        <v>2.72</v>
      </c>
    </row>
    <row r="38" spans="1:56" x14ac:dyDescent="0.35">
      <c r="A38" s="1" t="s">
        <v>0</v>
      </c>
      <c r="B38" s="1" t="s">
        <v>134</v>
      </c>
      <c r="K38" s="1">
        <v>2.72</v>
      </c>
    </row>
    <row r="39" spans="1:56" x14ac:dyDescent="0.35">
      <c r="A39" s="1">
        <v>8</v>
      </c>
      <c r="B39" s="1" t="s">
        <v>133</v>
      </c>
      <c r="C39" s="1">
        <v>1908.5000016652048</v>
      </c>
      <c r="D39" s="1">
        <v>0</v>
      </c>
      <c r="E39">
        <f>(R39-S39*(1000-T39)/(1000-U39))*AK39</f>
        <v>-4.1151368591117201</v>
      </c>
      <c r="F39">
        <f>IF(AV39&lt;&gt;0,1/(1/AV39-1/N39),0)</f>
        <v>2.5137536471673441</v>
      </c>
      <c r="G39">
        <f>((AY39-AL39/2)*S39-E39)/(AY39+AL39/2)</f>
        <v>385.627327606542</v>
      </c>
      <c r="H39">
        <f>AL39*1000</f>
        <v>30.444859953038183</v>
      </c>
      <c r="I39">
        <f>(AQ39-AW39)</f>
        <v>1.6248097056371784</v>
      </c>
      <c r="J39">
        <f>(P39+AP39*D39)</f>
        <v>31.374155044555664</v>
      </c>
      <c r="K39" s="1"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32.656391143798828</v>
      </c>
      <c r="P39" s="1">
        <v>31.374155044555664</v>
      </c>
      <c r="Q39" s="1">
        <v>32.759540557861328</v>
      </c>
      <c r="R39" s="1">
        <v>400.14321899414063</v>
      </c>
      <c r="S39" s="1">
        <v>393.02914428710938</v>
      </c>
      <c r="T39" s="1">
        <v>7.1279387474060059</v>
      </c>
      <c r="U39" s="1">
        <v>33.784530639648438</v>
      </c>
      <c r="V39" s="1">
        <v>12.703563690185547</v>
      </c>
      <c r="W39" s="1">
        <v>60.211505889892578</v>
      </c>
      <c r="X39" s="1">
        <v>300.15960693359375</v>
      </c>
      <c r="Y39" s="1">
        <v>750.009033203125</v>
      </c>
      <c r="Z39" s="1">
        <v>9.0395696461200714E-2</v>
      </c>
      <c r="AA39" s="1">
        <v>88.315879821777344</v>
      </c>
      <c r="AB39" s="1">
        <v>-18.099298477172852</v>
      </c>
      <c r="AC39" s="1">
        <v>-0.81712371110916138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1.1035279666676239</v>
      </c>
      <c r="AL39">
        <f>(U39-T39)/(1000-U39)*AK39</f>
        <v>3.0444859953038184E-2</v>
      </c>
      <c r="AM39">
        <f>(P39+273.15)</f>
        <v>304.52415504455564</v>
      </c>
      <c r="AN39">
        <f>(O39+273.15)</f>
        <v>305.80639114379881</v>
      </c>
      <c r="AO39">
        <f>(Y39*AG39+Z39*AH39)*AI39</f>
        <v>120.00144263025868</v>
      </c>
      <c r="AP39">
        <f>((AO39+0.00000010773*(AN39^4-AM39^4))-AL39*44100)/(L39*51.4+0.00000043092*AM39^3)</f>
        <v>-9.8786393380252804</v>
      </c>
      <c r="AQ39">
        <f>0.61365*EXP(17.502*J39/(240.97+J39))</f>
        <v>4.6085202534435243</v>
      </c>
      <c r="AR39">
        <f>AQ39*1000/AA39</f>
        <v>52.18223792531515</v>
      </c>
      <c r="AS39">
        <f>(AR39-U39)</f>
        <v>18.397707285666712</v>
      </c>
      <c r="AT39">
        <f>IF(D39,P39,(O39+P39)/2)</f>
        <v>32.015273094177246</v>
      </c>
      <c r="AU39">
        <f>0.61365*EXP(17.502*AT39/(240.97+AT39))</f>
        <v>4.7792126780045479</v>
      </c>
      <c r="AV39">
        <f>IF(AS39&lt;&gt;0,(1000-(AR39+U39)/2)/AS39*AL39,0)</f>
        <v>1.583688466494402</v>
      </c>
      <c r="AW39">
        <f>U39*AA39/1000</f>
        <v>2.9837105478063459</v>
      </c>
      <c r="AX39">
        <f>(AU39-AW39)</f>
        <v>1.7955021301982019</v>
      </c>
      <c r="AY39">
        <f>1/(1.6/F39+1.37/N39)</f>
        <v>1.0454064311492404</v>
      </c>
      <c r="AZ39">
        <f>G39*AA39*0.001</f>
        <v>34.057016720892527</v>
      </c>
      <c r="BA39">
        <f>G39/S39</f>
        <v>0.9811672574714706</v>
      </c>
      <c r="BB39">
        <f>(1-AL39*AA39/AQ39/F39)*100</f>
        <v>76.790351340840473</v>
      </c>
      <c r="BC39">
        <f>(S39-E39/(N39/1.35))</f>
        <v>394.32703752573701</v>
      </c>
      <c r="BD39">
        <f>E39*BB39/100/BC39</f>
        <v>-8.0137240197790602E-3</v>
      </c>
    </row>
    <row r="40" spans="1:56" x14ac:dyDescent="0.35">
      <c r="A40" s="1" t="s">
        <v>0</v>
      </c>
      <c r="B40" s="1" t="s">
        <v>132</v>
      </c>
      <c r="K40" s="1">
        <v>2.72</v>
      </c>
    </row>
    <row r="41" spans="1:56" x14ac:dyDescent="0.35">
      <c r="A41" s="1" t="s">
        <v>0</v>
      </c>
      <c r="B41" s="1" t="s">
        <v>131</v>
      </c>
      <c r="K41" s="1">
        <v>2.72</v>
      </c>
    </row>
    <row r="42" spans="1:56" x14ac:dyDescent="0.35">
      <c r="A42" s="1">
        <v>9</v>
      </c>
      <c r="B42" s="1" t="s">
        <v>130</v>
      </c>
      <c r="C42" s="1">
        <v>2113.0000016540289</v>
      </c>
      <c r="D42" s="1">
        <v>0</v>
      </c>
      <c r="E42">
        <f>(R42-S42*(1000-T42)/(1000-U42))*AK42</f>
        <v>-4.3455220016129168</v>
      </c>
      <c r="F42">
        <f>IF(AV42&lt;&gt;0,1/(1/AV42-1/N42),0)</f>
        <v>2.5055795166373374</v>
      </c>
      <c r="G42">
        <f>((AY42-AL42/2)*S42-E42)/(AY42+AL42/2)</f>
        <v>386.03714985193255</v>
      </c>
      <c r="H42">
        <f>AL42*1000</f>
        <v>30.067211607913787</v>
      </c>
      <c r="I42">
        <f>(AQ42-AW42)</f>
        <v>1.606433152400065</v>
      </c>
      <c r="J42">
        <f>(P42+AP42*D42)</f>
        <v>31.620920181274414</v>
      </c>
      <c r="K42" s="1"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32.715469360351563</v>
      </c>
      <c r="P42" s="1">
        <v>31.620920181274414</v>
      </c>
      <c r="Q42" s="1">
        <v>32.802169799804688</v>
      </c>
      <c r="R42" s="1">
        <v>399.87344360351563</v>
      </c>
      <c r="S42" s="1">
        <v>393.10015869140625</v>
      </c>
      <c r="T42" s="1">
        <v>8.4292383193969727</v>
      </c>
      <c r="U42" s="1">
        <v>34.731502532958984</v>
      </c>
      <c r="V42" s="1">
        <v>14.97191047668457</v>
      </c>
      <c r="W42" s="1">
        <v>61.689670562744141</v>
      </c>
      <c r="X42" s="1">
        <v>300.13528442382813</v>
      </c>
      <c r="Y42" s="1">
        <v>999.3270263671875</v>
      </c>
      <c r="Z42" s="1">
        <v>0.14342820644378662</v>
      </c>
      <c r="AA42" s="1">
        <v>88.310234069824219</v>
      </c>
      <c r="AB42" s="1">
        <v>-17.800880432128906</v>
      </c>
      <c r="AC42" s="1">
        <v>-0.87387478351593018</v>
      </c>
      <c r="AD42" s="1">
        <v>0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1.1034385456758384</v>
      </c>
      <c r="AL42">
        <f>(U42-T42)/(1000-U42)*AK42</f>
        <v>3.0067211607913789E-2</v>
      </c>
      <c r="AM42">
        <f>(P42+273.15)</f>
        <v>304.77092018127439</v>
      </c>
      <c r="AN42">
        <f>(O42+273.15)</f>
        <v>305.86546936035154</v>
      </c>
      <c r="AO42">
        <f>(Y42*AG42+Z42*AH42)*AI42</f>
        <v>159.89232064487805</v>
      </c>
      <c r="AP42">
        <f>((AO42+0.00000010773*(AN42^4-AM42^4))-AL42*44100)/(L42*51.4+0.00000043092*AM42^3)</f>
        <v>-9.4321773464496221</v>
      </c>
      <c r="AQ42">
        <f>0.61365*EXP(17.502*J42/(240.97+J42))</f>
        <v>4.6735802706823657</v>
      </c>
      <c r="AR42">
        <f>AQ42*1000/AA42</f>
        <v>52.922295132714837</v>
      </c>
      <c r="AS42">
        <f>(AR42-U42)</f>
        <v>18.190792599755852</v>
      </c>
      <c r="AT42">
        <f>IF(D42,P42,(O42+P42)/2)</f>
        <v>32.168194770812988</v>
      </c>
      <c r="AU42">
        <f>0.61365*EXP(17.502*AT42/(240.97+AT42))</f>
        <v>4.8207304473313792</v>
      </c>
      <c r="AV42">
        <f>IF(AS42&lt;&gt;0,(1000-(AR42+U42)/2)/AS42*AL42,0)</f>
        <v>1.580440148989116</v>
      </c>
      <c r="AW42">
        <f>U42*AA42/1000</f>
        <v>3.0671471182823007</v>
      </c>
      <c r="AX42">
        <f>(AU42-AW42)</f>
        <v>1.7535833290490785</v>
      </c>
      <c r="AY42">
        <f>1/(1.6/F42+1.37/N42)</f>
        <v>1.0431419993426756</v>
      </c>
      <c r="AZ42">
        <f>G42*AA42*0.001</f>
        <v>34.091031063071966</v>
      </c>
      <c r="BA42">
        <f>G42/S42</f>
        <v>0.98203254645588089</v>
      </c>
      <c r="BB42">
        <f>(1-AL42*AA42/AQ42/F42)*100</f>
        <v>77.325052316928435</v>
      </c>
      <c r="BC42">
        <f>(S42-E42/(N42/1.35))</f>
        <v>394.47071423239947</v>
      </c>
      <c r="BD42">
        <f>E42*BB42/100/BC42</f>
        <v>-8.5181916932145184E-3</v>
      </c>
    </row>
    <row r="43" spans="1:56" x14ac:dyDescent="0.35">
      <c r="A43" s="1" t="s">
        <v>0</v>
      </c>
      <c r="B43" s="1" t="s">
        <v>129</v>
      </c>
      <c r="K43" s="1">
        <v>2.72</v>
      </c>
    </row>
    <row r="44" spans="1:56" x14ac:dyDescent="0.35">
      <c r="A44" s="1" t="s">
        <v>0</v>
      </c>
      <c r="B44" s="1" t="s">
        <v>128</v>
      </c>
      <c r="K44" s="1">
        <v>2.72</v>
      </c>
    </row>
    <row r="45" spans="1:56" x14ac:dyDescent="0.35">
      <c r="A45" s="1">
        <v>10</v>
      </c>
      <c r="B45" s="1" t="s">
        <v>127</v>
      </c>
      <c r="C45" s="1">
        <v>2318.0000016540289</v>
      </c>
      <c r="D45" s="1">
        <v>0</v>
      </c>
      <c r="E45">
        <f>(R45-S45*(1000-T45)/(1000-U45))*AK45</f>
        <v>-3.7723112897859021</v>
      </c>
      <c r="F45">
        <f>IF(AV45&lt;&gt;0,1/(1/AV45-1/N45),0)</f>
        <v>2.5524175893565784</v>
      </c>
      <c r="G45">
        <f>((AY45-AL45/2)*S45-E45)/(AY45+AL45/2)</f>
        <v>385.34798714908192</v>
      </c>
      <c r="H45">
        <f>AL45*1000</f>
        <v>29.808823984748312</v>
      </c>
      <c r="I45">
        <f>(AQ45-AW45)</f>
        <v>1.5725882678457559</v>
      </c>
      <c r="J45">
        <f>(P45+AP45*D45)</f>
        <v>31.874322891235352</v>
      </c>
      <c r="K45" s="1"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32.794895172119141</v>
      </c>
      <c r="P45" s="1">
        <v>31.874322891235352</v>
      </c>
      <c r="Q45" s="1">
        <v>32.865242004394531</v>
      </c>
      <c r="R45" s="1">
        <v>399.9481201171875</v>
      </c>
      <c r="S45" s="1">
        <v>392.757568359375</v>
      </c>
      <c r="T45" s="1">
        <v>9.8394308090209961</v>
      </c>
      <c r="U45" s="1">
        <v>35.881324768066406</v>
      </c>
      <c r="V45" s="1">
        <v>17.398412704467773</v>
      </c>
      <c r="W45" s="1">
        <v>63.446563720703125</v>
      </c>
      <c r="X45" s="1">
        <v>300.17303466796875</v>
      </c>
      <c r="Y45" s="1">
        <v>1250.4107666015625</v>
      </c>
      <c r="Z45" s="1">
        <v>8.5570633411407471E-2</v>
      </c>
      <c r="AA45" s="1">
        <v>88.308692932128906</v>
      </c>
      <c r="AB45" s="1">
        <v>-17.468034744262695</v>
      </c>
      <c r="AC45" s="1">
        <v>-0.9515916109085083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1.10357733333812</v>
      </c>
      <c r="AL45">
        <f>(U45-T45)/(1000-U45)*AK45</f>
        <v>2.9808823984748312E-2</v>
      </c>
      <c r="AM45">
        <f>(P45+273.15)</f>
        <v>305.02432289123533</v>
      </c>
      <c r="AN45">
        <f>(O45+273.15)</f>
        <v>305.94489517211912</v>
      </c>
      <c r="AO45">
        <f>(Y45*AG45+Z45*AH45)*AI45</f>
        <v>200.06571818443263</v>
      </c>
      <c r="AP45">
        <f>((AO45+0.00000010773*(AN45^4-AM45^4))-AL45*44100)/(L45*51.4+0.00000043092*AM45^3)</f>
        <v>-9.0252517488311916</v>
      </c>
      <c r="AQ45">
        <f>0.61365*EXP(17.502*J45/(240.97+J45))</f>
        <v>4.7412211587869235</v>
      </c>
      <c r="AR45">
        <f>AQ45*1000/AA45</f>
        <v>53.689178283171586</v>
      </c>
      <c r="AS45">
        <f>(AR45-U45)</f>
        <v>17.80785351510518</v>
      </c>
      <c r="AT45">
        <f>IF(D45,P45,(O45+P45)/2)</f>
        <v>32.334609031677246</v>
      </c>
      <c r="AU45">
        <f>0.61365*EXP(17.502*AT45/(240.97+AT45))</f>
        <v>4.8662678057283877</v>
      </c>
      <c r="AV45">
        <f>IF(AS45&lt;&gt;0,(1000-(AR45+U45)/2)/AS45*AL45,0)</f>
        <v>1.5989478058518429</v>
      </c>
      <c r="AW45">
        <f>U45*AA45/1000</f>
        <v>3.1686328909411676</v>
      </c>
      <c r="AX45">
        <f>(AU45-AW45)</f>
        <v>1.6976349147872201</v>
      </c>
      <c r="AY45">
        <f>1/(1.6/F45+1.37/N45)</f>
        <v>1.0560508429541682</v>
      </c>
      <c r="AZ45">
        <f>G45*AA45*0.001</f>
        <v>34.029577069162229</v>
      </c>
      <c r="BA45">
        <f>G45/S45</f>
        <v>0.98113446612564503</v>
      </c>
      <c r="BB45">
        <f>(1-AL45*AA45/AQ45/F45)*100</f>
        <v>78.247641275199371</v>
      </c>
      <c r="BC45">
        <f>(S45-E45/(N45/1.35))</f>
        <v>393.94733615681071</v>
      </c>
      <c r="BD45">
        <f>E45*BB45/100/BC45</f>
        <v>-7.4927390920104557E-3</v>
      </c>
    </row>
    <row r="46" spans="1:56" x14ac:dyDescent="0.35">
      <c r="A46" s="1" t="s">
        <v>0</v>
      </c>
      <c r="B46" s="1" t="s">
        <v>126</v>
      </c>
      <c r="K46" s="1">
        <v>2.72</v>
      </c>
    </row>
    <row r="47" spans="1:56" x14ac:dyDescent="0.35">
      <c r="A47" s="1" t="s">
        <v>0</v>
      </c>
      <c r="B47" s="1" t="s">
        <v>125</v>
      </c>
      <c r="K47" s="1">
        <v>2.72</v>
      </c>
    </row>
    <row r="48" spans="1:56" x14ac:dyDescent="0.35">
      <c r="A48" s="1">
        <v>11</v>
      </c>
      <c r="B48" s="1" t="s">
        <v>124</v>
      </c>
      <c r="C48" s="1">
        <v>2523.0000016540289</v>
      </c>
      <c r="D48" s="1">
        <v>0</v>
      </c>
      <c r="E48">
        <f>(R48-S48*(1000-T48)/(1000-U48))*AK48</f>
        <v>-3.3225501110915636</v>
      </c>
      <c r="F48">
        <f>IF(AV48&lt;&gt;0,1/(1/AV48-1/N48),0)</f>
        <v>2.6395535364414573</v>
      </c>
      <c r="G48">
        <f>((AY48-AL48/2)*S48-E48)/(AY48+AL48/2)</f>
        <v>384.71017068049287</v>
      </c>
      <c r="H48">
        <f>AL48*1000</f>
        <v>29.845006949932603</v>
      </c>
      <c r="I48">
        <f>(AQ48-AW48)</f>
        <v>1.5398013884474397</v>
      </c>
      <c r="J48">
        <f>(P48+AP48*D48)</f>
        <v>32.230205535888672</v>
      </c>
      <c r="K48" s="1"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32.907447814941406</v>
      </c>
      <c r="P48" s="1">
        <v>32.230205535888672</v>
      </c>
      <c r="Q48" s="1">
        <v>32.955577850341797</v>
      </c>
      <c r="R48" s="1">
        <v>399.97366333007813</v>
      </c>
      <c r="S48" s="1">
        <v>392.37332153320313</v>
      </c>
      <c r="T48" s="1">
        <v>11.313248634338379</v>
      </c>
      <c r="U48" s="1">
        <v>37.346298217773438</v>
      </c>
      <c r="V48" s="1">
        <v>19.877325057983398</v>
      </c>
      <c r="W48" s="1">
        <v>65.617271423339844</v>
      </c>
      <c r="X48" s="1">
        <v>300.18267822265625</v>
      </c>
      <c r="Y48" s="1">
        <v>1600.22265625</v>
      </c>
      <c r="Z48" s="1">
        <v>4.5797713100910187E-2</v>
      </c>
      <c r="AA48" s="1">
        <v>88.304710388183594</v>
      </c>
      <c r="AB48" s="1">
        <v>-17.141176223754883</v>
      </c>
      <c r="AC48" s="1">
        <v>-1.1499648094177246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1.1036127875832948</v>
      </c>
      <c r="AL48">
        <f>(U48-T48)/(1000-U48)*AK48</f>
        <v>2.9845006949932602E-2</v>
      </c>
      <c r="AM48">
        <f>(P48+273.15)</f>
        <v>305.38020553588865</v>
      </c>
      <c r="AN48">
        <f>(O48+273.15)</f>
        <v>306.05744781494138</v>
      </c>
      <c r="AO48">
        <f>(Y48*AG48+Z48*AH48)*AI48</f>
        <v>256.03561927715782</v>
      </c>
      <c r="AP48">
        <f>((AO48+0.00000010773*(AN48^4-AM48^4))-AL48*44100)/(L48*51.4+0.00000043092*AM48^3)</f>
        <v>-8.6016979850701372</v>
      </c>
      <c r="AQ48">
        <f>0.61365*EXP(17.502*J48/(240.97+J48))</f>
        <v>4.8376554366386602</v>
      </c>
      <c r="AR48">
        <f>AQ48*1000/AA48</f>
        <v>54.783662336613084</v>
      </c>
      <c r="AS48">
        <f>(AR48-U48)</f>
        <v>17.437364118839646</v>
      </c>
      <c r="AT48">
        <f>IF(D48,P48,(O48+P48)/2)</f>
        <v>32.568826675415039</v>
      </c>
      <c r="AU48">
        <f>0.61365*EXP(17.502*AT48/(240.97+AT48))</f>
        <v>4.9309928982594364</v>
      </c>
      <c r="AV48">
        <f>IF(AS48&lt;&gt;0,(1000-(AR48+U48)/2)/AS48*AL48,0)</f>
        <v>1.6327122092181088</v>
      </c>
      <c r="AW48">
        <f>U48*AA48/1000</f>
        <v>3.2978540481912204</v>
      </c>
      <c r="AX48">
        <f>(AU48-AW48)</f>
        <v>1.633138850068216</v>
      </c>
      <c r="AY48">
        <f>1/(1.6/F48+1.37/N48)</f>
        <v>1.0796448041839204</v>
      </c>
      <c r="AZ48">
        <f>G48*AA48*0.001</f>
        <v>33.971720205329596</v>
      </c>
      <c r="BA48">
        <f>G48/S48</f>
        <v>0.98046974543843501</v>
      </c>
      <c r="BB48">
        <f>(1-AL48*AA48/AQ48/F48)*100</f>
        <v>79.360928881669494</v>
      </c>
      <c r="BC48">
        <f>(S48-E48/(N48/1.35))</f>
        <v>393.42123694205253</v>
      </c>
      <c r="BD48">
        <f>E48*BB48/100/BC48</f>
        <v>-6.7022478278405311E-3</v>
      </c>
    </row>
    <row r="49" spans="1:56" x14ac:dyDescent="0.35">
      <c r="A49" s="1" t="s">
        <v>0</v>
      </c>
      <c r="B49" s="1" t="s">
        <v>123</v>
      </c>
      <c r="K49" s="1">
        <v>2.72</v>
      </c>
    </row>
    <row r="50" spans="1:56" x14ac:dyDescent="0.35">
      <c r="A50" s="1" t="s">
        <v>0</v>
      </c>
      <c r="B50" s="1" t="s">
        <v>118</v>
      </c>
      <c r="K50" s="1">
        <v>2.72</v>
      </c>
    </row>
    <row r="51" spans="1:56" x14ac:dyDescent="0.35">
      <c r="A51" s="1">
        <v>12</v>
      </c>
      <c r="B51" s="1" t="s">
        <v>122</v>
      </c>
      <c r="C51" s="1">
        <v>2727.500001642853</v>
      </c>
      <c r="D51" s="1">
        <v>0</v>
      </c>
      <c r="E51">
        <f>(R51-S51*(1000-T51)/(1000-U51))*AK51</f>
        <v>-2.4506298885147744</v>
      </c>
      <c r="F51">
        <f>IF(AV51&lt;&gt;0,1/(1/AV51-1/N51),0)</f>
        <v>2.7803530137590604</v>
      </c>
      <c r="G51">
        <f>((AY51-AL51/2)*S51-E51)/(AY51+AL51/2)</f>
        <v>383.3385854759195</v>
      </c>
      <c r="H51">
        <f>AL51*1000</f>
        <v>30.056257342464455</v>
      </c>
      <c r="I51">
        <f>(AQ51-AW51)</f>
        <v>1.4999025915614737</v>
      </c>
      <c r="J51">
        <f>(P51+AP51*D51)</f>
        <v>32.606235504150391</v>
      </c>
      <c r="K51" s="1"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33.045806884765625</v>
      </c>
      <c r="P51" s="1">
        <v>32.606235504150391</v>
      </c>
      <c r="Q51" s="1">
        <v>33.070060729980469</v>
      </c>
      <c r="R51" s="1">
        <v>400.01736450195313</v>
      </c>
      <c r="S51" s="1">
        <v>391.5728759765625</v>
      </c>
      <c r="T51" s="1">
        <v>12.797990798950195</v>
      </c>
      <c r="U51" s="1">
        <v>38.973411560058594</v>
      </c>
      <c r="V51" s="1">
        <v>22.311595916748047</v>
      </c>
      <c r="W51" s="1">
        <v>67.944961547851563</v>
      </c>
      <c r="X51" s="1">
        <v>300.15496826171875</v>
      </c>
      <c r="Y51" s="1">
        <v>2001.2578125</v>
      </c>
      <c r="Z51" s="1">
        <v>0.19525298476219177</v>
      </c>
      <c r="AA51" s="1">
        <v>88.303718566894531</v>
      </c>
      <c r="AB51" s="1">
        <v>-17.042966842651367</v>
      </c>
      <c r="AC51" s="1">
        <v>-1.4248992204666138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1.1035109127269069</v>
      </c>
      <c r="AL51">
        <f>(U51-T51)/(1000-U51)*AK51</f>
        <v>3.0056257342464456E-2</v>
      </c>
      <c r="AM51">
        <f>(P51+273.15)</f>
        <v>305.75623550415037</v>
      </c>
      <c r="AN51">
        <f>(O51+273.15)</f>
        <v>306.1958068847656</v>
      </c>
      <c r="AO51">
        <f>(Y51*AG51+Z51*AH51)*AI51</f>
        <v>320.20124284294434</v>
      </c>
      <c r="AP51">
        <f>((AO51+0.00000010773*(AN51^4-AM51^4))-AL51*44100)/(L51*51.4+0.00000043092*AM51^3)</f>
        <v>-8.1739176545470773</v>
      </c>
      <c r="AQ51">
        <f>0.61365*EXP(17.502*J51/(240.97+J51))</f>
        <v>4.9413997575526416</v>
      </c>
      <c r="AR51">
        <f>AQ51*1000/AA51</f>
        <v>55.959135557912909</v>
      </c>
      <c r="AS51">
        <f>(AR51-U51)</f>
        <v>16.985723997854315</v>
      </c>
      <c r="AT51">
        <f>IF(D51,P51,(O51+P51)/2)</f>
        <v>32.826021194458008</v>
      </c>
      <c r="AU51">
        <f>0.61365*EXP(17.502*AT51/(240.97+AT51))</f>
        <v>5.002929418554884</v>
      </c>
      <c r="AV51">
        <f>IF(AS51&lt;&gt;0,(1000-(AR51+U51)/2)/AS51*AL51,0)</f>
        <v>1.6855094791899559</v>
      </c>
      <c r="AW51">
        <f>U51*AA51/1000</f>
        <v>3.441497165991168</v>
      </c>
      <c r="AX51">
        <f>(AU51-AW51)</f>
        <v>1.5614322525637161</v>
      </c>
      <c r="AY51">
        <f>1/(1.6/F51+1.37/N51)</f>
        <v>1.1166522801554872</v>
      </c>
      <c r="AZ51">
        <f>G51*AA51*0.001</f>
        <v>33.850222567697038</v>
      </c>
      <c r="BA51">
        <f>G51/S51</f>
        <v>0.97897124390930523</v>
      </c>
      <c r="BB51">
        <f>(1-AL51*AA51/AQ51/F51)*100</f>
        <v>80.681919880747841</v>
      </c>
      <c r="BC51">
        <f>(S51-E51/(N51/1.35))</f>
        <v>392.34579218119359</v>
      </c>
      <c r="BD51">
        <f>E51*BB51/100/BC51</f>
        <v>-5.039471003965886E-3</v>
      </c>
    </row>
    <row r="52" spans="1:56" x14ac:dyDescent="0.35">
      <c r="A52" s="1" t="s">
        <v>0</v>
      </c>
      <c r="B52" s="1" t="s">
        <v>121</v>
      </c>
    </row>
    <row r="53" spans="1:56" x14ac:dyDescent="0.35">
      <c r="A53" s="1" t="s">
        <v>0</v>
      </c>
      <c r="B53" s="1" t="s">
        <v>120</v>
      </c>
    </row>
    <row r="54" spans="1:56" x14ac:dyDescent="0.35">
      <c r="A54" s="1" t="s">
        <v>0</v>
      </c>
      <c r="B54" s="1" t="s">
        <v>119</v>
      </c>
    </row>
    <row r="55" spans="1:56" x14ac:dyDescent="0.35">
      <c r="A55" s="1" t="s">
        <v>0</v>
      </c>
      <c r="B55" s="1" t="s">
        <v>118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4013C8-C8A2-4A05-9A34-177E39F82F04}">
  <dimension ref="A1:BD55"/>
  <sheetViews>
    <sheetView zoomScale="46" workbookViewId="0">
      <selection activeCell="K18" sqref="K18:K51"/>
    </sheetView>
  </sheetViews>
  <sheetFormatPr defaultRowHeight="14.5" x14ac:dyDescent="0.35"/>
  <sheetData>
    <row r="1" spans="1:56" x14ac:dyDescent="0.35">
      <c r="A1" s="1" t="s">
        <v>70</v>
      </c>
    </row>
    <row r="2" spans="1:56" x14ac:dyDescent="0.35">
      <c r="A2" s="1" t="s">
        <v>117</v>
      </c>
    </row>
    <row r="3" spans="1:56" x14ac:dyDescent="0.35">
      <c r="A3" s="1" t="s">
        <v>69</v>
      </c>
      <c r="B3" s="1" t="s">
        <v>68</v>
      </c>
    </row>
    <row r="4" spans="1:56" x14ac:dyDescent="0.35">
      <c r="A4" s="1" t="s">
        <v>67</v>
      </c>
      <c r="B4" s="1" t="s">
        <v>66</v>
      </c>
      <c r="C4" s="1">
        <v>1</v>
      </c>
      <c r="D4" s="1">
        <v>0.15999999642372131</v>
      </c>
    </row>
    <row r="5" spans="1:56" x14ac:dyDescent="0.35">
      <c r="A5" s="1" t="s">
        <v>65</v>
      </c>
      <c r="B5" s="1">
        <v>4</v>
      </c>
    </row>
    <row r="6" spans="1:56" x14ac:dyDescent="0.35">
      <c r="A6" s="1" t="s">
        <v>64</v>
      </c>
      <c r="B6" s="1" t="s">
        <v>63</v>
      </c>
    </row>
    <row r="7" spans="1:56" x14ac:dyDescent="0.35">
      <c r="A7" s="1" t="s">
        <v>0</v>
      </c>
      <c r="B7" s="1" t="s">
        <v>62</v>
      </c>
    </row>
    <row r="9" spans="1:56" x14ac:dyDescent="0.35">
      <c r="A9" s="1" t="s">
        <v>61</v>
      </c>
      <c r="B9" s="1" t="s">
        <v>60</v>
      </c>
      <c r="C9" s="1" t="s">
        <v>59</v>
      </c>
      <c r="D9" s="1" t="s">
        <v>58</v>
      </c>
      <c r="E9" s="1" t="s">
        <v>57</v>
      </c>
      <c r="F9" s="1" t="s">
        <v>56</v>
      </c>
      <c r="G9" s="1" t="s">
        <v>55</v>
      </c>
      <c r="H9" s="1" t="s">
        <v>54</v>
      </c>
      <c r="I9" s="1" t="s">
        <v>53</v>
      </c>
      <c r="J9" s="1" t="s">
        <v>52</v>
      </c>
      <c r="K9" s="1" t="s">
        <v>51</v>
      </c>
      <c r="L9" s="1" t="s">
        <v>50</v>
      </c>
      <c r="M9" s="1" t="s">
        <v>49</v>
      </c>
      <c r="N9" s="1" t="s">
        <v>48</v>
      </c>
      <c r="O9" s="1" t="s">
        <v>47</v>
      </c>
      <c r="P9" s="1" t="s">
        <v>46</v>
      </c>
      <c r="Q9" s="1" t="s">
        <v>45</v>
      </c>
      <c r="R9" s="1" t="s">
        <v>44</v>
      </c>
      <c r="S9" s="1" t="s">
        <v>43</v>
      </c>
      <c r="T9" s="1" t="s">
        <v>42</v>
      </c>
      <c r="U9" s="1" t="s">
        <v>41</v>
      </c>
      <c r="V9" s="1" t="s">
        <v>40</v>
      </c>
      <c r="W9" s="1" t="s">
        <v>39</v>
      </c>
      <c r="X9" s="1" t="s">
        <v>38</v>
      </c>
      <c r="Y9" s="1" t="s">
        <v>37</v>
      </c>
      <c r="Z9" s="1" t="s">
        <v>36</v>
      </c>
      <c r="AA9" s="1" t="s">
        <v>35</v>
      </c>
      <c r="AB9" s="1" t="s">
        <v>34</v>
      </c>
      <c r="AC9" s="1" t="s">
        <v>33</v>
      </c>
      <c r="AD9" s="1" t="s">
        <v>32</v>
      </c>
      <c r="AE9" s="1" t="s">
        <v>31</v>
      </c>
      <c r="AF9" s="1" t="s">
        <v>30</v>
      </c>
      <c r="AG9" s="1" t="s">
        <v>29</v>
      </c>
      <c r="AH9" s="1" t="s">
        <v>28</v>
      </c>
      <c r="AI9" s="1" t="s">
        <v>27</v>
      </c>
      <c r="AJ9" s="1" t="s">
        <v>26</v>
      </c>
      <c r="AK9" s="1" t="s">
        <v>25</v>
      </c>
      <c r="AL9" s="1" t="s">
        <v>24</v>
      </c>
      <c r="AM9" s="1" t="s">
        <v>23</v>
      </c>
      <c r="AN9" s="1" t="s">
        <v>22</v>
      </c>
      <c r="AO9" s="1" t="s">
        <v>21</v>
      </c>
      <c r="AP9" s="1" t="s">
        <v>20</v>
      </c>
      <c r="AQ9" s="1" t="s">
        <v>19</v>
      </c>
      <c r="AR9" s="1" t="s">
        <v>18</v>
      </c>
      <c r="AS9" s="1" t="s">
        <v>17</v>
      </c>
      <c r="AT9" s="1" t="s">
        <v>16</v>
      </c>
      <c r="AU9" s="1" t="s">
        <v>15</v>
      </c>
      <c r="AV9" s="1" t="s">
        <v>14</v>
      </c>
      <c r="AW9" s="1" t="s">
        <v>13</v>
      </c>
      <c r="AX9" s="1" t="s">
        <v>12</v>
      </c>
      <c r="AY9" s="1" t="s">
        <v>11</v>
      </c>
      <c r="AZ9" s="1" t="s">
        <v>10</v>
      </c>
      <c r="BA9" s="1" t="s">
        <v>9</v>
      </c>
      <c r="BB9" s="1" t="s">
        <v>8</v>
      </c>
      <c r="BC9" s="1" t="s">
        <v>7</v>
      </c>
      <c r="BD9" s="1" t="s">
        <v>6</v>
      </c>
    </row>
    <row r="10" spans="1:56" x14ac:dyDescent="0.35">
      <c r="A10" s="1" t="s">
        <v>5</v>
      </c>
      <c r="B10" s="1" t="s">
        <v>5</v>
      </c>
      <c r="C10" s="1" t="s">
        <v>5</v>
      </c>
      <c r="D10" s="1" t="s">
        <v>5</v>
      </c>
      <c r="E10" s="1" t="s">
        <v>4</v>
      </c>
      <c r="F10" s="1" t="s">
        <v>4</v>
      </c>
      <c r="G10" s="1" t="s">
        <v>4</v>
      </c>
      <c r="H10" s="1" t="s">
        <v>4</v>
      </c>
      <c r="I10" s="1" t="s">
        <v>4</v>
      </c>
      <c r="J10" s="1" t="s">
        <v>4</v>
      </c>
      <c r="K10" s="1" t="s">
        <v>5</v>
      </c>
      <c r="L10" s="1" t="s">
        <v>4</v>
      </c>
      <c r="M10" s="1" t="s">
        <v>5</v>
      </c>
      <c r="N10" s="1" t="s">
        <v>4</v>
      </c>
      <c r="O10" s="1" t="s">
        <v>5</v>
      </c>
      <c r="P10" s="1" t="s">
        <v>5</v>
      </c>
      <c r="Q10" s="1" t="s">
        <v>5</v>
      </c>
      <c r="R10" s="1" t="s">
        <v>5</v>
      </c>
      <c r="S10" s="1" t="s">
        <v>5</v>
      </c>
      <c r="T10" s="1" t="s">
        <v>5</v>
      </c>
      <c r="U10" s="1" t="s">
        <v>5</v>
      </c>
      <c r="V10" s="1" t="s">
        <v>5</v>
      </c>
      <c r="W10" s="1" t="s">
        <v>5</v>
      </c>
      <c r="X10" s="1" t="s">
        <v>5</v>
      </c>
      <c r="Y10" s="1" t="s">
        <v>5</v>
      </c>
      <c r="Z10" s="1" t="s">
        <v>5</v>
      </c>
      <c r="AA10" s="1" t="s">
        <v>5</v>
      </c>
      <c r="AB10" s="1" t="s">
        <v>5</v>
      </c>
      <c r="AC10" s="1" t="s">
        <v>5</v>
      </c>
      <c r="AD10" s="1" t="s">
        <v>5</v>
      </c>
      <c r="AE10" s="1" t="s">
        <v>5</v>
      </c>
      <c r="AF10" s="1" t="s">
        <v>5</v>
      </c>
      <c r="AG10" s="1" t="s">
        <v>5</v>
      </c>
      <c r="AH10" s="1" t="s">
        <v>5</v>
      </c>
      <c r="AI10" s="1" t="s">
        <v>5</v>
      </c>
      <c r="AJ10" s="1" t="s">
        <v>5</v>
      </c>
      <c r="AK10" s="1" t="s">
        <v>4</v>
      </c>
      <c r="AL10" s="1" t="s">
        <v>4</v>
      </c>
      <c r="AM10" s="1" t="s">
        <v>4</v>
      </c>
      <c r="AN10" s="1" t="s">
        <v>4</v>
      </c>
      <c r="AO10" s="1" t="s">
        <v>4</v>
      </c>
      <c r="AP10" s="1" t="s">
        <v>4</v>
      </c>
      <c r="AQ10" s="1" t="s">
        <v>4</v>
      </c>
      <c r="AR10" s="1" t="s">
        <v>4</v>
      </c>
      <c r="AS10" s="1" t="s">
        <v>4</v>
      </c>
      <c r="AT10" s="1" t="s">
        <v>4</v>
      </c>
      <c r="AU10" s="1" t="s">
        <v>4</v>
      </c>
      <c r="AV10" s="1" t="s">
        <v>4</v>
      </c>
      <c r="AW10" s="1" t="s">
        <v>4</v>
      </c>
      <c r="AX10" s="1" t="s">
        <v>4</v>
      </c>
      <c r="AY10" s="1" t="s">
        <v>4</v>
      </c>
      <c r="AZ10" s="1" t="s">
        <v>4</v>
      </c>
      <c r="BA10" s="1" t="s">
        <v>4</v>
      </c>
      <c r="BB10" s="1" t="s">
        <v>4</v>
      </c>
      <c r="BC10" s="1" t="s">
        <v>4</v>
      </c>
      <c r="BD10" s="1" t="s">
        <v>4</v>
      </c>
    </row>
    <row r="11" spans="1:56" x14ac:dyDescent="0.35">
      <c r="A11" s="1" t="s">
        <v>0</v>
      </c>
      <c r="B11" s="1" t="s">
        <v>116</v>
      </c>
    </row>
    <row r="12" spans="1:56" x14ac:dyDescent="0.35">
      <c r="A12" s="1" t="s">
        <v>0</v>
      </c>
      <c r="B12" s="1" t="s">
        <v>115</v>
      </c>
    </row>
    <row r="13" spans="1:56" x14ac:dyDescent="0.35">
      <c r="A13" s="1" t="s">
        <v>0</v>
      </c>
      <c r="B13" s="1" t="s">
        <v>114</v>
      </c>
    </row>
    <row r="14" spans="1:56" x14ac:dyDescent="0.35">
      <c r="A14" s="1" t="s">
        <v>0</v>
      </c>
      <c r="B14" s="1" t="s">
        <v>113</v>
      </c>
    </row>
    <row r="15" spans="1:56" x14ac:dyDescent="0.35">
      <c r="A15" s="1" t="s">
        <v>0</v>
      </c>
      <c r="B15" s="1" t="s">
        <v>112</v>
      </c>
    </row>
    <row r="16" spans="1:56" x14ac:dyDescent="0.35">
      <c r="A16" s="1" t="s">
        <v>0</v>
      </c>
      <c r="B16" s="1" t="s">
        <v>111</v>
      </c>
    </row>
    <row r="17" spans="1:56" x14ac:dyDescent="0.35">
      <c r="A17" s="1" t="s">
        <v>0</v>
      </c>
      <c r="B17" s="1" t="s">
        <v>110</v>
      </c>
    </row>
    <row r="18" spans="1:56" x14ac:dyDescent="0.35">
      <c r="A18" s="1">
        <v>1</v>
      </c>
      <c r="B18" s="1" t="s">
        <v>109</v>
      </c>
      <c r="C18" s="1">
        <v>404.50000179931521</v>
      </c>
      <c r="D18" s="1">
        <v>0</v>
      </c>
      <c r="E18">
        <f>(R18-S18*(1000-T18)/(1000-U18))*AK18</f>
        <v>-3.3319725339269177</v>
      </c>
      <c r="F18">
        <f>IF(AV18&lt;&gt;0,1/(1/AV18-1/N18),0)</f>
        <v>5.513015056451736</v>
      </c>
      <c r="G18">
        <f>((AY18-AL18/2)*S18-E18)/(AY18+AL18/2)</f>
        <v>387.63881837324226</v>
      </c>
      <c r="H18">
        <f>AL18*1000</f>
        <v>29.351019150758841</v>
      </c>
      <c r="I18">
        <f>(AQ18-AW18)</f>
        <v>1.0240273138004348</v>
      </c>
      <c r="J18">
        <f>(P18+AP18*D18)</f>
        <v>31.858510971069336</v>
      </c>
      <c r="K18" s="1"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33.088207244873047</v>
      </c>
      <c r="P18" s="1">
        <v>31.858510971069336</v>
      </c>
      <c r="Q18" s="1">
        <v>33.165401458740234</v>
      </c>
      <c r="R18" s="1">
        <v>400.0166015625</v>
      </c>
      <c r="S18" s="1">
        <v>392.59335327148438</v>
      </c>
      <c r="T18" s="1">
        <v>16.57197380065918</v>
      </c>
      <c r="U18" s="1">
        <v>42.053146362304688</v>
      </c>
      <c r="V18" s="1">
        <v>28.818431854248047</v>
      </c>
      <c r="W18" s="1">
        <v>73.129837036132813</v>
      </c>
      <c r="X18" s="1">
        <v>300.13323974609375</v>
      </c>
      <c r="Y18" s="1">
        <v>-0.155593141913414</v>
      </c>
      <c r="Z18" s="1">
        <v>0.27841222286224365</v>
      </c>
      <c r="AA18" s="1">
        <v>88.29180908203125</v>
      </c>
      <c r="AB18" s="1">
        <v>-17.480073928833008</v>
      </c>
      <c r="AC18" s="1">
        <v>-1.8555616140365601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1.1034310284782856</v>
      </c>
      <c r="AL18">
        <f>(U18-T18)/(1000-U18)*AK18</f>
        <v>2.9351019150758842E-2</v>
      </c>
      <c r="AM18">
        <f>(P18+273.15)</f>
        <v>305.00851097106931</v>
      </c>
      <c r="AN18">
        <f>(O18+273.15)</f>
        <v>306.23820724487302</v>
      </c>
      <c r="AO18">
        <f>(Y18*AG18+Z18*AH18)*AI18</f>
        <v>-2.4894902149701803E-2</v>
      </c>
      <c r="AP18">
        <f>((AO18+0.00000010773*(AN18^4-AM18^4))-AL18*44100)/(L18*51.4+0.00000043092*AM18^3)</f>
        <v>-10.465954895786311</v>
      </c>
      <c r="AQ18">
        <f>0.61365*EXP(17.502*J18/(240.97+J18))</f>
        <v>4.7369756837197574</v>
      </c>
      <c r="AR18">
        <f>AQ18*1000/AA18</f>
        <v>53.651360561868984</v>
      </c>
      <c r="AS18">
        <f>(AR18-U18)</f>
        <v>11.598214199564296</v>
      </c>
      <c r="AT18">
        <f>IF(D18,P18,(O18+P18)/2)</f>
        <v>32.473359107971191</v>
      </c>
      <c r="AU18">
        <f>0.61365*EXP(17.502*AT18/(240.97+AT18))</f>
        <v>4.9045209343039193</v>
      </c>
      <c r="AV18">
        <f>IF(AS18&lt;&gt;0,(1000-(AR18+U18)/2)/AS18*AL18,0)</f>
        <v>2.4095525623277432</v>
      </c>
      <c r="AW18">
        <f>U18*AA18/1000</f>
        <v>3.7129483699193226</v>
      </c>
      <c r="AX18">
        <f>(AU18-AW18)</f>
        <v>1.1915725643845967</v>
      </c>
      <c r="AY18">
        <f>1/(1.6/F18+1.37/N18)</f>
        <v>1.6385659479247656</v>
      </c>
      <c r="AZ18">
        <f>G18*AA18*0.001</f>
        <v>34.225332544594494</v>
      </c>
      <c r="BA18">
        <f>G18/S18</f>
        <v>0.98737998273033423</v>
      </c>
      <c r="BB18">
        <f>(1-AL18*AA18/AQ18/F18)*100</f>
        <v>90.076765205419122</v>
      </c>
      <c r="BC18">
        <f>(S18-E18/(N18/1.35))</f>
        <v>393.64424046458015</v>
      </c>
      <c r="BD18">
        <f>E18*BB18/100/BC18</f>
        <v>-7.6244811115544859E-3</v>
      </c>
    </row>
    <row r="19" spans="1:56" x14ac:dyDescent="0.35">
      <c r="A19" s="1" t="s">
        <v>0</v>
      </c>
      <c r="B19" s="1" t="s">
        <v>108</v>
      </c>
      <c r="K19" s="1">
        <v>2.72</v>
      </c>
    </row>
    <row r="20" spans="1:56" x14ac:dyDescent="0.35">
      <c r="A20" s="1" t="s">
        <v>0</v>
      </c>
      <c r="B20" s="1" t="s">
        <v>107</v>
      </c>
      <c r="K20" s="1">
        <v>2.72</v>
      </c>
    </row>
    <row r="21" spans="1:56" x14ac:dyDescent="0.35">
      <c r="A21" s="1">
        <v>2</v>
      </c>
      <c r="B21" s="1" t="s">
        <v>106</v>
      </c>
      <c r="C21" s="1">
        <v>610.00000181049109</v>
      </c>
      <c r="D21" s="1">
        <v>0</v>
      </c>
      <c r="E21">
        <f>(R21-S21*(1000-T21)/(1000-U21))*AK21</f>
        <v>-2.7109488538093305</v>
      </c>
      <c r="F21">
        <f>IF(AV21&lt;&gt;0,1/(1/AV21-1/N21),0)</f>
        <v>4.6594757998940475</v>
      </c>
      <c r="G21">
        <f>((AY21-AL21/2)*S21-E21)/(AY21+AL21/2)</f>
        <v>387.33386849405093</v>
      </c>
      <c r="H21">
        <f>AL21*1000</f>
        <v>27.29763005938165</v>
      </c>
      <c r="I21">
        <f>(AQ21-AW21)</f>
        <v>1.0288929430986373</v>
      </c>
      <c r="J21">
        <f>(P21+AP21*D21)</f>
        <v>31.771905899047852</v>
      </c>
      <c r="K21" s="1"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33.056129455566406</v>
      </c>
      <c r="P21" s="1">
        <v>31.771905899047852</v>
      </c>
      <c r="Q21" s="1">
        <v>33.154178619384766</v>
      </c>
      <c r="R21" s="1">
        <v>399.85321044921875</v>
      </c>
      <c r="S21" s="1">
        <v>392.59783935546875</v>
      </c>
      <c r="T21" s="1">
        <v>18.031982421875</v>
      </c>
      <c r="U21" s="1">
        <v>41.737594604492188</v>
      </c>
      <c r="V21" s="1">
        <v>31.412204742431641</v>
      </c>
      <c r="W21" s="1">
        <v>72.708030700683594</v>
      </c>
      <c r="X21" s="1">
        <v>300.14224243164063</v>
      </c>
      <c r="Y21" s="1">
        <v>25.206125259399414</v>
      </c>
      <c r="Z21" s="1">
        <v>0.12775173783302307</v>
      </c>
      <c r="AA21" s="1">
        <v>88.287025451660156</v>
      </c>
      <c r="AB21" s="1">
        <v>-17.461446762084961</v>
      </c>
      <c r="AC21" s="1">
        <v>-1.7310495376586914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1.1034641265869138</v>
      </c>
      <c r="AL21">
        <f>(U21-T21)/(1000-U21)*AK21</f>
        <v>2.7297630059381649E-2</v>
      </c>
      <c r="AM21">
        <f>(P21+273.15)</f>
        <v>304.92190589904783</v>
      </c>
      <c r="AN21">
        <f>(O21+273.15)</f>
        <v>306.20612945556638</v>
      </c>
      <c r="AO21">
        <f>(Y21*AG21+Z21*AH21)*AI21</f>
        <v>4.0329799513597777</v>
      </c>
      <c r="AP21">
        <f>((AO21+0.00000010773*(AN21^4-AM21^4))-AL21*44100)/(L21*51.4+0.00000043092*AM21^3)</f>
        <v>-9.6873306195412638</v>
      </c>
      <c r="AQ21">
        <f>0.61365*EXP(17.502*J21/(240.97+J21))</f>
        <v>4.7137810202365129</v>
      </c>
      <c r="AR21">
        <f>AQ21*1000/AA21</f>
        <v>53.391548714227007</v>
      </c>
      <c r="AS21">
        <f>(AR21-U21)</f>
        <v>11.653954109734819</v>
      </c>
      <c r="AT21">
        <f>IF(D21,P21,(O21+P21)/2)</f>
        <v>32.414017677307129</v>
      </c>
      <c r="AU21">
        <f>0.61365*EXP(17.502*AT21/(240.97+AT21))</f>
        <v>4.8881287064216261</v>
      </c>
      <c r="AV21">
        <f>IF(AS21&lt;&gt;0,(1000-(AR21+U21)/2)/AS21*AL21,0)</f>
        <v>2.2309363614683999</v>
      </c>
      <c r="AW21">
        <f>U21*AA21/1000</f>
        <v>3.6848880771378756</v>
      </c>
      <c r="AX21">
        <f>(AU21-AW21)</f>
        <v>1.2032406292837505</v>
      </c>
      <c r="AY21">
        <f>1/(1.6/F21+1.37/N21)</f>
        <v>1.5072641873026162</v>
      </c>
      <c r="AZ21">
        <f>G21*AA21*0.001</f>
        <v>34.196555106024263</v>
      </c>
      <c r="BA21">
        <f>G21/S21</f>
        <v>0.98659195152459389</v>
      </c>
      <c r="BB21">
        <f>(1-AL21*AA21/AQ21/F21)*100</f>
        <v>89.027253021177174</v>
      </c>
      <c r="BC21">
        <f>(S21-E21/(N21/1.35))</f>
        <v>393.45285883795179</v>
      </c>
      <c r="BD21">
        <f>E21*BB21/100/BC21</f>
        <v>-6.1341104560370127E-3</v>
      </c>
    </row>
    <row r="22" spans="1:56" x14ac:dyDescent="0.35">
      <c r="A22" s="1" t="s">
        <v>0</v>
      </c>
      <c r="B22" s="1" t="s">
        <v>105</v>
      </c>
      <c r="K22" s="1">
        <v>2.72</v>
      </c>
    </row>
    <row r="23" spans="1:56" x14ac:dyDescent="0.35">
      <c r="A23" s="1" t="s">
        <v>0</v>
      </c>
      <c r="B23" s="1" t="s">
        <v>104</v>
      </c>
      <c r="K23" s="1">
        <v>2.72</v>
      </c>
    </row>
    <row r="24" spans="1:56" x14ac:dyDescent="0.35">
      <c r="A24" s="1">
        <v>3</v>
      </c>
      <c r="B24" s="1" t="s">
        <v>103</v>
      </c>
      <c r="C24" s="1">
        <v>816.00000181049109</v>
      </c>
      <c r="D24" s="1">
        <v>0</v>
      </c>
      <c r="E24">
        <f>(R24-S24*(1000-T24)/(1000-U24))*AK24</f>
        <v>-2.7527610592666214</v>
      </c>
      <c r="F24">
        <f>IF(AV24&lt;&gt;0,1/(1/AV24-1/N24),0)</f>
        <v>4.2059064267787951</v>
      </c>
      <c r="G24">
        <f>((AY24-AL24/2)*S24-E24)/(AY24+AL24/2)</f>
        <v>388.15597054505815</v>
      </c>
      <c r="H24">
        <f>AL24*1000</f>
        <v>25.662623067586296</v>
      </c>
      <c r="I24">
        <f>(AQ24-AW24)</f>
        <v>1.0174284746201545</v>
      </c>
      <c r="J24">
        <f>(P24+AP24*D24)</f>
        <v>31.669240951538086</v>
      </c>
      <c r="K24" s="1"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33.006172180175781</v>
      </c>
      <c r="P24" s="1">
        <v>31.669240951538086</v>
      </c>
      <c r="Q24" s="1">
        <v>33.114902496337891</v>
      </c>
      <c r="R24" s="1">
        <v>399.90176391601563</v>
      </c>
      <c r="S24" s="1">
        <v>393.2510986328125</v>
      </c>
      <c r="T24" s="1">
        <v>19.270246505737305</v>
      </c>
      <c r="U24" s="1">
        <v>41.559165954589844</v>
      </c>
      <c r="V24" s="1">
        <v>33.662258148193359</v>
      </c>
      <c r="W24" s="1">
        <v>72.597686767578125</v>
      </c>
      <c r="X24" s="1">
        <v>300.15545654296875</v>
      </c>
      <c r="Y24" s="1">
        <v>50.107730865478516</v>
      </c>
      <c r="Z24" s="1">
        <v>0.12172772735357285</v>
      </c>
      <c r="AA24" s="1">
        <v>88.283409118652344</v>
      </c>
      <c r="AB24" s="1">
        <v>-17.335870742797852</v>
      </c>
      <c r="AC24" s="1">
        <v>-1.6966787576675415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1.1035127078785611</v>
      </c>
      <c r="AL24">
        <f>(U24-T24)/(1000-U24)*AK24</f>
        <v>2.5662623067586297E-2</v>
      </c>
      <c r="AM24">
        <f>(P24+273.15)</f>
        <v>304.81924095153806</v>
      </c>
      <c r="AN24">
        <f>(O24+273.15)</f>
        <v>306.15617218017576</v>
      </c>
      <c r="AO24">
        <f>(Y24*AG24+Z24*AH24)*AI24</f>
        <v>8.0172367592773526</v>
      </c>
      <c r="AP24">
        <f>((AO24+0.00000010773*(AN24^4-AM24^4))-AL24*44100)/(L24*51.4+0.00000043092*AM24^3)</f>
        <v>-9.0605034752395639</v>
      </c>
      <c r="AQ24">
        <f>0.61365*EXP(17.502*J24/(240.97+J24))</f>
        <v>4.6864133252191778</v>
      </c>
      <c r="AR24">
        <f>AQ24*1000/AA24</f>
        <v>53.08373761281316</v>
      </c>
      <c r="AS24">
        <f>(AR24-U24)</f>
        <v>11.524571658223316</v>
      </c>
      <c r="AT24">
        <f>IF(D24,P24,(O24+P24)/2)</f>
        <v>32.337706565856934</v>
      </c>
      <c r="AU24">
        <f>0.61365*EXP(17.502*AT24/(240.97+AT24))</f>
        <v>4.8671189475184509</v>
      </c>
      <c r="AV24">
        <f>IF(AS24&lt;&gt;0,(1000-(AR24+U24)/2)/AS24*AL24,0)</f>
        <v>2.1214003619826736</v>
      </c>
      <c r="AW24">
        <f>U24*AA24/1000</f>
        <v>3.6689848505990232</v>
      </c>
      <c r="AX24">
        <f>(AU24-AW24)</f>
        <v>1.1981340969194276</v>
      </c>
      <c r="AY24">
        <f>1/(1.6/F24+1.37/N24)</f>
        <v>1.4275826544075692</v>
      </c>
      <c r="AZ24">
        <f>G24*AA24*0.001</f>
        <v>34.267732349476937</v>
      </c>
      <c r="BA24">
        <f>G24/S24</f>
        <v>0.98704357570654422</v>
      </c>
      <c r="BB24">
        <f>(1-AL24*AA24/AQ24/F24)*100</f>
        <v>88.505768362720275</v>
      </c>
      <c r="BC24">
        <f>(S24-E24/(N24/1.35))</f>
        <v>394.11930547226882</v>
      </c>
      <c r="BD24">
        <f>E24*BB24/100/BC24</f>
        <v>-6.1817634733072179E-3</v>
      </c>
    </row>
    <row r="25" spans="1:56" x14ac:dyDescent="0.35">
      <c r="A25" s="1" t="s">
        <v>0</v>
      </c>
      <c r="B25" s="1" t="s">
        <v>102</v>
      </c>
      <c r="K25" s="1">
        <v>2.72</v>
      </c>
    </row>
    <row r="26" spans="1:56" x14ac:dyDescent="0.35">
      <c r="A26" s="1" t="s">
        <v>0</v>
      </c>
      <c r="B26" s="1" t="s">
        <v>101</v>
      </c>
      <c r="K26" s="1">
        <v>2.72</v>
      </c>
    </row>
    <row r="27" spans="1:56" x14ac:dyDescent="0.35">
      <c r="A27" s="1">
        <v>4</v>
      </c>
      <c r="B27" s="1" t="s">
        <v>100</v>
      </c>
      <c r="C27" s="1">
        <v>1022.0000018104911</v>
      </c>
      <c r="D27" s="1">
        <v>0</v>
      </c>
      <c r="E27">
        <f>(R27-S27*(1000-T27)/(1000-U27))*AK27</f>
        <v>-2.4297874770191257</v>
      </c>
      <c r="F27">
        <f>IF(AV27&lt;&gt;0,1/(1/AV27-1/N27),0)</f>
        <v>4.0168300405080659</v>
      </c>
      <c r="G27">
        <f>((AY27-AL27/2)*S27-E27)/(AY27+AL27/2)</f>
        <v>388.36962607015323</v>
      </c>
      <c r="H27">
        <f>AL27*1000</f>
        <v>24.601377003103053</v>
      </c>
      <c r="I27">
        <f>(AQ27-AW27)</f>
        <v>0.99843899505527389</v>
      </c>
      <c r="J27">
        <f>(P27+AP27*D27)</f>
        <v>31.636112213134766</v>
      </c>
      <c r="K27" s="1"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32.964710235595703</v>
      </c>
      <c r="P27" s="1">
        <v>31.636112213134766</v>
      </c>
      <c r="Q27" s="1">
        <v>33.074886322021484</v>
      </c>
      <c r="R27" s="1">
        <v>400.10385131835938</v>
      </c>
      <c r="S27" s="1">
        <v>393.53353881835938</v>
      </c>
      <c r="T27" s="1">
        <v>20.316234588623047</v>
      </c>
      <c r="U27" s="1">
        <v>41.677093505859375</v>
      </c>
      <c r="V27" s="1">
        <v>35.570068359375</v>
      </c>
      <c r="W27" s="1">
        <v>72.969085693359375</v>
      </c>
      <c r="X27" s="1">
        <v>300.20745849609375</v>
      </c>
      <c r="Y27" s="1">
        <v>100.45124816894531</v>
      </c>
      <c r="Z27" s="1">
        <v>7.713453471660614E-2</v>
      </c>
      <c r="AA27" s="1">
        <v>88.278053283691406</v>
      </c>
      <c r="AB27" s="1">
        <v>-17.294521331787109</v>
      </c>
      <c r="AC27" s="1">
        <v>-1.7083326578140259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1.1037038915297561</v>
      </c>
      <c r="AL27">
        <f>(U27-T27)/(1000-U27)*AK27</f>
        <v>2.4601377003103053E-2</v>
      </c>
      <c r="AM27">
        <f>(P27+273.15)</f>
        <v>304.78611221313474</v>
      </c>
      <c r="AN27">
        <f>(O27+273.15)</f>
        <v>306.11471023559568</v>
      </c>
      <c r="AO27">
        <f>(Y27*AG27+Z27*AH27)*AI27</f>
        <v>16.072199347789592</v>
      </c>
      <c r="AP27">
        <f>((AO27+0.00000010773*(AN27^4-AM27^4))-AL27*44100)/(L27*51.4+0.00000043092*AM27^3)</f>
        <v>-8.6128028525575235</v>
      </c>
      <c r="AQ27">
        <f>0.61365*EXP(17.502*J27/(240.97+J27))</f>
        <v>4.6776116762749167</v>
      </c>
      <c r="AR27">
        <f>AQ27*1000/AA27</f>
        <v>52.987254501896281</v>
      </c>
      <c r="AS27">
        <f>(AR27-U27)</f>
        <v>11.310160996036906</v>
      </c>
      <c r="AT27">
        <f>IF(D27,P27,(O27+P27)/2)</f>
        <v>32.300411224365234</v>
      </c>
      <c r="AU27">
        <f>0.61365*EXP(17.502*AT27/(240.97+AT27))</f>
        <v>4.8568795245573195</v>
      </c>
      <c r="AV27">
        <f>IF(AS27&lt;&gt;0,(1000-(AR27+U27)/2)/AS27*AL27,0)</f>
        <v>2.0722021865355864</v>
      </c>
      <c r="AW27">
        <f>U27*AA27/1000</f>
        <v>3.6791726812196428</v>
      </c>
      <c r="AX27">
        <f>(AU27-AW27)</f>
        <v>1.1777068433376767</v>
      </c>
      <c r="AY27">
        <f>1/(1.6/F27+1.37/N27)</f>
        <v>1.3919986922995102</v>
      </c>
      <c r="AZ27">
        <f>G27*AA27*0.001</f>
        <v>34.284514543988294</v>
      </c>
      <c r="BA27">
        <f>G27/S27</f>
        <v>0.98687808728142579</v>
      </c>
      <c r="BB27">
        <f>(1-AL27*AA27/AQ27/F27)*100</f>
        <v>88.441418418734713</v>
      </c>
      <c r="BC27">
        <f>(S27-E27/(N27/1.35))</f>
        <v>394.29988143239484</v>
      </c>
      <c r="BD27">
        <f>E27*BB27/100/BC27</f>
        <v>-5.4500105387552634E-3</v>
      </c>
    </row>
    <row r="28" spans="1:56" x14ac:dyDescent="0.35">
      <c r="A28" s="1" t="s">
        <v>0</v>
      </c>
      <c r="B28" s="1" t="s">
        <v>99</v>
      </c>
      <c r="K28" s="1">
        <v>2.72</v>
      </c>
    </row>
    <row r="29" spans="1:56" x14ac:dyDescent="0.35">
      <c r="A29" s="1" t="s">
        <v>0</v>
      </c>
      <c r="B29" s="1" t="s">
        <v>98</v>
      </c>
      <c r="K29" s="1">
        <v>2.72</v>
      </c>
    </row>
    <row r="30" spans="1:56" x14ac:dyDescent="0.35">
      <c r="A30" s="1">
        <v>5</v>
      </c>
      <c r="B30" s="1" t="s">
        <v>97</v>
      </c>
      <c r="C30" s="1">
        <v>1227.0000018104911</v>
      </c>
      <c r="D30" s="1">
        <v>0</v>
      </c>
      <c r="E30">
        <f>(R30-S30*(1000-T30)/(1000-U30))*AK30</f>
        <v>-2.6906676674167658</v>
      </c>
      <c r="F30">
        <f>IF(AV30&lt;&gt;0,1/(1/AV30-1/N30),0)</f>
        <v>3.8696334579287202</v>
      </c>
      <c r="G30">
        <f>((AY30-AL30/2)*S30-E30)/(AY30+AL30/2)</f>
        <v>389.0077355343775</v>
      </c>
      <c r="H30">
        <f>AL30*1000</f>
        <v>23.792394358302133</v>
      </c>
      <c r="I30">
        <f>(AQ30-AW30)</f>
        <v>0.98449952532499507</v>
      </c>
      <c r="J30">
        <f>(P30+AP30*D30)</f>
        <v>31.641506195068359</v>
      </c>
      <c r="K30" s="1"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32.929718017578125</v>
      </c>
      <c r="P30" s="1">
        <v>31.641506195068359</v>
      </c>
      <c r="Q30" s="1">
        <v>33.043724060058594</v>
      </c>
      <c r="R30" s="1">
        <v>399.91937255859375</v>
      </c>
      <c r="S30" s="1">
        <v>393.86566162109375</v>
      </c>
      <c r="T30" s="1">
        <v>21.191173553466797</v>
      </c>
      <c r="U30" s="1">
        <v>41.849494934082031</v>
      </c>
      <c r="V30" s="1">
        <v>37.176506042480469</v>
      </c>
      <c r="W30" s="1">
        <v>73.418212890625</v>
      </c>
      <c r="X30" s="1">
        <v>300.15512084960938</v>
      </c>
      <c r="Y30" s="1">
        <v>149.16511535644531</v>
      </c>
      <c r="Z30" s="1">
        <v>7.3520317673683167E-2</v>
      </c>
      <c r="AA30" s="1">
        <v>88.281692504882813</v>
      </c>
      <c r="AB30" s="1">
        <v>-17.299430847167969</v>
      </c>
      <c r="AC30" s="1">
        <v>-1.7362896203994751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1.103511473711799</v>
      </c>
      <c r="AL30">
        <f>(U30-T30)/(1000-U30)*AK30</f>
        <v>2.3792394358302132E-2</v>
      </c>
      <c r="AM30">
        <f>(P30+273.15)</f>
        <v>304.79150619506834</v>
      </c>
      <c r="AN30">
        <f>(O30+273.15)</f>
        <v>306.0797180175781</v>
      </c>
      <c r="AO30">
        <f>(Y30*AG30+Z30*AH30)*AI30</f>
        <v>23.866417923575227</v>
      </c>
      <c r="AP30">
        <f>((AO30+0.00000010773*(AN30^4-AM30^4))-AL30*44100)/(L30*51.4+0.00000043092*AM30^3)</f>
        <v>-8.2611214039408249</v>
      </c>
      <c r="AQ30">
        <f>0.61365*EXP(17.502*J30/(240.97+J30))</f>
        <v>4.6790437685802759</v>
      </c>
      <c r="AR30">
        <f>AQ30*1000/AA30</f>
        <v>53.001292066545744</v>
      </c>
      <c r="AS30">
        <f>(AR30-U30)</f>
        <v>11.151797132463713</v>
      </c>
      <c r="AT30">
        <f>IF(D30,P30,(O30+P30)/2)</f>
        <v>32.285612106323242</v>
      </c>
      <c r="AU30">
        <f>0.61365*EXP(17.502*AT30/(240.97+AT30))</f>
        <v>4.8528216311636516</v>
      </c>
      <c r="AV30">
        <f>IF(AS30&lt;&gt;0,(1000-(AR30+U30)/2)/AS30*AL30,0)</f>
        <v>2.0323209276797476</v>
      </c>
      <c r="AW30">
        <f>U30*AA30/1000</f>
        <v>3.6945442432552809</v>
      </c>
      <c r="AX30">
        <f>(AU30-AW30)</f>
        <v>1.1582773879083708</v>
      </c>
      <c r="AY30">
        <f>1/(1.6/F30+1.37/N30)</f>
        <v>1.3632460669925952</v>
      </c>
      <c r="AZ30">
        <f>G30*AA30*0.001</f>
        <v>34.342261290466688</v>
      </c>
      <c r="BA30">
        <f>G30/S30</f>
        <v>0.98766603296483946</v>
      </c>
      <c r="BB30">
        <f>(1-AL30*AA30/AQ30/F30)*100</f>
        <v>88.399362307357421</v>
      </c>
      <c r="BC30">
        <f>(S30-E30/(N30/1.35))</f>
        <v>394.71428452052464</v>
      </c>
      <c r="BD30">
        <f>E30*BB30/100/BC30</f>
        <v>-6.0259614437211699E-3</v>
      </c>
    </row>
    <row r="31" spans="1:56" x14ac:dyDescent="0.35">
      <c r="A31" s="1" t="s">
        <v>0</v>
      </c>
      <c r="B31" s="1" t="s">
        <v>96</v>
      </c>
      <c r="K31" s="1">
        <v>2.72</v>
      </c>
    </row>
    <row r="32" spans="1:56" x14ac:dyDescent="0.35">
      <c r="A32" s="1" t="s">
        <v>0</v>
      </c>
      <c r="B32" s="1" t="s">
        <v>95</v>
      </c>
      <c r="K32" s="1">
        <v>2.72</v>
      </c>
    </row>
    <row r="33" spans="1:56" x14ac:dyDescent="0.35">
      <c r="A33" s="1">
        <v>6</v>
      </c>
      <c r="B33" s="1" t="s">
        <v>94</v>
      </c>
      <c r="C33" s="1">
        <v>1433.5000017993152</v>
      </c>
      <c r="D33" s="1">
        <v>0</v>
      </c>
      <c r="E33">
        <f>(R33-S33*(1000-T33)/(1000-U33))*AK33</f>
        <v>-2.7247678040470218</v>
      </c>
      <c r="F33">
        <f>IF(AV33&lt;&gt;0,1/(1/AV33-1/N33),0)</f>
        <v>3.9565719402725574</v>
      </c>
      <c r="G33">
        <f>((AY33-AL33/2)*S33-E33)/(AY33+AL33/2)</f>
        <v>389.44447885448091</v>
      </c>
      <c r="H33">
        <f>AL33*1000</f>
        <v>23.374031326205049</v>
      </c>
      <c r="I33">
        <f>(AQ33-AW33)</f>
        <v>0.95569521324096307</v>
      </c>
      <c r="J33">
        <f>(P33+AP33*D33)</f>
        <v>31.668233871459961</v>
      </c>
      <c r="K33" s="1"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32.914764404296875</v>
      </c>
      <c r="P33" s="1">
        <v>31.668233871459961</v>
      </c>
      <c r="Q33" s="1">
        <v>33.022106170654297</v>
      </c>
      <c r="R33" s="1">
        <v>399.98236083984375</v>
      </c>
      <c r="S33" s="1">
        <v>394.1046142578125</v>
      </c>
      <c r="T33" s="1">
        <v>21.976268768310547</v>
      </c>
      <c r="U33" s="1">
        <v>42.259876251220703</v>
      </c>
      <c r="V33" s="1">
        <v>38.582912445068359</v>
      </c>
      <c r="W33" s="1">
        <v>74.194091796875</v>
      </c>
      <c r="X33" s="1">
        <v>300.19607543945313</v>
      </c>
      <c r="Y33" s="1">
        <v>301.14370727539063</v>
      </c>
      <c r="Z33" s="1">
        <v>0.1723492443561554</v>
      </c>
      <c r="AA33" s="1">
        <v>88.2740478515625</v>
      </c>
      <c r="AB33" s="1">
        <v>-17.168474197387695</v>
      </c>
      <c r="AC33" s="1">
        <v>-1.8071521520614624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1.1036620420568126</v>
      </c>
      <c r="AL33">
        <f>(U33-T33)/(1000-U33)*AK33</f>
        <v>2.3374031326205049E-2</v>
      </c>
      <c r="AM33">
        <f>(P33+273.15)</f>
        <v>304.81823387145994</v>
      </c>
      <c r="AN33">
        <f>(O33+273.15)</f>
        <v>306.06476440429685</v>
      </c>
      <c r="AO33">
        <f>(Y33*AG33+Z33*AH33)*AI33</f>
        <v>48.182992087088678</v>
      </c>
      <c r="AP33">
        <f>((AO33+0.00000010773*(AN33^4-AM33^4))-AL33*44100)/(L33*51.4+0.00000043092*AM33^3)</f>
        <v>-7.9151416725944932</v>
      </c>
      <c r="AQ33">
        <f>0.61365*EXP(17.502*J33/(240.97+J33))</f>
        <v>4.6861455516423289</v>
      </c>
      <c r="AR33">
        <f>AQ33*1000/AA33</f>
        <v>53.086333590619205</v>
      </c>
      <c r="AS33">
        <f>(AR33-U33)</f>
        <v>10.826457339398502</v>
      </c>
      <c r="AT33">
        <f>IF(D33,P33,(O33+P33)/2)</f>
        <v>32.291499137878418</v>
      </c>
      <c r="AU33">
        <f>0.61365*EXP(17.502*AT33/(240.97+AT33))</f>
        <v>4.854435491758232</v>
      </c>
      <c r="AV33">
        <f>IF(AS33&lt;&gt;0,(1000-(AR33+U33)/2)/AS33*AL33,0)</f>
        <v>2.0560482511080318</v>
      </c>
      <c r="AW33">
        <f>U33*AA33/1000</f>
        <v>3.7304503384013659</v>
      </c>
      <c r="AX33">
        <f>(AU33-AW33)</f>
        <v>1.1239851533568661</v>
      </c>
      <c r="AY33">
        <f>1/(1.6/F33+1.37/N33)</f>
        <v>1.3803424499999313</v>
      </c>
      <c r="AZ33">
        <f>G33*AA33*0.001</f>
        <v>34.377840561927265</v>
      </c>
      <c r="BA33">
        <f>G33/S33</f>
        <v>0.98817538482235823</v>
      </c>
      <c r="BB33">
        <f>(1-AL33*AA33/AQ33/F33)*100</f>
        <v>88.871623172416207</v>
      </c>
      <c r="BC33">
        <f>(S33-E33/(N33/1.35))</f>
        <v>394.96399216692686</v>
      </c>
      <c r="BD33">
        <f>E33*BB33/100/BC33</f>
        <v>-6.131053521741172E-3</v>
      </c>
    </row>
    <row r="34" spans="1:56" x14ac:dyDescent="0.35">
      <c r="A34" s="1" t="s">
        <v>0</v>
      </c>
      <c r="B34" s="1" t="s">
        <v>93</v>
      </c>
      <c r="K34" s="1">
        <v>2.72</v>
      </c>
    </row>
    <row r="35" spans="1:56" x14ac:dyDescent="0.35">
      <c r="A35" s="1" t="s">
        <v>0</v>
      </c>
      <c r="B35" s="1" t="s">
        <v>92</v>
      </c>
      <c r="K35" s="1">
        <v>2.72</v>
      </c>
    </row>
    <row r="36" spans="1:56" x14ac:dyDescent="0.35">
      <c r="A36" s="1">
        <v>7</v>
      </c>
      <c r="B36" s="1" t="s">
        <v>91</v>
      </c>
      <c r="C36" s="1">
        <v>1639.5000017993152</v>
      </c>
      <c r="D36" s="1">
        <v>0</v>
      </c>
      <c r="E36">
        <f>(R36-S36*(1000-T36)/(1000-U36))*AK36</f>
        <v>-2.5033126793880061</v>
      </c>
      <c r="F36">
        <f>IF(AV36&lt;&gt;0,1/(1/AV36-1/N36),0)</f>
        <v>4.1056074016454129</v>
      </c>
      <c r="G36">
        <f>((AY36-AL36/2)*S36-E36)/(AY36+AL36/2)</f>
        <v>389.28400436072843</v>
      </c>
      <c r="H36">
        <f>AL36*1000</f>
        <v>23.283641395737824</v>
      </c>
      <c r="I36">
        <f>(AQ36-AW36)</f>
        <v>0.93352855346212316</v>
      </c>
      <c r="J36">
        <f>(P36+AP36*D36)</f>
        <v>31.777839660644531</v>
      </c>
      <c r="K36" s="1"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32.923534393310547</v>
      </c>
      <c r="P36" s="1">
        <v>31.777839660644531</v>
      </c>
      <c r="Q36" s="1">
        <v>33.018291473388672</v>
      </c>
      <c r="R36" s="1">
        <v>400.0234375</v>
      </c>
      <c r="S36" s="1">
        <v>393.97940063476563</v>
      </c>
      <c r="T36" s="1">
        <v>22.650173187255859</v>
      </c>
      <c r="U36" s="1">
        <v>42.844852447509766</v>
      </c>
      <c r="V36" s="1">
        <v>39.74383544921875</v>
      </c>
      <c r="W36" s="1">
        <v>75.179061889648438</v>
      </c>
      <c r="X36" s="1">
        <v>300.16854858398438</v>
      </c>
      <c r="Y36" s="1">
        <v>500.21478271484375</v>
      </c>
      <c r="Z36" s="1">
        <v>0.19284205138683319</v>
      </c>
      <c r="AA36" s="1">
        <v>88.268211364746094</v>
      </c>
      <c r="AB36" s="1">
        <v>-17.097953796386719</v>
      </c>
      <c r="AC36" s="1">
        <v>-1.9187068939208984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1.1035608403822952</v>
      </c>
      <c r="AL36">
        <f>(U36-T36)/(1000-U36)*AK36</f>
        <v>2.3283641395737825E-2</v>
      </c>
      <c r="AM36">
        <f>(P36+273.15)</f>
        <v>304.92783966064451</v>
      </c>
      <c r="AN36">
        <f>(O36+273.15)</f>
        <v>306.07353439331052</v>
      </c>
      <c r="AO36">
        <f>(Y36*AG36+Z36*AH36)*AI36</f>
        <v>80.034363445467534</v>
      </c>
      <c r="AP36">
        <f>((AO36+0.00000010773*(AN36^4-AM36^4))-AL36*44100)/(L36*51.4+0.00000043092*AM36^3)</f>
        <v>-7.6311372166665059</v>
      </c>
      <c r="AQ36">
        <f>0.61365*EXP(17.502*J36/(240.97+J36))</f>
        <v>4.7153670451902743</v>
      </c>
      <c r="AR36">
        <f>AQ36*1000/AA36</f>
        <v>53.420897198258736</v>
      </c>
      <c r="AS36">
        <f>(AR36-U36)</f>
        <v>10.57604475074897</v>
      </c>
      <c r="AT36">
        <f>IF(D36,P36,(O36+P36)/2)</f>
        <v>32.350687026977539</v>
      </c>
      <c r="AU36">
        <f>0.61365*EXP(17.502*AT36/(240.97+AT36))</f>
        <v>4.8706871336668662</v>
      </c>
      <c r="AV36">
        <f>IF(AS36&lt;&gt;0,(1000-(AR36+U36)/2)/AS36*AL36,0)</f>
        <v>2.0955785760500234</v>
      </c>
      <c r="AW36">
        <f>U36*AA36/1000</f>
        <v>3.7818384917281511</v>
      </c>
      <c r="AX36">
        <f>(AU36-AW36)</f>
        <v>1.0888486419387151</v>
      </c>
      <c r="AY36">
        <f>1/(1.6/F36+1.37/N36)</f>
        <v>1.4088905503781679</v>
      </c>
      <c r="AZ36">
        <f>G36*AA36*0.001</f>
        <v>34.361402777827522</v>
      </c>
      <c r="BA36">
        <f>G36/S36</f>
        <v>0.98808212747551738</v>
      </c>
      <c r="BB36">
        <f>(1-AL36*AA36/AQ36/F36)*100</f>
        <v>89.383965859295841</v>
      </c>
      <c r="BC36">
        <f>(S36-E36/(N36/1.35))</f>
        <v>394.76893272372996</v>
      </c>
      <c r="BD36">
        <f>E36*BB36/100/BC36</f>
        <v>-5.6680249260179366E-3</v>
      </c>
    </row>
    <row r="37" spans="1:56" x14ac:dyDescent="0.35">
      <c r="A37" s="1" t="s">
        <v>0</v>
      </c>
      <c r="B37" s="1" t="s">
        <v>90</v>
      </c>
      <c r="K37" s="1">
        <v>2.72</v>
      </c>
    </row>
    <row r="38" spans="1:56" x14ac:dyDescent="0.35">
      <c r="A38" s="1" t="s">
        <v>0</v>
      </c>
      <c r="B38" s="1" t="s">
        <v>89</v>
      </c>
      <c r="K38" s="1">
        <v>2.72</v>
      </c>
    </row>
    <row r="39" spans="1:56" x14ac:dyDescent="0.35">
      <c r="A39" s="1">
        <v>8</v>
      </c>
      <c r="B39" s="1" t="s">
        <v>88</v>
      </c>
      <c r="C39" s="1">
        <v>1846.0000017881393</v>
      </c>
      <c r="D39" s="1">
        <v>0</v>
      </c>
      <c r="E39">
        <f>(R39-S39*(1000-T39)/(1000-U39))*AK39</f>
        <v>-1.8857291372900655</v>
      </c>
      <c r="F39">
        <f>IF(AV39&lt;&gt;0,1/(1/AV39-1/N39),0)</f>
        <v>4.3793284417245415</v>
      </c>
      <c r="G39">
        <f>((AY39-AL39/2)*S39-E39)/(AY39+AL39/2)</f>
        <v>388.6487437692906</v>
      </c>
      <c r="H39">
        <f>AL39*1000</f>
        <v>23.462650928701436</v>
      </c>
      <c r="I39">
        <f>(AQ39-AW39)</f>
        <v>0.91014324672617164</v>
      </c>
      <c r="J39">
        <f>(P39+AP39*D39)</f>
        <v>31.918554306030273</v>
      </c>
      <c r="K39" s="1"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32.945423126220703</v>
      </c>
      <c r="P39" s="1">
        <v>31.918554306030273</v>
      </c>
      <c r="Q39" s="1">
        <v>33.028175354003906</v>
      </c>
      <c r="R39" s="1">
        <v>400.30691528320313</v>
      </c>
      <c r="S39" s="1">
        <v>393.64657592773438</v>
      </c>
      <c r="T39" s="1">
        <v>23.203422546386719</v>
      </c>
      <c r="U39" s="1">
        <v>43.538143157958984</v>
      </c>
      <c r="V39" s="1">
        <v>40.66387939453125</v>
      </c>
      <c r="W39" s="1">
        <v>76.300376892089844</v>
      </c>
      <c r="X39" s="1">
        <v>300.17562866210938</v>
      </c>
      <c r="Y39" s="1">
        <v>750.2762451171875</v>
      </c>
      <c r="Z39" s="1">
        <v>5.4236095398664474E-2</v>
      </c>
      <c r="AA39" s="1">
        <v>88.266777038574219</v>
      </c>
      <c r="AB39" s="1">
        <v>-16.998384475708008</v>
      </c>
      <c r="AC39" s="1">
        <v>-2.0604672431945801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1.1035868700812843</v>
      </c>
      <c r="AL39">
        <f>(U39-T39)/(1000-U39)*AK39</f>
        <v>2.3462650928701437E-2</v>
      </c>
      <c r="AM39">
        <f>(P39+273.15)</f>
        <v>305.06855430603025</v>
      </c>
      <c r="AN39">
        <f>(O39+273.15)</f>
        <v>306.09542312622068</v>
      </c>
      <c r="AO39">
        <f>(Y39*AG39+Z39*AH39)*AI39</f>
        <v>120.04419653555306</v>
      </c>
      <c r="AP39">
        <f>((AO39+0.00000010773*(AN39^4-AM39^4))-AL39*44100)/(L39*51.4+0.00000043092*AM39^3)</f>
        <v>-7.3792159346038808</v>
      </c>
      <c r="AQ39">
        <f>0.61365*EXP(17.502*J39/(240.97+J39))</f>
        <v>4.7531148215232628</v>
      </c>
      <c r="AR39">
        <f>AQ39*1000/AA39</f>
        <v>53.849420823942211</v>
      </c>
      <c r="AS39">
        <f>(AR39-U39)</f>
        <v>10.311277665983226</v>
      </c>
      <c r="AT39">
        <f>IF(D39,P39,(O39+P39)/2)</f>
        <v>32.431988716125488</v>
      </c>
      <c r="AU39">
        <f>0.61365*EXP(17.502*AT39/(240.97+AT39))</f>
        <v>4.8930879094960176</v>
      </c>
      <c r="AV39">
        <f>IF(AS39&lt;&gt;0,(1000-(AR39+U39)/2)/AS39*AL39,0)</f>
        <v>2.1646362790794993</v>
      </c>
      <c r="AW39">
        <f>U39*AA39/1000</f>
        <v>3.8429715747970912</v>
      </c>
      <c r="AX39">
        <f>(AU39-AW39)</f>
        <v>1.0501163346989264</v>
      </c>
      <c r="AY39">
        <f>1/(1.6/F39+1.37/N39)</f>
        <v>1.458958931823086</v>
      </c>
      <c r="AZ39">
        <f>G39*AA39*0.001</f>
        <v>34.304772012605937</v>
      </c>
      <c r="BA39">
        <f>G39/S39</f>
        <v>0.98730375808130677</v>
      </c>
      <c r="BB39">
        <f>(1-AL39*AA39/AQ39/F39)*100</f>
        <v>90.050791665520961</v>
      </c>
      <c r="BC39">
        <f>(S39-E39/(N39/1.35))</f>
        <v>394.24132530812318</v>
      </c>
      <c r="BD39">
        <f>E39*BB39/100/BC39</f>
        <v>-4.307295830719737E-3</v>
      </c>
    </row>
    <row r="40" spans="1:56" x14ac:dyDescent="0.35">
      <c r="A40" s="1" t="s">
        <v>0</v>
      </c>
      <c r="B40" s="1" t="s">
        <v>87</v>
      </c>
      <c r="K40" s="1">
        <v>2.72</v>
      </c>
    </row>
    <row r="41" spans="1:56" x14ac:dyDescent="0.35">
      <c r="A41" s="1" t="s">
        <v>0</v>
      </c>
      <c r="B41" s="1" t="s">
        <v>86</v>
      </c>
      <c r="K41" s="1">
        <v>2.72</v>
      </c>
    </row>
    <row r="42" spans="1:56" x14ac:dyDescent="0.35">
      <c r="A42" s="1">
        <v>9</v>
      </c>
      <c r="B42" s="1" t="s">
        <v>85</v>
      </c>
      <c r="C42" s="1">
        <v>2053.0000017881393</v>
      </c>
      <c r="D42" s="1">
        <v>0</v>
      </c>
      <c r="E42">
        <f>(R42-S42*(1000-T42)/(1000-U42))*AK42</f>
        <v>-1.4113157261237534</v>
      </c>
      <c r="F42">
        <f>IF(AV42&lt;&gt;0,1/(1/AV42-1/N42),0)</f>
        <v>4.8506810162434872</v>
      </c>
      <c r="G42">
        <f>((AY42-AL42/2)*S42-E42)/(AY42+AL42/2)</f>
        <v>387.77984325515774</v>
      </c>
      <c r="H42">
        <f>AL42*1000</f>
        <v>23.803887245825159</v>
      </c>
      <c r="I42">
        <f>(AQ42-AW42)</f>
        <v>0.87851345020948868</v>
      </c>
      <c r="J42">
        <f>(P42+AP42*D42)</f>
        <v>32.042778015136719</v>
      </c>
      <c r="K42" s="1"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32.982723236083984</v>
      </c>
      <c r="P42" s="1">
        <v>32.042778015136719</v>
      </c>
      <c r="Q42" s="1">
        <v>33.054859161376953</v>
      </c>
      <c r="R42" s="1">
        <v>400.09750366210938</v>
      </c>
      <c r="S42" s="1">
        <v>392.90139770507813</v>
      </c>
      <c r="T42" s="1">
        <v>23.661239624023438</v>
      </c>
      <c r="U42" s="1">
        <v>44.276462554931641</v>
      </c>
      <c r="V42" s="1">
        <v>41.379398345947266</v>
      </c>
      <c r="W42" s="1">
        <v>77.431846618652344</v>
      </c>
      <c r="X42" s="1">
        <v>300.16567993164063</v>
      </c>
      <c r="Y42" s="1">
        <v>999.038818359375</v>
      </c>
      <c r="Z42" s="1">
        <v>8.67747962474823E-2</v>
      </c>
      <c r="AA42" s="1">
        <v>88.266845703125</v>
      </c>
      <c r="AB42" s="1">
        <v>-16.830375671386719</v>
      </c>
      <c r="AC42" s="1">
        <v>-2.2352676391601563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1.1035502938663257</v>
      </c>
      <c r="AL42">
        <f>(U42-T42)/(1000-U42)*AK42</f>
        <v>2.3803887245825158E-2</v>
      </c>
      <c r="AM42">
        <f>(P42+273.15)</f>
        <v>305.1927780151367</v>
      </c>
      <c r="AN42">
        <f>(O42+273.15)</f>
        <v>306.13272323608396</v>
      </c>
      <c r="AO42">
        <f>(Y42*AG42+Z42*AH42)*AI42</f>
        <v>159.84620736465877</v>
      </c>
      <c r="AP42">
        <f>((AO42+0.00000010773*(AN42^4-AM42^4))-AL42*44100)/(L42*51.4+0.00000043092*AM42^3)</f>
        <v>-7.1845062669963902</v>
      </c>
      <c r="AQ42">
        <f>0.61365*EXP(17.502*J42/(240.97+J42))</f>
        <v>4.7866571388258317</v>
      </c>
      <c r="AR42">
        <f>AQ42*1000/AA42</f>
        <v>54.229389310287374</v>
      </c>
      <c r="AS42">
        <f>(AR42-U42)</f>
        <v>9.9529267553557332</v>
      </c>
      <c r="AT42">
        <f>IF(D42,P42,(O42+P42)/2)</f>
        <v>32.512750625610352</v>
      </c>
      <c r="AU42">
        <f>0.61365*EXP(17.502*AT42/(240.97+AT42))</f>
        <v>4.9154286833080043</v>
      </c>
      <c r="AV42">
        <f>IF(AS42&lt;&gt;0,(1000-(AR42+U42)/2)/AS42*AL42,0)</f>
        <v>2.2738513712280866</v>
      </c>
      <c r="AW42">
        <f>U42*AA42/1000</f>
        <v>3.908143688616343</v>
      </c>
      <c r="AX42">
        <f>(AU42-AW42)</f>
        <v>1.0072849946916613</v>
      </c>
      <c r="AY42">
        <f>1/(1.6/F42+1.37/N42)</f>
        <v>1.5386555914431324</v>
      </c>
      <c r="AZ42">
        <f>G42*AA42*0.001</f>
        <v>34.228103591385008</v>
      </c>
      <c r="BA42">
        <f>G42/S42</f>
        <v>0.98696478434580481</v>
      </c>
      <c r="BB42">
        <f>(1-AL42*AA42/AQ42/F42)*100</f>
        <v>90.950794421405107</v>
      </c>
      <c r="BC42">
        <f>(S42-E42/(N42/1.35))</f>
        <v>393.34651950812315</v>
      </c>
      <c r="BD42">
        <f>E42*BB42/100/BC42</f>
        <v>-3.2632877146311383E-3</v>
      </c>
    </row>
    <row r="43" spans="1:56" x14ac:dyDescent="0.35">
      <c r="A43" s="1" t="s">
        <v>0</v>
      </c>
      <c r="B43" s="1" t="s">
        <v>84</v>
      </c>
      <c r="K43" s="1">
        <v>2.72</v>
      </c>
    </row>
    <row r="44" spans="1:56" x14ac:dyDescent="0.35">
      <c r="A44" s="1" t="s">
        <v>0</v>
      </c>
      <c r="B44" s="1" t="s">
        <v>83</v>
      </c>
      <c r="K44" s="1">
        <v>2.72</v>
      </c>
    </row>
    <row r="45" spans="1:56" x14ac:dyDescent="0.35">
      <c r="A45" s="1">
        <v>10</v>
      </c>
      <c r="B45" s="1" t="s">
        <v>82</v>
      </c>
      <c r="C45" s="1">
        <v>2261.0000017657876</v>
      </c>
      <c r="D45" s="1">
        <v>0</v>
      </c>
      <c r="E45">
        <f>(R45-S45*(1000-T45)/(1000-U45))*AK45</f>
        <v>-0.51081379700184526</v>
      </c>
      <c r="F45">
        <f>IF(AV45&lt;&gt;0,1/(1/AV45-1/N45),0)</f>
        <v>5.3407916401496456</v>
      </c>
      <c r="G45">
        <f>((AY45-AL45/2)*S45-E45)/(AY45+AL45/2)</f>
        <v>386.28562766557957</v>
      </c>
      <c r="H45">
        <f>AL45*1000</f>
        <v>24.254129714350924</v>
      </c>
      <c r="I45">
        <f>(AQ45-AW45)</f>
        <v>0.85600083793679005</v>
      </c>
      <c r="J45">
        <f>(P45+AP45*D45)</f>
        <v>32.211509704589844</v>
      </c>
      <c r="K45" s="1"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33.039604187011719</v>
      </c>
      <c r="P45" s="1">
        <v>32.211509704589844</v>
      </c>
      <c r="Q45" s="1">
        <v>33.097057342529297</v>
      </c>
      <c r="R45" s="1">
        <v>399.9654541015625</v>
      </c>
      <c r="S45" s="1">
        <v>391.816162109375</v>
      </c>
      <c r="T45" s="1">
        <v>24.063432693481445</v>
      </c>
      <c r="U45" s="1">
        <v>45.053394317626953</v>
      </c>
      <c r="V45" s="1">
        <v>41.946647644042969</v>
      </c>
      <c r="W45" s="1">
        <v>78.535720825195313</v>
      </c>
      <c r="X45" s="1">
        <v>300.13873291015625</v>
      </c>
      <c r="Y45" s="1">
        <v>1250.046875</v>
      </c>
      <c r="Z45" s="1">
        <v>0.14342057704925537</v>
      </c>
      <c r="AA45" s="1">
        <v>88.262969970703125</v>
      </c>
      <c r="AB45" s="1">
        <v>-16.60325813293457</v>
      </c>
      <c r="AC45" s="1">
        <v>-2.4558610916137695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1.1034512239343979</v>
      </c>
      <c r="AL45">
        <f>(U45-T45)/(1000-U45)*AK45</f>
        <v>2.4254129714350925E-2</v>
      </c>
      <c r="AM45">
        <f>(P45+273.15)</f>
        <v>305.36150970458982</v>
      </c>
      <c r="AN45">
        <f>(O45+273.15)</f>
        <v>306.1896041870117</v>
      </c>
      <c r="AO45">
        <f>(Y45*AG45+Z45*AH45)*AI45</f>
        <v>200.007495529484</v>
      </c>
      <c r="AP45">
        <f>((AO45+0.00000010773*(AN45^4-AM45^4))-AL45*44100)/(L45*51.4+0.00000043092*AM45^3)</f>
        <v>-7.0284114340272499</v>
      </c>
      <c r="AQ45">
        <f>0.61365*EXP(17.502*J45/(240.97+J45))</f>
        <v>4.8325472276717445</v>
      </c>
      <c r="AR45">
        <f>AQ45*1000/AA45</f>
        <v>54.751695181748339</v>
      </c>
      <c r="AS45">
        <f>(AR45-U45)</f>
        <v>9.6983008641213857</v>
      </c>
      <c r="AT45">
        <f>IF(D45,P45,(O45+P45)/2)</f>
        <v>32.625556945800781</v>
      </c>
      <c r="AU45">
        <f>0.61365*EXP(17.502*AT45/(240.97+AT45))</f>
        <v>4.9467823214184676</v>
      </c>
      <c r="AV45">
        <f>IF(AS45&lt;&gt;0,(1000-(AR45+U45)/2)/AS45*AL45,0)</f>
        <v>2.3760643481546029</v>
      </c>
      <c r="AW45">
        <f>U45*AA45/1000</f>
        <v>3.9765463897349544</v>
      </c>
      <c r="AX45">
        <f>(AU45-AW45)</f>
        <v>0.97023593168351319</v>
      </c>
      <c r="AY45">
        <f>1/(1.6/F45+1.37/N45)</f>
        <v>1.6138181876972708</v>
      </c>
      <c r="AZ45">
        <f>G45*AA45*0.001</f>
        <v>34.094716754761258</v>
      </c>
      <c r="BA45">
        <f>G45/S45</f>
        <v>0.98588487413581583</v>
      </c>
      <c r="BB45">
        <f>(1-AL45*AA45/AQ45/F45)*100</f>
        <v>91.705647456843664</v>
      </c>
      <c r="BC45">
        <f>(S45-E45/(N45/1.35))</f>
        <v>391.97727018330414</v>
      </c>
      <c r="BD45">
        <f>E45*BB45/100/BC45</f>
        <v>-1.1950823057172823E-3</v>
      </c>
    </row>
    <row r="46" spans="1:56" x14ac:dyDescent="0.35">
      <c r="A46" s="1" t="s">
        <v>0</v>
      </c>
      <c r="B46" s="1" t="s">
        <v>81</v>
      </c>
      <c r="K46" s="1">
        <v>2.72</v>
      </c>
    </row>
    <row r="47" spans="1:56" x14ac:dyDescent="0.35">
      <c r="A47" s="1" t="s">
        <v>0</v>
      </c>
      <c r="B47" s="1" t="s">
        <v>80</v>
      </c>
      <c r="K47" s="1">
        <v>2.72</v>
      </c>
    </row>
    <row r="48" spans="1:56" x14ac:dyDescent="0.35">
      <c r="A48" s="1">
        <v>11</v>
      </c>
      <c r="B48" s="1" t="s">
        <v>79</v>
      </c>
      <c r="C48" s="1">
        <v>2468.5000017546117</v>
      </c>
      <c r="D48" s="1">
        <v>0</v>
      </c>
      <c r="E48">
        <f>(R48-S48*(1000-T48)/(1000-U48))*AK48</f>
        <v>0.8808623261344084</v>
      </c>
      <c r="F48">
        <f>IF(AV48&lt;&gt;0,1/(1/AV48-1/N48),0)</f>
        <v>6.1160752106839471</v>
      </c>
      <c r="G48">
        <f>((AY48-AL48/2)*S48-E48)/(AY48+AL48/2)</f>
        <v>384.17260430106666</v>
      </c>
      <c r="H48">
        <f>AL48*1000</f>
        <v>24.916758453294843</v>
      </c>
      <c r="I48">
        <f>(AQ48-AW48)</f>
        <v>0.82909982348568612</v>
      </c>
      <c r="J48">
        <f>(P48+AP48*D48)</f>
        <v>32.405242919921875</v>
      </c>
      <c r="K48" s="1"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33.119693756103516</v>
      </c>
      <c r="P48" s="1">
        <v>32.405242919921875</v>
      </c>
      <c r="Q48" s="1">
        <v>33.157093048095703</v>
      </c>
      <c r="R48" s="1">
        <v>399.90963745117188</v>
      </c>
      <c r="S48" s="1">
        <v>390.29733276367188</v>
      </c>
      <c r="T48" s="1">
        <v>24.417608261108398</v>
      </c>
      <c r="U48" s="1">
        <v>45.962329864501953</v>
      </c>
      <c r="V48" s="1">
        <v>42.371337890625</v>
      </c>
      <c r="W48" s="1">
        <v>79.757423400878906</v>
      </c>
      <c r="X48" s="1">
        <v>300.11318969726563</v>
      </c>
      <c r="Y48" s="1">
        <v>1599.9525146484375</v>
      </c>
      <c r="Z48" s="1">
        <v>1.807829737663269E-2</v>
      </c>
      <c r="AA48" s="1">
        <v>88.259429931640625</v>
      </c>
      <c r="AB48" s="1">
        <v>-16.550193786621094</v>
      </c>
      <c r="AC48" s="1">
        <v>-2.8364167213439941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1.1033573150634763</v>
      </c>
      <c r="AL48">
        <f>(U48-T48)/(1000-U48)*AK48</f>
        <v>2.4916758453294843E-2</v>
      </c>
      <c r="AM48">
        <f>(P48+273.15)</f>
        <v>305.55524291992185</v>
      </c>
      <c r="AN48">
        <f>(O48+273.15)</f>
        <v>306.26969375610349</v>
      </c>
      <c r="AO48">
        <f>(Y48*AG48+Z48*AH48)*AI48</f>
        <v>255.99239662187392</v>
      </c>
      <c r="AP48">
        <f>((AO48+0.00000010773*(AN48^4-AM48^4))-AL48*44100)/(L48*51.4+0.00000043092*AM48^3)</f>
        <v>-6.8195860205177379</v>
      </c>
      <c r="AQ48">
        <f>0.61365*EXP(17.502*J48/(240.97+J48))</f>
        <v>4.8857088556566497</v>
      </c>
      <c r="AR48">
        <f>AQ48*1000/AA48</f>
        <v>55.356224931894147</v>
      </c>
      <c r="AS48">
        <f>(AR48-U48)</f>
        <v>9.3938950673921937</v>
      </c>
      <c r="AT48">
        <f>IF(D48,P48,(O48+P48)/2)</f>
        <v>32.762468338012695</v>
      </c>
      <c r="AU48">
        <f>0.61365*EXP(17.502*AT48/(240.97+AT48))</f>
        <v>4.985069465516192</v>
      </c>
      <c r="AV48">
        <f>IF(AS48&lt;&gt;0,(1000-(AR48+U48)/2)/AS48*AL48,0)</f>
        <v>2.5180708646676555</v>
      </c>
      <c r="AW48">
        <f>U48*AA48/1000</f>
        <v>4.0566090321709636</v>
      </c>
      <c r="AX48">
        <f>(AU48-AW48)</f>
        <v>0.92846043334522843</v>
      </c>
      <c r="AY48">
        <f>1/(1.6/F48+1.37/N48)</f>
        <v>1.7191786649829583</v>
      </c>
      <c r="AZ48">
        <f>G48*AA48*0.001</f>
        <v>33.906855050965888</v>
      </c>
      <c r="BA48">
        <f>G48/S48</f>
        <v>0.98430753185209752</v>
      </c>
      <c r="BB48">
        <f>(1-AL48*AA48/AQ48/F48)*100</f>
        <v>92.640433068012868</v>
      </c>
      <c r="BC48">
        <f>(S48-E48/(N48/1.35))</f>
        <v>390.01951326546487</v>
      </c>
      <c r="BD48">
        <f>E48*BB48/100/BC48</f>
        <v>2.0922919133752617E-3</v>
      </c>
    </row>
    <row r="49" spans="1:56" x14ac:dyDescent="0.35">
      <c r="A49" s="1" t="s">
        <v>0</v>
      </c>
      <c r="B49" s="1" t="s">
        <v>78</v>
      </c>
      <c r="K49" s="1">
        <v>2.72</v>
      </c>
    </row>
    <row r="50" spans="1:56" x14ac:dyDescent="0.35">
      <c r="A50" s="1" t="s">
        <v>0</v>
      </c>
      <c r="B50" s="1" t="s">
        <v>73</v>
      </c>
      <c r="K50" s="1">
        <v>2.72</v>
      </c>
    </row>
    <row r="51" spans="1:56" x14ac:dyDescent="0.35">
      <c r="A51" s="1">
        <v>12</v>
      </c>
      <c r="B51" s="1" t="s">
        <v>77</v>
      </c>
      <c r="C51" s="1">
        <v>2677.0000017434359</v>
      </c>
      <c r="D51" s="1">
        <v>0</v>
      </c>
      <c r="E51">
        <f>(R51-S51*(1000-T51)/(1000-U51))*AK51</f>
        <v>4.5280319227508086</v>
      </c>
      <c r="F51">
        <f>IF(AV51&lt;&gt;0,1/(1/AV51-1/N51),0)</f>
        <v>6.6932258051330331</v>
      </c>
      <c r="G51">
        <f>((AY51-AL51/2)*S51-E51)/(AY51+AL51/2)</f>
        <v>378.90086483118193</v>
      </c>
      <c r="H51">
        <f>AL51*1000</f>
        <v>25.652228795446984</v>
      </c>
      <c r="I51">
        <f>(AQ51-AW51)</f>
        <v>0.82244829737595815</v>
      </c>
      <c r="J51">
        <f>(P51+AP51*D51)</f>
        <v>32.674434661865234</v>
      </c>
      <c r="K51" s="1"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33.234569549560547</v>
      </c>
      <c r="P51" s="1">
        <v>32.674434661865234</v>
      </c>
      <c r="Q51" s="1">
        <v>33.248394012451172</v>
      </c>
      <c r="R51" s="1">
        <v>400.021484375</v>
      </c>
      <c r="S51" s="1">
        <v>386.92449951171875</v>
      </c>
      <c r="T51" s="1">
        <v>24.73234748840332</v>
      </c>
      <c r="U51" s="1">
        <v>46.887130737304688</v>
      </c>
      <c r="V51" s="1">
        <v>42.639068603515625</v>
      </c>
      <c r="W51" s="1">
        <v>80.834365844726563</v>
      </c>
      <c r="X51" s="1">
        <v>300.17245483398438</v>
      </c>
      <c r="Y51" s="1">
        <v>2000.554443359375</v>
      </c>
      <c r="Z51" s="1">
        <v>2.4104607291519642E-3</v>
      </c>
      <c r="AA51" s="1">
        <v>88.253921508789063</v>
      </c>
      <c r="AB51" s="1">
        <v>-17.047063827514648</v>
      </c>
      <c r="AC51" s="1">
        <v>-3.4928650856018066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1.1035752015955305</v>
      </c>
      <c r="AL51">
        <f>(U51-T51)/(1000-U51)*AK51</f>
        <v>2.5652228795446985E-2</v>
      </c>
      <c r="AM51">
        <f>(P51+273.15)</f>
        <v>305.82443466186521</v>
      </c>
      <c r="AN51">
        <f>(O51+273.15)</f>
        <v>306.38456954956052</v>
      </c>
      <c r="AO51">
        <f>(Y51*AG51+Z51*AH51)*AI51</f>
        <v>320.08870378295978</v>
      </c>
      <c r="AP51">
        <f>((AO51+0.00000010773*(AN51^4-AM51^4))-AL51*44100)/(L51*51.4+0.00000043092*AM51^3)</f>
        <v>-6.5744051381912501</v>
      </c>
      <c r="AQ51">
        <f>0.61365*EXP(17.502*J51/(240.97+J51))</f>
        <v>4.9604214532383768</v>
      </c>
      <c r="AR51">
        <f>AQ51*1000/AA51</f>
        <v>56.206244078846701</v>
      </c>
      <c r="AS51">
        <f>(AR51-U51)</f>
        <v>9.319113341542014</v>
      </c>
      <c r="AT51">
        <f>IF(D51,P51,(O51+P51)/2)</f>
        <v>32.954502105712891</v>
      </c>
      <c r="AU51">
        <f>0.61365*EXP(17.502*AT51/(240.97+AT51))</f>
        <v>5.0392059234016617</v>
      </c>
      <c r="AV51">
        <f>IF(AS51&lt;&gt;0,(1000-(AR51+U51)/2)/AS51*AL51,0)</f>
        <v>2.6107571058237409</v>
      </c>
      <c r="AW51">
        <f>U51*AA51/1000</f>
        <v>4.1379731558624187</v>
      </c>
      <c r="AX51">
        <f>(AU51-AW51)</f>
        <v>0.90123276753924308</v>
      </c>
      <c r="AY51">
        <f>1/(1.6/F51+1.37/N51)</f>
        <v>1.7885405088671062</v>
      </c>
      <c r="AZ51">
        <f>G51*AA51*0.001</f>
        <v>33.43948718442342</v>
      </c>
      <c r="BA51">
        <f>G51/S51</f>
        <v>0.9792630482415503</v>
      </c>
      <c r="BB51">
        <f>(1-AL51*AA51/AQ51/F51)*100</f>
        <v>93.181245366994034</v>
      </c>
      <c r="BC51">
        <f>(S51-E51/(N51/1.35))</f>
        <v>385.49638126971769</v>
      </c>
      <c r="BD51">
        <f>E51*BB51/100/BC51</f>
        <v>1.0945048361639939E-2</v>
      </c>
    </row>
    <row r="52" spans="1:56" x14ac:dyDescent="0.35">
      <c r="A52" s="1" t="s">
        <v>0</v>
      </c>
      <c r="B52" s="1" t="s">
        <v>76</v>
      </c>
    </row>
    <row r="53" spans="1:56" x14ac:dyDescent="0.35">
      <c r="A53" s="1" t="s">
        <v>0</v>
      </c>
      <c r="B53" s="1" t="s">
        <v>75</v>
      </c>
    </row>
    <row r="54" spans="1:56" x14ac:dyDescent="0.35">
      <c r="A54" s="1" t="s">
        <v>0</v>
      </c>
      <c r="B54" s="1" t="s">
        <v>74</v>
      </c>
    </row>
    <row r="55" spans="1:56" x14ac:dyDescent="0.35">
      <c r="A55" s="1" t="s">
        <v>0</v>
      </c>
      <c r="B55" s="1" t="s">
        <v>73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6E7CBB-7FCF-4C59-A7CD-406D20DA8832}">
  <dimension ref="A1:BD56"/>
  <sheetViews>
    <sheetView zoomScale="40" workbookViewId="0">
      <selection activeCell="Z71" sqref="Z71"/>
    </sheetView>
  </sheetViews>
  <sheetFormatPr defaultRowHeight="14.5" x14ac:dyDescent="0.35"/>
  <sheetData>
    <row r="1" spans="1:56" x14ac:dyDescent="0.35">
      <c r="A1" s="1" t="s">
        <v>70</v>
      </c>
    </row>
    <row r="2" spans="1:56" x14ac:dyDescent="0.35">
      <c r="A2" s="1" t="s">
        <v>5131</v>
      </c>
    </row>
    <row r="3" spans="1:56" x14ac:dyDescent="0.35">
      <c r="A3" s="1" t="s">
        <v>69</v>
      </c>
      <c r="B3" s="1" t="s">
        <v>68</v>
      </c>
    </row>
    <row r="4" spans="1:56" x14ac:dyDescent="0.35">
      <c r="A4" s="1" t="s">
        <v>67</v>
      </c>
      <c r="B4" s="1" t="s">
        <v>66</v>
      </c>
      <c r="C4" s="1">
        <v>1</v>
      </c>
      <c r="D4" s="1">
        <v>0.15999999642372131</v>
      </c>
    </row>
    <row r="5" spans="1:56" x14ac:dyDescent="0.35">
      <c r="A5" s="1" t="s">
        <v>65</v>
      </c>
      <c r="B5" s="1">
        <v>4</v>
      </c>
    </row>
    <row r="6" spans="1:56" x14ac:dyDescent="0.35">
      <c r="A6" s="1" t="s">
        <v>64</v>
      </c>
      <c r="B6" s="1" t="s">
        <v>63</v>
      </c>
    </row>
    <row r="7" spans="1:56" x14ac:dyDescent="0.35">
      <c r="A7" s="1" t="s">
        <v>0</v>
      </c>
      <c r="B7" s="1" t="s">
        <v>62</v>
      </c>
    </row>
    <row r="9" spans="1:56" x14ac:dyDescent="0.35">
      <c r="A9" s="1" t="s">
        <v>61</v>
      </c>
      <c r="B9" s="1" t="s">
        <v>60</v>
      </c>
      <c r="C9" s="1" t="s">
        <v>59</v>
      </c>
      <c r="D9" s="1" t="s">
        <v>58</v>
      </c>
      <c r="E9" s="1" t="s">
        <v>57</v>
      </c>
      <c r="F9" s="1" t="s">
        <v>56</v>
      </c>
      <c r="G9" s="1" t="s">
        <v>55</v>
      </c>
      <c r="H9" s="1" t="s">
        <v>54</v>
      </c>
      <c r="I9" s="1" t="s">
        <v>53</v>
      </c>
      <c r="J9" s="1" t="s">
        <v>52</v>
      </c>
      <c r="K9" s="1" t="s">
        <v>51</v>
      </c>
      <c r="L9" s="1" t="s">
        <v>50</v>
      </c>
      <c r="M9" s="1" t="s">
        <v>49</v>
      </c>
      <c r="N9" s="1" t="s">
        <v>48</v>
      </c>
      <c r="O9" s="1" t="s">
        <v>47</v>
      </c>
      <c r="P9" s="1" t="s">
        <v>46</v>
      </c>
      <c r="Q9" s="1" t="s">
        <v>45</v>
      </c>
      <c r="R9" s="1" t="s">
        <v>44</v>
      </c>
      <c r="S9" s="1" t="s">
        <v>43</v>
      </c>
      <c r="T9" s="1" t="s">
        <v>42</v>
      </c>
      <c r="U9" s="1" t="s">
        <v>41</v>
      </c>
      <c r="V9" s="1" t="s">
        <v>40</v>
      </c>
      <c r="W9" s="1" t="s">
        <v>39</v>
      </c>
      <c r="X9" s="1" t="s">
        <v>38</v>
      </c>
      <c r="Y9" s="1" t="s">
        <v>37</v>
      </c>
      <c r="Z9" s="1" t="s">
        <v>36</v>
      </c>
      <c r="AA9" s="1" t="s">
        <v>35</v>
      </c>
      <c r="AB9" s="1" t="s">
        <v>34</v>
      </c>
      <c r="AC9" s="1" t="s">
        <v>33</v>
      </c>
      <c r="AD9" s="1" t="s">
        <v>32</v>
      </c>
      <c r="AE9" s="1" t="s">
        <v>31</v>
      </c>
      <c r="AF9" s="1" t="s">
        <v>30</v>
      </c>
      <c r="AG9" s="1" t="s">
        <v>29</v>
      </c>
      <c r="AH9" s="1" t="s">
        <v>28</v>
      </c>
      <c r="AI9" s="1" t="s">
        <v>27</v>
      </c>
      <c r="AJ9" s="1" t="s">
        <v>26</v>
      </c>
      <c r="AK9" s="1" t="s">
        <v>25</v>
      </c>
      <c r="AL9" s="1" t="s">
        <v>24</v>
      </c>
      <c r="AM9" s="1" t="s">
        <v>23</v>
      </c>
      <c r="AN9" s="1" t="s">
        <v>22</v>
      </c>
      <c r="AO9" s="1" t="s">
        <v>21</v>
      </c>
      <c r="AP9" s="1" t="s">
        <v>20</v>
      </c>
      <c r="AQ9" s="1" t="s">
        <v>19</v>
      </c>
      <c r="AR9" s="1" t="s">
        <v>18</v>
      </c>
      <c r="AS9" s="1" t="s">
        <v>17</v>
      </c>
      <c r="AT9" s="1" t="s">
        <v>16</v>
      </c>
      <c r="AU9" s="1" t="s">
        <v>15</v>
      </c>
      <c r="AV9" s="1" t="s">
        <v>14</v>
      </c>
      <c r="AW9" s="1" t="s">
        <v>13</v>
      </c>
      <c r="AX9" s="1" t="s">
        <v>12</v>
      </c>
      <c r="AY9" s="1" t="s">
        <v>11</v>
      </c>
      <c r="AZ9" s="1" t="s">
        <v>10</v>
      </c>
      <c r="BA9" s="1" t="s">
        <v>9</v>
      </c>
      <c r="BB9" s="1" t="s">
        <v>8</v>
      </c>
      <c r="BC9" s="1" t="s">
        <v>7</v>
      </c>
      <c r="BD9" s="1" t="s">
        <v>6</v>
      </c>
    </row>
    <row r="10" spans="1:56" x14ac:dyDescent="0.35">
      <c r="A10" s="1" t="s">
        <v>5</v>
      </c>
      <c r="B10" s="1" t="s">
        <v>5</v>
      </c>
      <c r="C10" s="1" t="s">
        <v>5</v>
      </c>
      <c r="D10" s="1" t="s">
        <v>5</v>
      </c>
      <c r="E10" s="1" t="s">
        <v>4</v>
      </c>
      <c r="F10" s="1" t="s">
        <v>4</v>
      </c>
      <c r="G10" s="1" t="s">
        <v>4</v>
      </c>
      <c r="H10" s="1" t="s">
        <v>4</v>
      </c>
      <c r="I10" s="1" t="s">
        <v>4</v>
      </c>
      <c r="J10" s="1" t="s">
        <v>4</v>
      </c>
      <c r="K10" s="1" t="s">
        <v>5</v>
      </c>
      <c r="L10" s="1" t="s">
        <v>4</v>
      </c>
      <c r="M10" s="1" t="s">
        <v>5</v>
      </c>
      <c r="N10" s="1" t="s">
        <v>4</v>
      </c>
      <c r="O10" s="1" t="s">
        <v>5</v>
      </c>
      <c r="P10" s="1" t="s">
        <v>5</v>
      </c>
      <c r="Q10" s="1" t="s">
        <v>5</v>
      </c>
      <c r="R10" s="1" t="s">
        <v>5</v>
      </c>
      <c r="S10" s="1" t="s">
        <v>5</v>
      </c>
      <c r="T10" s="1" t="s">
        <v>5</v>
      </c>
      <c r="U10" s="1" t="s">
        <v>5</v>
      </c>
      <c r="V10" s="1" t="s">
        <v>5</v>
      </c>
      <c r="W10" s="1" t="s">
        <v>5</v>
      </c>
      <c r="X10" s="1" t="s">
        <v>5</v>
      </c>
      <c r="Y10" s="1" t="s">
        <v>5</v>
      </c>
      <c r="Z10" s="1" t="s">
        <v>5</v>
      </c>
      <c r="AA10" s="1" t="s">
        <v>5</v>
      </c>
      <c r="AB10" s="1" t="s">
        <v>5</v>
      </c>
      <c r="AC10" s="1" t="s">
        <v>5</v>
      </c>
      <c r="AD10" s="1" t="s">
        <v>5</v>
      </c>
      <c r="AE10" s="1" t="s">
        <v>5</v>
      </c>
      <c r="AF10" s="1" t="s">
        <v>5</v>
      </c>
      <c r="AG10" s="1" t="s">
        <v>5</v>
      </c>
      <c r="AH10" s="1" t="s">
        <v>5</v>
      </c>
      <c r="AI10" s="1" t="s">
        <v>5</v>
      </c>
      <c r="AJ10" s="1" t="s">
        <v>5</v>
      </c>
      <c r="AK10" s="1" t="s">
        <v>4</v>
      </c>
      <c r="AL10" s="1" t="s">
        <v>4</v>
      </c>
      <c r="AM10" s="1" t="s">
        <v>4</v>
      </c>
      <c r="AN10" s="1" t="s">
        <v>4</v>
      </c>
      <c r="AO10" s="1" t="s">
        <v>4</v>
      </c>
      <c r="AP10" s="1" t="s">
        <v>4</v>
      </c>
      <c r="AQ10" s="1" t="s">
        <v>4</v>
      </c>
      <c r="AR10" s="1" t="s">
        <v>4</v>
      </c>
      <c r="AS10" s="1" t="s">
        <v>4</v>
      </c>
      <c r="AT10" s="1" t="s">
        <v>4</v>
      </c>
      <c r="AU10" s="1" t="s">
        <v>4</v>
      </c>
      <c r="AV10" s="1" t="s">
        <v>4</v>
      </c>
      <c r="AW10" s="1" t="s">
        <v>4</v>
      </c>
      <c r="AX10" s="1" t="s">
        <v>4</v>
      </c>
      <c r="AY10" s="1" t="s">
        <v>4</v>
      </c>
      <c r="AZ10" s="1" t="s">
        <v>4</v>
      </c>
      <c r="BA10" s="1" t="s">
        <v>4</v>
      </c>
      <c r="BB10" s="1" t="s">
        <v>4</v>
      </c>
      <c r="BC10" s="1" t="s">
        <v>4</v>
      </c>
      <c r="BD10" s="1" t="s">
        <v>4</v>
      </c>
    </row>
    <row r="11" spans="1:56" x14ac:dyDescent="0.35">
      <c r="A11" s="1" t="s">
        <v>0</v>
      </c>
      <c r="B11" s="1" t="s">
        <v>5130</v>
      </c>
    </row>
    <row r="12" spans="1:56" x14ac:dyDescent="0.35">
      <c r="A12" s="1" t="s">
        <v>0</v>
      </c>
      <c r="B12" s="1" t="s">
        <v>5129</v>
      </c>
    </row>
    <row r="13" spans="1:56" x14ac:dyDescent="0.35">
      <c r="A13" s="1" t="s">
        <v>0</v>
      </c>
      <c r="B13" s="1" t="s">
        <v>5128</v>
      </c>
    </row>
    <row r="14" spans="1:56" x14ac:dyDescent="0.35">
      <c r="A14" s="1" t="s">
        <v>0</v>
      </c>
      <c r="B14" s="1" t="s">
        <v>5127</v>
      </c>
    </row>
    <row r="15" spans="1:56" x14ac:dyDescent="0.35">
      <c r="A15" s="1" t="s">
        <v>0</v>
      </c>
      <c r="B15" s="1" t="s">
        <v>5126</v>
      </c>
    </row>
    <row r="16" spans="1:56" x14ac:dyDescent="0.35">
      <c r="A16" s="1" t="s">
        <v>0</v>
      </c>
      <c r="B16" s="1" t="s">
        <v>5125</v>
      </c>
    </row>
    <row r="17" spans="1:56" x14ac:dyDescent="0.35">
      <c r="A17" s="1" t="s">
        <v>0</v>
      </c>
      <c r="B17" s="1" t="s">
        <v>5124</v>
      </c>
    </row>
    <row r="18" spans="1:56" x14ac:dyDescent="0.35">
      <c r="A18" s="1" t="s">
        <v>0</v>
      </c>
      <c r="B18" s="1" t="s">
        <v>5123</v>
      </c>
    </row>
    <row r="19" spans="1:56" x14ac:dyDescent="0.35">
      <c r="A19" s="1">
        <v>1</v>
      </c>
      <c r="B19" s="1" t="s">
        <v>5122</v>
      </c>
      <c r="C19" s="1">
        <v>417.00000174343586</v>
      </c>
      <c r="D19" s="1">
        <v>0</v>
      </c>
      <c r="E19">
        <f>(R19-S19*(1000-T19)/(1000-U19))*AK19</f>
        <v>-2.9787704477554908</v>
      </c>
      <c r="F19">
        <f>IF(AV19&lt;&gt;0,1/(1/AV19-1/N19),0)</f>
        <v>3.1914338574060865</v>
      </c>
      <c r="G19">
        <f>((AY19-AL19/2)*S19-E19)/(AY19+AL19/2)</f>
        <v>383.86333377000648</v>
      </c>
      <c r="H19">
        <f>AL19*1000</f>
        <v>31.672767011947286</v>
      </c>
      <c r="I19">
        <f>(AQ19-AW19)</f>
        <v>1.4575426816283503</v>
      </c>
      <c r="J19">
        <f>(P19+AP19*D19)</f>
        <v>32.236564636230469</v>
      </c>
      <c r="K19" s="1">
        <v>2.72</v>
      </c>
      <c r="L19">
        <f>(K19*AE19+AF19)</f>
        <v>2.140174012184143</v>
      </c>
      <c r="M19" s="1">
        <v>1</v>
      </c>
      <c r="N19">
        <f>L19*(M19+1)*(M19+1)/(M19*M19+1)</f>
        <v>4.2803480243682861</v>
      </c>
      <c r="O19" s="1">
        <v>33.306121826171875</v>
      </c>
      <c r="P19" s="1">
        <v>32.236564636230469</v>
      </c>
      <c r="Q19" s="1">
        <v>33.419631958007813</v>
      </c>
      <c r="R19" s="1">
        <v>400.03945922851563</v>
      </c>
      <c r="S19" s="1">
        <v>391.50262451171875</v>
      </c>
      <c r="T19" s="1">
        <v>10.723431587219238</v>
      </c>
      <c r="U19" s="1">
        <v>38.323219299316406</v>
      </c>
      <c r="V19" s="1">
        <v>18.41162109375</v>
      </c>
      <c r="W19" s="1">
        <v>65.799140930175781</v>
      </c>
      <c r="X19" s="1">
        <v>300.1776123046875</v>
      </c>
      <c r="Y19" s="1">
        <v>-0.13318593800067902</v>
      </c>
      <c r="Z19" s="1">
        <v>0.18078288435935974</v>
      </c>
      <c r="AA19" s="1">
        <v>88.245491027832031</v>
      </c>
      <c r="AB19" s="1">
        <v>232.11253356933594</v>
      </c>
      <c r="AC19" s="1">
        <v>-2.6927261352539063</v>
      </c>
      <c r="AD19" s="1">
        <v>1</v>
      </c>
      <c r="AE19" s="1">
        <v>-0.21956524252891541</v>
      </c>
      <c r="AF19" s="1">
        <v>2.737391471862793</v>
      </c>
      <c r="AG19" s="1">
        <v>1</v>
      </c>
      <c r="AH19" s="1">
        <v>0</v>
      </c>
      <c r="AI19" s="1">
        <v>0.15999999642372131</v>
      </c>
      <c r="AJ19" s="1">
        <v>111115</v>
      </c>
      <c r="AK19">
        <f>X19*0.000001/(K19*0.0001)</f>
        <v>1.1035941628848802</v>
      </c>
      <c r="AL19">
        <f>(U19-T19)/(1000-U19)*AK19</f>
        <v>3.1672767011947288E-2</v>
      </c>
      <c r="AM19">
        <f>(P19+273.15)</f>
        <v>305.38656463623045</v>
      </c>
      <c r="AN19">
        <f>(O19+273.15)</f>
        <v>306.45612182617185</v>
      </c>
      <c r="AO19">
        <f>(Y19*AG19+Z19*AH19)*AI19</f>
        <v>-2.1309749603798611E-2</v>
      </c>
      <c r="AP19">
        <f>((AO19+0.00000010773*(AN19^4-AM19^4))-AL19*44100)/(L19*51.4+0.00000043092*AM19^3)</f>
        <v>-11.315172605948161</v>
      </c>
      <c r="AQ19">
        <f>0.61365*EXP(17.502*J19/(240.97+J19))</f>
        <v>4.8393939864638158</v>
      </c>
      <c r="AR19">
        <f>AQ19*1000/AA19</f>
        <v>54.84012758156112</v>
      </c>
      <c r="AS19">
        <f>(AR19-U19)</f>
        <v>16.516908282244714</v>
      </c>
      <c r="AT19">
        <f>IF(D19,P19,(O19+P19)/2)</f>
        <v>32.771343231201172</v>
      </c>
      <c r="AU19">
        <f>0.61365*EXP(17.502*AT19/(240.97+AT19))</f>
        <v>4.9875601962026197</v>
      </c>
      <c r="AV19">
        <f>IF(AS19&lt;&gt;0,(1000-(AR19+U19)/2)/AS19*AL19,0)</f>
        <v>1.8282717325798283</v>
      </c>
      <c r="AW19">
        <f>U19*AA19/1000</f>
        <v>3.3818513048354655</v>
      </c>
      <c r="AX19">
        <f>(AU19-AW19)</f>
        <v>1.6057088913671542</v>
      </c>
      <c r="AY19">
        <f>1/(1.6/F19+1.37/N19)</f>
        <v>1.2174195929328027</v>
      </c>
      <c r="AZ19">
        <f>G19*AA19*0.001</f>
        <v>33.874208376114801</v>
      </c>
      <c r="BA19">
        <f>G19/S19</f>
        <v>0.98048725535048464</v>
      </c>
      <c r="BB19">
        <f>(1-AL19*AA19/AQ19/F19)*100</f>
        <v>81.903203551033968</v>
      </c>
      <c r="BC19">
        <f>(S19-E19/(N19/1.35))</f>
        <v>392.44211356297723</v>
      </c>
      <c r="BD19">
        <f>E19*BB19/100/BC19</f>
        <v>-6.2167344910900165E-3</v>
      </c>
    </row>
    <row r="20" spans="1:56" x14ac:dyDescent="0.35">
      <c r="A20" s="1" t="s">
        <v>0</v>
      </c>
      <c r="B20" s="1" t="s">
        <v>5121</v>
      </c>
      <c r="K20" s="1">
        <v>2.72</v>
      </c>
    </row>
    <row r="21" spans="1:56" x14ac:dyDescent="0.35">
      <c r="A21" s="1" t="s">
        <v>0</v>
      </c>
      <c r="B21" s="1" t="s">
        <v>5120</v>
      </c>
      <c r="K21" s="1">
        <v>2.72</v>
      </c>
    </row>
    <row r="22" spans="1:56" x14ac:dyDescent="0.35">
      <c r="A22" s="1">
        <v>2</v>
      </c>
      <c r="B22" s="1" t="s">
        <v>5119</v>
      </c>
      <c r="C22" s="1">
        <v>621.50000175461173</v>
      </c>
      <c r="D22" s="1">
        <v>0</v>
      </c>
      <c r="E22">
        <f>(R22-S22*(1000-T22)/(1000-U22))*AK22</f>
        <v>-2.9988920439056246</v>
      </c>
      <c r="F22">
        <f>IF(AV22&lt;&gt;0,1/(1/AV22-1/N22),0)</f>
        <v>2.7057179554380748</v>
      </c>
      <c r="G22">
        <f>((AY22-AL22/2)*S22-E22)/(AY22+AL22/2)</f>
        <v>384.0679241047269</v>
      </c>
      <c r="H22">
        <f>AL22*1000</f>
        <v>30.150249893356452</v>
      </c>
      <c r="I22">
        <f>(AQ22-AW22)</f>
        <v>1.5307905230289318</v>
      </c>
      <c r="J22">
        <f>(P22+AP22*D22)</f>
        <v>32.225929260253906</v>
      </c>
      <c r="K22" s="1">
        <v>2.72</v>
      </c>
      <c r="L22">
        <f>(K22*AE22+AF22)</f>
        <v>2.140174012184143</v>
      </c>
      <c r="M22" s="1">
        <v>1</v>
      </c>
      <c r="N22">
        <f>L22*(M22+1)*(M22+1)/(M22*M22+1)</f>
        <v>4.2803480243682861</v>
      </c>
      <c r="O22" s="1">
        <v>33.250564575195313</v>
      </c>
      <c r="P22" s="1">
        <v>32.225929260253906</v>
      </c>
      <c r="Q22" s="1">
        <v>33.396469116210938</v>
      </c>
      <c r="R22" s="1">
        <v>399.990478515625</v>
      </c>
      <c r="S22" s="1">
        <v>391.99752807617188</v>
      </c>
      <c r="T22" s="1">
        <v>11.162702560424805</v>
      </c>
      <c r="U22" s="1">
        <v>37.462387084960938</v>
      </c>
      <c r="V22" s="1">
        <v>19.224521636962891</v>
      </c>
      <c r="W22" s="1">
        <v>64.518112182617188</v>
      </c>
      <c r="X22" s="1">
        <v>300.14215087890625</v>
      </c>
      <c r="Y22" s="1">
        <v>25.421520233154297</v>
      </c>
      <c r="Z22" s="1">
        <v>0.16632016003131866</v>
      </c>
      <c r="AA22" s="1">
        <v>88.240402221679688</v>
      </c>
      <c r="AB22" s="1">
        <v>232.24374389648438</v>
      </c>
      <c r="AC22" s="1">
        <v>-2.4592049121856689</v>
      </c>
      <c r="AD22" s="1">
        <v>1</v>
      </c>
      <c r="AE22" s="1">
        <v>-0.21956524252891541</v>
      </c>
      <c r="AF22" s="1">
        <v>2.737391471862793</v>
      </c>
      <c r="AG22" s="1">
        <v>1</v>
      </c>
      <c r="AH22" s="1">
        <v>0</v>
      </c>
      <c r="AI22" s="1">
        <v>0.15999999642372131</v>
      </c>
      <c r="AJ22" s="1">
        <v>111115</v>
      </c>
      <c r="AK22">
        <f>X22*0.000001/(K22*0.0001)</f>
        <v>1.1034637899959787</v>
      </c>
      <c r="AL22">
        <f>(U22-T22)/(1000-U22)*AK22</f>
        <v>3.0150249893356452E-2</v>
      </c>
      <c r="AM22">
        <f>(P22+273.15)</f>
        <v>305.37592926025388</v>
      </c>
      <c r="AN22">
        <f>(O22+273.15)</f>
        <v>306.40056457519529</v>
      </c>
      <c r="AO22">
        <f>(Y22*AG22+Z22*AH22)*AI22</f>
        <v>4.0674431463902465</v>
      </c>
      <c r="AP22">
        <f>((AO22+0.00000010773*(AN22^4-AM22^4))-AL22*44100)/(L22*51.4+0.00000043092*AM22^3)</f>
        <v>-10.737310982855353</v>
      </c>
      <c r="AQ22">
        <f>0.61365*EXP(17.502*J22/(240.97+J22))</f>
        <v>4.8364866275901433</v>
      </c>
      <c r="AR22">
        <f>AQ22*1000/AA22</f>
        <v>54.810342040823926</v>
      </c>
      <c r="AS22">
        <f>(AR22-U22)</f>
        <v>17.347954955862988</v>
      </c>
      <c r="AT22">
        <f>IF(D22,P22,(O22+P22)/2)</f>
        <v>32.738246917724609</v>
      </c>
      <c r="AU22">
        <f>0.61365*EXP(17.502*AT22/(240.97+AT22))</f>
        <v>4.9782772532942854</v>
      </c>
      <c r="AV22">
        <f>IF(AS22&lt;&gt;0,(1000-(AR22+U22)/2)/AS22*AL22,0)</f>
        <v>1.6577877361212918</v>
      </c>
      <c r="AW22">
        <f>U22*AA22/1000</f>
        <v>3.3056961045612114</v>
      </c>
      <c r="AX22">
        <f>(AU22-AW22)</f>
        <v>1.672581148733074</v>
      </c>
      <c r="AY22">
        <f>1/(1.6/F22+1.37/N22)</f>
        <v>1.0972038005747173</v>
      </c>
      <c r="AZ22">
        <f>G22*AA22*0.001</f>
        <v>33.89030810344665</v>
      </c>
      <c r="BA22">
        <f>G22/S22</f>
        <v>0.9797712908794054</v>
      </c>
      <c r="BB22">
        <f>(1-AL22*AA22/AQ22/F22)*100</f>
        <v>79.669602029957318</v>
      </c>
      <c r="BC22">
        <f>(S22-E22/(N22/1.35))</f>
        <v>392.94336337653164</v>
      </c>
      <c r="BD22">
        <f>E22*BB22/100/BC22</f>
        <v>-6.0802791938192029E-3</v>
      </c>
    </row>
    <row r="23" spans="1:56" x14ac:dyDescent="0.35">
      <c r="A23" s="1" t="s">
        <v>0</v>
      </c>
      <c r="B23" s="1" t="s">
        <v>5118</v>
      </c>
      <c r="K23" s="1">
        <v>2.72</v>
      </c>
    </row>
    <row r="24" spans="1:56" x14ac:dyDescent="0.35">
      <c r="A24" s="1" t="s">
        <v>0</v>
      </c>
      <c r="B24" s="1" t="s">
        <v>5117</v>
      </c>
      <c r="K24" s="1">
        <v>2.72</v>
      </c>
    </row>
    <row r="25" spans="1:56" x14ac:dyDescent="0.35">
      <c r="A25" s="1">
        <v>3</v>
      </c>
      <c r="B25" s="1" t="s">
        <v>5116</v>
      </c>
      <c r="C25" s="1">
        <v>826.50000175461173</v>
      </c>
      <c r="D25" s="1">
        <v>0</v>
      </c>
      <c r="E25">
        <f>(R25-S25*(1000-T25)/(1000-U25))*AK25</f>
        <v>-2.9669549733516063</v>
      </c>
      <c r="F25">
        <f>IF(AV25&lt;&gt;0,1/(1/AV25-1/N25),0)</f>
        <v>2.3307847088323514</v>
      </c>
      <c r="G25">
        <f>((AY25-AL25/2)*S25-E25)/(AY25+AL25/2)</f>
        <v>384.27316719623127</v>
      </c>
      <c r="H25">
        <f>AL25*1000</f>
        <v>28.608088731958762</v>
      </c>
      <c r="I25">
        <f>(AQ25-AW25)</f>
        <v>1.5964693046600851</v>
      </c>
      <c r="J25">
        <f>(P25+AP25*D25)</f>
        <v>32.173851013183594</v>
      </c>
      <c r="K25" s="1">
        <v>2.72</v>
      </c>
      <c r="L25">
        <f>(K25*AE25+AF25)</f>
        <v>2.140174012184143</v>
      </c>
      <c r="M25" s="1">
        <v>1</v>
      </c>
      <c r="N25">
        <f>L25*(M25+1)*(M25+1)/(M25*M25+1)</f>
        <v>4.2803480243682861</v>
      </c>
      <c r="O25" s="1">
        <v>33.172760009765625</v>
      </c>
      <c r="P25" s="1">
        <v>32.173851013183594</v>
      </c>
      <c r="Q25" s="1">
        <v>33.334030151367188</v>
      </c>
      <c r="R25" s="1">
        <v>399.95623779296875</v>
      </c>
      <c r="S25" s="1">
        <v>392.469970703125</v>
      </c>
      <c r="T25" s="1">
        <v>11.580739974975586</v>
      </c>
      <c r="U25" s="1">
        <v>36.558540344238281</v>
      </c>
      <c r="V25" s="1">
        <v>20.030862808227539</v>
      </c>
      <c r="W25" s="1">
        <v>63.234226226806641</v>
      </c>
      <c r="X25" s="1">
        <v>300.14346313476563</v>
      </c>
      <c r="Y25" s="1">
        <v>48.925510406494141</v>
      </c>
      <c r="Z25" s="1">
        <v>6.0260784812271595E-3</v>
      </c>
      <c r="AA25" s="1">
        <v>88.236640930175781</v>
      </c>
      <c r="AB25" s="1">
        <v>232.23814392089844</v>
      </c>
      <c r="AC25" s="1">
        <v>-2.3147809505462646</v>
      </c>
      <c r="AD25" s="1">
        <v>1</v>
      </c>
      <c r="AE25" s="1">
        <v>-0.21956524252891541</v>
      </c>
      <c r="AF25" s="1">
        <v>2.737391471862793</v>
      </c>
      <c r="AG25" s="1">
        <v>1</v>
      </c>
      <c r="AH25" s="1">
        <v>0</v>
      </c>
      <c r="AI25" s="1">
        <v>0.15999999642372131</v>
      </c>
      <c r="AJ25" s="1">
        <v>111115</v>
      </c>
      <c r="AK25">
        <f>X25*0.000001/(K25*0.0001)</f>
        <v>1.1034686144660499</v>
      </c>
      <c r="AL25">
        <f>(U25-T25)/(1000-U25)*AK25</f>
        <v>2.8608088731958761E-2</v>
      </c>
      <c r="AM25">
        <f>(P25+273.15)</f>
        <v>305.32385101318357</v>
      </c>
      <c r="AN25">
        <f>(O25+273.15)</f>
        <v>306.3227600097656</v>
      </c>
      <c r="AO25">
        <f>(Y25*AG25+Z25*AH25)*AI25</f>
        <v>7.8280814900678024</v>
      </c>
      <c r="AP25">
        <f>((AO25+0.00000010773*(AN25^4-AM25^4))-AL25*44100)/(L25*51.4+0.00000043092*AM25^3)</f>
        <v>-10.153543510946173</v>
      </c>
      <c r="AQ25">
        <f>0.61365*EXP(17.502*J25/(240.97+J25))</f>
        <v>4.8222721019459831</v>
      </c>
      <c r="AR25">
        <f>AQ25*1000/AA25</f>
        <v>54.651582960439157</v>
      </c>
      <c r="AS25">
        <f>(AR25-U25)</f>
        <v>18.093042616200876</v>
      </c>
      <c r="AT25">
        <f>IF(D25,P25,(O25+P25)/2)</f>
        <v>32.673305511474609</v>
      </c>
      <c r="AU25">
        <f>0.61365*EXP(17.502*AT25/(240.97+AT25))</f>
        <v>4.9601059994365562</v>
      </c>
      <c r="AV25">
        <f>IF(AS25&lt;&gt;0,(1000-(AR25+U25)/2)/AS25*AL25,0)</f>
        <v>1.5090560311361991</v>
      </c>
      <c r="AW25">
        <f>U25*AA25/1000</f>
        <v>3.225802797285898</v>
      </c>
      <c r="AX25">
        <f>(AU25-AW25)</f>
        <v>1.7343032021506581</v>
      </c>
      <c r="AY25">
        <f>1/(1.6/F25+1.37/N25)</f>
        <v>0.99351086375095088</v>
      </c>
      <c r="AZ25">
        <f>G25*AA25*0.001</f>
        <v>33.906973472995261</v>
      </c>
      <c r="BA25">
        <f>G25/S25</f>
        <v>0.97911482630834445</v>
      </c>
      <c r="BB25">
        <f>(1-AL25*AA25/AQ25/F25)*100</f>
        <v>77.541334940046525</v>
      </c>
      <c r="BC25">
        <f>(S25-E25/(N25/1.35))</f>
        <v>393.40573321384181</v>
      </c>
      <c r="BD25">
        <f>E25*BB25/100/BC25</f>
        <v>-5.8479485660073013E-3</v>
      </c>
    </row>
    <row r="26" spans="1:56" x14ac:dyDescent="0.35">
      <c r="A26" s="1" t="s">
        <v>0</v>
      </c>
      <c r="B26" s="1" t="s">
        <v>5115</v>
      </c>
      <c r="K26" s="1">
        <v>2.72</v>
      </c>
    </row>
    <row r="27" spans="1:56" x14ac:dyDescent="0.35">
      <c r="A27" s="1" t="s">
        <v>0</v>
      </c>
      <c r="B27" s="1" t="s">
        <v>5114</v>
      </c>
      <c r="K27" s="1">
        <v>2.72</v>
      </c>
    </row>
    <row r="28" spans="1:56" x14ac:dyDescent="0.35">
      <c r="A28" s="1">
        <v>4</v>
      </c>
      <c r="B28" s="1" t="s">
        <v>5113</v>
      </c>
      <c r="C28" s="1">
        <v>1031.5000017546117</v>
      </c>
      <c r="D28" s="1">
        <v>0</v>
      </c>
      <c r="E28">
        <f>(R28-S28*(1000-T28)/(1000-U28))*AK28</f>
        <v>-2.5816684678064346</v>
      </c>
      <c r="F28">
        <f>IF(AV28&lt;&gt;0,1/(1/AV28-1/N28),0)</f>
        <v>2.0383531029018918</v>
      </c>
      <c r="G28">
        <f>((AY28-AL28/2)*S28-E28)/(AY28+AL28/2)</f>
        <v>383.78192488351408</v>
      </c>
      <c r="H28">
        <f>AL28*1000</f>
        <v>27.243988227366721</v>
      </c>
      <c r="I28">
        <f>(AQ28-AW28)</f>
        <v>1.6622762859442304</v>
      </c>
      <c r="J28">
        <f>(P28+AP28*D28)</f>
        <v>32.168739318847656</v>
      </c>
      <c r="K28" s="1">
        <v>2.72</v>
      </c>
      <c r="L28">
        <f>(K28*AE28+AF28)</f>
        <v>2.140174012184143</v>
      </c>
      <c r="M28" s="1">
        <v>1</v>
      </c>
      <c r="N28">
        <f>L28*(M28+1)*(M28+1)/(M28*M28+1)</f>
        <v>4.2803480243682861</v>
      </c>
      <c r="O28" s="1">
        <v>33.112930297851563</v>
      </c>
      <c r="P28" s="1">
        <v>32.168739318847656</v>
      </c>
      <c r="Q28" s="1">
        <v>33.278675079345703</v>
      </c>
      <c r="R28" s="1">
        <v>399.96926879882813</v>
      </c>
      <c r="S28" s="1">
        <v>392.61587524414063</v>
      </c>
      <c r="T28" s="1">
        <v>11.992107391357422</v>
      </c>
      <c r="U28" s="1">
        <v>35.796218872070313</v>
      </c>
      <c r="V28" s="1">
        <v>20.812593460083008</v>
      </c>
      <c r="W28" s="1">
        <v>62.125205993652344</v>
      </c>
      <c r="X28" s="1">
        <v>300.16250610351563</v>
      </c>
      <c r="Y28" s="1">
        <v>99.071128845214844</v>
      </c>
      <c r="Z28" s="1">
        <v>4.8209171742200851E-2</v>
      </c>
      <c r="AA28" s="1">
        <v>88.238441467285156</v>
      </c>
      <c r="AB28" s="1">
        <v>232.24113464355469</v>
      </c>
      <c r="AC28" s="1">
        <v>-2.1952214241027832</v>
      </c>
      <c r="AD28" s="1">
        <v>1</v>
      </c>
      <c r="AE28" s="1">
        <v>-0.21956524252891541</v>
      </c>
      <c r="AF28" s="1">
        <v>2.737391471862793</v>
      </c>
      <c r="AG28" s="1">
        <v>1</v>
      </c>
      <c r="AH28" s="1">
        <v>0</v>
      </c>
      <c r="AI28" s="1">
        <v>0.15999999642372131</v>
      </c>
      <c r="AJ28" s="1">
        <v>111115</v>
      </c>
      <c r="AK28">
        <f>X28*0.000001/(K28*0.0001)</f>
        <v>1.1035386253805719</v>
      </c>
      <c r="AL28">
        <f>(U28-T28)/(1000-U28)*AK28</f>
        <v>2.7243988227366719E-2</v>
      </c>
      <c r="AM28">
        <f>(P28+273.15)</f>
        <v>305.31873931884763</v>
      </c>
      <c r="AN28">
        <f>(O28+273.15)</f>
        <v>306.26293029785154</v>
      </c>
      <c r="AO28">
        <f>(Y28*AG28+Z28*AH28)*AI28</f>
        <v>15.851380260928408</v>
      </c>
      <c r="AP28">
        <f>((AO28+0.00000010773*(AN28^4-AM28^4))-AL28*44100)/(L28*51.4+0.00000043092*AM28^3)</f>
        <v>-9.6015199033975538</v>
      </c>
      <c r="AQ28">
        <f>0.61365*EXP(17.502*J28/(240.97+J28))</f>
        <v>4.820878849637535</v>
      </c>
      <c r="AR28">
        <f>AQ28*1000/AA28</f>
        <v>54.634678145634517</v>
      </c>
      <c r="AS28">
        <f>(AR28-U28)</f>
        <v>18.838459273564204</v>
      </c>
      <c r="AT28">
        <f>IF(D28,P28,(O28+P28)/2)</f>
        <v>32.640834808349609</v>
      </c>
      <c r="AU28">
        <f>0.61365*EXP(17.502*AT28/(240.97+AT28))</f>
        <v>4.9510420374109794</v>
      </c>
      <c r="AV28">
        <f>IF(AS28&lt;&gt;0,(1000-(AR28+U28)/2)/AS28*AL28,0)</f>
        <v>1.3807997088699804</v>
      </c>
      <c r="AW28">
        <f>U28*AA28/1000</f>
        <v>3.1586025636933046</v>
      </c>
      <c r="AX28">
        <f>(AU28-AW28)</f>
        <v>1.7924394737176748</v>
      </c>
      <c r="AY28">
        <f>1/(1.6/F28+1.37/N28)</f>
        <v>0.90496521590621515</v>
      </c>
      <c r="AZ28">
        <f>G28*AA28*0.001</f>
        <v>33.86431891503598</v>
      </c>
      <c r="BA28">
        <f>G28/S28</f>
        <v>0.97749976270028993</v>
      </c>
      <c r="BB28">
        <f>(1-AL28*AA28/AQ28/F28)*100</f>
        <v>75.536258662961998</v>
      </c>
      <c r="BC28">
        <f>(S28-E28/(N28/1.35))</f>
        <v>393.43012035030887</v>
      </c>
      <c r="BD28">
        <f>E28*BB28/100/BC28</f>
        <v>-4.9566509293341278E-3</v>
      </c>
    </row>
    <row r="29" spans="1:56" x14ac:dyDescent="0.35">
      <c r="A29" s="1" t="s">
        <v>0</v>
      </c>
      <c r="B29" s="1" t="s">
        <v>5112</v>
      </c>
      <c r="K29" s="1">
        <v>2.72</v>
      </c>
    </row>
    <row r="30" spans="1:56" x14ac:dyDescent="0.35">
      <c r="A30" s="1" t="s">
        <v>0</v>
      </c>
      <c r="B30" s="1" t="s">
        <v>5111</v>
      </c>
      <c r="K30" s="1">
        <v>2.72</v>
      </c>
    </row>
    <row r="31" spans="1:56" x14ac:dyDescent="0.35">
      <c r="A31" s="1">
        <v>5</v>
      </c>
      <c r="B31" s="1" t="s">
        <v>5110</v>
      </c>
      <c r="C31" s="1">
        <v>1236.5000017546117</v>
      </c>
      <c r="D31" s="1">
        <v>0</v>
      </c>
      <c r="E31">
        <f>(R31-S31*(1000-T31)/(1000-U31))*AK31</f>
        <v>-2.2537795335615152</v>
      </c>
      <c r="F31">
        <f>IF(AV31&lt;&gt;0,1/(1/AV31-1/N31),0)</f>
        <v>1.7314795521356725</v>
      </c>
      <c r="G31">
        <f>((AY31-AL31/2)*S31-E31)/(AY31+AL31/2)</f>
        <v>383.47993482268998</v>
      </c>
      <c r="H31">
        <f>AL31*1000</f>
        <v>25.673660415564203</v>
      </c>
      <c r="I31">
        <f>(AQ31-AW31)</f>
        <v>1.7551910603763119</v>
      </c>
      <c r="J31">
        <f>(P31+AP31*D31)</f>
        <v>32.200366973876953</v>
      </c>
      <c r="K31" s="1">
        <v>2.72</v>
      </c>
      <c r="L31">
        <f>(K31*AE31+AF31)</f>
        <v>2.140174012184143</v>
      </c>
      <c r="M31" s="1">
        <v>1</v>
      </c>
      <c r="N31">
        <f>L31*(M31+1)*(M31+1)/(M31*M31+1)</f>
        <v>4.2803480243682861</v>
      </c>
      <c r="O31" s="1">
        <v>33.073745727539063</v>
      </c>
      <c r="P31" s="1">
        <v>32.200366973876953</v>
      </c>
      <c r="Q31" s="1">
        <v>33.236808776855469</v>
      </c>
      <c r="R31" s="1">
        <v>400.1805419921875</v>
      </c>
      <c r="S31" s="1">
        <v>393.078125</v>
      </c>
      <c r="T31" s="1">
        <v>12.389708518981934</v>
      </c>
      <c r="U31" s="1">
        <v>34.843406677246094</v>
      </c>
      <c r="V31" s="1">
        <v>21.548503875732422</v>
      </c>
      <c r="W31" s="1">
        <v>60.600555419921875</v>
      </c>
      <c r="X31" s="1">
        <v>300.16952514648438</v>
      </c>
      <c r="Y31" s="1">
        <v>149.64622497558594</v>
      </c>
      <c r="Z31" s="1">
        <v>0.17234903573989868</v>
      </c>
      <c r="AA31" s="1">
        <v>88.2322998046875</v>
      </c>
      <c r="AB31" s="1">
        <v>232.13093566894531</v>
      </c>
      <c r="AC31" s="1">
        <v>-2.070744514465332</v>
      </c>
      <c r="AD31" s="1">
        <v>1</v>
      </c>
      <c r="AE31" s="1">
        <v>-0.21956524252891541</v>
      </c>
      <c r="AF31" s="1">
        <v>2.737391471862793</v>
      </c>
      <c r="AG31" s="1">
        <v>1</v>
      </c>
      <c r="AH31" s="1">
        <v>0</v>
      </c>
      <c r="AI31" s="1">
        <v>0.15999999642372131</v>
      </c>
      <c r="AJ31" s="1">
        <v>111115</v>
      </c>
      <c r="AK31">
        <f>X31*0.000001/(K31*0.0001)</f>
        <v>1.1035644306856041</v>
      </c>
      <c r="AL31">
        <f>(U31-T31)/(1000-U31)*AK31</f>
        <v>2.5673660415564202E-2</v>
      </c>
      <c r="AM31">
        <f>(P31+273.15)</f>
        <v>305.35036697387693</v>
      </c>
      <c r="AN31">
        <f>(O31+273.15)</f>
        <v>306.22374572753904</v>
      </c>
      <c r="AO31">
        <f>(Y31*AG31+Z31*AH31)*AI31</f>
        <v>23.943395460917145</v>
      </c>
      <c r="AP31">
        <f>((AO31+0.00000010773*(AN31^4-AM31^4))-AL31*44100)/(L31*51.4+0.00000043092*AM31^3)</f>
        <v>-8.9758146894269615</v>
      </c>
      <c r="AQ31">
        <f>0.61365*EXP(17.502*J31/(240.97+J31))</f>
        <v>4.8295049645397397</v>
      </c>
      <c r="AR31">
        <f>AQ31*1000/AA31</f>
        <v>54.736247102596359</v>
      </c>
      <c r="AS31">
        <f>(AR31-U31)</f>
        <v>19.892840425350265</v>
      </c>
      <c r="AT31">
        <f>IF(D31,P31,(O31+P31)/2)</f>
        <v>32.637056350708008</v>
      </c>
      <c r="AU31">
        <f>0.61365*EXP(17.502*AT31/(240.97+AT31))</f>
        <v>4.9499882451088908</v>
      </c>
      <c r="AV31">
        <f>IF(AS31&lt;&gt;0,(1000-(AR31+U31)/2)/AS31*AL31,0)</f>
        <v>1.2327923557195404</v>
      </c>
      <c r="AW31">
        <f>U31*AA31/1000</f>
        <v>3.0743139041634278</v>
      </c>
      <c r="AX31">
        <f>(AU31-AW31)</f>
        <v>1.875674340945463</v>
      </c>
      <c r="AY31">
        <f>1/(1.6/F31+1.37/N31)</f>
        <v>0.80377282428771935</v>
      </c>
      <c r="AZ31">
        <f>G31*AA31*0.001</f>
        <v>33.835316578357606</v>
      </c>
      <c r="BA31">
        <f>G31/S31</f>
        <v>0.97558197832222282</v>
      </c>
      <c r="BB31">
        <f>(1-AL31*AA31/AQ31/F31)*100</f>
        <v>72.910848132390697</v>
      </c>
      <c r="BC31">
        <f>(S31-E31/(N31/1.35))</f>
        <v>393.78895560372342</v>
      </c>
      <c r="BD31">
        <f>E31*BB31/100/BC31</f>
        <v>-4.1729199094338492E-3</v>
      </c>
    </row>
    <row r="32" spans="1:56" x14ac:dyDescent="0.35">
      <c r="A32" s="1" t="s">
        <v>0</v>
      </c>
      <c r="B32" s="1" t="s">
        <v>5109</v>
      </c>
      <c r="K32" s="1">
        <v>2.72</v>
      </c>
    </row>
    <row r="33" spans="1:56" x14ac:dyDescent="0.35">
      <c r="A33" s="1" t="s">
        <v>0</v>
      </c>
      <c r="B33" s="1" t="s">
        <v>5108</v>
      </c>
      <c r="K33" s="1">
        <v>2.72</v>
      </c>
    </row>
    <row r="34" spans="1:56" x14ac:dyDescent="0.35">
      <c r="A34" s="1">
        <v>6</v>
      </c>
      <c r="B34" s="1" t="s">
        <v>5107</v>
      </c>
      <c r="C34" s="1">
        <v>1440.5000017546117</v>
      </c>
      <c r="D34" s="1">
        <v>0</v>
      </c>
      <c r="E34">
        <f>(R34-S34*(1000-T34)/(1000-U34))*AK34</f>
        <v>-1.9101175122985012</v>
      </c>
      <c r="F34">
        <f>IF(AV34&lt;&gt;0,1/(1/AV34-1/N34),0)</f>
        <v>1.5393520787397856</v>
      </c>
      <c r="G34">
        <f>((AY34-AL34/2)*S34-E34)/(AY34+AL34/2)</f>
        <v>382.69606006368525</v>
      </c>
      <c r="H34">
        <f>AL34*1000</f>
        <v>24.425277388843025</v>
      </c>
      <c r="I34">
        <f>(AQ34-AW34)</f>
        <v>1.8186811226314767</v>
      </c>
      <c r="J34">
        <f>(P34+AP34*D34)</f>
        <v>32.207466125488281</v>
      </c>
      <c r="K34" s="1">
        <v>2.72</v>
      </c>
      <c r="L34">
        <f>(K34*AE34+AF34)</f>
        <v>2.140174012184143</v>
      </c>
      <c r="M34" s="1">
        <v>1</v>
      </c>
      <c r="N34">
        <f>L34*(M34+1)*(M34+1)/(M34*M34+1)</f>
        <v>4.2803480243682861</v>
      </c>
      <c r="O34" s="1">
        <v>33.06048583984375</v>
      </c>
      <c r="P34" s="1">
        <v>32.207466125488281</v>
      </c>
      <c r="Q34" s="1">
        <v>33.216079711914063</v>
      </c>
      <c r="R34" s="1">
        <v>399.94400024414063</v>
      </c>
      <c r="S34" s="1">
        <v>392.97756958007813</v>
      </c>
      <c r="T34" s="1">
        <v>12.773613929748535</v>
      </c>
      <c r="U34" s="1">
        <v>34.149295806884766</v>
      </c>
      <c r="V34" s="1">
        <v>22.23046875</v>
      </c>
      <c r="W34" s="1">
        <v>59.431484222412109</v>
      </c>
      <c r="X34" s="1">
        <v>300.1915283203125</v>
      </c>
      <c r="Y34" s="1">
        <v>299.91702270507813</v>
      </c>
      <c r="Z34" s="1">
        <v>0.19042335450649261</v>
      </c>
      <c r="AA34" s="1">
        <v>88.223251342773438</v>
      </c>
      <c r="AB34" s="1">
        <v>231.9920654296875</v>
      </c>
      <c r="AC34" s="1">
        <v>-1.9999668598175049</v>
      </c>
      <c r="AD34" s="1">
        <v>1</v>
      </c>
      <c r="AE34" s="1">
        <v>-0.21956524252891541</v>
      </c>
      <c r="AF34" s="1">
        <v>2.737391471862793</v>
      </c>
      <c r="AG34" s="1">
        <v>1</v>
      </c>
      <c r="AH34" s="1">
        <v>0</v>
      </c>
      <c r="AI34" s="1">
        <v>0.15999999642372131</v>
      </c>
      <c r="AJ34" s="1">
        <v>111115</v>
      </c>
      <c r="AK34">
        <f>X34*0.000001/(K34*0.0001)</f>
        <v>1.1036453247070308</v>
      </c>
      <c r="AL34">
        <f>(U34-T34)/(1000-U34)*AK34</f>
        <v>2.4425277388843026E-2</v>
      </c>
      <c r="AM34">
        <f>(P34+273.15)</f>
        <v>305.35746612548826</v>
      </c>
      <c r="AN34">
        <f>(O34+273.15)</f>
        <v>306.21048583984373</v>
      </c>
      <c r="AO34">
        <f>(Y34*AG34+Z34*AH34)*AI34</f>
        <v>47.986722560225644</v>
      </c>
      <c r="AP34">
        <f>((AO34+0.00000010773*(AN34^4-AM34^4))-AL34*44100)/(L34*51.4+0.00000043092*AM34^3)</f>
        <v>-8.3309242880346517</v>
      </c>
      <c r="AQ34">
        <f>0.61365*EXP(17.502*J34/(240.97+J34))</f>
        <v>4.8314430297809903</v>
      </c>
      <c r="AR34">
        <f>AQ34*1000/AA34</f>
        <v>54.763828766743188</v>
      </c>
      <c r="AS34">
        <f>(AR34-U34)</f>
        <v>20.614532959858423</v>
      </c>
      <c r="AT34">
        <f>IF(D34,P34,(O34+P34)/2)</f>
        <v>32.633975982666016</v>
      </c>
      <c r="AU34">
        <f>0.61365*EXP(17.502*AT34/(240.97+AT34))</f>
        <v>4.9491292908202862</v>
      </c>
      <c r="AV34">
        <f>IF(AS34&lt;&gt;0,(1000-(AR34+U34)/2)/AS34*AL34,0)</f>
        <v>1.1321825029303747</v>
      </c>
      <c r="AW34">
        <f>U34*AA34/1000</f>
        <v>3.0127619071495135</v>
      </c>
      <c r="AX34">
        <f>(AU34-AW34)</f>
        <v>1.9363673836707727</v>
      </c>
      <c r="AY34">
        <f>1/(1.6/F34+1.37/N34)</f>
        <v>0.7355830638752946</v>
      </c>
      <c r="AZ34">
        <f>G34*AA34*0.001</f>
        <v>33.762690694887631</v>
      </c>
      <c r="BA34">
        <f>G34/S34</f>
        <v>0.97383690492213248</v>
      </c>
      <c r="BB34">
        <f>(1-AL34*AA34/AQ34/F34)*100</f>
        <v>71.026047874555573</v>
      </c>
      <c r="BC34">
        <f>(S34-E34/(N34/1.35))</f>
        <v>393.58001092992225</v>
      </c>
      <c r="BD34">
        <f>E34*BB34/100/BC34</f>
        <v>-3.447027138242961E-3</v>
      </c>
    </row>
    <row r="35" spans="1:56" x14ac:dyDescent="0.35">
      <c r="A35" s="1" t="s">
        <v>0</v>
      </c>
      <c r="B35" s="1" t="s">
        <v>5106</v>
      </c>
      <c r="K35" s="1">
        <v>2.72</v>
      </c>
    </row>
    <row r="36" spans="1:56" x14ac:dyDescent="0.35">
      <c r="A36" s="1" t="s">
        <v>0</v>
      </c>
      <c r="B36" s="1" t="s">
        <v>5105</v>
      </c>
      <c r="K36" s="1">
        <v>2.72</v>
      </c>
    </row>
    <row r="37" spans="1:56" x14ac:dyDescent="0.35">
      <c r="A37" s="1">
        <v>7</v>
      </c>
      <c r="B37" s="1" t="s">
        <v>4866</v>
      </c>
      <c r="C37" s="1">
        <v>1645.0000017657876</v>
      </c>
      <c r="D37" s="1">
        <v>0</v>
      </c>
      <c r="E37">
        <f>(R37-S37*(1000-T37)/(1000-U37))*AK37</f>
        <v>-1.6242159740951403</v>
      </c>
      <c r="F37">
        <f>IF(AV37&lt;&gt;0,1/(1/AV37-1/N37),0)</f>
        <v>1.4308625295652766</v>
      </c>
      <c r="G37">
        <f>((AY37-AL37/2)*S37-E37)/(AY37+AL37/2)</f>
        <v>382.14422685507401</v>
      </c>
      <c r="H37">
        <f>AL37*1000</f>
        <v>23.674244155921802</v>
      </c>
      <c r="I37">
        <f>(AQ37-AW37)</f>
        <v>1.8610776136988805</v>
      </c>
      <c r="J37">
        <f>(P37+AP37*D37)</f>
        <v>32.272232055664063</v>
      </c>
      <c r="K37" s="1">
        <v>2.72</v>
      </c>
      <c r="L37">
        <f>(K37*AE37+AF37)</f>
        <v>2.140174012184143</v>
      </c>
      <c r="M37" s="1">
        <v>1</v>
      </c>
      <c r="N37">
        <f>L37*(M37+1)*(M37+1)/(M37*M37+1)</f>
        <v>4.2803480243682861</v>
      </c>
      <c r="O37" s="1">
        <v>33.072227478027344</v>
      </c>
      <c r="P37" s="1">
        <v>32.272232055664063</v>
      </c>
      <c r="Q37" s="1">
        <v>33.213909149169922</v>
      </c>
      <c r="R37" s="1">
        <v>399.9647216796875</v>
      </c>
      <c r="S37" s="1">
        <v>393.00509643554688</v>
      </c>
      <c r="T37" s="1">
        <v>13.143268585205078</v>
      </c>
      <c r="U37" s="1">
        <v>33.870567321777344</v>
      </c>
      <c r="V37" s="1">
        <v>22.857999801635742</v>
      </c>
      <c r="W37" s="1">
        <v>58.905704498291016</v>
      </c>
      <c r="X37" s="1">
        <v>300.14950561523438</v>
      </c>
      <c r="Y37" s="1">
        <v>501.14468383789063</v>
      </c>
      <c r="Z37" s="1">
        <v>5.0619646906852722E-2</v>
      </c>
      <c r="AA37" s="1">
        <v>88.220481872558594</v>
      </c>
      <c r="AB37" s="1">
        <v>232.00584411621094</v>
      </c>
      <c r="AC37" s="1">
        <v>-1.9592065811157227</v>
      </c>
      <c r="AD37" s="1">
        <v>1</v>
      </c>
      <c r="AE37" s="1">
        <v>-0.21956524252891541</v>
      </c>
      <c r="AF37" s="1">
        <v>2.737391471862793</v>
      </c>
      <c r="AG37" s="1">
        <v>1</v>
      </c>
      <c r="AH37" s="1">
        <v>0</v>
      </c>
      <c r="AI37" s="1">
        <v>0.15999999642372131</v>
      </c>
      <c r="AJ37" s="1">
        <v>111115</v>
      </c>
      <c r="AK37">
        <f>X37*0.000001/(K37*0.0001)</f>
        <v>1.1034908294677732</v>
      </c>
      <c r="AL37">
        <f>(U37-T37)/(1000-U37)*AK37</f>
        <v>2.36742441559218E-2</v>
      </c>
      <c r="AM37">
        <f>(P37+273.15)</f>
        <v>305.42223205566404</v>
      </c>
      <c r="AN37">
        <f>(O37+273.15)</f>
        <v>306.22222747802732</v>
      </c>
      <c r="AO37">
        <f>(Y37*AG37+Z37*AH37)*AI37</f>
        <v>80.183147621829448</v>
      </c>
      <c r="AP37">
        <f>((AO37+0.00000010773*(AN37^4-AM37^4))-AL37*44100)/(L37*51.4+0.00000043092*AM37^3)</f>
        <v>-7.8015547176396014</v>
      </c>
      <c r="AQ37">
        <f>0.61365*EXP(17.502*J37/(240.97+J37))</f>
        <v>4.8491553841230139</v>
      </c>
      <c r="AR37">
        <f>AQ37*1000/AA37</f>
        <v>54.966321665846259</v>
      </c>
      <c r="AS37">
        <f>(AR37-U37)</f>
        <v>21.095754344068915</v>
      </c>
      <c r="AT37">
        <f>IF(D37,P37,(O37+P37)/2)</f>
        <v>32.672229766845703</v>
      </c>
      <c r="AU37">
        <f>0.61365*EXP(17.502*AT37/(240.97+AT37))</f>
        <v>4.9598054819858568</v>
      </c>
      <c r="AV37">
        <f>IF(AS37&lt;&gt;0,(1000-(AR37+U37)/2)/AS37*AL37,0)</f>
        <v>1.0723802850078894</v>
      </c>
      <c r="AW37">
        <f>U37*AA37/1000</f>
        <v>2.9880777704241335</v>
      </c>
      <c r="AX37">
        <f>(AU37-AW37)</f>
        <v>1.9717277115617233</v>
      </c>
      <c r="AY37">
        <f>1/(1.6/F37+1.37/N37)</f>
        <v>0.69527777112078737</v>
      </c>
      <c r="AZ37">
        <f>G37*AA37*0.001</f>
        <v>33.712947837970979</v>
      </c>
      <c r="BA37">
        <f>G37/S37</f>
        <v>0.97236455791800636</v>
      </c>
      <c r="BB37">
        <f>(1-AL37*AA37/AQ37/F37)*100</f>
        <v>69.898957538750778</v>
      </c>
      <c r="BC37">
        <f>(S37-E37/(N37/1.35))</f>
        <v>393.51736589413889</v>
      </c>
      <c r="BD37">
        <f>E37*BB37/100/BC37</f>
        <v>-2.8850315957232296E-3</v>
      </c>
    </row>
    <row r="38" spans="1:56" x14ac:dyDescent="0.35">
      <c r="A38" s="1" t="s">
        <v>0</v>
      </c>
      <c r="B38" s="1" t="s">
        <v>5104</v>
      </c>
      <c r="K38" s="1">
        <v>2.72</v>
      </c>
    </row>
    <row r="39" spans="1:56" x14ac:dyDescent="0.35">
      <c r="A39" s="1" t="s">
        <v>0</v>
      </c>
      <c r="B39" s="1" t="s">
        <v>5103</v>
      </c>
      <c r="K39" s="1">
        <v>2.72</v>
      </c>
    </row>
    <row r="40" spans="1:56" x14ac:dyDescent="0.35">
      <c r="A40" s="1">
        <v>8</v>
      </c>
      <c r="B40" s="1" t="s">
        <v>5102</v>
      </c>
      <c r="C40" s="1">
        <v>1849.0000017657876</v>
      </c>
      <c r="D40" s="1">
        <v>0</v>
      </c>
      <c r="E40">
        <f>(R40-S40*(1000-T40)/(1000-U40))*AK40</f>
        <v>-1.2905426801897049</v>
      </c>
      <c r="F40">
        <f>IF(AV40&lt;&gt;0,1/(1/AV40-1/N40),0)</f>
        <v>1.4168195314064509</v>
      </c>
      <c r="G40">
        <f>((AY40-AL40/2)*S40-E40)/(AY40+AL40/2)</f>
        <v>381.40560788894709</v>
      </c>
      <c r="H40">
        <f>AL40*1000</f>
        <v>23.557323262036064</v>
      </c>
      <c r="I40">
        <f>(AQ40-AW40)</f>
        <v>1.8651198597983183</v>
      </c>
      <c r="J40">
        <f>(P40+AP40*D40)</f>
        <v>32.362476348876953</v>
      </c>
      <c r="K40" s="1">
        <v>2.72</v>
      </c>
      <c r="L40">
        <f>(K40*AE40+AF40)</f>
        <v>2.140174012184143</v>
      </c>
      <c r="M40" s="1">
        <v>1</v>
      </c>
      <c r="N40">
        <f>L40*(M40+1)*(M40+1)/(M40*M40+1)</f>
        <v>4.2803480243682861</v>
      </c>
      <c r="O40" s="1">
        <v>33.103828430175781</v>
      </c>
      <c r="P40" s="1">
        <v>32.362476348876953</v>
      </c>
      <c r="Q40" s="1">
        <v>33.227367401123047</v>
      </c>
      <c r="R40" s="1">
        <v>399.96591186523438</v>
      </c>
      <c r="S40" s="1">
        <v>392.75115966796875</v>
      </c>
      <c r="T40" s="1">
        <v>13.48654842376709</v>
      </c>
      <c r="U40" s="1">
        <v>34.105911254882813</v>
      </c>
      <c r="V40" s="1">
        <v>23.413196563720703</v>
      </c>
      <c r="W40" s="1">
        <v>59.209247589111328</v>
      </c>
      <c r="X40" s="1">
        <v>300.15744018554688</v>
      </c>
      <c r="Y40" s="1">
        <v>750.71392822265625</v>
      </c>
      <c r="Z40" s="1">
        <v>4.3388012796640396E-2</v>
      </c>
      <c r="AA40" s="1">
        <v>88.2196044921875</v>
      </c>
      <c r="AB40" s="1">
        <v>231.97511291503906</v>
      </c>
      <c r="AC40" s="1">
        <v>-1.9922688007354736</v>
      </c>
      <c r="AD40" s="1">
        <v>1</v>
      </c>
      <c r="AE40" s="1">
        <v>-0.21956524252891541</v>
      </c>
      <c r="AF40" s="1">
        <v>2.737391471862793</v>
      </c>
      <c r="AG40" s="1">
        <v>1</v>
      </c>
      <c r="AH40" s="1">
        <v>0</v>
      </c>
      <c r="AI40" s="1">
        <v>0.15999999642372131</v>
      </c>
      <c r="AJ40" s="1">
        <v>111115</v>
      </c>
      <c r="AK40">
        <f>X40*0.000001/(K40*0.0001)</f>
        <v>1.1035200006821575</v>
      </c>
      <c r="AL40">
        <f>(U40-T40)/(1000-U40)*AK40</f>
        <v>2.3557323262036065E-2</v>
      </c>
      <c r="AM40">
        <f>(P40+273.15)</f>
        <v>305.51247634887693</v>
      </c>
      <c r="AN40">
        <f>(O40+273.15)</f>
        <v>306.25382843017576</v>
      </c>
      <c r="AO40">
        <f>(Y40*AG40+Z40*AH40)*AI40</f>
        <v>120.11422583086278</v>
      </c>
      <c r="AP40">
        <f>((AO40+0.00000010773*(AN40^4-AM40^4))-AL40*44100)/(L40*51.4+0.00000043092*AM40^3)</f>
        <v>-7.4380436010130362</v>
      </c>
      <c r="AQ40">
        <f>0.61365*EXP(17.502*J40/(240.97+J40))</f>
        <v>4.8739298615497262</v>
      </c>
      <c r="AR40">
        <f>AQ40*1000/AA40</f>
        <v>55.247695674960198</v>
      </c>
      <c r="AS40">
        <f>(AR40-U40)</f>
        <v>21.141784420077386</v>
      </c>
      <c r="AT40">
        <f>IF(D40,P40,(O40+P40)/2)</f>
        <v>32.733152389526367</v>
      </c>
      <c r="AU40">
        <f>0.61365*EXP(17.502*AT40/(240.97+AT40))</f>
        <v>4.9768496624711114</v>
      </c>
      <c r="AV40">
        <f>IF(AS40&lt;&gt;0,(1000-(AR40+U40)/2)/AS40*AL40,0)</f>
        <v>1.0644729372572082</v>
      </c>
      <c r="AW40">
        <f>U40*AA40/1000</f>
        <v>3.0088100017514079</v>
      </c>
      <c r="AX40">
        <f>(AU40-AW40)</f>
        <v>1.9680396607197035</v>
      </c>
      <c r="AY40">
        <f>1/(1.6/F40+1.37/N40)</f>
        <v>0.68996097207895346</v>
      </c>
      <c r="AZ40">
        <f>G40*AA40*0.001</f>
        <v>33.647451879065258</v>
      </c>
      <c r="BA40">
        <f>G40/S40</f>
        <v>0.97111262054932401</v>
      </c>
      <c r="BB40">
        <f>(1-AL40*AA40/AQ40/F40)*100</f>
        <v>69.90479973532139</v>
      </c>
      <c r="BC40">
        <f>(S40-E40/(N40/1.35))</f>
        <v>393.15819026649427</v>
      </c>
      <c r="BD40">
        <f>E40*BB40/100/BC40</f>
        <v>-2.2946266882395545E-3</v>
      </c>
    </row>
    <row r="41" spans="1:56" x14ac:dyDescent="0.35">
      <c r="A41" s="1" t="s">
        <v>0</v>
      </c>
      <c r="B41" s="1" t="s">
        <v>5101</v>
      </c>
      <c r="K41" s="1">
        <v>2.72</v>
      </c>
    </row>
    <row r="42" spans="1:56" x14ac:dyDescent="0.35">
      <c r="A42" s="1" t="s">
        <v>0</v>
      </c>
      <c r="B42" s="1" t="s">
        <v>5100</v>
      </c>
      <c r="K42" s="1">
        <v>2.72</v>
      </c>
    </row>
    <row r="43" spans="1:56" x14ac:dyDescent="0.35">
      <c r="A43" s="1">
        <v>9</v>
      </c>
      <c r="B43" s="1" t="s">
        <v>353</v>
      </c>
      <c r="C43" s="1">
        <v>2053.5000017546117</v>
      </c>
      <c r="D43" s="1">
        <v>0</v>
      </c>
      <c r="E43">
        <f>(R43-S43*(1000-T43)/(1000-U43))*AK43</f>
        <v>-0.98888826346654501</v>
      </c>
      <c r="F43">
        <f>IF(AV43&lt;&gt;0,1/(1/AV43-1/N43),0)</f>
        <v>1.444502929151029</v>
      </c>
      <c r="G43">
        <f>((AY43-AL43/2)*S43-E43)/(AY43+AL43/2)</f>
        <v>380.8222730789654</v>
      </c>
      <c r="H43">
        <f>AL43*1000</f>
        <v>23.770818860155774</v>
      </c>
      <c r="I43">
        <f>(AQ43-AW43)</f>
        <v>1.8539941766646288</v>
      </c>
      <c r="J43">
        <f>(P43+AP43*D43)</f>
        <v>32.479778289794922</v>
      </c>
      <c r="K43" s="1">
        <v>2.72</v>
      </c>
      <c r="L43">
        <f>(K43*AE43+AF43)</f>
        <v>2.140174012184143</v>
      </c>
      <c r="M43" s="1">
        <v>1</v>
      </c>
      <c r="N43">
        <f>L43*(M43+1)*(M43+1)/(M43*M43+1)</f>
        <v>4.2803480243682861</v>
      </c>
      <c r="O43" s="1">
        <v>33.156307220458984</v>
      </c>
      <c r="P43" s="1">
        <v>32.479778289794922</v>
      </c>
      <c r="Q43" s="1">
        <v>33.262199401855469</v>
      </c>
      <c r="R43" s="1">
        <v>400.09176635742188</v>
      </c>
      <c r="S43" s="1">
        <v>392.53347778320313</v>
      </c>
      <c r="T43" s="1">
        <v>13.808114051818848</v>
      </c>
      <c r="U43" s="1">
        <v>34.600620269775391</v>
      </c>
      <c r="V43" s="1">
        <v>23.899755477905273</v>
      </c>
      <c r="W43" s="1">
        <v>59.888439178466797</v>
      </c>
      <c r="X43" s="1">
        <v>300.20175170898438</v>
      </c>
      <c r="Y43" s="1">
        <v>1001.4767456054688</v>
      </c>
      <c r="Z43" s="1">
        <v>3.3746358007192612E-2</v>
      </c>
      <c r="AA43" s="1">
        <v>88.215263366699219</v>
      </c>
      <c r="AB43" s="1">
        <v>232.03953552246094</v>
      </c>
      <c r="AC43" s="1">
        <v>-2.0478143692016602</v>
      </c>
      <c r="AD43" s="1">
        <v>1</v>
      </c>
      <c r="AE43" s="1">
        <v>-0.21956524252891541</v>
      </c>
      <c r="AF43" s="1">
        <v>2.737391471862793</v>
      </c>
      <c r="AG43" s="1">
        <v>1</v>
      </c>
      <c r="AH43" s="1">
        <v>0</v>
      </c>
      <c r="AI43" s="1">
        <v>0.15999999642372131</v>
      </c>
      <c r="AJ43" s="1">
        <v>111115</v>
      </c>
      <c r="AK43">
        <f>X43*0.000001/(K43*0.0001)</f>
        <v>1.1036829106947954</v>
      </c>
      <c r="AL43">
        <f>(U43-T43)/(1000-U43)*AK43</f>
        <v>2.3770818860155776E-2</v>
      </c>
      <c r="AM43">
        <f>(P43+273.15)</f>
        <v>305.6297782897949</v>
      </c>
      <c r="AN43">
        <f>(O43+273.15)</f>
        <v>306.30630722045896</v>
      </c>
      <c r="AO43">
        <f>(Y43*AG43+Z43*AH43)*AI43</f>
        <v>160.23627571531506</v>
      </c>
      <c r="AP43">
        <f>((AO43+0.00000010773*(AN43^4-AM43^4))-AL43*44100)/(L43*51.4+0.00000043092*AM43^3)</f>
        <v>-7.1925984271025678</v>
      </c>
      <c r="AQ43">
        <f>0.61365*EXP(17.502*J43/(240.97+J43))</f>
        <v>4.9062970064140163</v>
      </c>
      <c r="AR43">
        <f>AQ43*1000/AA43</f>
        <v>55.617325383014347</v>
      </c>
      <c r="AS43">
        <f>(AR43-U43)</f>
        <v>21.016705113238956</v>
      </c>
      <c r="AT43">
        <f>IF(D43,P43,(O43+P43)/2)</f>
        <v>32.818042755126953</v>
      </c>
      <c r="AU43">
        <f>0.61365*EXP(17.502*AT43/(240.97+AT43))</f>
        <v>5.000684224407002</v>
      </c>
      <c r="AV43">
        <f>IF(AS43&lt;&gt;0,(1000-(AR43+U43)/2)/AS43*AL43,0)</f>
        <v>1.0800237961103365</v>
      </c>
      <c r="AW43">
        <f>U43*AA43/1000</f>
        <v>3.0523028297493875</v>
      </c>
      <c r="AX43">
        <f>(AU43-AW43)</f>
        <v>1.9483813946576145</v>
      </c>
      <c r="AY43">
        <f>1/(1.6/F43+1.37/N43)</f>
        <v>0.70041995488879627</v>
      </c>
      <c r="AZ43">
        <f>G43*AA43*0.001</f>
        <v>33.594337115565985</v>
      </c>
      <c r="BA43">
        <f>G43/S43</f>
        <v>0.97016508051650607</v>
      </c>
      <c r="BB43">
        <f>(1-AL43*AA43/AQ43/F43)*100</f>
        <v>70.411999606166702</v>
      </c>
      <c r="BC43">
        <f>(S43-E43/(N43/1.35))</f>
        <v>392.84536811269959</v>
      </c>
      <c r="BD43">
        <f>E43*BB43/100/BC43</f>
        <v>-1.7724429424295484E-3</v>
      </c>
    </row>
    <row r="44" spans="1:56" x14ac:dyDescent="0.35">
      <c r="A44" s="1" t="s">
        <v>0</v>
      </c>
      <c r="B44" s="1" t="s">
        <v>5099</v>
      </c>
      <c r="K44" s="1">
        <v>2.72</v>
      </c>
    </row>
    <row r="45" spans="1:56" x14ac:dyDescent="0.35">
      <c r="A45" s="1" t="s">
        <v>0</v>
      </c>
      <c r="B45" s="1" t="s">
        <v>5098</v>
      </c>
      <c r="K45" s="1">
        <v>2.72</v>
      </c>
    </row>
    <row r="46" spans="1:56" x14ac:dyDescent="0.35">
      <c r="A46" s="1">
        <v>10</v>
      </c>
      <c r="B46" s="1" t="s">
        <v>5097</v>
      </c>
      <c r="C46" s="1">
        <v>2258.5000017546117</v>
      </c>
      <c r="D46" s="1">
        <v>0</v>
      </c>
      <c r="E46">
        <f>(R46-S46*(1000-T46)/(1000-U46))*AK46</f>
        <v>-1.0171444985394922</v>
      </c>
      <c r="F46">
        <f>IF(AV46&lt;&gt;0,1/(1/AV46-1/N46),0)</f>
        <v>1.501461791286901</v>
      </c>
      <c r="G46">
        <f>((AY46-AL46/2)*S46-E46)/(AY46+AL46/2)</f>
        <v>380.79314980448049</v>
      </c>
      <c r="H46">
        <f>AL46*1000</f>
        <v>24.205641309140475</v>
      </c>
      <c r="I46">
        <f>(AQ46-AW46)</f>
        <v>1.8332866080711749</v>
      </c>
      <c r="J46">
        <f>(P46+AP46*D46)</f>
        <v>32.615871429443359</v>
      </c>
      <c r="K46" s="1">
        <v>2.72</v>
      </c>
      <c r="L46">
        <f>(K46*AE46+AF46)</f>
        <v>2.140174012184143</v>
      </c>
      <c r="M46" s="1">
        <v>1</v>
      </c>
      <c r="N46">
        <f>L46*(M46+1)*(M46+1)/(M46*M46+1)</f>
        <v>4.2803480243682861</v>
      </c>
      <c r="O46" s="1">
        <v>33.223831176757813</v>
      </c>
      <c r="P46" s="1">
        <v>32.615871429443359</v>
      </c>
      <c r="Q46" s="1">
        <v>33.312355041503906</v>
      </c>
      <c r="R46" s="1">
        <v>400.03411865234375</v>
      </c>
      <c r="S46" s="1">
        <v>392.34994506835938</v>
      </c>
      <c r="T46" s="1">
        <v>14.103488922119141</v>
      </c>
      <c r="U46" s="1">
        <v>35.264163970947266</v>
      </c>
      <c r="V46" s="1">
        <v>24.318376541137695</v>
      </c>
      <c r="W46" s="1">
        <v>60.805320739746094</v>
      </c>
      <c r="X46" s="1">
        <v>300.16799926757813</v>
      </c>
      <c r="Y46" s="1">
        <v>1251.232421875</v>
      </c>
      <c r="Z46" s="1">
        <v>0.10485658049583435</v>
      </c>
      <c r="AA46" s="1">
        <v>88.214111328125</v>
      </c>
      <c r="AB46" s="1">
        <v>232.26115417480469</v>
      </c>
      <c r="AC46" s="1">
        <v>-2.1188130378723145</v>
      </c>
      <c r="AD46" s="1">
        <v>1</v>
      </c>
      <c r="AE46" s="1">
        <v>-0.21956524252891541</v>
      </c>
      <c r="AF46" s="1">
        <v>2.737391471862793</v>
      </c>
      <c r="AG46" s="1">
        <v>1</v>
      </c>
      <c r="AH46" s="1">
        <v>0</v>
      </c>
      <c r="AI46" s="1">
        <v>0.15999999642372131</v>
      </c>
      <c r="AJ46" s="1">
        <v>111115</v>
      </c>
      <c r="AK46">
        <f>X46*0.000001/(K46*0.0001)</f>
        <v>1.1035588208366842</v>
      </c>
      <c r="AL46">
        <f>(U46-T46)/(1000-U46)*AK46</f>
        <v>2.4205641309140474E-2</v>
      </c>
      <c r="AM46">
        <f>(P46+273.15)</f>
        <v>305.76587142944334</v>
      </c>
      <c r="AN46">
        <f>(O46+273.15)</f>
        <v>306.37383117675779</v>
      </c>
      <c r="AO46">
        <f>(Y46*AG46+Z46*AH46)*AI46</f>
        <v>200.19718302524416</v>
      </c>
      <c r="AP46">
        <f>((AO46+0.00000010773*(AN46^4-AM46^4))-AL46*44100)/(L46*51.4+0.00000043092*AM46^3)</f>
        <v>-7.0285693674856882</v>
      </c>
      <c r="AQ46">
        <f>0.61365*EXP(17.502*J46/(240.97+J46))</f>
        <v>4.9440834944975718</v>
      </c>
      <c r="AR46">
        <f>AQ46*1000/AA46</f>
        <v>56.046401421053211</v>
      </c>
      <c r="AS46">
        <f>(AR46-U46)</f>
        <v>20.782237450105946</v>
      </c>
      <c r="AT46">
        <f>IF(D46,P46,(O46+P46)/2)</f>
        <v>32.919851303100586</v>
      </c>
      <c r="AU46">
        <f>0.61365*EXP(17.502*AT46/(240.97+AT46))</f>
        <v>5.0293998229618575</v>
      </c>
      <c r="AV46">
        <f>IF(AS46&lt;&gt;0,(1000-(AR46+U46)/2)/AS46*AL46,0)</f>
        <v>1.111551437509724</v>
      </c>
      <c r="AW46">
        <f>U46*AA46/1000</f>
        <v>3.1107968864263968</v>
      </c>
      <c r="AX46">
        <f>(AU46-AW46)</f>
        <v>1.9186029365354607</v>
      </c>
      <c r="AY46">
        <f>1/(1.6/F46+1.37/N46)</f>
        <v>0.72165920816240881</v>
      </c>
      <c r="AZ46">
        <f>G46*AA46*0.001</f>
        <v>33.591329309839821</v>
      </c>
      <c r="BA46">
        <f>G46/S46</f>
        <v>0.97054467469884487</v>
      </c>
      <c r="BB46">
        <f>(1-AL46*AA46/AQ46/F46)*100</f>
        <v>71.235649273804029</v>
      </c>
      <c r="BC46">
        <f>(S46-E46/(N46/1.35))</f>
        <v>392.67074727070622</v>
      </c>
      <c r="BD46">
        <f>E46*BB46/100/BC46</f>
        <v>-1.8452341882444047E-3</v>
      </c>
    </row>
    <row r="47" spans="1:56" x14ac:dyDescent="0.35">
      <c r="A47" s="1" t="s">
        <v>0</v>
      </c>
      <c r="B47" s="1" t="s">
        <v>5096</v>
      </c>
      <c r="K47" s="1">
        <v>2.72</v>
      </c>
    </row>
    <row r="48" spans="1:56" x14ac:dyDescent="0.35">
      <c r="A48" s="1" t="s">
        <v>0</v>
      </c>
      <c r="B48" s="1" t="s">
        <v>4855</v>
      </c>
      <c r="K48" s="1">
        <v>2.72</v>
      </c>
    </row>
    <row r="49" spans="1:56" x14ac:dyDescent="0.35">
      <c r="A49" s="1">
        <v>11</v>
      </c>
      <c r="B49" s="1" t="s">
        <v>5095</v>
      </c>
      <c r="C49" s="1">
        <v>2463.5000017546117</v>
      </c>
      <c r="D49" s="1">
        <v>0</v>
      </c>
      <c r="E49">
        <f>(R49-S49*(1000-T49)/(1000-U49))*AK49</f>
        <v>-0.7362032183782582</v>
      </c>
      <c r="F49">
        <f>IF(AV49&lt;&gt;0,1/(1/AV49-1/N49),0)</f>
        <v>1.6203755603638832</v>
      </c>
      <c r="G49">
        <f>((AY49-AL49/2)*S49-E49)/(AY49+AL49/2)</f>
        <v>380.19826541248204</v>
      </c>
      <c r="H49">
        <f>AL49*1000</f>
        <v>25.017145868630458</v>
      </c>
      <c r="I49">
        <f>(AQ49-AW49)</f>
        <v>1.7904625501621099</v>
      </c>
      <c r="J49">
        <f>(P49+AP49*D49)</f>
        <v>32.770336151123047</v>
      </c>
      <c r="K49" s="1">
        <v>2.72</v>
      </c>
      <c r="L49">
        <f>(K49*AE49+AF49)</f>
        <v>2.140174012184143</v>
      </c>
      <c r="M49" s="1">
        <v>1</v>
      </c>
      <c r="N49">
        <f>L49*(M49+1)*(M49+1)/(M49*M49+1)</f>
        <v>4.2803480243682861</v>
      </c>
      <c r="O49" s="1">
        <v>33.313133239746094</v>
      </c>
      <c r="P49" s="1">
        <v>32.770336151123047</v>
      </c>
      <c r="Q49" s="1">
        <v>33.379684448242188</v>
      </c>
      <c r="R49" s="1">
        <v>400.07891845703125</v>
      </c>
      <c r="S49" s="1">
        <v>391.86264038085938</v>
      </c>
      <c r="T49" s="1">
        <v>14.390549659729004</v>
      </c>
      <c r="U49" s="1">
        <v>36.23870849609375</v>
      </c>
      <c r="V49" s="1">
        <v>24.689781188964844</v>
      </c>
      <c r="W49" s="1">
        <v>62.174537658691406</v>
      </c>
      <c r="X49" s="1">
        <v>300.16586303710938</v>
      </c>
      <c r="Y49" s="1">
        <v>1600.740234375</v>
      </c>
      <c r="Z49" s="1">
        <v>0.13859963417053223</v>
      </c>
      <c r="AA49" s="1">
        <v>88.215476989746094</v>
      </c>
      <c r="AB49" s="1">
        <v>232.42730712890625</v>
      </c>
      <c r="AC49" s="1">
        <v>-2.2304561138153076</v>
      </c>
      <c r="AD49" s="1">
        <v>1</v>
      </c>
      <c r="AE49" s="1">
        <v>-0.21956524252891541</v>
      </c>
      <c r="AF49" s="1">
        <v>2.737391471862793</v>
      </c>
      <c r="AG49" s="1">
        <v>1</v>
      </c>
      <c r="AH49" s="1">
        <v>0</v>
      </c>
      <c r="AI49" s="1">
        <v>0.15999999642372131</v>
      </c>
      <c r="AJ49" s="1">
        <v>111115</v>
      </c>
      <c r="AK49">
        <f>X49*0.000001/(K49*0.0001)</f>
        <v>1.103550967048196</v>
      </c>
      <c r="AL49">
        <f>(U49-T49)/(1000-U49)*AK49</f>
        <v>2.5017145868630457E-2</v>
      </c>
      <c r="AM49">
        <f>(P49+273.15)</f>
        <v>305.92033615112302</v>
      </c>
      <c r="AN49">
        <f>(O49+273.15)</f>
        <v>306.46313323974607</v>
      </c>
      <c r="AO49">
        <f>(Y49*AG49+Z49*AH49)*AI49</f>
        <v>256.11843177530682</v>
      </c>
      <c r="AP49">
        <f>((AO49+0.00000010773*(AN49^4-AM49^4))-AL49*44100)/(L49*51.4+0.00000043092*AM49^3)</f>
        <v>-6.8694413884697383</v>
      </c>
      <c r="AQ49">
        <f>0.61365*EXP(17.502*J49/(240.97+J49))</f>
        <v>4.9872775056373841</v>
      </c>
      <c r="AR49">
        <f>AQ49*1000/AA49</f>
        <v>56.535175865081932</v>
      </c>
      <c r="AS49">
        <f>(AR49-U49)</f>
        <v>20.296467368988182</v>
      </c>
      <c r="AT49">
        <f>IF(D49,P49,(O49+P49)/2)</f>
        <v>33.04173469543457</v>
      </c>
      <c r="AU49">
        <f>0.61365*EXP(17.502*AT49/(240.97+AT49))</f>
        <v>5.0639662442830362</v>
      </c>
      <c r="AV49">
        <f>IF(AS49&lt;&gt;0,(1000-(AR49+U49)/2)/AS49*AL49,0)</f>
        <v>1.1754103084042384</v>
      </c>
      <c r="AW49">
        <f>U49*AA49/1000</f>
        <v>3.1968149554752743</v>
      </c>
      <c r="AX49">
        <f>(AU49-AW49)</f>
        <v>1.8671512888077619</v>
      </c>
      <c r="AY49">
        <f>1/(1.6/F49+1.37/N49)</f>
        <v>0.76482254348449119</v>
      </c>
      <c r="AZ49">
        <f>G49*AA49*0.001</f>
        <v>33.53937133403619</v>
      </c>
      <c r="BA49">
        <f>G49/S49</f>
        <v>0.97023351101538924</v>
      </c>
      <c r="BB49">
        <f>(1-AL49*AA49/AQ49/F49)*100</f>
        <v>72.69115521135825</v>
      </c>
      <c r="BC49">
        <f>(S49-E49/(N49/1.35))</f>
        <v>392.09483513211615</v>
      </c>
      <c r="BD49">
        <f>E49*BB49/100/BC49</f>
        <v>-1.3648601720602474E-3</v>
      </c>
    </row>
    <row r="50" spans="1:56" x14ac:dyDescent="0.35">
      <c r="A50" s="1" t="s">
        <v>0</v>
      </c>
      <c r="B50" s="1" t="s">
        <v>5094</v>
      </c>
      <c r="K50" s="1">
        <v>2.72</v>
      </c>
    </row>
    <row r="51" spans="1:56" x14ac:dyDescent="0.35">
      <c r="A51" s="1" t="s">
        <v>0</v>
      </c>
      <c r="B51" s="1" t="s">
        <v>5090</v>
      </c>
      <c r="K51" s="1">
        <v>2.72</v>
      </c>
    </row>
    <row r="52" spans="1:56" x14ac:dyDescent="0.35">
      <c r="A52" s="1">
        <v>12</v>
      </c>
      <c r="B52" s="1" t="s">
        <v>4851</v>
      </c>
      <c r="C52" s="1">
        <v>2669.0000017434359</v>
      </c>
      <c r="D52" s="1">
        <v>0</v>
      </c>
      <c r="E52">
        <f>(R52-S52*(1000-T52)/(1000-U52))*AK52</f>
        <v>-0.34904869285799078</v>
      </c>
      <c r="F52">
        <f>IF(AV52&lt;&gt;0,1/(1/AV52-1/N52),0)</f>
        <v>1.756528417827417</v>
      </c>
      <c r="G52">
        <f>((AY52-AL52/2)*S52-E52)/(AY52+AL52/2)</f>
        <v>379.30263196368884</v>
      </c>
      <c r="H52">
        <f>AL52*1000</f>
        <v>25.946538708707216</v>
      </c>
      <c r="I52">
        <f>(AQ52-AW52)</f>
        <v>1.7510423327923106</v>
      </c>
      <c r="J52">
        <f>(P52+AP52*D52)</f>
        <v>32.969676971435547</v>
      </c>
      <c r="K52" s="1">
        <v>2.72</v>
      </c>
      <c r="L52">
        <f>(K52*AE52+AF52)</f>
        <v>2.140174012184143</v>
      </c>
      <c r="M52" s="1">
        <v>1</v>
      </c>
      <c r="N52">
        <f>L52*(M52+1)*(M52+1)/(M52*M52+1)</f>
        <v>4.2803480243682861</v>
      </c>
      <c r="O52" s="1">
        <v>33.426952362060547</v>
      </c>
      <c r="P52" s="1">
        <v>32.969676971435547</v>
      </c>
      <c r="Q52" s="1">
        <v>33.466476440429688</v>
      </c>
      <c r="R52" s="1">
        <v>400.05722045898438</v>
      </c>
      <c r="S52" s="1">
        <v>391.17715454101563</v>
      </c>
      <c r="T52" s="1">
        <v>14.689826965332031</v>
      </c>
      <c r="U52" s="1">
        <v>37.321784973144531</v>
      </c>
      <c r="V52" s="1">
        <v>25.043806076049805</v>
      </c>
      <c r="W52" s="1">
        <v>63.627670288085938</v>
      </c>
      <c r="X52" s="1">
        <v>300.19769287109375</v>
      </c>
      <c r="Y52" s="1">
        <v>2000.9937744140625</v>
      </c>
      <c r="Z52" s="1">
        <v>0.23019763827323914</v>
      </c>
      <c r="AA52" s="1">
        <v>88.218269348144531</v>
      </c>
      <c r="AB52" s="1">
        <v>232.66728210449219</v>
      </c>
      <c r="AC52" s="1">
        <v>-2.3424646854400635</v>
      </c>
      <c r="AD52" s="1">
        <v>1</v>
      </c>
      <c r="AE52" s="1">
        <v>-0.21956524252891541</v>
      </c>
      <c r="AF52" s="1">
        <v>2.737391471862793</v>
      </c>
      <c r="AG52" s="1">
        <v>1</v>
      </c>
      <c r="AH52" s="1">
        <v>0</v>
      </c>
      <c r="AI52" s="1">
        <v>0.15999999642372131</v>
      </c>
      <c r="AJ52" s="1">
        <v>111115</v>
      </c>
      <c r="AK52">
        <f>X52*0.000001/(K52*0.0001)</f>
        <v>1.1036679884966678</v>
      </c>
      <c r="AL52">
        <f>(U52-T52)/(1000-U52)*AK52</f>
        <v>2.5946538708707216E-2</v>
      </c>
      <c r="AM52">
        <f>(P52+273.15)</f>
        <v>306.11967697143552</v>
      </c>
      <c r="AN52">
        <f>(O52+273.15)</f>
        <v>306.57695236206052</v>
      </c>
      <c r="AO52">
        <f>(Y52*AG52+Z52*AH52)*AI52</f>
        <v>320.15899675013861</v>
      </c>
      <c r="AP52">
        <f>((AO52+0.00000010773*(AN52^4-AM52^4))-AL52*44100)/(L52*51.4+0.00000043092*AM52^3)</f>
        <v>-6.6882570360029661</v>
      </c>
      <c r="AQ52">
        <f>0.61365*EXP(17.502*J52/(240.97+J52))</f>
        <v>5.0435056121067081</v>
      </c>
      <c r="AR52">
        <f>AQ52*1000/AA52</f>
        <v>57.170761219572562</v>
      </c>
      <c r="AS52">
        <f>(AR52-U52)</f>
        <v>19.84897624642803</v>
      </c>
      <c r="AT52">
        <f>IF(D52,P52,(O52+P52)/2)</f>
        <v>33.198314666748047</v>
      </c>
      <c r="AU52">
        <f>0.61365*EXP(17.502*AT52/(240.97+AT52))</f>
        <v>5.1086759094239866</v>
      </c>
      <c r="AV52">
        <f>IF(AS52&lt;&gt;0,(1000-(AR52+U52)/2)/AS52*AL52,0)</f>
        <v>1.2454376058522949</v>
      </c>
      <c r="AW52">
        <f>U52*AA52/1000</f>
        <v>3.2924632793143975</v>
      </c>
      <c r="AX52">
        <f>(AU52-AW52)</f>
        <v>1.8162126301095891</v>
      </c>
      <c r="AY52">
        <f>1/(1.6/F52+1.37/N52)</f>
        <v>0.81237734374025261</v>
      </c>
      <c r="AZ52">
        <f>G52*AA52*0.001</f>
        <v>33.461421751032837</v>
      </c>
      <c r="BA52">
        <f>G52/S52</f>
        <v>0.96964413069761279</v>
      </c>
      <c r="BB52">
        <f>(1-AL52*AA52/AQ52/F52)*100</f>
        <v>74.162512734336261</v>
      </c>
      <c r="BC52">
        <f>(S52-E52/(N52/1.35))</f>
        <v>391.28724272372312</v>
      </c>
      <c r="BD52">
        <f>E52*BB52/100/BC52</f>
        <v>-6.6156841579580389E-4</v>
      </c>
    </row>
    <row r="53" spans="1:56" x14ac:dyDescent="0.35">
      <c r="A53" s="1" t="s">
        <v>0</v>
      </c>
      <c r="B53" s="1" t="s">
        <v>5093</v>
      </c>
      <c r="K53" s="1">
        <v>1.62384</v>
      </c>
    </row>
    <row r="54" spans="1:56" x14ac:dyDescent="0.35">
      <c r="A54" s="1" t="s">
        <v>0</v>
      </c>
      <c r="B54" s="1" t="s">
        <v>5092</v>
      </c>
    </row>
    <row r="55" spans="1:56" x14ac:dyDescent="0.35">
      <c r="A55" s="1" t="s">
        <v>0</v>
      </c>
      <c r="B55" s="1" t="s">
        <v>5091</v>
      </c>
    </row>
    <row r="56" spans="1:56" x14ac:dyDescent="0.35">
      <c r="A56" s="1" t="s">
        <v>0</v>
      </c>
      <c r="B56" s="1" t="s">
        <v>5090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0D2FB6-FF76-4EE0-B43B-A5629B814CD0}">
  <dimension ref="A1:BH55"/>
  <sheetViews>
    <sheetView topLeftCell="A14" zoomScale="66" workbookViewId="0">
      <selection activeCell="K18" sqref="K18:K51"/>
    </sheetView>
  </sheetViews>
  <sheetFormatPr defaultRowHeight="14.5" x14ac:dyDescent="0.35"/>
  <sheetData>
    <row r="1" spans="1:60" x14ac:dyDescent="0.35">
      <c r="A1" s="1" t="s">
        <v>398</v>
      </c>
    </row>
    <row r="2" spans="1:60" x14ac:dyDescent="0.35">
      <c r="A2" s="1" t="s">
        <v>5620</v>
      </c>
    </row>
    <row r="3" spans="1:60" x14ac:dyDescent="0.35">
      <c r="A3" s="1" t="s">
        <v>69</v>
      </c>
      <c r="B3" s="1" t="s">
        <v>396</v>
      </c>
    </row>
    <row r="4" spans="1:60" x14ac:dyDescent="0.35">
      <c r="A4" s="1" t="s">
        <v>67</v>
      </c>
      <c r="B4" s="1" t="s">
        <v>66</v>
      </c>
      <c r="C4" s="1">
        <v>1</v>
      </c>
      <c r="D4" s="1">
        <v>0.15999999642372131</v>
      </c>
    </row>
    <row r="5" spans="1:60" x14ac:dyDescent="0.35">
      <c r="A5" s="1" t="s">
        <v>65</v>
      </c>
      <c r="B5" s="1">
        <v>4</v>
      </c>
    </row>
    <row r="6" spans="1:60" x14ac:dyDescent="0.35">
      <c r="A6" s="1" t="s">
        <v>64</v>
      </c>
      <c r="B6" s="1" t="s">
        <v>395</v>
      </c>
    </row>
    <row r="7" spans="1:60" x14ac:dyDescent="0.35">
      <c r="A7" s="1" t="s">
        <v>0</v>
      </c>
      <c r="B7" s="1" t="s">
        <v>62</v>
      </c>
    </row>
    <row r="9" spans="1:60" x14ac:dyDescent="0.35">
      <c r="A9" s="1" t="s">
        <v>61</v>
      </c>
      <c r="B9" s="1" t="s">
        <v>60</v>
      </c>
      <c r="C9" s="1" t="s">
        <v>59</v>
      </c>
      <c r="D9" s="1" t="s">
        <v>58</v>
      </c>
      <c r="E9" s="1" t="s">
        <v>57</v>
      </c>
      <c r="F9" s="1" t="s">
        <v>56</v>
      </c>
      <c r="G9" s="1" t="s">
        <v>55</v>
      </c>
      <c r="H9" s="1" t="s">
        <v>54</v>
      </c>
      <c r="I9" s="1" t="s">
        <v>53</v>
      </c>
      <c r="J9" s="1" t="s">
        <v>52</v>
      </c>
      <c r="K9" s="1" t="s">
        <v>51</v>
      </c>
      <c r="L9" s="1" t="s">
        <v>50</v>
      </c>
      <c r="M9" s="1" t="s">
        <v>49</v>
      </c>
      <c r="N9" s="1" t="s">
        <v>48</v>
      </c>
      <c r="O9" s="1" t="s">
        <v>47</v>
      </c>
      <c r="P9" s="1" t="s">
        <v>46</v>
      </c>
      <c r="Q9" s="1" t="s">
        <v>45</v>
      </c>
      <c r="R9" s="1" t="s">
        <v>44</v>
      </c>
      <c r="S9" s="1" t="s">
        <v>43</v>
      </c>
      <c r="T9" s="1" t="s">
        <v>42</v>
      </c>
      <c r="U9" s="1" t="s">
        <v>41</v>
      </c>
      <c r="V9" s="1" t="s">
        <v>40</v>
      </c>
      <c r="W9" s="1" t="s">
        <v>39</v>
      </c>
      <c r="X9" s="1" t="s">
        <v>38</v>
      </c>
      <c r="Y9" s="1" t="s">
        <v>37</v>
      </c>
      <c r="Z9" s="1" t="s">
        <v>36</v>
      </c>
      <c r="AA9" s="1" t="s">
        <v>35</v>
      </c>
      <c r="AB9" s="1" t="s">
        <v>34</v>
      </c>
      <c r="AC9" s="1" t="s">
        <v>33</v>
      </c>
      <c r="AD9" s="1" t="s">
        <v>394</v>
      </c>
      <c r="AE9" s="1" t="s">
        <v>393</v>
      </c>
      <c r="AF9" s="1" t="s">
        <v>392</v>
      </c>
      <c r="AG9" s="1" t="s">
        <v>391</v>
      </c>
      <c r="AH9" s="1" t="s">
        <v>32</v>
      </c>
      <c r="AI9" s="1" t="s">
        <v>31</v>
      </c>
      <c r="AJ9" s="1" t="s">
        <v>30</v>
      </c>
      <c r="AK9" s="1" t="s">
        <v>29</v>
      </c>
      <c r="AL9" s="1" t="s">
        <v>28</v>
      </c>
      <c r="AM9" s="1" t="s">
        <v>27</v>
      </c>
      <c r="AN9" s="1" t="s">
        <v>26</v>
      </c>
      <c r="AO9" s="1" t="s">
        <v>25</v>
      </c>
      <c r="AP9" s="1" t="s">
        <v>24</v>
      </c>
      <c r="AQ9" s="1" t="s">
        <v>23</v>
      </c>
      <c r="AR9" s="1" t="s">
        <v>22</v>
      </c>
      <c r="AS9" s="1" t="s">
        <v>21</v>
      </c>
      <c r="AT9" s="1" t="s">
        <v>20</v>
      </c>
      <c r="AU9" s="1" t="s">
        <v>19</v>
      </c>
      <c r="AV9" s="1" t="s">
        <v>18</v>
      </c>
      <c r="AW9" s="1" t="s">
        <v>17</v>
      </c>
      <c r="AX9" s="1" t="s">
        <v>16</v>
      </c>
      <c r="AY9" s="1" t="s">
        <v>15</v>
      </c>
      <c r="AZ9" s="1" t="s">
        <v>14</v>
      </c>
      <c r="BA9" s="1" t="s">
        <v>13</v>
      </c>
      <c r="BB9" s="1" t="s">
        <v>12</v>
      </c>
      <c r="BC9" s="1" t="s">
        <v>11</v>
      </c>
      <c r="BD9" s="1" t="s">
        <v>10</v>
      </c>
      <c r="BE9" s="1" t="s">
        <v>9</v>
      </c>
      <c r="BF9" s="1" t="s">
        <v>8</v>
      </c>
      <c r="BG9" s="1" t="s">
        <v>7</v>
      </c>
      <c r="BH9" s="1" t="s">
        <v>6</v>
      </c>
    </row>
    <row r="10" spans="1:60" x14ac:dyDescent="0.35">
      <c r="A10" s="1" t="s">
        <v>5</v>
      </c>
      <c r="B10" s="1" t="s">
        <v>5</v>
      </c>
      <c r="C10" s="1" t="s">
        <v>5</v>
      </c>
      <c r="D10" s="1" t="s">
        <v>5</v>
      </c>
      <c r="E10" s="1" t="s">
        <v>4</v>
      </c>
      <c r="F10" s="1" t="s">
        <v>4</v>
      </c>
      <c r="G10" s="1" t="s">
        <v>4</v>
      </c>
      <c r="H10" s="1" t="s">
        <v>4</v>
      </c>
      <c r="I10" s="1" t="s">
        <v>4</v>
      </c>
      <c r="J10" s="1" t="s">
        <v>4</v>
      </c>
      <c r="K10" s="1" t="s">
        <v>5</v>
      </c>
      <c r="L10" s="1" t="s">
        <v>4</v>
      </c>
      <c r="M10" s="1" t="s">
        <v>5</v>
      </c>
      <c r="N10" s="1" t="s">
        <v>4</v>
      </c>
      <c r="O10" s="1" t="s">
        <v>5</v>
      </c>
      <c r="P10" s="1" t="s">
        <v>5</v>
      </c>
      <c r="Q10" s="1" t="s">
        <v>5</v>
      </c>
      <c r="R10" s="1" t="s">
        <v>5</v>
      </c>
      <c r="S10" s="1" t="s">
        <v>5</v>
      </c>
      <c r="T10" s="1" t="s">
        <v>5</v>
      </c>
      <c r="U10" s="1" t="s">
        <v>5</v>
      </c>
      <c r="V10" s="1" t="s">
        <v>5</v>
      </c>
      <c r="W10" s="1" t="s">
        <v>5</v>
      </c>
      <c r="X10" s="1" t="s">
        <v>5</v>
      </c>
      <c r="Y10" s="1" t="s">
        <v>5</v>
      </c>
      <c r="Z10" s="1" t="s">
        <v>5</v>
      </c>
      <c r="AA10" s="1" t="s">
        <v>5</v>
      </c>
      <c r="AB10" s="1" t="s">
        <v>5</v>
      </c>
      <c r="AC10" s="1" t="s">
        <v>5</v>
      </c>
      <c r="AD10" s="1" t="s">
        <v>5</v>
      </c>
      <c r="AE10" s="1" t="s">
        <v>5</v>
      </c>
      <c r="AF10" s="1" t="s">
        <v>5</v>
      </c>
      <c r="AG10" s="1" t="s">
        <v>5</v>
      </c>
      <c r="AH10" s="1" t="s">
        <v>5</v>
      </c>
      <c r="AI10" s="1" t="s">
        <v>5</v>
      </c>
      <c r="AJ10" s="1" t="s">
        <v>5</v>
      </c>
      <c r="AK10" s="1" t="s">
        <v>5</v>
      </c>
      <c r="AL10" s="1" t="s">
        <v>5</v>
      </c>
      <c r="AM10" s="1" t="s">
        <v>5</v>
      </c>
      <c r="AN10" s="1" t="s">
        <v>5</v>
      </c>
      <c r="AO10" s="1" t="s">
        <v>4</v>
      </c>
      <c r="AP10" s="1" t="s">
        <v>4</v>
      </c>
      <c r="AQ10" s="1" t="s">
        <v>4</v>
      </c>
      <c r="AR10" s="1" t="s">
        <v>4</v>
      </c>
      <c r="AS10" s="1" t="s">
        <v>4</v>
      </c>
      <c r="AT10" s="1" t="s">
        <v>4</v>
      </c>
      <c r="AU10" s="1" t="s">
        <v>4</v>
      </c>
      <c r="AV10" s="1" t="s">
        <v>4</v>
      </c>
      <c r="AW10" s="1" t="s">
        <v>4</v>
      </c>
      <c r="AX10" s="1" t="s">
        <v>4</v>
      </c>
      <c r="AY10" s="1" t="s">
        <v>4</v>
      </c>
      <c r="AZ10" s="1" t="s">
        <v>4</v>
      </c>
      <c r="BA10" s="1" t="s">
        <v>4</v>
      </c>
      <c r="BB10" s="1" t="s">
        <v>4</v>
      </c>
      <c r="BC10" s="1" t="s">
        <v>4</v>
      </c>
      <c r="BD10" s="1" t="s">
        <v>4</v>
      </c>
      <c r="BE10" s="1" t="s">
        <v>4</v>
      </c>
      <c r="BF10" s="1" t="s">
        <v>4</v>
      </c>
      <c r="BG10" s="1" t="s">
        <v>4</v>
      </c>
      <c r="BH10" s="1" t="s">
        <v>4</v>
      </c>
    </row>
    <row r="11" spans="1:60" x14ac:dyDescent="0.35">
      <c r="A11" s="1" t="s">
        <v>0</v>
      </c>
      <c r="B11" s="1" t="s">
        <v>5619</v>
      </c>
    </row>
    <row r="12" spans="1:60" x14ac:dyDescent="0.35">
      <c r="A12" s="1" t="s">
        <v>0</v>
      </c>
      <c r="B12" s="1" t="s">
        <v>5618</v>
      </c>
    </row>
    <row r="13" spans="1:60" x14ac:dyDescent="0.35">
      <c r="A13" s="1" t="s">
        <v>0</v>
      </c>
      <c r="B13" s="1" t="s">
        <v>5617</v>
      </c>
    </row>
    <row r="14" spans="1:60" x14ac:dyDescent="0.35">
      <c r="A14" s="1" t="s">
        <v>0</v>
      </c>
      <c r="B14" s="1" t="s">
        <v>5616</v>
      </c>
    </row>
    <row r="15" spans="1:60" x14ac:dyDescent="0.35">
      <c r="A15" s="1" t="s">
        <v>0</v>
      </c>
      <c r="B15" s="1" t="s">
        <v>5615</v>
      </c>
    </row>
    <row r="16" spans="1:60" x14ac:dyDescent="0.35">
      <c r="A16" s="1" t="s">
        <v>0</v>
      </c>
      <c r="B16" s="1" t="s">
        <v>5614</v>
      </c>
    </row>
    <row r="17" spans="1:60" x14ac:dyDescent="0.35">
      <c r="A17" s="1" t="s">
        <v>0</v>
      </c>
      <c r="B17" s="1" t="s">
        <v>5613</v>
      </c>
    </row>
    <row r="18" spans="1:60" x14ac:dyDescent="0.35">
      <c r="A18" s="1">
        <v>1</v>
      </c>
      <c r="B18" s="1" t="s">
        <v>5612</v>
      </c>
      <c r="C18" s="1">
        <v>403.50000166520476</v>
      </c>
      <c r="D18" s="1">
        <v>0</v>
      </c>
      <c r="E18">
        <f>(R18-S18*(1000-T18)/(1000-U18))*AO18</f>
        <v>-2.0585984872508343</v>
      </c>
      <c r="F18">
        <f>IF(AZ18&lt;&gt;0,1/(1/AZ18-1/N18),0)</f>
        <v>12.368374011003819</v>
      </c>
      <c r="G18">
        <f>((BC18-AP18/2)*S18-E18)/(BC18+AP18/2)</f>
        <v>390.28327591724025</v>
      </c>
      <c r="H18">
        <f>AP18*1000</f>
        <v>23.186140286609454</v>
      </c>
      <c r="I18">
        <f>(AU18-BA18)</f>
        <v>0.61681243787699902</v>
      </c>
      <c r="J18">
        <f>(P18+AT18*D18)</f>
        <v>29.548255920410156</v>
      </c>
      <c r="K18" s="1"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31.415668487548828</v>
      </c>
      <c r="P18" s="1">
        <v>29.548255920410156</v>
      </c>
      <c r="Q18" s="1">
        <v>31.510515213012695</v>
      </c>
      <c r="R18" s="1">
        <v>399.838623046875</v>
      </c>
      <c r="S18" s="1">
        <v>393.44149780273438</v>
      </c>
      <c r="T18" s="1">
        <v>19.806159973144531</v>
      </c>
      <c r="U18" s="1">
        <v>39.964862823486328</v>
      </c>
      <c r="V18" s="1">
        <v>37.917747497558594</v>
      </c>
      <c r="W18" s="1">
        <v>76.510414123535156</v>
      </c>
      <c r="X18" s="1">
        <v>300.34603881835938</v>
      </c>
      <c r="Y18" s="1">
        <v>0.13747583329677582</v>
      </c>
      <c r="Z18" s="1">
        <v>0.1680694967508316</v>
      </c>
      <c r="AA18" s="1">
        <v>88.435935974121094</v>
      </c>
      <c r="AB18" s="1">
        <v>32.243511199951172</v>
      </c>
      <c r="AC18" s="1">
        <v>0.50134098529815674</v>
      </c>
      <c r="AD18" s="1">
        <v>6.0520999133586884E-2</v>
      </c>
      <c r="AE18" s="1">
        <v>1.0888357646763325E-2</v>
      </c>
      <c r="AF18" s="1">
        <v>4.421364888548851E-2</v>
      </c>
      <c r="AG18" s="1">
        <v>2.2820040583610535E-2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1.1042133780086738</v>
      </c>
      <c r="AP18">
        <f>(U18-T18)/(1000-U18)*AO18</f>
        <v>2.3186140286609456E-2</v>
      </c>
      <c r="AQ18">
        <f>(P18+273.15)</f>
        <v>302.69825592041013</v>
      </c>
      <c r="AR18">
        <f>(O18+273.15)</f>
        <v>304.56566848754881</v>
      </c>
      <c r="AS18">
        <f>(Y18*AK18+Z18*AL18)*AM18</f>
        <v>2.1996132835832238E-2</v>
      </c>
      <c r="AT18">
        <f>((AS18+0.00000010773*(AR18^4-AQ18^4))-AP18*44100)/(L18*0.92*2*29.3+0.00000043092*AQ18^3)</f>
        <v>-7.8531362894094201</v>
      </c>
      <c r="AU18">
        <f>0.61365*EXP(17.502*J18/(240.97+J18))</f>
        <v>4.1511424877493681</v>
      </c>
      <c r="AV18">
        <f>AU18*1000/AA18</f>
        <v>46.939543772840402</v>
      </c>
      <c r="AW18">
        <f>(AV18-U18)</f>
        <v>6.9746809493540738</v>
      </c>
      <c r="AX18">
        <f>IF(D18,P18,(O18+P18)/2)</f>
        <v>30.481962203979492</v>
      </c>
      <c r="AY18">
        <f>0.61365*EXP(17.502*AX18/(240.97+AX18))</f>
        <v>4.3798264358183019</v>
      </c>
      <c r="AZ18">
        <f>IF(AW18&lt;&gt;0,(1000-(AV18+U18)/2)/AW18*AP18,0)</f>
        <v>3.1798804226636248</v>
      </c>
      <c r="BA18">
        <f>U18*AA18/1000</f>
        <v>3.5343300498723691</v>
      </c>
      <c r="BB18">
        <f>(AY18-BA18)</f>
        <v>0.84549638594593279</v>
      </c>
      <c r="BC18">
        <f>1/(1.6/F18+1.37/N18)</f>
        <v>2.2250424581650861</v>
      </c>
      <c r="BD18">
        <f>G18*AA18*0.001</f>
        <v>34.515066800787295</v>
      </c>
      <c r="BE18">
        <f>G18/S18</f>
        <v>0.99197282975199119</v>
      </c>
      <c r="BF18">
        <f>(1-AP18*AA18/AU18/F18)*100</f>
        <v>96.006285772057737</v>
      </c>
      <c r="BG18">
        <f>(S18-E18/(N18/1.35))</f>
        <v>394.09076929700706</v>
      </c>
      <c r="BH18">
        <f>E18*BF18/100/BG18</f>
        <v>-5.0150475488041418E-3</v>
      </c>
    </row>
    <row r="19" spans="1:60" x14ac:dyDescent="0.35">
      <c r="A19" s="1" t="s">
        <v>0</v>
      </c>
      <c r="B19" s="1" t="s">
        <v>5611</v>
      </c>
      <c r="K19" s="1">
        <v>2.72</v>
      </c>
    </row>
    <row r="20" spans="1:60" x14ac:dyDescent="0.35">
      <c r="A20" s="1" t="s">
        <v>0</v>
      </c>
      <c r="B20" s="1" t="s">
        <v>5610</v>
      </c>
      <c r="K20" s="1">
        <v>2.72</v>
      </c>
    </row>
    <row r="21" spans="1:60" x14ac:dyDescent="0.35">
      <c r="A21" s="1">
        <v>2</v>
      </c>
      <c r="B21" s="1" t="s">
        <v>5609</v>
      </c>
      <c r="C21" s="1">
        <v>609.00000167638063</v>
      </c>
      <c r="D21" s="1">
        <v>0</v>
      </c>
      <c r="E21">
        <f>(R21-S21*(1000-T21)/(1000-U21))*AO21</f>
        <v>-1.5167112517099077</v>
      </c>
      <c r="F21">
        <f>IF(AZ21&lt;&gt;0,1/(1/AZ21-1/N21),0)</f>
        <v>9.6952983066396339</v>
      </c>
      <c r="G21">
        <f>((BC21-AP21/2)*S21-E21)/(BC21+AP21/2)</f>
        <v>389.72813579482118</v>
      </c>
      <c r="H21">
        <f>AP21*1000</f>
        <v>22.072626944152958</v>
      </c>
      <c r="I21">
        <f>(AU21-BA21)</f>
        <v>0.62911190727347277</v>
      </c>
      <c r="J21">
        <f>(P21+AT21*D21)</f>
        <v>29.389459609985352</v>
      </c>
      <c r="K21" s="1"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31.346872329711914</v>
      </c>
      <c r="P21" s="1">
        <v>29.389459609985352</v>
      </c>
      <c r="Q21" s="1">
        <v>31.500869750976563</v>
      </c>
      <c r="R21" s="1">
        <v>399.67062377929688</v>
      </c>
      <c r="S21" s="1">
        <v>393.183837890625</v>
      </c>
      <c r="T21" s="1">
        <v>20.195257186889648</v>
      </c>
      <c r="U21" s="1">
        <v>39.399570465087891</v>
      </c>
      <c r="V21" s="1">
        <v>38.812564849853516</v>
      </c>
      <c r="W21" s="1">
        <v>75.720664978027344</v>
      </c>
      <c r="X21" s="1">
        <v>300.30801391601563</v>
      </c>
      <c r="Y21" s="1">
        <v>25.679000854492188</v>
      </c>
      <c r="Z21" s="1">
        <v>9.8326362669467926E-2</v>
      </c>
      <c r="AA21" s="1">
        <v>88.432235717773438</v>
      </c>
      <c r="AB21" s="1">
        <v>32.106346130371094</v>
      </c>
      <c r="AC21" s="1">
        <v>0.54884713888168335</v>
      </c>
      <c r="AD21" s="1">
        <v>3.8092967122793198E-2</v>
      </c>
      <c r="AE21" s="1">
        <v>1.0450406931340694E-2</v>
      </c>
      <c r="AF21" s="1">
        <v>4.5138981193304062E-2</v>
      </c>
      <c r="AG21" s="1">
        <v>8.6255036294460297E-3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1.1040735805735866</v>
      </c>
      <c r="AP21">
        <f>(U21-T21)/(1000-U21)*AO21</f>
        <v>2.2072626944152959E-2</v>
      </c>
      <c r="AQ21">
        <f>(P21+273.15)</f>
        <v>302.53945960998533</v>
      </c>
      <c r="AR21">
        <f>(O21+273.15)</f>
        <v>304.49687232971189</v>
      </c>
      <c r="AS21">
        <f>(Y21*AK21+Z21*AL21)*AM21</f>
        <v>4.1086400448834866</v>
      </c>
      <c r="AT21">
        <f>((AS21+0.00000010773*(AR21^4-AQ21^4))-AP21*44100)/(L21*0.92*2*29.3+0.00000043092*AQ21^3)</f>
        <v>-7.4281702486608738</v>
      </c>
      <c r="AU21">
        <f>0.61365*EXP(17.502*J21/(240.97+J21))</f>
        <v>4.1133040098211495</v>
      </c>
      <c r="AV21">
        <f>AU21*1000/AA21</f>
        <v>46.513626806276058</v>
      </c>
      <c r="AW21">
        <f>(AV21-U21)</f>
        <v>7.1140563411881672</v>
      </c>
      <c r="AX21">
        <f>IF(D21,P21,(O21+P21)/2)</f>
        <v>30.368165969848633</v>
      </c>
      <c r="AY21">
        <f>0.61365*EXP(17.502*AX21/(240.97+AX21))</f>
        <v>4.3513806827897392</v>
      </c>
      <c r="AZ21">
        <f>IF(AW21&lt;&gt;0,(1000-(AV21+U21)/2)/AW21*AP21,0)</f>
        <v>2.9693976199448682</v>
      </c>
      <c r="BA21">
        <f>U21*AA21/1000</f>
        <v>3.4841921025476768</v>
      </c>
      <c r="BB21">
        <f>(AY21-BA21)</f>
        <v>0.86718858024206247</v>
      </c>
      <c r="BC21">
        <f>1/(1.6/F21+1.37/N21)</f>
        <v>2.0614481553763007</v>
      </c>
      <c r="BD21">
        <f>G21*AA21*0.001</f>
        <v>34.464530370456046</v>
      </c>
      <c r="BE21">
        <f>G21/S21</f>
        <v>0.99121097623355237</v>
      </c>
      <c r="BF21">
        <f>(1-AP21*AA21/AU21/F21)*100</f>
        <v>95.105451423421513</v>
      </c>
      <c r="BG21">
        <f>(S21-E21/(N21/1.35))</f>
        <v>393.66220090647124</v>
      </c>
      <c r="BH21">
        <f>E21*BF21/100/BG21</f>
        <v>-3.664245841757226E-3</v>
      </c>
    </row>
    <row r="22" spans="1:60" x14ac:dyDescent="0.35">
      <c r="A22" s="1" t="s">
        <v>0</v>
      </c>
      <c r="B22" s="1" t="s">
        <v>5608</v>
      </c>
      <c r="K22" s="1">
        <v>2.72</v>
      </c>
    </row>
    <row r="23" spans="1:60" x14ac:dyDescent="0.35">
      <c r="A23" s="1" t="s">
        <v>0</v>
      </c>
      <c r="B23" s="1" t="s">
        <v>5607</v>
      </c>
      <c r="K23" s="1">
        <v>2.72</v>
      </c>
    </row>
    <row r="24" spans="1:60" x14ac:dyDescent="0.35">
      <c r="A24" s="1">
        <v>3</v>
      </c>
      <c r="B24" s="1" t="s">
        <v>5606</v>
      </c>
      <c r="C24" s="1">
        <v>814.00000167638063</v>
      </c>
      <c r="D24" s="1">
        <v>0</v>
      </c>
      <c r="E24">
        <f>(R24-S24*(1000-T24)/(1000-U24))*AO24</f>
        <v>-1.3528550480911223</v>
      </c>
      <c r="F24">
        <f>IF(AZ24&lt;&gt;0,1/(1/AZ24-1/N24),0)</f>
        <v>8.7572650850884166</v>
      </c>
      <c r="G24">
        <f>((BC24-AP24/2)*S24-E24)/(BC24+AP24/2)</f>
        <v>390.22157576599659</v>
      </c>
      <c r="H24">
        <f>AP24*1000</f>
        <v>21.199712870593203</v>
      </c>
      <c r="I24">
        <f>(AU24-BA24)</f>
        <v>0.62427802491666684</v>
      </c>
      <c r="J24">
        <f>(P24+AT24*D24)</f>
        <v>29.224061965942383</v>
      </c>
      <c r="K24" s="1"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31.249177932739258</v>
      </c>
      <c r="P24" s="1">
        <v>29.224061965942383</v>
      </c>
      <c r="Q24" s="1">
        <v>31.432928085327148</v>
      </c>
      <c r="R24" s="1">
        <v>400.05294799804688</v>
      </c>
      <c r="S24" s="1">
        <v>393.71926879882813</v>
      </c>
      <c r="T24" s="1">
        <v>20.565513610839844</v>
      </c>
      <c r="U24" s="1">
        <v>39.015007019042969</v>
      </c>
      <c r="V24" s="1">
        <v>39.741558074951172</v>
      </c>
      <c r="W24" s="1">
        <v>75.39404296875</v>
      </c>
      <c r="X24" s="1">
        <v>300.35235595703125</v>
      </c>
      <c r="Y24" s="1">
        <v>51.071483612060547</v>
      </c>
      <c r="Z24" s="1">
        <v>5.8311395347118378E-2</v>
      </c>
      <c r="AA24" s="1">
        <v>88.425834655761719</v>
      </c>
      <c r="AB24" s="1">
        <v>32.116924285888672</v>
      </c>
      <c r="AC24" s="1">
        <v>0.55439978837966919</v>
      </c>
      <c r="AD24" s="1">
        <v>3.2434906810522079E-2</v>
      </c>
      <c r="AE24" s="1">
        <v>5.0735557451844215E-3</v>
      </c>
      <c r="AF24" s="1">
        <v>2.0143434405326843E-2</v>
      </c>
      <c r="AG24" s="1">
        <v>1.8824098631739616E-2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1.1042366027832029</v>
      </c>
      <c r="AP24">
        <f>(U24-T24)/(1000-U24)*AO24</f>
        <v>2.1199712870593204E-2</v>
      </c>
      <c r="AQ24">
        <f>(P24+273.15)</f>
        <v>302.37406196594236</v>
      </c>
      <c r="AR24">
        <f>(O24+273.15)</f>
        <v>304.39917793273924</v>
      </c>
      <c r="AS24">
        <f>(Y24*AK24+Z24*AL24)*AM24</f>
        <v>8.1714371952838292</v>
      </c>
      <c r="AT24">
        <f>((AS24+0.00000010773*(AR24^4-AQ24^4))-AP24*44100)/(L24*0.92*2*29.3+0.00000043092*AQ24^3)</f>
        <v>-7.0888221617938854</v>
      </c>
      <c r="AU24">
        <f>0.61365*EXP(17.502*J24/(240.97+J24))</f>
        <v>4.0742125846759434</v>
      </c>
      <c r="AV24">
        <f>AU24*1000/AA24</f>
        <v>46.074912388858884</v>
      </c>
      <c r="AW24">
        <f>(AV24-U24)</f>
        <v>7.0599053698159153</v>
      </c>
      <c r="AX24">
        <f>IF(D24,P24,(O24+P24)/2)</f>
        <v>30.23661994934082</v>
      </c>
      <c r="AY24">
        <f>0.61365*EXP(17.502*AX24/(240.97+AX24))</f>
        <v>4.3186987131530303</v>
      </c>
      <c r="AZ24">
        <f>IF(AW24&lt;&gt;0,(1000-(AV24+U24)/2)/AW24*AP24,0)</f>
        <v>2.8750770552194731</v>
      </c>
      <c r="BA24">
        <f>U24*AA24/1000</f>
        <v>3.4499345597592765</v>
      </c>
      <c r="BB24">
        <f>(AY24-BA24)</f>
        <v>0.86876415339375379</v>
      </c>
      <c r="BC24">
        <f>1/(1.6/F24+1.37/N24)</f>
        <v>1.9889696702255879</v>
      </c>
      <c r="BD24">
        <f>G24*AA24*0.001</f>
        <v>34.505668537794811</v>
      </c>
      <c r="BE24">
        <f>G24/S24</f>
        <v>0.99111627672300007</v>
      </c>
      <c r="BF24">
        <f>(1-AP24*AA24/AU24/F24)*100</f>
        <v>94.745916570529843</v>
      </c>
      <c r="BG24">
        <f>(S24-E24/(N24/1.35))</f>
        <v>394.14595240131217</v>
      </c>
      <c r="BH24">
        <f>E24*BF24/100/BG24</f>
        <v>-3.25203115083505E-3</v>
      </c>
    </row>
    <row r="25" spans="1:60" x14ac:dyDescent="0.35">
      <c r="A25" s="1" t="s">
        <v>0</v>
      </c>
      <c r="B25" s="1" t="s">
        <v>5605</v>
      </c>
      <c r="K25" s="1">
        <v>2.72</v>
      </c>
    </row>
    <row r="26" spans="1:60" x14ac:dyDescent="0.35">
      <c r="A26" s="1" t="s">
        <v>0</v>
      </c>
      <c r="B26" s="1" t="s">
        <v>5604</v>
      </c>
      <c r="K26" s="1">
        <v>2.72</v>
      </c>
    </row>
    <row r="27" spans="1:60" x14ac:dyDescent="0.35">
      <c r="A27" s="1">
        <v>4</v>
      </c>
      <c r="B27" s="1" t="s">
        <v>5603</v>
      </c>
      <c r="C27" s="1">
        <v>1020.5000016652048</v>
      </c>
      <c r="D27" s="1">
        <v>0</v>
      </c>
      <c r="E27">
        <f>(R27-S27*(1000-T27)/(1000-U27))*AO27</f>
        <v>-1.3303600545238621</v>
      </c>
      <c r="F27">
        <f>IF(AZ27&lt;&gt;0,1/(1/AZ27-1/N27),0)</f>
        <v>8.406417502471788</v>
      </c>
      <c r="G27">
        <f>((BC27-AP27/2)*S27-E27)/(BC27+AP27/2)</f>
        <v>390.39311778987314</v>
      </c>
      <c r="H27">
        <f>AP27*1000</f>
        <v>20.747139257015174</v>
      </c>
      <c r="I27">
        <f>(AU27-BA27)</f>
        <v>0.61933625841264828</v>
      </c>
      <c r="J27">
        <f>(P27+AT27*D27)</f>
        <v>29.181144714355469</v>
      </c>
      <c r="K27" s="1"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31.178007125854492</v>
      </c>
      <c r="P27" s="1">
        <v>29.181144714355469</v>
      </c>
      <c r="Q27" s="1">
        <v>31.365480422973633</v>
      </c>
      <c r="R27" s="1">
        <v>400.06234741210938</v>
      </c>
      <c r="S27" s="1">
        <v>393.86648559570313</v>
      </c>
      <c r="T27" s="1">
        <v>20.90141487121582</v>
      </c>
      <c r="U27" s="1">
        <v>38.959293365478516</v>
      </c>
      <c r="V27" s="1">
        <v>40.552032470703125</v>
      </c>
      <c r="W27" s="1">
        <v>75.587150573730469</v>
      </c>
      <c r="X27" s="1">
        <v>300.3323974609375</v>
      </c>
      <c r="Y27" s="1">
        <v>101.03450775146484</v>
      </c>
      <c r="Z27" s="1">
        <v>8.3463810384273529E-2</v>
      </c>
      <c r="AA27" s="1">
        <v>88.420135498046875</v>
      </c>
      <c r="AB27" s="1">
        <v>32.108722686767578</v>
      </c>
      <c r="AC27" s="1">
        <v>0.55077451467514038</v>
      </c>
      <c r="AD27" s="1">
        <v>3.2752670347690582E-2</v>
      </c>
      <c r="AE27" s="1">
        <v>3.9062532596290112E-3</v>
      </c>
      <c r="AF27" s="1">
        <v>3.1023396179080009E-2</v>
      </c>
      <c r="AG27" s="1">
        <v>1.8559291958808899E-2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1.1041632259593288</v>
      </c>
      <c r="AP27">
        <f>(U27-T27)/(1000-U27)*AO27</f>
        <v>2.0747139257015174E-2</v>
      </c>
      <c r="AQ27">
        <f>(P27+273.15)</f>
        <v>302.33114471435545</v>
      </c>
      <c r="AR27">
        <f>(O27+273.15)</f>
        <v>304.32800712585447</v>
      </c>
      <c r="AS27">
        <f>(Y27*AK27+Z27*AL27)*AM27</f>
        <v>16.165520878906818</v>
      </c>
      <c r="AT27">
        <f>((AS27+0.00000010773*(AR27^4-AQ27^4))-AP27*44100)/(L27*0.92*2*29.3+0.00000043092*AQ27^3)</f>
        <v>-6.8722832094889483</v>
      </c>
      <c r="AU27">
        <f>0.61365*EXP(17.502*J27/(240.97+J27))</f>
        <v>4.0641222566964172</v>
      </c>
      <c r="AV27">
        <f>AU27*1000/AA27</f>
        <v>45.963764178875181</v>
      </c>
      <c r="AW27">
        <f>(AV27-U27)</f>
        <v>7.0044708133966651</v>
      </c>
      <c r="AX27">
        <f>IF(D27,P27,(O27+P27)/2)</f>
        <v>30.17957592010498</v>
      </c>
      <c r="AY27">
        <f>0.61365*EXP(17.502*AX27/(240.97+AX27))</f>
        <v>4.3045930232767526</v>
      </c>
      <c r="AZ27">
        <f>IF(AW27&lt;&gt;0,(1000-(AV27+U27)/2)/AW27*AP27,0)</f>
        <v>2.8362148313213389</v>
      </c>
      <c r="BA27">
        <f>U27*AA27/1000</f>
        <v>3.444785998283769</v>
      </c>
      <c r="BB27">
        <f>(AY27-BA27)</f>
        <v>0.85980702499298367</v>
      </c>
      <c r="BC27">
        <f>1/(1.6/F27+1.37/N27)</f>
        <v>1.9592545127526715</v>
      </c>
      <c r="BD27">
        <f>G27*AA27*0.001</f>
        <v>34.518612372485556</v>
      </c>
      <c r="BE27">
        <f>G27/S27</f>
        <v>0.99118135730544155</v>
      </c>
      <c r="BF27">
        <f>(1-AP27*AA27/AU27/F27)*100</f>
        <v>94.630526802633682</v>
      </c>
      <c r="BG27">
        <f>(S27-E27/(N27/1.35))</f>
        <v>394.28607439161004</v>
      </c>
      <c r="BH27">
        <f>E27*BF27/100/BG27</f>
        <v>-3.192927191025654E-3</v>
      </c>
    </row>
    <row r="28" spans="1:60" x14ac:dyDescent="0.35">
      <c r="A28" s="1" t="s">
        <v>0</v>
      </c>
      <c r="B28" s="1" t="s">
        <v>5602</v>
      </c>
      <c r="K28" s="1">
        <v>2.72</v>
      </c>
    </row>
    <row r="29" spans="1:60" x14ac:dyDescent="0.35">
      <c r="A29" s="1" t="s">
        <v>0</v>
      </c>
      <c r="B29" s="1" t="s">
        <v>5601</v>
      </c>
      <c r="K29" s="1">
        <v>2.72</v>
      </c>
    </row>
    <row r="30" spans="1:60" x14ac:dyDescent="0.35">
      <c r="A30" s="1">
        <v>5</v>
      </c>
      <c r="B30" s="1" t="s">
        <v>5600</v>
      </c>
      <c r="C30" s="1">
        <v>1226.5000016652048</v>
      </c>
      <c r="D30" s="1">
        <v>0</v>
      </c>
      <c r="E30">
        <f>(R30-S30*(1000-T30)/(1000-U30))*AO30</f>
        <v>-1.5382243355089358</v>
      </c>
      <c r="F30">
        <f>IF(AZ30&lt;&gt;0,1/(1/AZ30-1/N30),0)</f>
        <v>8.5883973934402142</v>
      </c>
      <c r="G30">
        <f>((BC30-AP30/2)*S30-E30)/(BC30+AP30/2)</f>
        <v>390.7470572746148</v>
      </c>
      <c r="H30">
        <f>AP30*1000</f>
        <v>20.515506015600941</v>
      </c>
      <c r="I30">
        <f>(AU30-BA30)</f>
        <v>0.60800313038465559</v>
      </c>
      <c r="J30">
        <f>(P30+AT30*D30)</f>
        <v>29.163553237915039</v>
      </c>
      <c r="K30" s="1"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31.125886917114258</v>
      </c>
      <c r="P30" s="1">
        <v>29.163553237915039</v>
      </c>
      <c r="Q30" s="1">
        <v>31.3123779296875</v>
      </c>
      <c r="R30" s="1">
        <v>399.97171020507813</v>
      </c>
      <c r="S30" s="1">
        <v>394.04449462890625</v>
      </c>
      <c r="T30" s="1">
        <v>21.191072463989258</v>
      </c>
      <c r="U30" s="1">
        <v>39.042564392089844</v>
      </c>
      <c r="V30" s="1">
        <v>41.234333038330078</v>
      </c>
      <c r="W30" s="1">
        <v>75.97039794921875</v>
      </c>
      <c r="X30" s="1">
        <v>300.38674926757813</v>
      </c>
      <c r="Y30" s="1">
        <v>150.91050720214844</v>
      </c>
      <c r="Z30" s="1">
        <v>0.13034304976463318</v>
      </c>
      <c r="AA30" s="1">
        <v>88.416053771972656</v>
      </c>
      <c r="AB30" s="1">
        <v>32.1756591796875</v>
      </c>
      <c r="AC30" s="1">
        <v>0.56908047199249268</v>
      </c>
      <c r="AD30" s="1">
        <v>6.2049262225627899E-2</v>
      </c>
      <c r="AE30" s="1">
        <v>2.6976484805345535E-3</v>
      </c>
      <c r="AF30" s="1">
        <v>3.1751319766044617E-2</v>
      </c>
      <c r="AG30" s="1">
        <v>1.6588574275374413E-2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1.1043630487778606</v>
      </c>
      <c r="AP30">
        <f>(U30-T30)/(1000-U30)*AO30</f>
        <v>2.051550601560094E-2</v>
      </c>
      <c r="AQ30">
        <f>(P30+273.15)</f>
        <v>302.31355323791502</v>
      </c>
      <c r="AR30">
        <f>(O30+273.15)</f>
        <v>304.27588691711424</v>
      </c>
      <c r="AS30">
        <f>(Y30*AK30+Z30*AL30)*AM30</f>
        <v>24.14568061264572</v>
      </c>
      <c r="AT30">
        <f>((AS30+0.00000010773*(AR30^4-AQ30^4))-AP30*44100)/(L30*0.92*2*29.3+0.00000043092*AQ30^3)</f>
        <v>-6.7327758804637359</v>
      </c>
      <c r="AU30">
        <f>0.61365*EXP(17.502*J30/(240.97+J30))</f>
        <v>4.0599926030713762</v>
      </c>
      <c r="AV30">
        <f>AU30*1000/AA30</f>
        <v>45.919179038935674</v>
      </c>
      <c r="AW30">
        <f>(AV30-U30)</f>
        <v>6.8766146468458302</v>
      </c>
      <c r="AX30">
        <f>IF(D30,P30,(O30+P30)/2)</f>
        <v>30.144720077514648</v>
      </c>
      <c r="AY30">
        <f>0.61365*EXP(17.502*AX30/(240.97+AX30))</f>
        <v>4.2959937419674175</v>
      </c>
      <c r="AZ30">
        <f>IF(AW30&lt;&gt;0,(1000-(AV30+U30)/2)/AW30*AP30,0)</f>
        <v>2.8566366512021557</v>
      </c>
      <c r="BA30">
        <f>U30*AA30/1000</f>
        <v>3.4519894726867206</v>
      </c>
      <c r="BB30">
        <f>(AY30-BA30)</f>
        <v>0.84400426928069683</v>
      </c>
      <c r="BC30">
        <f>1/(1.6/F30+1.37/N30)</f>
        <v>1.9748589182598983</v>
      </c>
      <c r="BD30">
        <f>G30*AA30*0.001</f>
        <v>34.548312827232422</v>
      </c>
      <c r="BE30">
        <f>G30/S30</f>
        <v>0.99163181468276362</v>
      </c>
      <c r="BF30">
        <f>(1-AP30*AA30/AU30/F30)*100</f>
        <v>94.797932454924833</v>
      </c>
      <c r="BG30">
        <f>(S30-E30/(N30/1.35))</f>
        <v>394.52964276198207</v>
      </c>
      <c r="BH30">
        <f>E30*BF30/100/BG30</f>
        <v>-3.6960590752383735E-3</v>
      </c>
    </row>
    <row r="31" spans="1:60" x14ac:dyDescent="0.35">
      <c r="A31" s="1" t="s">
        <v>0</v>
      </c>
      <c r="B31" s="1" t="s">
        <v>5599</v>
      </c>
      <c r="K31" s="1">
        <v>2.72</v>
      </c>
    </row>
    <row r="32" spans="1:60" x14ac:dyDescent="0.35">
      <c r="A32" s="1" t="s">
        <v>0</v>
      </c>
      <c r="B32" s="1" t="s">
        <v>5598</v>
      </c>
      <c r="K32" s="1">
        <v>2.72</v>
      </c>
    </row>
    <row r="33" spans="1:60" x14ac:dyDescent="0.35">
      <c r="A33" s="1">
        <v>6</v>
      </c>
      <c r="B33" s="1" t="s">
        <v>5597</v>
      </c>
      <c r="C33" s="1">
        <v>1432.5000016652048</v>
      </c>
      <c r="D33" s="1">
        <v>0</v>
      </c>
      <c r="E33">
        <f>(R33-S33*(1000-T33)/(1000-U33))*AO33</f>
        <v>-0.74613950423612718</v>
      </c>
      <c r="F33">
        <f>IF(AZ33&lt;&gt;0,1/(1/AZ33-1/N33),0)</f>
        <v>9.2712172001964959</v>
      </c>
      <c r="G33">
        <f>((BC33-AP33/2)*S33-E33)/(BC33+AP33/2)</f>
        <v>389.92988848559889</v>
      </c>
      <c r="H33">
        <f>AP33*1000</f>
        <v>20.548877253509595</v>
      </c>
      <c r="I33">
        <f>(AU33-BA33)</f>
        <v>0.59391746672382428</v>
      </c>
      <c r="J33">
        <f>(P33+AT33*D33)</f>
        <v>29.201545715332031</v>
      </c>
      <c r="K33" s="1"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31.104328155517578</v>
      </c>
      <c r="P33" s="1">
        <v>29.201545715332031</v>
      </c>
      <c r="Q33" s="1">
        <v>31.283088684082031</v>
      </c>
      <c r="R33" s="1">
        <v>400.17523193359375</v>
      </c>
      <c r="S33" s="1">
        <v>393.52789306640625</v>
      </c>
      <c r="T33" s="1">
        <v>21.428359985351563</v>
      </c>
      <c r="U33" s="1">
        <v>39.305599212646484</v>
      </c>
      <c r="V33" s="1">
        <v>41.744331359863281</v>
      </c>
      <c r="W33" s="1">
        <v>76.570762634277344</v>
      </c>
      <c r="X33" s="1">
        <v>300.35980224609375</v>
      </c>
      <c r="Y33" s="1">
        <v>299.78842163085938</v>
      </c>
      <c r="Z33" s="1">
        <v>8.4610216319561005E-2</v>
      </c>
      <c r="AA33" s="1">
        <v>88.409759521484375</v>
      </c>
      <c r="AB33" s="1">
        <v>32.080894470214844</v>
      </c>
      <c r="AC33" s="1">
        <v>0.55478471517562866</v>
      </c>
      <c r="AD33" s="1">
        <v>2.9709210619330406E-2</v>
      </c>
      <c r="AE33" s="1">
        <v>7.3329159058630466E-3</v>
      </c>
      <c r="AF33" s="1">
        <v>3.3252406865358353E-2</v>
      </c>
      <c r="AG33" s="1">
        <v>1.7213372513651848E-2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1.1042639788459327</v>
      </c>
      <c r="AP33">
        <f>(U33-T33)/(1000-U33)*AO33</f>
        <v>2.0548877253509595E-2</v>
      </c>
      <c r="AQ33">
        <f>(P33+273.15)</f>
        <v>302.35154571533201</v>
      </c>
      <c r="AR33">
        <f>(O33+273.15)</f>
        <v>304.25432815551756</v>
      </c>
      <c r="AS33">
        <f>(Y33*AK33+Z33*AL33)*AM33</f>
        <v>47.966146388810557</v>
      </c>
      <c r="AT33">
        <f>((AS33+0.00000010773*(AR33^4-AQ33^4))-AP33*44100)/(L33*0.92*2*29.3+0.00000043092*AQ33^3)</f>
        <v>-6.5625769024288001</v>
      </c>
      <c r="AU33">
        <f>0.61365*EXP(17.502*J33/(240.97+J33))</f>
        <v>4.0689160409617458</v>
      </c>
      <c r="AV33">
        <f>AU33*1000/AA33</f>
        <v>46.023380936501269</v>
      </c>
      <c r="AW33">
        <f>(AV33-U33)</f>
        <v>6.7177817238547846</v>
      </c>
      <c r="AX33">
        <f>IF(D33,P33,(O33+P33)/2)</f>
        <v>30.152936935424805</v>
      </c>
      <c r="AY33">
        <f>0.61365*EXP(17.502*AX33/(240.97+AX33))</f>
        <v>4.2980195724153063</v>
      </c>
      <c r="AZ33">
        <f>IF(AW33&lt;&gt;0,(1000-(AV33+U33)/2)/AW33*AP33,0)</f>
        <v>2.92837289041826</v>
      </c>
      <c r="BA33">
        <f>U33*AA33/1000</f>
        <v>3.4749985742379215</v>
      </c>
      <c r="BB33">
        <f>(AY33-BA33)</f>
        <v>0.82302099817738483</v>
      </c>
      <c r="BC33">
        <f>1/(1.6/F33+1.37/N33)</f>
        <v>2.0298610590803259</v>
      </c>
      <c r="BD33">
        <f>G33*AA33*0.001</f>
        <v>34.473607671251017</v>
      </c>
      <c r="BE33">
        <f>G33/S33</f>
        <v>0.99085705322494078</v>
      </c>
      <c r="BF33">
        <f>(1-AP33*AA33/AU33/F33)*100</f>
        <v>95.18415142366743</v>
      </c>
      <c r="BG33">
        <f>(S33-E33/(N33/1.35))</f>
        <v>393.76322167169354</v>
      </c>
      <c r="BH33">
        <f>E33*BF33/100/BG33</f>
        <v>-1.803638624574397E-3</v>
      </c>
    </row>
    <row r="34" spans="1:60" x14ac:dyDescent="0.35">
      <c r="A34" s="1" t="s">
        <v>0</v>
      </c>
      <c r="B34" s="1" t="s">
        <v>5596</v>
      </c>
      <c r="K34" s="1">
        <v>2.72</v>
      </c>
    </row>
    <row r="35" spans="1:60" x14ac:dyDescent="0.35">
      <c r="A35" s="1" t="s">
        <v>0</v>
      </c>
      <c r="B35" s="1" t="s">
        <v>5595</v>
      </c>
      <c r="K35" s="1">
        <v>2.72</v>
      </c>
    </row>
    <row r="36" spans="1:60" x14ac:dyDescent="0.35">
      <c r="A36" s="1">
        <v>7</v>
      </c>
      <c r="B36" s="1" t="s">
        <v>5594</v>
      </c>
      <c r="C36" s="1">
        <v>1639.0000016540289</v>
      </c>
      <c r="D36" s="1">
        <v>0</v>
      </c>
      <c r="E36">
        <f>(R36-S36*(1000-T36)/(1000-U36))*AO36</f>
        <v>-0.84353676616905282</v>
      </c>
      <c r="F36">
        <f>IF(AZ36&lt;&gt;0,1/(1/AZ36-1/N36),0)</f>
        <v>10.594431412007367</v>
      </c>
      <c r="G36">
        <f>((BC36-AP36/2)*S36-E36)/(BC36+AP36/2)</f>
        <v>389.85795612121734</v>
      </c>
      <c r="H36">
        <f>AP36*1000</f>
        <v>20.87061454079425</v>
      </c>
      <c r="I36">
        <f>(AU36-BA36)</f>
        <v>0.57915023959048328</v>
      </c>
      <c r="J36">
        <f>(P36+AT36*D36)</f>
        <v>29.313104629516602</v>
      </c>
      <c r="K36" s="1"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31.104650497436523</v>
      </c>
      <c r="P36" s="1">
        <v>29.313104629516602</v>
      </c>
      <c r="Q36" s="1">
        <v>31.267377853393555</v>
      </c>
      <c r="R36" s="1">
        <v>399.97998046875</v>
      </c>
      <c r="S36" s="1">
        <v>393.31060791015625</v>
      </c>
      <c r="T36" s="1">
        <v>21.625232696533203</v>
      </c>
      <c r="U36" s="1">
        <v>39.772689819335938</v>
      </c>
      <c r="V36" s="1">
        <v>42.124359130859375</v>
      </c>
      <c r="W36" s="1">
        <v>77.474273681640625</v>
      </c>
      <c r="X36" s="1">
        <v>300.37405395507813</v>
      </c>
      <c r="Y36" s="1">
        <v>499.03466796875</v>
      </c>
      <c r="Z36" s="1">
        <v>0.19894623756408691</v>
      </c>
      <c r="AA36" s="1">
        <v>88.404052734375</v>
      </c>
      <c r="AB36" s="1">
        <v>32.151985168457031</v>
      </c>
      <c r="AC36" s="1">
        <v>0.56635391712188721</v>
      </c>
      <c r="AD36" s="1">
        <v>7.0646457374095917E-2</v>
      </c>
      <c r="AE36" s="1">
        <v>8.0006038770079613E-3</v>
      </c>
      <c r="AF36" s="1">
        <v>3.5492941737174988E-2</v>
      </c>
      <c r="AG36" s="1">
        <v>2.0345360040664673E-2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1.1043163748348457</v>
      </c>
      <c r="AP36">
        <f>(U36-T36)/(1000-U36)*AO36</f>
        <v>2.0870614540794249E-2</v>
      </c>
      <c r="AQ36">
        <f>(P36+273.15)</f>
        <v>302.46310462951658</v>
      </c>
      <c r="AR36">
        <f>(O36+273.15)</f>
        <v>304.2546504974365</v>
      </c>
      <c r="AS36">
        <f>(Y36*AK36+Z36*AL36)*AM36</f>
        <v>79.845545090312953</v>
      </c>
      <c r="AT36">
        <f>((AS36+0.00000010773*(AR36^4-AQ36^4))-AP36*44100)/(L36*0.92*2*29.3+0.00000043092*AQ36^3)</f>
        <v>-6.4333455111931022</v>
      </c>
      <c r="AU36">
        <f>0.61365*EXP(17.502*J36/(240.97+J36))</f>
        <v>4.0952172077669973</v>
      </c>
      <c r="AV36">
        <f>AU36*1000/AA36</f>
        <v>46.323862776650905</v>
      </c>
      <c r="AW36">
        <f>(AV36-U36)</f>
        <v>6.551172957314968</v>
      </c>
      <c r="AX36">
        <f>IF(D36,P36,(O36+P36)/2)</f>
        <v>30.208877563476563</v>
      </c>
      <c r="AY36">
        <f>0.61365*EXP(17.502*AX36/(240.97+AX36))</f>
        <v>4.3118336297571309</v>
      </c>
      <c r="AZ36">
        <f>IF(AW36&lt;&gt;0,(1000-(AV36+U36)/2)/AW36*AP36,0)</f>
        <v>3.0486404022095788</v>
      </c>
      <c r="BA36">
        <f>U36*AA36/1000</f>
        <v>3.516066968176514</v>
      </c>
      <c r="BB36">
        <f>(AY36-BA36)</f>
        <v>0.79576666158061693</v>
      </c>
      <c r="BC36">
        <f>1/(1.6/F36+1.37/N36)</f>
        <v>2.122735883037469</v>
      </c>
      <c r="BD36">
        <f>G36*AA36*0.001</f>
        <v>34.465023311855752</v>
      </c>
      <c r="BE36">
        <f>G36/S36</f>
        <v>0.9912215645357636</v>
      </c>
      <c r="BF36">
        <f>(1-AP36*AA36/AU36/F36)*100</f>
        <v>95.747416820995966</v>
      </c>
      <c r="BG36">
        <f>(S36-E36/(N36/1.35))</f>
        <v>393.57665511656216</v>
      </c>
      <c r="BH36">
        <f>E36*BF36/100/BG36</f>
        <v>-2.0521152691412403E-3</v>
      </c>
    </row>
    <row r="37" spans="1:60" x14ac:dyDescent="0.35">
      <c r="A37" s="1" t="s">
        <v>0</v>
      </c>
      <c r="B37" s="1" t="s">
        <v>5593</v>
      </c>
      <c r="K37" s="1">
        <v>2.72</v>
      </c>
    </row>
    <row r="38" spans="1:60" x14ac:dyDescent="0.35">
      <c r="A38" s="1" t="s">
        <v>0</v>
      </c>
      <c r="B38" s="1" t="s">
        <v>5592</v>
      </c>
      <c r="K38" s="1">
        <v>2.72</v>
      </c>
    </row>
    <row r="39" spans="1:60" x14ac:dyDescent="0.35">
      <c r="A39" s="1">
        <v>8</v>
      </c>
      <c r="B39" s="1" t="s">
        <v>5591</v>
      </c>
      <c r="C39" s="1">
        <v>1846.500001642853</v>
      </c>
      <c r="D39" s="1">
        <v>0</v>
      </c>
      <c r="E39">
        <f>(R39-S39*(1000-T39)/(1000-U39))*AO39</f>
        <v>-0.20676878453569844</v>
      </c>
      <c r="F39">
        <f>IF(AZ39&lt;&gt;0,1/(1/AZ39-1/N39),0)</f>
        <v>12.910356033978323</v>
      </c>
      <c r="G39">
        <f>((BC39-AP39/2)*S39-E39)/(BC39+AP39/2)</f>
        <v>389.15839732358393</v>
      </c>
      <c r="H39">
        <f>AP39*1000</f>
        <v>21.354040519285135</v>
      </c>
      <c r="I39">
        <f>(AU39-BA39)</f>
        <v>0.56162145898739713</v>
      </c>
      <c r="J39">
        <f>(P39+AT39*D39)</f>
        <v>29.452112197875977</v>
      </c>
      <c r="K39" s="1"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31.124197006225586</v>
      </c>
      <c r="P39" s="1">
        <v>29.452112197875977</v>
      </c>
      <c r="Q39" s="1">
        <v>31.274003982543945</v>
      </c>
      <c r="R39" s="1">
        <v>400.18017578125</v>
      </c>
      <c r="S39" s="1">
        <v>392.77340698242188</v>
      </c>
      <c r="T39" s="1">
        <v>21.795284271240234</v>
      </c>
      <c r="U39" s="1">
        <v>40.349411010742188</v>
      </c>
      <c r="V39" s="1">
        <v>42.402698516845703</v>
      </c>
      <c r="W39" s="1">
        <v>78.499725341796875</v>
      </c>
      <c r="X39" s="1">
        <v>300.41497802734375</v>
      </c>
      <c r="Y39" s="1">
        <v>750.040283203125</v>
      </c>
      <c r="Z39" s="1">
        <v>6.9743923842906952E-2</v>
      </c>
      <c r="AA39" s="1">
        <v>88.392257690429688</v>
      </c>
      <c r="AB39" s="1">
        <v>32.164344787597656</v>
      </c>
      <c r="AC39" s="1">
        <v>0.56065189838409424</v>
      </c>
      <c r="AD39" s="1">
        <v>7.4420355260372162E-2</v>
      </c>
      <c r="AE39" s="1">
        <v>2.2508781403303146E-3</v>
      </c>
      <c r="AF39" s="1">
        <v>5.3494710475206375E-2</v>
      </c>
      <c r="AG39" s="1">
        <v>2.2136004641652107E-2</v>
      </c>
      <c r="AH39" s="1">
        <v>0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1.1044668309828811</v>
      </c>
      <c r="AP39">
        <f>(U39-T39)/(1000-U39)*AO39</f>
        <v>2.1354040519285137E-2</v>
      </c>
      <c r="AQ39">
        <f>(P39+273.15)</f>
        <v>302.60211219787595</v>
      </c>
      <c r="AR39">
        <f>(O39+273.15)</f>
        <v>304.27419700622556</v>
      </c>
      <c r="AS39">
        <f>(Y39*AK39+Z39*AL39)*AM39</f>
        <v>120.00644263014692</v>
      </c>
      <c r="AT39">
        <f>((AS39+0.00000010773*(AR39^4-AQ39^4))-AP39*44100)/(L39*0.92*2*29.3+0.00000043092*AQ39^3)</f>
        <v>-6.295691832939962</v>
      </c>
      <c r="AU39">
        <f>0.61365*EXP(17.502*J39/(240.97+J39))</f>
        <v>4.1281969947059816</v>
      </c>
      <c r="AV39">
        <f>AU39*1000/AA39</f>
        <v>46.70315141359881</v>
      </c>
      <c r="AW39">
        <f>(AV39-U39)</f>
        <v>6.3537404028566229</v>
      </c>
      <c r="AX39">
        <f>IF(D39,P39,(O39+P39)/2)</f>
        <v>30.288154602050781</v>
      </c>
      <c r="AY39">
        <f>0.61365*EXP(17.502*AX39/(240.97+AX39))</f>
        <v>4.3314766731262475</v>
      </c>
      <c r="AZ39">
        <f>IF(AW39&lt;&gt;0,(1000-(AV39+U39)/2)/AW39*AP39,0)</f>
        <v>3.214575549458051</v>
      </c>
      <c r="BA39">
        <f>U39*AA39/1000</f>
        <v>3.5665755357185844</v>
      </c>
      <c r="BB39">
        <f>(AY39-BA39)</f>
        <v>0.76490113740766308</v>
      </c>
      <c r="BC39">
        <f>1/(1.6/F39+1.37/N39)</f>
        <v>2.2522575871389603</v>
      </c>
      <c r="BD39">
        <f>G39*AA39*0.001</f>
        <v>34.398589338620859</v>
      </c>
      <c r="BE39">
        <f>G39/S39</f>
        <v>0.99079619547919207</v>
      </c>
      <c r="BF39">
        <f>(1-AP39*AA39/AU39/F39)*100</f>
        <v>96.458431414954546</v>
      </c>
      <c r="BG39">
        <f>(S39-E39/(N39/1.35))</f>
        <v>392.83862080558157</v>
      </c>
      <c r="BH39">
        <f>E39*BF39/100/BG39</f>
        <v>-5.0770447622971613E-4</v>
      </c>
    </row>
    <row r="40" spans="1:60" x14ac:dyDescent="0.35">
      <c r="A40" s="1" t="s">
        <v>0</v>
      </c>
      <c r="B40" s="1" t="s">
        <v>5590</v>
      </c>
      <c r="K40" s="1">
        <v>2.72</v>
      </c>
    </row>
    <row r="41" spans="1:60" x14ac:dyDescent="0.35">
      <c r="A41" s="1" t="s">
        <v>0</v>
      </c>
      <c r="B41" s="1" t="s">
        <v>5589</v>
      </c>
      <c r="K41" s="1">
        <v>2.72</v>
      </c>
    </row>
    <row r="42" spans="1:60" x14ac:dyDescent="0.35">
      <c r="A42" s="1">
        <v>9</v>
      </c>
      <c r="B42" s="1" t="s">
        <v>5588</v>
      </c>
      <c r="C42" s="1">
        <v>2053.500001642853</v>
      </c>
      <c r="D42" s="1">
        <v>0</v>
      </c>
      <c r="E42">
        <f>(R42-S42*(1000-T42)/(1000-U42))*AO42</f>
        <v>-0.31883017920267415</v>
      </c>
      <c r="F42">
        <f>IF(AZ42&lt;&gt;0,1/(1/AZ42-1/N42),0)</f>
        <v>17.108859647992272</v>
      </c>
      <c r="G42">
        <f>((BC42-AP42/2)*S42-E42)/(BC42+AP42/2)</f>
        <v>389.2020868473798</v>
      </c>
      <c r="H42">
        <f>AP42*1000</f>
        <v>21.960861028029655</v>
      </c>
      <c r="I42">
        <f>(AU42-BA42)</f>
        <v>0.54196250719435035</v>
      </c>
      <c r="J42">
        <f>(P42+AT42*D42)</f>
        <v>29.6121826171875</v>
      </c>
      <c r="K42" s="1"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31.164491653442383</v>
      </c>
      <c r="P42" s="1">
        <v>29.6121826171875</v>
      </c>
      <c r="Q42" s="1">
        <v>31.292383193969727</v>
      </c>
      <c r="R42" s="1">
        <v>400.13973999023438</v>
      </c>
      <c r="S42" s="1">
        <v>392.62075805664063</v>
      </c>
      <c r="T42" s="1">
        <v>21.935401916503906</v>
      </c>
      <c r="U42" s="1">
        <v>41.006038665771484</v>
      </c>
      <c r="V42" s="1">
        <v>42.576076507568359</v>
      </c>
      <c r="W42" s="1">
        <v>79.591712951660156</v>
      </c>
      <c r="X42" s="1">
        <v>300.37857055664063</v>
      </c>
      <c r="Y42" s="1">
        <v>1000.9161987304688</v>
      </c>
      <c r="Z42" s="1">
        <v>0.24810697138309479</v>
      </c>
      <c r="AA42" s="1">
        <v>88.389373779296875</v>
      </c>
      <c r="AB42" s="1">
        <v>32.093605041503906</v>
      </c>
      <c r="AC42" s="1">
        <v>0.55692398548126221</v>
      </c>
      <c r="AD42" s="1">
        <v>5.2782945334911346E-2</v>
      </c>
      <c r="AE42" s="1">
        <v>4.351381678134203E-3</v>
      </c>
      <c r="AF42" s="1">
        <v>4.4536694884300232E-2</v>
      </c>
      <c r="AG42" s="1">
        <v>2.3810204118490219E-2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1.1043329799876491</v>
      </c>
      <c r="AP42">
        <f>(U42-T42)/(1000-U42)*AO42</f>
        <v>2.1960861028029653E-2</v>
      </c>
      <c r="AQ42">
        <f>(P42+273.15)</f>
        <v>302.76218261718748</v>
      </c>
      <c r="AR42">
        <f>(O42+273.15)</f>
        <v>304.31449165344236</v>
      </c>
      <c r="AS42">
        <f>(Y42*AK42+Z42*AL42)*AM42</f>
        <v>160.14658821731973</v>
      </c>
      <c r="AT42">
        <f>((AS42+0.00000010773*(AR42^4-AQ42^4))-AP42*44100)/(L42*0.92*2*29.3+0.00000043092*AQ42^3)</f>
        <v>-6.2008658186270864</v>
      </c>
      <c r="AU42">
        <f>0.61365*EXP(17.502*J42/(240.97+J42))</f>
        <v>4.1664605860315262</v>
      </c>
      <c r="AV42">
        <f>AU42*1000/AA42</f>
        <v>47.137573306435407</v>
      </c>
      <c r="AW42">
        <f>(AV42-U42)</f>
        <v>6.1315346406639222</v>
      </c>
      <c r="AX42">
        <f>IF(D42,P42,(O42+P42)/2)</f>
        <v>30.388337135314941</v>
      </c>
      <c r="AY42">
        <f>0.61365*EXP(17.502*AX42/(240.97+AX42))</f>
        <v>4.3564111183194401</v>
      </c>
      <c r="AZ42">
        <f>IF(AW42&lt;&gt;0,(1000-(AV42+U42)/2)/AW42*AP42,0)</f>
        <v>3.4237768277928917</v>
      </c>
      <c r="BA42">
        <f>U42*AA42/1000</f>
        <v>3.6244980788371759</v>
      </c>
      <c r="BB42">
        <f>(AY42-BA42)</f>
        <v>0.73191303948226416</v>
      </c>
      <c r="BC42">
        <f>1/(1.6/F42+1.37/N42)</f>
        <v>2.4178754661002992</v>
      </c>
      <c r="BD42">
        <f>G42*AA42*0.001</f>
        <v>34.401328730035424</v>
      </c>
      <c r="BE42">
        <f>G42/S42</f>
        <v>0.99129268858278852</v>
      </c>
      <c r="BF42">
        <f>(1-AP42*AA42/AU42/F42)*100</f>
        <v>97.276915743782581</v>
      </c>
      <c r="BG42">
        <f>(S42-E42/(N42/1.35))</f>
        <v>392.72131547381167</v>
      </c>
      <c r="BH42">
        <f>E42*BF42/100/BG42</f>
        <v>-7.897411028340741E-4</v>
      </c>
    </row>
    <row r="43" spans="1:60" x14ac:dyDescent="0.35">
      <c r="A43" s="1" t="s">
        <v>0</v>
      </c>
      <c r="B43" s="1" t="s">
        <v>5587</v>
      </c>
      <c r="K43" s="1">
        <v>2.72</v>
      </c>
    </row>
    <row r="44" spans="1:60" x14ac:dyDescent="0.35">
      <c r="A44" s="1" t="s">
        <v>0</v>
      </c>
      <c r="B44" s="1" t="s">
        <v>5586</v>
      </c>
      <c r="K44" s="1">
        <v>2.72</v>
      </c>
    </row>
    <row r="45" spans="1:60" x14ac:dyDescent="0.35">
      <c r="A45" s="1">
        <v>10</v>
      </c>
      <c r="B45" s="1" t="s">
        <v>5585</v>
      </c>
      <c r="C45" s="1">
        <v>2261.0000016316772</v>
      </c>
      <c r="D45" s="1">
        <v>0</v>
      </c>
      <c r="E45">
        <f>(R45-S45*(1000-T45)/(1000-U45))*AO45</f>
        <v>-1.4429999681949962E-2</v>
      </c>
      <c r="F45">
        <f>IF(AZ45&lt;&gt;0,1/(1/AZ45-1/N45),0)</f>
        <v>24.414921230560083</v>
      </c>
      <c r="G45">
        <f>((BC45-AP45/2)*S45-E45)/(BC45+AP45/2)</f>
        <v>388.56830442025932</v>
      </c>
      <c r="H45">
        <f>AP45*1000</f>
        <v>22.561827673910432</v>
      </c>
      <c r="I45">
        <f>(AU45-BA45)</f>
        <v>0.52313642128802984</v>
      </c>
      <c r="J45">
        <f>(P45+AT45*D45)</f>
        <v>29.769493103027344</v>
      </c>
      <c r="K45" s="1"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31.217878341674805</v>
      </c>
      <c r="P45" s="1">
        <v>29.769493103027344</v>
      </c>
      <c r="Q45" s="1">
        <v>31.331649780273438</v>
      </c>
      <c r="R45" s="1">
        <v>399.95370483398438</v>
      </c>
      <c r="S45" s="1">
        <v>391.95797729492188</v>
      </c>
      <c r="T45" s="1">
        <v>22.067670822143555</v>
      </c>
      <c r="U45" s="1">
        <v>41.649448394775391</v>
      </c>
      <c r="V45" s="1">
        <v>42.701187133789063</v>
      </c>
      <c r="W45" s="1">
        <v>80.592140197753906</v>
      </c>
      <c r="X45" s="1">
        <v>300.34158325195313</v>
      </c>
      <c r="Y45" s="1">
        <v>1250.472412109375</v>
      </c>
      <c r="Z45" s="1">
        <v>3.5443797707557678E-2</v>
      </c>
      <c r="AA45" s="1">
        <v>88.386016845703125</v>
      </c>
      <c r="AB45" s="1">
        <v>32.207065582275391</v>
      </c>
      <c r="AC45" s="1">
        <v>0.55341941118240356</v>
      </c>
      <c r="AD45" s="1">
        <v>6.468423455953598E-2</v>
      </c>
      <c r="AE45" s="1">
        <v>8.9542130008339882E-3</v>
      </c>
      <c r="AF45" s="1">
        <v>6.1731614172458649E-2</v>
      </c>
      <c r="AG45" s="1">
        <v>2.3559212684631348E-2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1.1041969972498273</v>
      </c>
      <c r="AP45">
        <f>(U45-T45)/(1000-U45)*AO45</f>
        <v>2.2561827673910434E-2</v>
      </c>
      <c r="AQ45">
        <f>(P45+273.15)</f>
        <v>302.91949310302732</v>
      </c>
      <c r="AR45">
        <f>(O45+273.15)</f>
        <v>304.36787834167478</v>
      </c>
      <c r="AS45">
        <f>(Y45*AK45+Z45*AL45)*AM45</f>
        <v>200.07558146546216</v>
      </c>
      <c r="AT45">
        <f>((AS45+0.00000010773*(AR45^4-AQ45^4))-AP45*44100)/(L45*0.92*2*29.3+0.00000043092*AQ45^3)</f>
        <v>-6.1042275112418514</v>
      </c>
      <c r="AU45">
        <f>0.61365*EXP(17.502*J45/(240.97+J45))</f>
        <v>4.2043652687228903</v>
      </c>
      <c r="AV45">
        <f>AU45*1000/AA45</f>
        <v>47.568217448496611</v>
      </c>
      <c r="AW45">
        <f>(AV45-U45)</f>
        <v>5.9187690537212205</v>
      </c>
      <c r="AX45">
        <f>IF(D45,P45,(O45+P45)/2)</f>
        <v>30.493685722351074</v>
      </c>
      <c r="AY45">
        <f>0.61365*EXP(17.502*AX45/(240.97+AX45))</f>
        <v>4.3827661594741407</v>
      </c>
      <c r="AZ45">
        <f>IF(AW45&lt;&gt;0,(1000-(AV45+U45)/2)/AW45*AP45,0)</f>
        <v>3.6418671985936046</v>
      </c>
      <c r="BA45">
        <f>U45*AA45/1000</f>
        <v>3.6812288474348605</v>
      </c>
      <c r="BB45">
        <f>(AY45-BA45)</f>
        <v>0.70153731203928027</v>
      </c>
      <c r="BC45">
        <f>1/(1.6/F45+1.37/N45)</f>
        <v>2.5933534169432475</v>
      </c>
      <c r="BD45">
        <f>G45*AA45*0.001</f>
        <v>34.344004700195342</v>
      </c>
      <c r="BE45">
        <f>G45/S45</f>
        <v>0.99135194824185946</v>
      </c>
      <c r="BF45">
        <f>(1-AP45*AA45/AU45/F45)*100</f>
        <v>98.057316403335491</v>
      </c>
      <c r="BG45">
        <f>(S45-E45/(N45/1.35))</f>
        <v>391.96252844344059</v>
      </c>
      <c r="BH45">
        <f>E45*BF45/100/BG45</f>
        <v>-3.6099548855654835E-5</v>
      </c>
    </row>
    <row r="46" spans="1:60" x14ac:dyDescent="0.35">
      <c r="A46" s="1" t="s">
        <v>0</v>
      </c>
      <c r="B46" s="1" t="s">
        <v>5584</v>
      </c>
      <c r="K46" s="1">
        <v>2.72</v>
      </c>
    </row>
    <row r="47" spans="1:60" x14ac:dyDescent="0.35">
      <c r="A47" s="1" t="s">
        <v>0</v>
      </c>
      <c r="B47" s="1" t="s">
        <v>5583</v>
      </c>
      <c r="K47" s="1">
        <v>2.72</v>
      </c>
    </row>
    <row r="48" spans="1:60" x14ac:dyDescent="0.35">
      <c r="A48" s="1">
        <v>11</v>
      </c>
      <c r="B48" s="1" t="s">
        <v>5582</v>
      </c>
      <c r="C48" s="1">
        <v>2469.5000016205013</v>
      </c>
      <c r="D48" s="1">
        <v>0</v>
      </c>
      <c r="E48">
        <f>(R48-S48*(1000-T48)/(1000-U48))*AO48</f>
        <v>0.43113598722284158</v>
      </c>
      <c r="F48">
        <f>IF(AZ48&lt;&gt;0,1/(1/AZ48-1/N48),0)</f>
        <v>57.794174789831253</v>
      </c>
      <c r="G48">
        <f>((BC48-AP48/2)*S48-E48)/(BC48+AP48/2)</f>
        <v>387.91710648395792</v>
      </c>
      <c r="H48">
        <f>AP48*1000</f>
        <v>23.606875861970714</v>
      </c>
      <c r="I48">
        <f>(AU48-BA48)</f>
        <v>0.49972856347020134</v>
      </c>
      <c r="J48">
        <f>(P48+AT48*D48)</f>
        <v>30.041776657104492</v>
      </c>
      <c r="K48" s="1"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31.313026428222656</v>
      </c>
      <c r="P48" s="1">
        <v>30.041776657104492</v>
      </c>
      <c r="Q48" s="1">
        <v>31.389596939086914</v>
      </c>
      <c r="R48" s="1">
        <v>400.0203857421875</v>
      </c>
      <c r="S48" s="1">
        <v>391.26531982421875</v>
      </c>
      <c r="T48" s="1">
        <v>22.20002555847168</v>
      </c>
      <c r="U48" s="1">
        <v>42.666294097900391</v>
      </c>
      <c r="V48" s="1">
        <v>42.723648071289063</v>
      </c>
      <c r="W48" s="1">
        <v>82.110702514648438</v>
      </c>
      <c r="X48" s="1">
        <v>300.35308837890625</v>
      </c>
      <c r="Y48" s="1">
        <v>1600.40087890625</v>
      </c>
      <c r="Z48" s="1">
        <v>1.7150087282061577E-2</v>
      </c>
      <c r="AA48" s="1">
        <v>88.382537841796875</v>
      </c>
      <c r="AB48" s="1">
        <v>32.398395538330078</v>
      </c>
      <c r="AC48" s="1">
        <v>0.53688782453536987</v>
      </c>
      <c r="AD48" s="1">
        <v>9.2246770858764648E-2</v>
      </c>
      <c r="AE48" s="1">
        <v>8.0620935186743736E-3</v>
      </c>
      <c r="AF48" s="1">
        <v>6.3612252473831177E-2</v>
      </c>
      <c r="AG48" s="1">
        <v>2.7219066396355629E-2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1.1042392955106846</v>
      </c>
      <c r="AP48">
        <f>(U48-T48)/(1000-U48)*AO48</f>
        <v>2.3606875861970713E-2</v>
      </c>
      <c r="AQ48">
        <f>(P48+273.15)</f>
        <v>303.19177665710447</v>
      </c>
      <c r="AR48">
        <f>(O48+273.15)</f>
        <v>304.46302642822263</v>
      </c>
      <c r="AS48">
        <f>(Y48*AK48+Z48*AL48)*AM48</f>
        <v>256.06413490152045</v>
      </c>
      <c r="AT48">
        <f>((AS48+0.00000010773*(AR48^4-AQ48^4))-AP48*44100)/(L48*0.92*2*29.3+0.00000043092*AQ48^3)</f>
        <v>-6.0415062590377353</v>
      </c>
      <c r="AU48">
        <f>0.61365*EXP(17.502*J48/(240.97+J48))</f>
        <v>4.2706839161471173</v>
      </c>
      <c r="AV48">
        <f>AU48*1000/AA48</f>
        <v>48.320449043809575</v>
      </c>
      <c r="AW48">
        <f>(AV48-U48)</f>
        <v>5.654154945909184</v>
      </c>
      <c r="AX48">
        <f>IF(D48,P48,(O48+P48)/2)</f>
        <v>30.677401542663574</v>
      </c>
      <c r="AY48">
        <f>0.61365*EXP(17.502*AX48/(240.97+AX48))</f>
        <v>4.4290587822118086</v>
      </c>
      <c r="AZ48">
        <f>IF(AW48&lt;&gt;0,(1000-(AV48+U48)/2)/AW48*AP48,0)</f>
        <v>3.9851966743602842</v>
      </c>
      <c r="BA48">
        <f>U48*AA48/1000</f>
        <v>3.770955352676916</v>
      </c>
      <c r="BB48">
        <f>(AY48-BA48)</f>
        <v>0.65810342953489265</v>
      </c>
      <c r="BC48">
        <f>1/(1.6/F48+1.37/N48)</f>
        <v>2.875613473398301</v>
      </c>
      <c r="BD48">
        <f>G48*AA48*0.001</f>
        <v>34.285098343298756</v>
      </c>
      <c r="BE48">
        <f>G48/S48</f>
        <v>0.99144260129733697</v>
      </c>
      <c r="BF48">
        <f>(1-AP48*AA48/AU48/F48)*100</f>
        <v>99.154675438952083</v>
      </c>
      <c r="BG48">
        <f>(S48-E48/(N48/1.35))</f>
        <v>391.1293417263077</v>
      </c>
      <c r="BH48">
        <f>E48*BF48/100/BG48</f>
        <v>1.0929670654329666E-3</v>
      </c>
    </row>
    <row r="49" spans="1:60" x14ac:dyDescent="0.35">
      <c r="A49" s="1" t="s">
        <v>0</v>
      </c>
      <c r="B49" s="1" t="s">
        <v>5581</v>
      </c>
      <c r="K49" s="1">
        <v>2.72</v>
      </c>
    </row>
    <row r="50" spans="1:60" x14ac:dyDescent="0.35">
      <c r="A50" s="1" t="s">
        <v>0</v>
      </c>
      <c r="B50" s="1" t="s">
        <v>5576</v>
      </c>
      <c r="K50" s="1">
        <v>2.72</v>
      </c>
    </row>
    <row r="51" spans="1:60" x14ac:dyDescent="0.35">
      <c r="A51" s="1">
        <v>12</v>
      </c>
      <c r="B51" s="1" t="s">
        <v>5580</v>
      </c>
      <c r="C51" s="1">
        <v>2678.5000015981495</v>
      </c>
      <c r="D51" s="1">
        <v>0</v>
      </c>
      <c r="E51">
        <f>(R51-S51*(1000-T51)/(1000-U51))*AO51</f>
        <v>0.38258038195989158</v>
      </c>
      <c r="F51">
        <f>IF(AZ51&lt;&gt;0,1/(1/AZ51-1/N51),0)</f>
        <v>-68.785993251619459</v>
      </c>
      <c r="G51">
        <f>((BC51-AP51/2)*S51-E51)/(BC51+AP51/2)</f>
        <v>387.6403711923204</v>
      </c>
      <c r="H51">
        <f>AP51*1000</f>
        <v>24.900513693553318</v>
      </c>
      <c r="I51">
        <f>(AU51-BA51)</f>
        <v>0.45974981488385769</v>
      </c>
      <c r="J51">
        <f>(P51+AT51*D51)</f>
        <v>30.313896179199219</v>
      </c>
      <c r="K51" s="1"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31.446393966674805</v>
      </c>
      <c r="P51" s="1">
        <v>30.313896179199219</v>
      </c>
      <c r="Q51" s="1">
        <v>31.488164901733398</v>
      </c>
      <c r="R51" s="1">
        <v>399.7843017578125</v>
      </c>
      <c r="S51" s="1">
        <v>390.6298828125</v>
      </c>
      <c r="T51" s="1">
        <v>22.320234298706055</v>
      </c>
      <c r="U51" s="1">
        <v>43.878993988037109</v>
      </c>
      <c r="V51" s="1">
        <v>42.630321502685547</v>
      </c>
      <c r="W51" s="1">
        <v>83.806266784667969</v>
      </c>
      <c r="X51" s="1">
        <v>300.37673950195313</v>
      </c>
      <c r="Y51" s="1">
        <v>1998.3251953125</v>
      </c>
      <c r="Z51" s="1">
        <v>9.9473543465137482E-2</v>
      </c>
      <c r="AA51" s="1">
        <v>88.382194519042969</v>
      </c>
      <c r="AB51" s="1">
        <v>32.461124420166016</v>
      </c>
      <c r="AC51" s="1">
        <v>0.49521493911743164</v>
      </c>
      <c r="AD51" s="1">
        <v>0.10129909962415695</v>
      </c>
      <c r="AE51" s="1">
        <v>1.2496492825448513E-2</v>
      </c>
      <c r="AF51" s="1">
        <v>6.3432224094867706E-2</v>
      </c>
      <c r="AG51" s="1">
        <v>3.4311141818761826E-2</v>
      </c>
      <c r="AH51" s="1">
        <v>0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1.1043262481689451</v>
      </c>
      <c r="AP51">
        <f>(U51-T51)/(1000-U51)*AO51</f>
        <v>2.4900513693553318E-2</v>
      </c>
      <c r="AQ51">
        <f>(P51+273.15)</f>
        <v>303.4638961791992</v>
      </c>
      <c r="AR51">
        <f>(O51+273.15)</f>
        <v>304.59639396667478</v>
      </c>
      <c r="AS51">
        <f>(Y51*AK51+Z51*AL51)*AM51</f>
        <v>319.7320241034322</v>
      </c>
      <c r="AT51">
        <f>((AS51+0.00000010773*(AR51^4-AQ51^4))-AP51*44100)/(L51*0.92*2*29.3+0.00000043092*AQ51^3)</f>
        <v>-6.0009763355968824</v>
      </c>
      <c r="AU51">
        <f>0.61365*EXP(17.502*J51/(240.97+J51))</f>
        <v>4.3378715968344705</v>
      </c>
      <c r="AV51">
        <f>AU51*1000/AA51</f>
        <v>49.080831500510271</v>
      </c>
      <c r="AW51">
        <f>(AV51-U51)</f>
        <v>5.201837512473162</v>
      </c>
      <c r="AX51">
        <f>IF(D51,P51,(O51+P51)/2)</f>
        <v>30.880145072937012</v>
      </c>
      <c r="AY51">
        <f>0.61365*EXP(17.502*AX51/(240.97+AX51))</f>
        <v>4.4806398948845692</v>
      </c>
      <c r="AZ51">
        <f>IF(AW51&lt;&gt;0,(1000-(AV51+U51)/2)/AW51*AP51,0)</f>
        <v>4.5643755563023971</v>
      </c>
      <c r="BA51">
        <f>U51*AA51/1000</f>
        <v>3.8781217819506129</v>
      </c>
      <c r="BB51">
        <f>(AY51-BA51)</f>
        <v>0.6025181129339563</v>
      </c>
      <c r="BC51">
        <f>1/(1.6/F51+1.37/N51)</f>
        <v>3.3691941093445306</v>
      </c>
      <c r="BD51">
        <f>G51*AA51*0.001</f>
        <v>34.260506690153683</v>
      </c>
      <c r="BE51">
        <f>G51/S51</f>
        <v>0.99234694591551631</v>
      </c>
      <c r="BF51">
        <f>(1-AP51*AA51/AU51/F51)*100</f>
        <v>100.73755834673395</v>
      </c>
      <c r="BG51">
        <f>(S51-E51/(N51/1.35))</f>
        <v>390.50921890556873</v>
      </c>
      <c r="BH51">
        <f>E51*BF51/100/BG51</f>
        <v>9.8692199016484593E-4</v>
      </c>
    </row>
    <row r="52" spans="1:60" x14ac:dyDescent="0.35">
      <c r="A52" s="1" t="s">
        <v>0</v>
      </c>
      <c r="B52" s="1" t="s">
        <v>5579</v>
      </c>
    </row>
    <row r="53" spans="1:60" x14ac:dyDescent="0.35">
      <c r="A53" s="1" t="s">
        <v>0</v>
      </c>
      <c r="B53" s="1" t="s">
        <v>5578</v>
      </c>
    </row>
    <row r="54" spans="1:60" x14ac:dyDescent="0.35">
      <c r="A54" s="1" t="s">
        <v>0</v>
      </c>
      <c r="B54" s="1" t="s">
        <v>5577</v>
      </c>
    </row>
    <row r="55" spans="1:60" x14ac:dyDescent="0.35">
      <c r="A55" s="1" t="s">
        <v>0</v>
      </c>
      <c r="B55" s="1" t="s">
        <v>5576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268C60-6915-4520-897F-D6D361027483}">
  <dimension ref="A1:BH55"/>
  <sheetViews>
    <sheetView topLeftCell="C1" zoomScale="52" workbookViewId="0">
      <selection activeCell="K18" sqref="K18:K51"/>
    </sheetView>
  </sheetViews>
  <sheetFormatPr defaultRowHeight="14.5" x14ac:dyDescent="0.35"/>
  <sheetData>
    <row r="1" spans="1:60" x14ac:dyDescent="0.35">
      <c r="A1" s="1" t="s">
        <v>398</v>
      </c>
    </row>
    <row r="2" spans="1:60" x14ac:dyDescent="0.35">
      <c r="A2" s="1" t="s">
        <v>5009</v>
      </c>
    </row>
    <row r="3" spans="1:60" x14ac:dyDescent="0.35">
      <c r="A3" s="1" t="s">
        <v>69</v>
      </c>
      <c r="B3" s="1" t="s">
        <v>396</v>
      </c>
    </row>
    <row r="4" spans="1:60" x14ac:dyDescent="0.35">
      <c r="A4" s="1" t="s">
        <v>67</v>
      </c>
      <c r="B4" s="1" t="s">
        <v>66</v>
      </c>
      <c r="C4" s="1">
        <v>1</v>
      </c>
      <c r="D4" s="1">
        <v>0.15999999642372131</v>
      </c>
    </row>
    <row r="5" spans="1:60" x14ac:dyDescent="0.35">
      <c r="A5" s="1" t="s">
        <v>65</v>
      </c>
      <c r="B5" s="1">
        <v>4</v>
      </c>
    </row>
    <row r="6" spans="1:60" x14ac:dyDescent="0.35">
      <c r="A6" s="1" t="s">
        <v>64</v>
      </c>
      <c r="B6" s="1" t="s">
        <v>395</v>
      </c>
    </row>
    <row r="7" spans="1:60" x14ac:dyDescent="0.35">
      <c r="A7" s="1" t="s">
        <v>0</v>
      </c>
      <c r="B7" s="1" t="s">
        <v>62</v>
      </c>
    </row>
    <row r="9" spans="1:60" x14ac:dyDescent="0.35">
      <c r="A9" s="1" t="s">
        <v>61</v>
      </c>
      <c r="B9" s="1" t="s">
        <v>60</v>
      </c>
      <c r="C9" s="1" t="s">
        <v>59</v>
      </c>
      <c r="D9" s="1" t="s">
        <v>58</v>
      </c>
      <c r="E9" s="1" t="s">
        <v>57</v>
      </c>
      <c r="F9" s="1" t="s">
        <v>56</v>
      </c>
      <c r="G9" s="1" t="s">
        <v>55</v>
      </c>
      <c r="H9" s="1" t="s">
        <v>54</v>
      </c>
      <c r="I9" s="1" t="s">
        <v>53</v>
      </c>
      <c r="J9" s="1" t="s">
        <v>52</v>
      </c>
      <c r="K9" s="1" t="s">
        <v>51</v>
      </c>
      <c r="L9" s="1" t="s">
        <v>50</v>
      </c>
      <c r="M9" s="1" t="s">
        <v>49</v>
      </c>
      <c r="N9" s="1" t="s">
        <v>48</v>
      </c>
      <c r="O9" s="1" t="s">
        <v>47</v>
      </c>
      <c r="P9" s="1" t="s">
        <v>46</v>
      </c>
      <c r="Q9" s="1" t="s">
        <v>45</v>
      </c>
      <c r="R9" s="1" t="s">
        <v>44</v>
      </c>
      <c r="S9" s="1" t="s">
        <v>43</v>
      </c>
      <c r="T9" s="1" t="s">
        <v>42</v>
      </c>
      <c r="U9" s="1" t="s">
        <v>41</v>
      </c>
      <c r="V9" s="1" t="s">
        <v>40</v>
      </c>
      <c r="W9" s="1" t="s">
        <v>39</v>
      </c>
      <c r="X9" s="1" t="s">
        <v>38</v>
      </c>
      <c r="Y9" s="1" t="s">
        <v>37</v>
      </c>
      <c r="Z9" s="1" t="s">
        <v>36</v>
      </c>
      <c r="AA9" s="1" t="s">
        <v>35</v>
      </c>
      <c r="AB9" s="1" t="s">
        <v>34</v>
      </c>
      <c r="AC9" s="1" t="s">
        <v>33</v>
      </c>
      <c r="AD9" s="1" t="s">
        <v>394</v>
      </c>
      <c r="AE9" s="1" t="s">
        <v>393</v>
      </c>
      <c r="AF9" s="1" t="s">
        <v>392</v>
      </c>
      <c r="AG9" s="1" t="s">
        <v>391</v>
      </c>
      <c r="AH9" s="1" t="s">
        <v>32</v>
      </c>
      <c r="AI9" s="1" t="s">
        <v>31</v>
      </c>
      <c r="AJ9" s="1" t="s">
        <v>30</v>
      </c>
      <c r="AK9" s="1" t="s">
        <v>29</v>
      </c>
      <c r="AL9" s="1" t="s">
        <v>28</v>
      </c>
      <c r="AM9" s="1" t="s">
        <v>27</v>
      </c>
      <c r="AN9" s="1" t="s">
        <v>26</v>
      </c>
      <c r="AO9" s="1" t="s">
        <v>25</v>
      </c>
      <c r="AP9" s="1" t="s">
        <v>24</v>
      </c>
      <c r="AQ9" s="1" t="s">
        <v>23</v>
      </c>
      <c r="AR9" s="1" t="s">
        <v>22</v>
      </c>
      <c r="AS9" s="1" t="s">
        <v>21</v>
      </c>
      <c r="AT9" s="1" t="s">
        <v>20</v>
      </c>
      <c r="AU9" s="1" t="s">
        <v>19</v>
      </c>
      <c r="AV9" s="1" t="s">
        <v>18</v>
      </c>
      <c r="AW9" s="1" t="s">
        <v>17</v>
      </c>
      <c r="AX9" s="1" t="s">
        <v>16</v>
      </c>
      <c r="AY9" s="1" t="s">
        <v>15</v>
      </c>
      <c r="AZ9" s="1" t="s">
        <v>14</v>
      </c>
      <c r="BA9" s="1" t="s">
        <v>13</v>
      </c>
      <c r="BB9" s="1" t="s">
        <v>12</v>
      </c>
      <c r="BC9" s="1" t="s">
        <v>11</v>
      </c>
      <c r="BD9" s="1" t="s">
        <v>10</v>
      </c>
      <c r="BE9" s="1" t="s">
        <v>9</v>
      </c>
      <c r="BF9" s="1" t="s">
        <v>8</v>
      </c>
      <c r="BG9" s="1" t="s">
        <v>7</v>
      </c>
      <c r="BH9" s="1" t="s">
        <v>6</v>
      </c>
    </row>
    <row r="10" spans="1:60" x14ac:dyDescent="0.35">
      <c r="A10" s="1" t="s">
        <v>5</v>
      </c>
      <c r="B10" s="1" t="s">
        <v>5</v>
      </c>
      <c r="C10" s="1" t="s">
        <v>5</v>
      </c>
      <c r="D10" s="1" t="s">
        <v>5</v>
      </c>
      <c r="E10" s="1" t="s">
        <v>4</v>
      </c>
      <c r="F10" s="1" t="s">
        <v>4</v>
      </c>
      <c r="G10" s="1" t="s">
        <v>4</v>
      </c>
      <c r="H10" s="1" t="s">
        <v>4</v>
      </c>
      <c r="I10" s="1" t="s">
        <v>4</v>
      </c>
      <c r="J10" s="1" t="s">
        <v>4</v>
      </c>
      <c r="K10" s="1" t="s">
        <v>5</v>
      </c>
      <c r="L10" s="1" t="s">
        <v>4</v>
      </c>
      <c r="M10" s="1" t="s">
        <v>5</v>
      </c>
      <c r="N10" s="1" t="s">
        <v>4</v>
      </c>
      <c r="O10" s="1" t="s">
        <v>5</v>
      </c>
      <c r="P10" s="1" t="s">
        <v>5</v>
      </c>
      <c r="Q10" s="1" t="s">
        <v>5</v>
      </c>
      <c r="R10" s="1" t="s">
        <v>5</v>
      </c>
      <c r="S10" s="1" t="s">
        <v>5</v>
      </c>
      <c r="T10" s="1" t="s">
        <v>5</v>
      </c>
      <c r="U10" s="1" t="s">
        <v>5</v>
      </c>
      <c r="V10" s="1" t="s">
        <v>5</v>
      </c>
      <c r="W10" s="1" t="s">
        <v>5</v>
      </c>
      <c r="X10" s="1" t="s">
        <v>5</v>
      </c>
      <c r="Y10" s="1" t="s">
        <v>5</v>
      </c>
      <c r="Z10" s="1" t="s">
        <v>5</v>
      </c>
      <c r="AA10" s="1" t="s">
        <v>5</v>
      </c>
      <c r="AB10" s="1" t="s">
        <v>5</v>
      </c>
      <c r="AC10" s="1" t="s">
        <v>5</v>
      </c>
      <c r="AD10" s="1" t="s">
        <v>5</v>
      </c>
      <c r="AE10" s="1" t="s">
        <v>5</v>
      </c>
      <c r="AF10" s="1" t="s">
        <v>5</v>
      </c>
      <c r="AG10" s="1" t="s">
        <v>5</v>
      </c>
      <c r="AH10" s="1" t="s">
        <v>5</v>
      </c>
      <c r="AI10" s="1" t="s">
        <v>5</v>
      </c>
      <c r="AJ10" s="1" t="s">
        <v>5</v>
      </c>
      <c r="AK10" s="1" t="s">
        <v>5</v>
      </c>
      <c r="AL10" s="1" t="s">
        <v>5</v>
      </c>
      <c r="AM10" s="1" t="s">
        <v>5</v>
      </c>
      <c r="AN10" s="1" t="s">
        <v>5</v>
      </c>
      <c r="AO10" s="1" t="s">
        <v>4</v>
      </c>
      <c r="AP10" s="1" t="s">
        <v>4</v>
      </c>
      <c r="AQ10" s="1" t="s">
        <v>4</v>
      </c>
      <c r="AR10" s="1" t="s">
        <v>4</v>
      </c>
      <c r="AS10" s="1" t="s">
        <v>4</v>
      </c>
      <c r="AT10" s="1" t="s">
        <v>4</v>
      </c>
      <c r="AU10" s="1" t="s">
        <v>4</v>
      </c>
      <c r="AV10" s="1" t="s">
        <v>4</v>
      </c>
      <c r="AW10" s="1" t="s">
        <v>4</v>
      </c>
      <c r="AX10" s="1" t="s">
        <v>4</v>
      </c>
      <c r="AY10" s="1" t="s">
        <v>4</v>
      </c>
      <c r="AZ10" s="1" t="s">
        <v>4</v>
      </c>
      <c r="BA10" s="1" t="s">
        <v>4</v>
      </c>
      <c r="BB10" s="1" t="s">
        <v>4</v>
      </c>
      <c r="BC10" s="1" t="s">
        <v>4</v>
      </c>
      <c r="BD10" s="1" t="s">
        <v>4</v>
      </c>
      <c r="BE10" s="1" t="s">
        <v>4</v>
      </c>
      <c r="BF10" s="1" t="s">
        <v>4</v>
      </c>
      <c r="BG10" s="1" t="s">
        <v>4</v>
      </c>
      <c r="BH10" s="1" t="s">
        <v>4</v>
      </c>
    </row>
    <row r="11" spans="1:60" x14ac:dyDescent="0.35">
      <c r="A11" s="1" t="s">
        <v>0</v>
      </c>
      <c r="B11" s="1" t="s">
        <v>5008</v>
      </c>
    </row>
    <row r="12" spans="1:60" x14ac:dyDescent="0.35">
      <c r="A12" s="1" t="s">
        <v>0</v>
      </c>
      <c r="B12" s="1" t="s">
        <v>5007</v>
      </c>
    </row>
    <row r="13" spans="1:60" x14ac:dyDescent="0.35">
      <c r="A13" s="1" t="s">
        <v>0</v>
      </c>
      <c r="B13" s="1" t="s">
        <v>5006</v>
      </c>
    </row>
    <row r="14" spans="1:60" x14ac:dyDescent="0.35">
      <c r="A14" s="1" t="s">
        <v>0</v>
      </c>
      <c r="B14" s="1" t="s">
        <v>5005</v>
      </c>
    </row>
    <row r="15" spans="1:60" x14ac:dyDescent="0.35">
      <c r="A15" s="1" t="s">
        <v>0</v>
      </c>
      <c r="B15" s="1" t="s">
        <v>5004</v>
      </c>
    </row>
    <row r="16" spans="1:60" x14ac:dyDescent="0.35">
      <c r="A16" s="1" t="s">
        <v>0</v>
      </c>
      <c r="B16" s="1" t="s">
        <v>5003</v>
      </c>
    </row>
    <row r="17" spans="1:60" x14ac:dyDescent="0.35">
      <c r="A17" s="1" t="s">
        <v>0</v>
      </c>
      <c r="B17" s="1" t="s">
        <v>5002</v>
      </c>
    </row>
    <row r="18" spans="1:60" x14ac:dyDescent="0.35">
      <c r="A18" s="1">
        <v>1</v>
      </c>
      <c r="B18" s="1" t="s">
        <v>5001</v>
      </c>
      <c r="C18" s="1">
        <v>415.00000109523535</v>
      </c>
      <c r="D18" s="1">
        <v>0</v>
      </c>
      <c r="E18">
        <f>(R18-S18*(1000-T18)/(1000-U18))*AO18</f>
        <v>-2.4537481797635428</v>
      </c>
      <c r="F18">
        <f>IF(AZ18&lt;&gt;0,1/(1/AZ18-1/N18),0)</f>
        <v>6.7547353256508034</v>
      </c>
      <c r="G18">
        <f>((BC18-AP18/2)*S18-E18)/(BC18+AP18/2)</f>
        <v>385.78695220685012</v>
      </c>
      <c r="H18">
        <f>AP18*1000</f>
        <v>30.9762054031284</v>
      </c>
      <c r="I18">
        <f>(AU18-BA18)</f>
        <v>1.0002125241825097</v>
      </c>
      <c r="J18">
        <f>(P18+AT18*D18)</f>
        <v>29.463420867919922</v>
      </c>
      <c r="K18" s="1"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31.801002502441406</v>
      </c>
      <c r="P18" s="1">
        <v>29.463420867919922</v>
      </c>
      <c r="Q18" s="1">
        <v>31.909599304199219</v>
      </c>
      <c r="R18" s="1">
        <v>399.87200927734375</v>
      </c>
      <c r="S18" s="1">
        <v>391.12191772460938</v>
      </c>
      <c r="T18" s="1">
        <v>8.4243564605712891</v>
      </c>
      <c r="U18" s="1">
        <v>35.482395172119141</v>
      </c>
      <c r="V18" s="1">
        <v>15.742595672607422</v>
      </c>
      <c r="W18" s="1">
        <v>66.305953979492188</v>
      </c>
      <c r="X18" s="1">
        <v>300.33847045898438</v>
      </c>
      <c r="Y18" s="1">
        <v>0.20590965449810028</v>
      </c>
      <c r="Z18" s="1">
        <v>0.15778271853923798</v>
      </c>
      <c r="AA18" s="1">
        <v>88.231857299804688</v>
      </c>
      <c r="AB18" s="1">
        <v>56.917762756347656</v>
      </c>
      <c r="AC18" s="1">
        <v>1.4040038585662842</v>
      </c>
      <c r="AD18" s="1">
        <v>3.1383361667394638E-2</v>
      </c>
      <c r="AE18" s="1">
        <v>4.4720536097884178E-3</v>
      </c>
      <c r="AF18" s="1">
        <v>4.4502377510070801E-2</v>
      </c>
      <c r="AG18" s="1">
        <v>1.9596004858613014E-2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1.1041855531580305</v>
      </c>
      <c r="AP18">
        <f>(U18-T18)/(1000-U18)*AO18</f>
        <v>3.0976205403128402E-2</v>
      </c>
      <c r="AQ18">
        <f>(P18+273.15)</f>
        <v>302.6134208679199</v>
      </c>
      <c r="AR18">
        <f>(O18+273.15)</f>
        <v>304.95100250244138</v>
      </c>
      <c r="AS18">
        <f>(Y18*AK18+Z18*AL18)*AM18</f>
        <v>3.2945543983305736E-2</v>
      </c>
      <c r="AT18">
        <f>((AS18+0.00000010773*(AR18^4-AQ18^4))-AP18*44100)/(L18*0.92*2*29.3+0.00000043092*AQ18^3)</f>
        <v>-10.506995264954531</v>
      </c>
      <c r="AU18">
        <f>0.61365*EXP(17.502*J18/(240.97+J18))</f>
        <v>4.1308901516642047</v>
      </c>
      <c r="AV18">
        <f>AU18*1000/AA18</f>
        <v>46.818578664028067</v>
      </c>
      <c r="AW18">
        <f>(AV18-U18)</f>
        <v>11.336183491908926</v>
      </c>
      <c r="AX18">
        <f>IF(D18,P18,(O18+P18)/2)</f>
        <v>30.632211685180664</v>
      </c>
      <c r="AY18">
        <f>0.61365*EXP(17.502*AX18/(240.97+AX18))</f>
        <v>4.4176325404551182</v>
      </c>
      <c r="AZ18">
        <f>IF(AW18&lt;&gt;0,(1000-(AV18+U18)/2)/AW18*AP18,0)</f>
        <v>2.6200634004481782</v>
      </c>
      <c r="BA18">
        <f>U18*AA18/1000</f>
        <v>3.130677627481695</v>
      </c>
      <c r="BB18">
        <f>(AY18-BA18)</f>
        <v>1.2869549129734232</v>
      </c>
      <c r="BC18">
        <f>1/(1.6/F18+1.37/N18)</f>
        <v>1.7955310405669644</v>
      </c>
      <c r="BD18">
        <f>G18*AA18*0.001</f>
        <v>34.038699315241374</v>
      </c>
      <c r="BE18">
        <f>G18/S18</f>
        <v>0.98635984004988531</v>
      </c>
      <c r="BF18">
        <f>(1-AP18*AA18/AU18/F18)*100</f>
        <v>90.205062845470181</v>
      </c>
      <c r="BG18">
        <f>(S18-E18/(N18/1.35))</f>
        <v>391.89581742244286</v>
      </c>
      <c r="BH18">
        <f>E18*BF18/100/BG18</f>
        <v>-5.6479426143998656E-3</v>
      </c>
    </row>
    <row r="19" spans="1:60" x14ac:dyDescent="0.35">
      <c r="A19" s="1" t="s">
        <v>0</v>
      </c>
      <c r="B19" s="1" t="s">
        <v>5000</v>
      </c>
      <c r="K19" s="1">
        <v>2.72</v>
      </c>
    </row>
    <row r="20" spans="1:60" x14ac:dyDescent="0.35">
      <c r="A20" s="1" t="s">
        <v>0</v>
      </c>
      <c r="B20" s="1" t="s">
        <v>4999</v>
      </c>
      <c r="K20" s="1">
        <v>2.72</v>
      </c>
    </row>
    <row r="21" spans="1:60" x14ac:dyDescent="0.35">
      <c r="A21" s="1">
        <v>2</v>
      </c>
      <c r="B21" s="1" t="s">
        <v>4998</v>
      </c>
      <c r="C21" s="1">
        <v>621.00000111758709</v>
      </c>
      <c r="D21" s="1">
        <v>0</v>
      </c>
      <c r="E21">
        <f>(R21-S21*(1000-T21)/(1000-U21))*AO21</f>
        <v>-1.999427941654121</v>
      </c>
      <c r="F21">
        <f>IF(AZ21&lt;&gt;0,1/(1/AZ21-1/N21),0)</f>
        <v>5.7877983953558161</v>
      </c>
      <c r="G21">
        <f>((BC21-AP21/2)*S21-E21)/(BC21+AP21/2)</f>
        <v>385.64641685747324</v>
      </c>
      <c r="H21">
        <f>AP21*1000</f>
        <v>29.478220621655286</v>
      </c>
      <c r="I21">
        <f>(AU21-BA21)</f>
        <v>1.0141460534385289</v>
      </c>
      <c r="J21">
        <f>(P21+AT21*D21)</f>
        <v>29.259296417236328</v>
      </c>
      <c r="K21" s="1"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31.733791351318359</v>
      </c>
      <c r="P21" s="1">
        <v>29.259296417236328</v>
      </c>
      <c r="Q21" s="1">
        <v>31.900123596191406</v>
      </c>
      <c r="R21" s="1">
        <v>399.91961669921875</v>
      </c>
      <c r="S21" s="1">
        <v>391.2845458984375</v>
      </c>
      <c r="T21" s="1">
        <v>9.0097923278808594</v>
      </c>
      <c r="U21" s="1">
        <v>34.777538299560547</v>
      </c>
      <c r="V21" s="1">
        <v>16.900222778320313</v>
      </c>
      <c r="W21" s="1">
        <v>65.234375</v>
      </c>
      <c r="X21" s="1">
        <v>300.34552001953125</v>
      </c>
      <c r="Y21" s="1">
        <v>25.21064567565918</v>
      </c>
      <c r="Z21" s="1">
        <v>6.9745302200317383E-2</v>
      </c>
      <c r="AA21" s="1">
        <v>88.228408813476563</v>
      </c>
      <c r="AB21" s="1">
        <v>56.630958557128906</v>
      </c>
      <c r="AC21" s="1">
        <v>1.4222638607025146</v>
      </c>
      <c r="AD21" s="1">
        <v>6.3156045973300934E-2</v>
      </c>
      <c r="AE21" s="1">
        <v>1.4951188117265701E-2</v>
      </c>
      <c r="AF21" s="1">
        <v>2.1342134103178978E-2</v>
      </c>
      <c r="AG21" s="1">
        <v>4.5640147291123867E-3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1.104211470660041</v>
      </c>
      <c r="AP21">
        <f>(U21-T21)/(1000-U21)*AO21</f>
        <v>2.9478220621655286E-2</v>
      </c>
      <c r="AQ21">
        <f>(P21+273.15)</f>
        <v>302.40929641723631</v>
      </c>
      <c r="AR21">
        <f>(O21+273.15)</f>
        <v>304.88379135131834</v>
      </c>
      <c r="AS21">
        <f>(Y21*AK21+Z21*AL21)*AM21</f>
        <v>4.0337032179451739</v>
      </c>
      <c r="AT21">
        <f>((AS21+0.00000010773*(AR21^4-AQ21^4))-AP21*44100)/(L21*0.92*2*29.3+0.00000043092*AQ21^3)</f>
        <v>-9.9459345329763806</v>
      </c>
      <c r="AU21">
        <f>0.61365*EXP(17.502*J21/(240.97+J21))</f>
        <v>4.0825129200584955</v>
      </c>
      <c r="AV21">
        <f>AU21*1000/AA21</f>
        <v>46.2720905313993</v>
      </c>
      <c r="AW21">
        <f>(AV21-U21)</f>
        <v>11.494552231838753</v>
      </c>
      <c r="AX21">
        <f>IF(D21,P21,(O21+P21)/2)</f>
        <v>30.496543884277344</v>
      </c>
      <c r="AY21">
        <f>0.61365*EXP(17.502*AX21/(240.97+AX21))</f>
        <v>4.3834831167081614</v>
      </c>
      <c r="AZ21">
        <f>IF(AW21&lt;&gt;0,(1000-(AV21+U21)/2)/AW21*AP21,0)</f>
        <v>2.4606109599747041</v>
      </c>
      <c r="BA21">
        <f>U21*AA21/1000</f>
        <v>3.0683668666199666</v>
      </c>
      <c r="BB21">
        <f>(AY21-BA21)</f>
        <v>1.3151162500881948</v>
      </c>
      <c r="BC21">
        <f>1/(1.6/F21+1.37/N21)</f>
        <v>1.6764148450008292</v>
      </c>
      <c r="BD21">
        <f>G21*AA21*0.001</f>
        <v>34.024969723953546</v>
      </c>
      <c r="BE21">
        <f>G21/S21</f>
        <v>0.98559071882581406</v>
      </c>
      <c r="BF21">
        <f>(1-AP21*AA21/AU21/F21)*100</f>
        <v>88.993005515610307</v>
      </c>
      <c r="BG21">
        <f>(S21-E21/(N21/1.35))</f>
        <v>391.91515530352939</v>
      </c>
      <c r="BH21">
        <f>E21*BF21/100/BG21</f>
        <v>-4.5401434323682601E-3</v>
      </c>
    </row>
    <row r="22" spans="1:60" x14ac:dyDescent="0.35">
      <c r="A22" s="1" t="s">
        <v>0</v>
      </c>
      <c r="B22" s="1" t="s">
        <v>4997</v>
      </c>
      <c r="K22" s="1">
        <v>2.72</v>
      </c>
    </row>
    <row r="23" spans="1:60" x14ac:dyDescent="0.35">
      <c r="A23" s="1" t="s">
        <v>0</v>
      </c>
      <c r="B23" s="1" t="s">
        <v>4996</v>
      </c>
      <c r="K23" s="1">
        <v>2.72</v>
      </c>
    </row>
    <row r="24" spans="1:60" x14ac:dyDescent="0.35">
      <c r="A24" s="1">
        <v>3</v>
      </c>
      <c r="B24" s="1" t="s">
        <v>4995</v>
      </c>
      <c r="C24" s="1">
        <v>827.00000111758709</v>
      </c>
      <c r="D24" s="1">
        <v>0</v>
      </c>
      <c r="E24">
        <f>(R24-S24*(1000-T24)/(1000-U24))*AO24</f>
        <v>-1.9849835314366311</v>
      </c>
      <c r="F24">
        <f>IF(AZ24&lt;&gt;0,1/(1/AZ24-1/N24),0)</f>
        <v>4.7013499301080861</v>
      </c>
      <c r="G24">
        <f>((BC24-AP24/2)*S24-E24)/(BC24+AP24/2)</f>
        <v>386.04774021667907</v>
      </c>
      <c r="H24">
        <f>AP24*1000</f>
        <v>27.843705864857057</v>
      </c>
      <c r="I24">
        <f>(AU24-BA24)</f>
        <v>1.0526435162436631</v>
      </c>
      <c r="J24">
        <f>(P24+AT24*D24)</f>
        <v>29.10687255859375</v>
      </c>
      <c r="K24" s="1"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31.612512588500977</v>
      </c>
      <c r="P24" s="1">
        <v>29.10687255859375</v>
      </c>
      <c r="Q24" s="1">
        <v>31.809877395629883</v>
      </c>
      <c r="R24" s="1">
        <v>399.97390747070313</v>
      </c>
      <c r="S24" s="1">
        <v>391.88916015625</v>
      </c>
      <c r="T24" s="1">
        <v>9.5756340026855469</v>
      </c>
      <c r="U24" s="1">
        <v>33.937446594238281</v>
      </c>
      <c r="V24" s="1">
        <v>18.084545135498047</v>
      </c>
      <c r="W24" s="1">
        <v>64.094268798828125</v>
      </c>
      <c r="X24" s="1">
        <v>300.3250732421875</v>
      </c>
      <c r="Y24" s="1">
        <v>48.922653198242188</v>
      </c>
      <c r="Z24" s="1">
        <v>0.17607192695140839</v>
      </c>
      <c r="AA24" s="1">
        <v>88.223136901855469</v>
      </c>
      <c r="AB24" s="1">
        <v>56.904911041259766</v>
      </c>
      <c r="AC24" s="1">
        <v>1.4238663911819458</v>
      </c>
      <c r="AD24" s="1">
        <v>3.1147342175245285E-2</v>
      </c>
      <c r="AE24" s="1">
        <v>1.281555462628603E-2</v>
      </c>
      <c r="AF24" s="1">
        <v>6.0898192226886749E-2</v>
      </c>
      <c r="AG24" s="1">
        <v>5.3157741203904152E-3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1.1041362986845127</v>
      </c>
      <c r="AP24">
        <f>(U24-T24)/(1000-U24)*AO24</f>
        <v>2.7843705864857057E-2</v>
      </c>
      <c r="AQ24">
        <f>(P24+273.15)</f>
        <v>302.25687255859373</v>
      </c>
      <c r="AR24">
        <f>(O24+273.15)</f>
        <v>304.76251258850095</v>
      </c>
      <c r="AS24">
        <f>(Y24*AK24+Z24*AL24)*AM24</f>
        <v>7.8276243367577081</v>
      </c>
      <c r="AT24">
        <f>((AS24+0.00000010773*(AR24^4-AQ24^4))-AP24*44100)/(L24*0.92*2*29.3+0.00000043092*AQ24^3)</f>
        <v>-9.3485781939063717</v>
      </c>
      <c r="AU24">
        <f>0.61365*EXP(17.502*J24/(240.97+J24))</f>
        <v>4.0467115132265556</v>
      </c>
      <c r="AV24">
        <f>AU24*1000/AA24</f>
        <v>45.869050402598496</v>
      </c>
      <c r="AW24">
        <f>(AV24-U24)</f>
        <v>11.931603808360215</v>
      </c>
      <c r="AX24">
        <f>IF(D24,P24,(O24+P24)/2)</f>
        <v>30.359692573547363</v>
      </c>
      <c r="AY24">
        <f>0.61365*EXP(17.502*AX24/(240.97+AX24))</f>
        <v>4.3492690341914733</v>
      </c>
      <c r="AZ24">
        <f>IF(AW24&lt;&gt;0,(1000-(AV24+U24)/2)/AW24*AP24,0)</f>
        <v>2.2404910504892737</v>
      </c>
      <c r="BA24">
        <f>U24*AA24/1000</f>
        <v>2.9940679969828925</v>
      </c>
      <c r="BB24">
        <f>(AY24-BA24)</f>
        <v>1.3552010372085808</v>
      </c>
      <c r="BC24">
        <f>1/(1.6/F24+1.37/N24)</f>
        <v>1.5142447688693732</v>
      </c>
      <c r="BD24">
        <f>G24*AA24*0.001</f>
        <v>34.058342635788016</v>
      </c>
      <c r="BE24">
        <f>G24/S24</f>
        <v>0.98509420383752921</v>
      </c>
      <c r="BF24">
        <f>(1-AP24*AA24/AU24/F24)*100</f>
        <v>87.088261840906029</v>
      </c>
      <c r="BG24">
        <f>(S24-E24/(N24/1.35))</f>
        <v>392.51521386781354</v>
      </c>
      <c r="BH24">
        <f>E24*BF24/100/BG24</f>
        <v>-4.4041290484566099E-3</v>
      </c>
    </row>
    <row r="25" spans="1:60" x14ac:dyDescent="0.35">
      <c r="A25" s="1" t="s">
        <v>0</v>
      </c>
      <c r="B25" s="1" t="s">
        <v>4994</v>
      </c>
      <c r="K25" s="1">
        <v>2.72</v>
      </c>
    </row>
    <row r="26" spans="1:60" x14ac:dyDescent="0.35">
      <c r="A26" s="1" t="s">
        <v>0</v>
      </c>
      <c r="B26" s="1" t="s">
        <v>4993</v>
      </c>
      <c r="K26" s="1">
        <v>2.72</v>
      </c>
    </row>
    <row r="27" spans="1:60" x14ac:dyDescent="0.35">
      <c r="A27" s="1">
        <v>4</v>
      </c>
      <c r="B27" s="1" t="s">
        <v>4992</v>
      </c>
      <c r="C27" s="1">
        <v>1033.0000011175871</v>
      </c>
      <c r="D27" s="1">
        <v>0</v>
      </c>
      <c r="E27">
        <f>(R27-S27*(1000-T27)/(1000-U27))*AO27</f>
        <v>-1.5529533580046526</v>
      </c>
      <c r="F27">
        <f>IF(AZ27&lt;&gt;0,1/(1/AZ27-1/N27),0)</f>
        <v>3.6758619286082936</v>
      </c>
      <c r="G27">
        <f>((BC27-AP27/2)*S27-E27)/(BC27+AP27/2)</f>
        <v>385.49012779333776</v>
      </c>
      <c r="H27">
        <f>AP27*1000</f>
        <v>26.412538389180366</v>
      </c>
      <c r="I27">
        <f>(AU27-BA27)</f>
        <v>1.1316184944058687</v>
      </c>
      <c r="J27">
        <f>(P27+AT27*D27)</f>
        <v>29.18293571472168</v>
      </c>
      <c r="K27" s="1"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31.520889282226563</v>
      </c>
      <c r="P27" s="1">
        <v>29.18293571472168</v>
      </c>
      <c r="Q27" s="1">
        <v>31.719953536987305</v>
      </c>
      <c r="R27" s="1">
        <v>400.0467529296875</v>
      </c>
      <c r="S27" s="1">
        <v>392.073486328125</v>
      </c>
      <c r="T27" s="1">
        <v>10.114900588989258</v>
      </c>
      <c r="U27" s="1">
        <v>33.243404388427734</v>
      </c>
      <c r="V27" s="1">
        <v>19.203212738037109</v>
      </c>
      <c r="W27" s="1">
        <v>63.112846374511719</v>
      </c>
      <c r="X27" s="1">
        <v>300.29537963867188</v>
      </c>
      <c r="Y27" s="1">
        <v>100.33927154541016</v>
      </c>
      <c r="Z27" s="1">
        <v>2.6297179982066154E-2</v>
      </c>
      <c r="AA27" s="1">
        <v>88.225753784179688</v>
      </c>
      <c r="AB27" s="1">
        <v>56.925178527832031</v>
      </c>
      <c r="AC27" s="1">
        <v>1.4277352094650269</v>
      </c>
      <c r="AD27" s="1">
        <v>3.5241790115833282E-2</v>
      </c>
      <c r="AE27" s="1">
        <v>1.6179490834474564E-2</v>
      </c>
      <c r="AF27" s="1">
        <v>4.7559861093759537E-2</v>
      </c>
      <c r="AG27" s="1">
        <v>6.3050426542758942E-3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1.1040271310245287</v>
      </c>
      <c r="AP27">
        <f>(U27-T27)/(1000-U27)*AO27</f>
        <v>2.6412538389180364E-2</v>
      </c>
      <c r="AQ27">
        <f>(P27+273.15)</f>
        <v>302.33293571472166</v>
      </c>
      <c r="AR27">
        <f>(O27+273.15)</f>
        <v>304.67088928222654</v>
      </c>
      <c r="AS27">
        <f>(Y27*AK27+Z27*AL27)*AM27</f>
        <v>16.054283088424427</v>
      </c>
      <c r="AT27">
        <f>((AS27+0.00000010773*(AR27^4-AQ27^4))-AP27*44100)/(L27*0.92*2*29.3+0.00000043092*AQ27^3)</f>
        <v>-8.8033436785159545</v>
      </c>
      <c r="AU27">
        <f>0.61365*EXP(17.502*J27/(240.97+J27))</f>
        <v>4.0645429049272126</v>
      </c>
      <c r="AV27">
        <f>AU27*1000/AA27</f>
        <v>46.069800830152282</v>
      </c>
      <c r="AW27">
        <f>(AV27-U27)</f>
        <v>12.826396441724548</v>
      </c>
      <c r="AX27">
        <f>IF(D27,P27,(O27+P27)/2)</f>
        <v>30.351912498474121</v>
      </c>
      <c r="AY27">
        <f>0.61365*EXP(17.502*AX27/(240.97+AX27))</f>
        <v>4.3473309539938327</v>
      </c>
      <c r="AZ27">
        <f>IF(AW27&lt;&gt;0,(1000-(AV27+U27)/2)/AW27*AP27,0)</f>
        <v>1.9775707826919162</v>
      </c>
      <c r="BA27">
        <f>U27*AA27/1000</f>
        <v>2.9329244105213439</v>
      </c>
      <c r="BB27">
        <f>(AY27-BA27)</f>
        <v>1.4144065434724888</v>
      </c>
      <c r="BC27">
        <f>1/(1.6/F27+1.37/N27)</f>
        <v>1.3239080022676606</v>
      </c>
      <c r="BD27">
        <f>G27*AA27*0.001</f>
        <v>34.010157100926982</v>
      </c>
      <c r="BE27">
        <f>G27/S27</f>
        <v>0.98320886577554079</v>
      </c>
      <c r="BF27">
        <f>(1-AP27*AA27/AU27/F27)*100</f>
        <v>84.403231847569387</v>
      </c>
      <c r="BG27">
        <f>(S27-E27/(N27/1.35))</f>
        <v>392.56327991999439</v>
      </c>
      <c r="BH27">
        <f>E27*BF27/100/BG27</f>
        <v>-3.3389338491068617E-3</v>
      </c>
    </row>
    <row r="28" spans="1:60" x14ac:dyDescent="0.35">
      <c r="A28" s="1" t="s">
        <v>0</v>
      </c>
      <c r="B28" s="1" t="s">
        <v>4991</v>
      </c>
      <c r="K28" s="1">
        <v>2.72</v>
      </c>
    </row>
    <row r="29" spans="1:60" x14ac:dyDescent="0.35">
      <c r="A29" s="1" t="s">
        <v>0</v>
      </c>
      <c r="B29" s="1" t="s">
        <v>4990</v>
      </c>
      <c r="K29" s="1">
        <v>2.72</v>
      </c>
    </row>
    <row r="30" spans="1:60" x14ac:dyDescent="0.35">
      <c r="A30" s="1">
        <v>5</v>
      </c>
      <c r="B30" s="1" t="s">
        <v>4989</v>
      </c>
      <c r="C30" s="1">
        <v>1239.0000011175871</v>
      </c>
      <c r="D30" s="1">
        <v>0</v>
      </c>
      <c r="E30">
        <f>(R30-S30*(1000-T30)/(1000-U30))*AO30</f>
        <v>-1.1714831949352189</v>
      </c>
      <c r="F30">
        <f>IF(AZ30&lt;&gt;0,1/(1/AZ30-1/N30),0)</f>
        <v>3.0248420942565959</v>
      </c>
      <c r="G30">
        <f>((BC30-AP30/2)*S30-E30)/(BC30+AP30/2)</f>
        <v>384.66250388126531</v>
      </c>
      <c r="H30">
        <f>AP30*1000</f>
        <v>25.203108168005059</v>
      </c>
      <c r="I30">
        <f>(AU30-BA30)</f>
        <v>1.2049062683809302</v>
      </c>
      <c r="J30">
        <f>(P30+AT30*D30)</f>
        <v>29.287864685058594</v>
      </c>
      <c r="K30" s="1"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31.456293106079102</v>
      </c>
      <c r="P30" s="1">
        <v>29.287864685058594</v>
      </c>
      <c r="Q30" s="1">
        <v>31.654430389404297</v>
      </c>
      <c r="R30" s="1">
        <v>399.8641357421875</v>
      </c>
      <c r="S30" s="1">
        <v>391.97714233398438</v>
      </c>
      <c r="T30" s="1">
        <v>10.613541603088379</v>
      </c>
      <c r="U30" s="1">
        <v>32.695240020751953</v>
      </c>
      <c r="V30" s="1">
        <v>20.222467422485352</v>
      </c>
      <c r="W30" s="1">
        <v>62.295738220214844</v>
      </c>
      <c r="X30" s="1">
        <v>300.29898071289063</v>
      </c>
      <c r="Y30" s="1">
        <v>150.07009887695313</v>
      </c>
      <c r="Z30" s="1">
        <v>4.8019703477621078E-2</v>
      </c>
      <c r="AA30" s="1">
        <v>88.219184875488281</v>
      </c>
      <c r="AB30" s="1">
        <v>56.897605895996094</v>
      </c>
      <c r="AC30" s="1">
        <v>1.4251751899719238</v>
      </c>
      <c r="AD30" s="1">
        <v>4.8613607883453369E-2</v>
      </c>
      <c r="AE30" s="1">
        <v>6.3171978108584881E-3</v>
      </c>
      <c r="AF30" s="1">
        <v>3.0153684318065643E-2</v>
      </c>
      <c r="AG30" s="1">
        <v>7.2851055301725864E-3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1.10404037026798</v>
      </c>
      <c r="AP30">
        <f>(U30-T30)/(1000-U30)*AO30</f>
        <v>2.520310816800506E-2</v>
      </c>
      <c r="AQ30">
        <f>(P30+273.15)</f>
        <v>302.43786468505857</v>
      </c>
      <c r="AR30">
        <f>(O30+273.15)</f>
        <v>304.60629310607908</v>
      </c>
      <c r="AS30">
        <f>(Y30*AK30+Z30*AL30)*AM30</f>
        <v>24.011215283620004</v>
      </c>
      <c r="AT30">
        <f>((AS30+0.00000010773*(AR30^4-AQ30^4))-AP30*44100)/(L30*0.92*2*29.3+0.00000043092*AQ30^3)</f>
        <v>-8.3370123789685842</v>
      </c>
      <c r="AU30">
        <f>0.61365*EXP(17.502*J30/(240.97+J30))</f>
        <v>4.0892536923201099</v>
      </c>
      <c r="AV30">
        <f>AU30*1000/AA30</f>
        <v>46.353337973952534</v>
      </c>
      <c r="AW30">
        <f>(AV30-U30)</f>
        <v>13.658097953200581</v>
      </c>
      <c r="AX30">
        <f>IF(D30,P30,(O30+P30)/2)</f>
        <v>30.372078895568848</v>
      </c>
      <c r="AY30">
        <f>0.61365*EXP(17.502*AX30/(240.97+AX30))</f>
        <v>4.3523561214850117</v>
      </c>
      <c r="AZ30">
        <f>IF(AW30&lt;&gt;0,(1000-(AV30+U30)/2)/AW30*AP30,0)</f>
        <v>1.7723531724612314</v>
      </c>
      <c r="BA30">
        <f>U30*AA30/1000</f>
        <v>2.8843474239391798</v>
      </c>
      <c r="BB30">
        <f>(AY30-BA30)</f>
        <v>1.468008697545832</v>
      </c>
      <c r="BC30">
        <f>1/(1.6/F30+1.37/N30)</f>
        <v>1.1778276351340797</v>
      </c>
      <c r="BD30">
        <f>G30*AA30*0.001</f>
        <v>33.934612544569575</v>
      </c>
      <c r="BE30">
        <f>G30/S30</f>
        <v>0.98133911990590861</v>
      </c>
      <c r="BF30">
        <f>(1-AP30*AA30/AU30/F30)*100</f>
        <v>82.024938645801825</v>
      </c>
      <c r="BG30">
        <f>(S30-E30/(N30/1.35))</f>
        <v>392.34662217631472</v>
      </c>
      <c r="BH30">
        <f>E30*BF30/100/BG30</f>
        <v>-2.4491312466548378E-3</v>
      </c>
    </row>
    <row r="31" spans="1:60" x14ac:dyDescent="0.35">
      <c r="A31" s="1" t="s">
        <v>0</v>
      </c>
      <c r="B31" s="1" t="s">
        <v>4988</v>
      </c>
      <c r="K31" s="1">
        <v>2.72</v>
      </c>
    </row>
    <row r="32" spans="1:60" x14ac:dyDescent="0.35">
      <c r="A32" s="1" t="s">
        <v>0</v>
      </c>
      <c r="B32" s="1" t="s">
        <v>4987</v>
      </c>
      <c r="K32" s="1">
        <v>2.72</v>
      </c>
    </row>
    <row r="33" spans="1:60" x14ac:dyDescent="0.35">
      <c r="A33" s="1">
        <v>6</v>
      </c>
      <c r="B33" s="1" t="s">
        <v>4986</v>
      </c>
      <c r="C33" s="1">
        <v>1445.0000011175871</v>
      </c>
      <c r="D33" s="1">
        <v>0</v>
      </c>
      <c r="E33">
        <f>(R33-S33*(1000-T33)/(1000-U33))*AO33</f>
        <v>-0.8547644458747653</v>
      </c>
      <c r="F33">
        <f>IF(AZ33&lt;&gt;0,1/(1/AZ33-1/N33),0)</f>
        <v>2.6681547350120325</v>
      </c>
      <c r="G33">
        <f>((BC33-AP33/2)*S33-E33)/(BC33+AP33/2)</f>
        <v>383.86810528102171</v>
      </c>
      <c r="H33">
        <f>AP33*1000</f>
        <v>24.534282977308635</v>
      </c>
      <c r="I33">
        <f>(AU33-BA33)</f>
        <v>1.2644136567732085</v>
      </c>
      <c r="J33">
        <f>(P33+AT33*D33)</f>
        <v>29.486183166503906</v>
      </c>
      <c r="K33" s="1"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31.419729232788086</v>
      </c>
      <c r="P33" s="1">
        <v>29.486183166503906</v>
      </c>
      <c r="Q33" s="1">
        <v>31.607170104980469</v>
      </c>
      <c r="R33" s="1">
        <v>399.76580810546875</v>
      </c>
      <c r="S33" s="1">
        <v>391.83380126953125</v>
      </c>
      <c r="T33" s="1">
        <v>11.062003135681152</v>
      </c>
      <c r="U33" s="1">
        <v>32.557479858398438</v>
      </c>
      <c r="V33" s="1">
        <v>21.118635177612305</v>
      </c>
      <c r="W33" s="1">
        <v>62.155975341796875</v>
      </c>
      <c r="X33" s="1">
        <v>300.344970703125</v>
      </c>
      <c r="Y33" s="1">
        <v>300.323486328125</v>
      </c>
      <c r="Z33" s="1">
        <v>0.10175777226686478</v>
      </c>
      <c r="AA33" s="1">
        <v>88.210205078125</v>
      </c>
      <c r="AB33" s="1">
        <v>56.879436492919922</v>
      </c>
      <c r="AC33" s="1">
        <v>1.4293681383132935</v>
      </c>
      <c r="AD33" s="1">
        <v>4.2425565421581268E-2</v>
      </c>
      <c r="AE33" s="1">
        <v>1.0249120183289051E-2</v>
      </c>
      <c r="AF33" s="1">
        <v>6.5164268016815186E-2</v>
      </c>
      <c r="AG33" s="1">
        <v>9.8376581445336342E-3</v>
      </c>
      <c r="AH33" s="1">
        <v>0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1.10420945111443</v>
      </c>
      <c r="AP33">
        <f>(U33-T33)/(1000-U33)*AO33</f>
        <v>2.4534282977308634E-2</v>
      </c>
      <c r="AQ33">
        <f>(P33+273.15)</f>
        <v>302.63618316650388</v>
      </c>
      <c r="AR33">
        <f>(O33+273.15)</f>
        <v>304.56972923278806</v>
      </c>
      <c r="AS33">
        <f>(Y33*AK33+Z33*AL33)*AM33</f>
        <v>48.051756738459517</v>
      </c>
      <c r="AT33">
        <f>((AS33+0.00000010773*(AR33^4-AQ33^4))-AP33*44100)/(L33*0.92*2*29.3+0.00000043092*AQ33^3)</f>
        <v>-7.9370943152468296</v>
      </c>
      <c r="AU33">
        <f>0.61365*EXP(17.502*J33/(240.97+J33))</f>
        <v>4.1363156319094587</v>
      </c>
      <c r="AV33">
        <f>AU33*1000/AA33</f>
        <v>46.891577094124813</v>
      </c>
      <c r="AW33">
        <f>(AV33-U33)</f>
        <v>14.334097235726375</v>
      </c>
      <c r="AX33">
        <f>IF(D33,P33,(O33+P33)/2)</f>
        <v>30.452956199645996</v>
      </c>
      <c r="AY33">
        <f>0.61365*EXP(17.502*AX33/(240.97+AX33))</f>
        <v>4.3725604354817946</v>
      </c>
      <c r="AZ33">
        <f>IF(AW33&lt;&gt;0,(1000-(AV33+U33)/2)/AW33*AP33,0)</f>
        <v>1.6436103206982327</v>
      </c>
      <c r="BA33">
        <f>U33*AA33/1000</f>
        <v>2.8719019751362502</v>
      </c>
      <c r="BB33">
        <f>(AY33-BA33)</f>
        <v>1.5006584603455444</v>
      </c>
      <c r="BC33">
        <f>1/(1.6/F33+1.37/N33)</f>
        <v>1.0872722995320268</v>
      </c>
      <c r="BD33">
        <f>G33*AA33*0.001</f>
        <v>33.861084289790206</v>
      </c>
      <c r="BE33">
        <f>G33/S33</f>
        <v>0.97967072783741249</v>
      </c>
      <c r="BF33">
        <f>(1-AP33*AA33/AU33/F33)*100</f>
        <v>80.390454927876107</v>
      </c>
      <c r="BG33">
        <f>(S33-E33/(N33/1.35))</f>
        <v>392.10338962902011</v>
      </c>
      <c r="BH33">
        <f>E33*BF33/100/BG33</f>
        <v>-1.7524689782727814E-3</v>
      </c>
    </row>
    <row r="34" spans="1:60" x14ac:dyDescent="0.35">
      <c r="A34" s="1" t="s">
        <v>0</v>
      </c>
      <c r="B34" s="1" t="s">
        <v>4985</v>
      </c>
      <c r="K34" s="1">
        <v>2.72</v>
      </c>
    </row>
    <row r="35" spans="1:60" x14ac:dyDescent="0.35">
      <c r="A35" s="1" t="s">
        <v>0</v>
      </c>
      <c r="B35" s="1" t="s">
        <v>4984</v>
      </c>
      <c r="K35" s="1">
        <v>2.72</v>
      </c>
    </row>
    <row r="36" spans="1:60" x14ac:dyDescent="0.35">
      <c r="A36" s="1">
        <v>7</v>
      </c>
      <c r="B36" s="1" t="s">
        <v>4983</v>
      </c>
      <c r="C36" s="1">
        <v>1651.0000011175871</v>
      </c>
      <c r="D36" s="1">
        <v>0</v>
      </c>
      <c r="E36">
        <f>(R36-S36*(1000-T36)/(1000-U36))*AO36</f>
        <v>-3.3175871088027456E-2</v>
      </c>
      <c r="F36">
        <f>IF(AZ36&lt;&gt;0,1/(1/AZ36-1/N36),0)</f>
        <v>2.5060410898837429</v>
      </c>
      <c r="G36">
        <f>((BC36-AP36/2)*S36-E36)/(BC36+AP36/2)</f>
        <v>382.70772057072799</v>
      </c>
      <c r="H36">
        <f>AP36*1000</f>
        <v>24.215566815160393</v>
      </c>
      <c r="I36">
        <f>(AU36-BA36)</f>
        <v>1.2972307206198588</v>
      </c>
      <c r="J36">
        <f>(P36+AT36*D36)</f>
        <v>29.678489685058594</v>
      </c>
      <c r="K36" s="1"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31.407485961914063</v>
      </c>
      <c r="P36" s="1">
        <v>29.678489685058594</v>
      </c>
      <c r="Q36" s="1">
        <v>31.579057693481445</v>
      </c>
      <c r="R36" s="1">
        <v>400.22222900390625</v>
      </c>
      <c r="S36" s="1">
        <v>391.6629638671875</v>
      </c>
      <c r="T36" s="1">
        <v>11.495674133300781</v>
      </c>
      <c r="U36" s="1">
        <v>32.708721160888672</v>
      </c>
      <c r="V36" s="1">
        <v>21.961288452148438</v>
      </c>
      <c r="W36" s="1">
        <v>62.486606597900391</v>
      </c>
      <c r="X36" s="1">
        <v>300.34317016601563</v>
      </c>
      <c r="Y36" s="1">
        <v>499.15814208984375</v>
      </c>
      <c r="Z36" s="1">
        <v>4.1160799562931061E-2</v>
      </c>
      <c r="AA36" s="1">
        <v>88.207984924316406</v>
      </c>
      <c r="AB36" s="1">
        <v>56.892440795898438</v>
      </c>
      <c r="AC36" s="1">
        <v>1.4374966621398926</v>
      </c>
      <c r="AD36" s="1">
        <v>6.8977639079093933E-2</v>
      </c>
      <c r="AE36" s="1">
        <v>8.926810696721077E-3</v>
      </c>
      <c r="AF36" s="1">
        <v>3.51247638463974E-2</v>
      </c>
      <c r="AG36" s="1">
        <v>8.7530920282006264E-3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1.1042028314927044</v>
      </c>
      <c r="AP36">
        <f>(U36-T36)/(1000-U36)*AO36</f>
        <v>2.4215566815160395E-2</v>
      </c>
      <c r="AQ36">
        <f>(P36+273.15)</f>
        <v>302.82848968505857</v>
      </c>
      <c r="AR36">
        <f>(O36+273.15)</f>
        <v>304.55748596191404</v>
      </c>
      <c r="AS36">
        <f>(Y36*AK36+Z36*AL36)*AM36</f>
        <v>79.865300949246375</v>
      </c>
      <c r="AT36">
        <f>((AS36+0.00000010773*(AR36^4-AQ36^4))-AP36*44100)/(L36*0.92*2*29.3+0.00000043092*AQ36^3)</f>
        <v>-7.5947133425887294</v>
      </c>
      <c r="AU36">
        <f>0.61365*EXP(17.502*J36/(240.97+J36))</f>
        <v>4.1824011036731958</v>
      </c>
      <c r="AV36">
        <f>AU36*1000/AA36</f>
        <v>47.415221051265931</v>
      </c>
      <c r="AW36">
        <f>(AV36-U36)</f>
        <v>14.706499890377259</v>
      </c>
      <c r="AX36">
        <f>IF(D36,P36,(O36+P36)/2)</f>
        <v>30.542987823486328</v>
      </c>
      <c r="AY36">
        <f>0.61365*EXP(17.502*AX36/(240.97+AX36))</f>
        <v>4.3951477023607275</v>
      </c>
      <c r="AZ36">
        <f>IF(AW36&lt;&gt;0,(1000-(AV36+U36)/2)/AW36*AP36,0)</f>
        <v>1.5806237820260747</v>
      </c>
      <c r="BA36">
        <f>U36*AA36/1000</f>
        <v>2.8851703830533371</v>
      </c>
      <c r="BB36">
        <f>(AY36-BA36)</f>
        <v>1.5099773193073904</v>
      </c>
      <c r="BC36">
        <f>1/(1.6/F36+1.37/N36)</f>
        <v>1.043269997696167</v>
      </c>
      <c r="BD36">
        <f>G36*AA36*0.001</f>
        <v>33.757876846522265</v>
      </c>
      <c r="BE36">
        <f>G36/S36</f>
        <v>0.97713533286875642</v>
      </c>
      <c r="BF36">
        <f>(1-AP36*AA36/AU36/F36)*100</f>
        <v>79.620727714813171</v>
      </c>
      <c r="BG36">
        <f>(S36-E36/(N36/1.35))</f>
        <v>391.67342736821917</v>
      </c>
      <c r="BH36">
        <f>E36*BF36/100/BG36</f>
        <v>-6.7441057116143541E-5</v>
      </c>
    </row>
    <row r="37" spans="1:60" x14ac:dyDescent="0.35">
      <c r="A37" s="1" t="s">
        <v>0</v>
      </c>
      <c r="B37" s="1" t="s">
        <v>4982</v>
      </c>
      <c r="K37" s="1">
        <v>2.72</v>
      </c>
    </row>
    <row r="38" spans="1:60" x14ac:dyDescent="0.35">
      <c r="A38" s="1" t="s">
        <v>0</v>
      </c>
      <c r="B38" s="1" t="s">
        <v>4981</v>
      </c>
      <c r="K38" s="1">
        <v>2.72</v>
      </c>
    </row>
    <row r="39" spans="1:60" x14ac:dyDescent="0.35">
      <c r="A39" s="1">
        <v>8</v>
      </c>
      <c r="B39" s="1" t="s">
        <v>4980</v>
      </c>
      <c r="C39" s="1">
        <v>1857.0000011175871</v>
      </c>
      <c r="D39" s="1">
        <v>0</v>
      </c>
      <c r="E39">
        <f>(R39-S39*(1000-T39)/(1000-U39))*AO39</f>
        <v>9.8711594624585494E-2</v>
      </c>
      <c r="F39">
        <f>IF(AZ39&lt;&gt;0,1/(1/AZ39-1/N39),0)</f>
        <v>2.4311874642830591</v>
      </c>
      <c r="G39">
        <f>((BC39-AP39/2)*S39-E39)/(BC39+AP39/2)</f>
        <v>382.0550489205595</v>
      </c>
      <c r="H39">
        <f>AP39*1000</f>
        <v>24.205460804031059</v>
      </c>
      <c r="I39">
        <f>(AU39-BA39)</f>
        <v>1.321065392575</v>
      </c>
      <c r="J39">
        <f>(P39+AT39*D39)</f>
        <v>29.925325393676758</v>
      </c>
      <c r="K39" s="1"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31.424507141113281</v>
      </c>
      <c r="P39" s="1">
        <v>29.925325393676758</v>
      </c>
      <c r="Q39" s="1">
        <v>31.577302932739258</v>
      </c>
      <c r="R39" s="1">
        <v>399.97369384765625</v>
      </c>
      <c r="S39" s="1">
        <v>391.30718994140625</v>
      </c>
      <c r="T39" s="1">
        <v>11.92470645904541</v>
      </c>
      <c r="U39" s="1">
        <v>33.117927551269531</v>
      </c>
      <c r="V39" s="1">
        <v>22.7579345703125</v>
      </c>
      <c r="W39" s="1">
        <v>63.204551696777344</v>
      </c>
      <c r="X39" s="1">
        <v>300.37155151367188</v>
      </c>
      <c r="Y39" s="1">
        <v>750.1431884765625</v>
      </c>
      <c r="Z39" s="1">
        <v>5.8310724794864655E-2</v>
      </c>
      <c r="AA39" s="1">
        <v>88.204322814941406</v>
      </c>
      <c r="AB39" s="1">
        <v>57.077316284179688</v>
      </c>
      <c r="AC39" s="1">
        <v>1.4418997764587402</v>
      </c>
      <c r="AD39" s="1">
        <v>0.10121726244688034</v>
      </c>
      <c r="AE39" s="1">
        <v>4.7360425814986229E-3</v>
      </c>
      <c r="AF39" s="1">
        <v>3.9040610194206238E-2</v>
      </c>
      <c r="AG39" s="1">
        <v>1.1717366054654121E-2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1.104307174682617</v>
      </c>
      <c r="AP39">
        <f>(U39-T39)/(1000-U39)*AO39</f>
        <v>2.4205460804031059E-2</v>
      </c>
      <c r="AQ39">
        <f>(P39+273.15)</f>
        <v>303.07532539367674</v>
      </c>
      <c r="AR39">
        <f>(O39+273.15)</f>
        <v>304.57450714111326</v>
      </c>
      <c r="AS39">
        <f>(Y39*AK39+Z39*AL39)*AM39</f>
        <v>120.0229074735289</v>
      </c>
      <c r="AT39">
        <f>((AS39+0.00000010773*(AR39^4-AQ39^4))-AP39*44100)/(L39*0.92*2*29.3+0.00000043092*AQ39^3)</f>
        <v>-7.2957951491013162</v>
      </c>
      <c r="AU39">
        <f>0.61365*EXP(17.502*J39/(240.97+J39))</f>
        <v>4.2422097652690196</v>
      </c>
      <c r="AV39">
        <f>AU39*1000/AA39</f>
        <v>48.095259165125739</v>
      </c>
      <c r="AW39">
        <f>(AV39-U39)</f>
        <v>14.977331613856208</v>
      </c>
      <c r="AX39">
        <f>IF(D39,P39,(O39+P39)/2)</f>
        <v>30.67491626739502</v>
      </c>
      <c r="AY39">
        <f>0.61365*EXP(17.502*AX39/(240.97+AX39))</f>
        <v>4.4284297127268406</v>
      </c>
      <c r="AZ39">
        <f>IF(AW39&lt;&gt;0,(1000-(AV39+U39)/2)/AW39*AP39,0)</f>
        <v>1.5505138097249402</v>
      </c>
      <c r="BA39">
        <f>U39*AA39/1000</f>
        <v>2.9211443726940196</v>
      </c>
      <c r="BB39">
        <f>(AY39-BA39)</f>
        <v>1.507285340032821</v>
      </c>
      <c r="BC39">
        <f>1/(1.6/F39+1.37/N39)</f>
        <v>1.0223045945104443</v>
      </c>
      <c r="BD39">
        <f>G39*AA39*0.001</f>
        <v>33.698906868067262</v>
      </c>
      <c r="BE39">
        <f>G39/S39</f>
        <v>0.97635581134547478</v>
      </c>
      <c r="BF39">
        <f>(1-AP39*AA39/AU39/F39)*100</f>
        <v>79.2989374445865</v>
      </c>
      <c r="BG39">
        <f>(S39-E39/(N39/1.35))</f>
        <v>391.27605680644047</v>
      </c>
      <c r="BH39">
        <f>E39*BF39/100/BG39</f>
        <v>2.0005631397636647E-4</v>
      </c>
    </row>
    <row r="40" spans="1:60" x14ac:dyDescent="0.35">
      <c r="A40" s="1" t="s">
        <v>0</v>
      </c>
      <c r="B40" s="1" t="s">
        <v>4979</v>
      </c>
      <c r="K40" s="1">
        <v>2.72</v>
      </c>
    </row>
    <row r="41" spans="1:60" x14ac:dyDescent="0.35">
      <c r="A41" s="1" t="s">
        <v>0</v>
      </c>
      <c r="B41" s="1" t="s">
        <v>4978</v>
      </c>
      <c r="K41" s="1">
        <v>2.72</v>
      </c>
    </row>
    <row r="42" spans="1:60" x14ac:dyDescent="0.35">
      <c r="A42" s="1">
        <v>9</v>
      </c>
      <c r="B42" s="1" t="s">
        <v>4977</v>
      </c>
      <c r="C42" s="1">
        <v>2063.0000011175871</v>
      </c>
      <c r="D42" s="1">
        <v>0</v>
      </c>
      <c r="E42">
        <f>(R42-S42*(1000-T42)/(1000-U42))*AO42</f>
        <v>0.31688939505911556</v>
      </c>
      <c r="F42">
        <f>IF(AZ42&lt;&gt;0,1/(1/AZ42-1/N42),0)</f>
        <v>2.3926399823922981</v>
      </c>
      <c r="G42">
        <f>((BC42-AP42/2)*S42-E42)/(BC42+AP42/2)</f>
        <v>381.58129861457434</v>
      </c>
      <c r="H42">
        <f>AP42*1000</f>
        <v>24.307288493849544</v>
      </c>
      <c r="I42">
        <f>(AU42-BA42)</f>
        <v>1.3393898205295609</v>
      </c>
      <c r="J42">
        <f>(P42+AT42*D42)</f>
        <v>30.178298950195313</v>
      </c>
      <c r="K42" s="1"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31.456062316894531</v>
      </c>
      <c r="P42" s="1">
        <v>30.178298950195313</v>
      </c>
      <c r="Q42" s="1">
        <v>31.592308044433594</v>
      </c>
      <c r="R42" s="1">
        <v>400.078369140625</v>
      </c>
      <c r="S42" s="1">
        <v>391.18118286132813</v>
      </c>
      <c r="T42" s="1">
        <v>12.343508720397949</v>
      </c>
      <c r="U42" s="1">
        <v>33.614486694335938</v>
      </c>
      <c r="V42" s="1">
        <v>23.514560699462891</v>
      </c>
      <c r="W42" s="1">
        <v>64.036079406738281</v>
      </c>
      <c r="X42" s="1">
        <v>300.378173828125</v>
      </c>
      <c r="Y42" s="1">
        <v>1000.5134887695313</v>
      </c>
      <c r="Z42" s="1">
        <v>5.4880253970623016E-2</v>
      </c>
      <c r="AA42" s="1">
        <v>88.202682495117188</v>
      </c>
      <c r="AB42" s="1">
        <v>57.0728759765625</v>
      </c>
      <c r="AC42" s="1">
        <v>1.4407792091369629</v>
      </c>
      <c r="AD42" s="1">
        <v>3.0851578339934349E-2</v>
      </c>
      <c r="AE42" s="1">
        <v>7.1838353760540485E-3</v>
      </c>
      <c r="AF42" s="1">
        <v>6.2058337032794952E-2</v>
      </c>
      <c r="AG42" s="1">
        <v>1.4027924276888371E-2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1.1043315214269298</v>
      </c>
      <c r="AP42">
        <f>(U42-T42)/(1000-U42)*AO42</f>
        <v>2.4307288493849544E-2</v>
      </c>
      <c r="AQ42">
        <f>(P42+273.15)</f>
        <v>303.32829895019529</v>
      </c>
      <c r="AR42">
        <f>(O42+273.15)</f>
        <v>304.60606231689451</v>
      </c>
      <c r="AS42">
        <f>(Y42*AK42+Z42*AL42)*AM42</f>
        <v>160.08215462500993</v>
      </c>
      <c r="AT42">
        <f>((AS42+0.00000010773*(AR42^4-AQ42^4))-AP42*44100)/(L42*0.92*2*29.3+0.00000043092*AQ42^3)</f>
        <v>-7.0357343303043196</v>
      </c>
      <c r="AU42">
        <f>0.61365*EXP(17.502*J42/(240.97+J42))</f>
        <v>4.3042777176664151</v>
      </c>
      <c r="AV42">
        <f>AU42*1000/AA42</f>
        <v>48.799850479657415</v>
      </c>
      <c r="AW42">
        <f>(AV42-U42)</f>
        <v>15.185363785321478</v>
      </c>
      <c r="AX42">
        <f>IF(D42,P42,(O42+P42)/2)</f>
        <v>30.817180633544922</v>
      </c>
      <c r="AY42">
        <f>0.61365*EXP(17.502*AX42/(240.97+AX42))</f>
        <v>4.4645650314655239</v>
      </c>
      <c r="AZ42">
        <f>IF(AW42&lt;&gt;0,(1000-(AV42+U42)/2)/AW42*AP42,0)</f>
        <v>1.5347445269318145</v>
      </c>
      <c r="BA42">
        <f>U42*AA42/1000</f>
        <v>2.9648878971368542</v>
      </c>
      <c r="BB42">
        <f>(AY42-BA42)</f>
        <v>1.4996771343286697</v>
      </c>
      <c r="BC42">
        <f>1/(1.6/F42+1.37/N42)</f>
        <v>1.0113423696302444</v>
      </c>
      <c r="BD42">
        <f>G42*AA42*0.001</f>
        <v>33.656494127775801</v>
      </c>
      <c r="BE42">
        <f>G42/S42</f>
        <v>0.97545923815523383</v>
      </c>
      <c r="BF42">
        <f>(1-AP42*AA42/AU42/F42)*100</f>
        <v>79.181920227266829</v>
      </c>
      <c r="BG42">
        <f>(S42-E42/(N42/1.35))</f>
        <v>391.08123755760647</v>
      </c>
      <c r="BH42">
        <f>E42*BF42/100/BG42</f>
        <v>6.416035439885219E-4</v>
      </c>
    </row>
    <row r="43" spans="1:60" x14ac:dyDescent="0.35">
      <c r="A43" s="1" t="s">
        <v>0</v>
      </c>
      <c r="B43" s="1" t="s">
        <v>4976</v>
      </c>
      <c r="K43" s="1">
        <v>2.72</v>
      </c>
    </row>
    <row r="44" spans="1:60" x14ac:dyDescent="0.35">
      <c r="A44" s="1" t="s">
        <v>0</v>
      </c>
      <c r="B44" s="1" t="s">
        <v>4975</v>
      </c>
      <c r="K44" s="1">
        <v>2.72</v>
      </c>
    </row>
    <row r="45" spans="1:60" x14ac:dyDescent="0.35">
      <c r="A45" s="1">
        <v>10</v>
      </c>
      <c r="B45" s="1" t="s">
        <v>4974</v>
      </c>
      <c r="C45" s="1">
        <v>2269.0000011175871</v>
      </c>
      <c r="D45" s="1">
        <v>0</v>
      </c>
      <c r="E45">
        <f>(R45-S45*(1000-T45)/(1000-U45))*AO45</f>
        <v>0.64205407398848935</v>
      </c>
      <c r="F45">
        <f>IF(AZ45&lt;&gt;0,1/(1/AZ45-1/N45),0)</f>
        <v>2.4289868619599879</v>
      </c>
      <c r="G45">
        <f>((BC45-AP45/2)*S45-E45)/(BC45+AP45/2)</f>
        <v>380.71153353617683</v>
      </c>
      <c r="H45">
        <f>AP45*1000</f>
        <v>24.58872096100751</v>
      </c>
      <c r="I45">
        <f>(AU45-BA45)</f>
        <v>1.3409253161601149</v>
      </c>
      <c r="J45">
        <f>(P45+AT45*D45)</f>
        <v>30.418184280395508</v>
      </c>
      <c r="K45" s="1"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31.507577896118164</v>
      </c>
      <c r="P45" s="1">
        <v>30.418184280395508</v>
      </c>
      <c r="Q45" s="1">
        <v>31.620332717895508</v>
      </c>
      <c r="R45" s="1">
        <v>399.902099609375</v>
      </c>
      <c r="S45" s="1">
        <v>390.62176513671875</v>
      </c>
      <c r="T45" s="1">
        <v>12.767480850219727</v>
      </c>
      <c r="U45" s="1">
        <v>34.273468017578125</v>
      </c>
      <c r="V45" s="1">
        <v>24.25056266784668</v>
      </c>
      <c r="W45" s="1">
        <v>65.099052429199219</v>
      </c>
      <c r="X45" s="1">
        <v>300.33062744140625</v>
      </c>
      <c r="Y45" s="1">
        <v>1250.0660400390625</v>
      </c>
      <c r="Z45" s="1">
        <v>9.4897381961345673E-2</v>
      </c>
      <c r="AA45" s="1">
        <v>88.200546264648438</v>
      </c>
      <c r="AB45" s="1">
        <v>56.956707000732422</v>
      </c>
      <c r="AC45" s="1">
        <v>1.4512505531311035</v>
      </c>
      <c r="AD45" s="1">
        <v>3.0694229528307915E-2</v>
      </c>
      <c r="AE45" s="1">
        <v>4.1152765043079853E-3</v>
      </c>
      <c r="AF45" s="1">
        <v>3.4173592925071716E-2</v>
      </c>
      <c r="AG45" s="1">
        <v>1.8598116934299469E-2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1.1041567185345815</v>
      </c>
      <c r="AP45">
        <f>(U45-T45)/(1000-U45)*AO45</f>
        <v>2.4588720961007511E-2</v>
      </c>
      <c r="AQ45">
        <f>(P45+273.15)</f>
        <v>303.56818428039549</v>
      </c>
      <c r="AR45">
        <f>(O45+273.15)</f>
        <v>304.65757789611814</v>
      </c>
      <c r="AS45">
        <f>(Y45*AK45+Z45*AL45)*AM45</f>
        <v>200.01056193566546</v>
      </c>
      <c r="AT45">
        <f>((AS45+0.00000010773*(AR45^4-AQ45^4))-AP45*44100)/(L45*0.92*2*29.3+0.00000043092*AQ45^3)</f>
        <v>-6.8359687120190804</v>
      </c>
      <c r="AU45">
        <f>0.61365*EXP(17.502*J45/(240.97+J45))</f>
        <v>4.3638639176944629</v>
      </c>
      <c r="AV45">
        <f>AU45*1000/AA45</f>
        <v>49.47660873437853</v>
      </c>
      <c r="AW45">
        <f>(AV45-U45)</f>
        <v>15.203140716800405</v>
      </c>
      <c r="AX45">
        <f>IF(D45,P45,(O45+P45)/2)</f>
        <v>30.962881088256836</v>
      </c>
      <c r="AY45">
        <f>0.61365*EXP(17.502*AX45/(240.97+AX45))</f>
        <v>4.5018390900320364</v>
      </c>
      <c r="AZ45">
        <f>IF(AW45&lt;&gt;0,(1000-(AV45+U45)/2)/AW45*AP45,0)</f>
        <v>1.5496184483193582</v>
      </c>
      <c r="BA45">
        <f>U45*AA45/1000</f>
        <v>3.022938601534348</v>
      </c>
      <c r="BB45">
        <f>(AY45-BA45)</f>
        <v>1.4789004884976884</v>
      </c>
      <c r="BC45">
        <f>1/(1.6/F45+1.37/N45)</f>
        <v>1.0216818442401958</v>
      </c>
      <c r="BD45">
        <f>G45*AA45*0.001</f>
        <v>33.578965227142824</v>
      </c>
      <c r="BE45">
        <f>G45/S45</f>
        <v>0.9746295970039629</v>
      </c>
      <c r="BF45">
        <f>(1-AP45*AA45/AU45/F45)*100</f>
        <v>79.539754120567267</v>
      </c>
      <c r="BG45">
        <f>(S45-E45/(N45/1.35))</f>
        <v>390.41926454682516</v>
      </c>
      <c r="BH45">
        <f>E45*BF45/100/BG45</f>
        <v>1.3080508011414477E-3</v>
      </c>
    </row>
    <row r="46" spans="1:60" x14ac:dyDescent="0.35">
      <c r="A46" s="1" t="s">
        <v>0</v>
      </c>
      <c r="B46" s="1" t="s">
        <v>4973</v>
      </c>
      <c r="K46" s="1">
        <v>2.72</v>
      </c>
    </row>
    <row r="47" spans="1:60" x14ac:dyDescent="0.35">
      <c r="A47" s="1" t="s">
        <v>0</v>
      </c>
      <c r="B47" s="1" t="s">
        <v>4972</v>
      </c>
      <c r="K47" s="1">
        <v>2.72</v>
      </c>
    </row>
    <row r="48" spans="1:60" x14ac:dyDescent="0.35">
      <c r="A48" s="1">
        <v>11</v>
      </c>
      <c r="B48" s="1" t="s">
        <v>4971</v>
      </c>
      <c r="C48" s="1">
        <v>2475.5000011064112</v>
      </c>
      <c r="D48" s="1">
        <v>0</v>
      </c>
      <c r="E48">
        <f>(R48-S48*(1000-T48)/(1000-U48))*AO48</f>
        <v>0.57962342091580643</v>
      </c>
      <c r="F48">
        <f>IF(AZ48&lt;&gt;0,1/(1/AZ48-1/N48),0)</f>
        <v>2.6153017513127019</v>
      </c>
      <c r="G48">
        <f>((BC48-AP48/2)*S48-E48)/(BC48+AP48/2)</f>
        <v>380.73403808651966</v>
      </c>
      <c r="H48">
        <f>AP48*1000</f>
        <v>25.352456311688758</v>
      </c>
      <c r="I48">
        <f>(AU48-BA48)</f>
        <v>1.3184913853473392</v>
      </c>
      <c r="J48">
        <f>(P48+AT48*D48)</f>
        <v>30.703241348266602</v>
      </c>
      <c r="K48" s="1"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31.583147048950195</v>
      </c>
      <c r="P48" s="1">
        <v>30.703241348266602</v>
      </c>
      <c r="Q48" s="1">
        <v>31.669731140136719</v>
      </c>
      <c r="R48" s="1">
        <v>399.87060546875</v>
      </c>
      <c r="S48" s="1">
        <v>390.38287353515625</v>
      </c>
      <c r="T48" s="1">
        <v>13.192245483398438</v>
      </c>
      <c r="U48" s="1">
        <v>35.339942932128906</v>
      </c>
      <c r="V48" s="1">
        <v>24.950939178466797</v>
      </c>
      <c r="W48" s="1">
        <v>66.839622497558594</v>
      </c>
      <c r="X48" s="1">
        <v>300.3548583984375</v>
      </c>
      <c r="Y48" s="1">
        <v>1599.17236328125</v>
      </c>
      <c r="Z48" s="1">
        <v>0.12233706563711166</v>
      </c>
      <c r="AA48" s="1">
        <v>88.203666687011719</v>
      </c>
      <c r="AB48" s="1">
        <v>56.909248352050781</v>
      </c>
      <c r="AC48" s="1">
        <v>1.4504746198654175</v>
      </c>
      <c r="AD48" s="1">
        <v>2.5658819824457169E-2</v>
      </c>
      <c r="AE48" s="1">
        <v>5.1205526106059551E-3</v>
      </c>
      <c r="AF48" s="1">
        <v>2.2178517654538155E-2</v>
      </c>
      <c r="AG48" s="1">
        <v>1.9117247313261032E-2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1.1042458029354316</v>
      </c>
      <c r="AP48">
        <f>(U48-T48)/(1000-U48)*AO48</f>
        <v>2.5352456311688757E-2</v>
      </c>
      <c r="AQ48">
        <f>(P48+273.15)</f>
        <v>303.85324134826658</v>
      </c>
      <c r="AR48">
        <f>(O48+273.15)</f>
        <v>304.73314704895017</v>
      </c>
      <c r="AS48">
        <f>(Y48*AK48+Z48*AL48)*AM48</f>
        <v>255.86757240591396</v>
      </c>
      <c r="AT48">
        <f>((AS48+0.00000010773*(AR48^4-AQ48^4))-AP48*44100)/(L48*0.92*2*29.3+0.00000043092*AQ48^3)</f>
        <v>-6.6799428110532597</v>
      </c>
      <c r="AU48">
        <f>0.61365*EXP(17.502*J48/(240.97+J48))</f>
        <v>4.4356039324708529</v>
      </c>
      <c r="AV48">
        <f>AU48*1000/AA48</f>
        <v>50.288203416876883</v>
      </c>
      <c r="AW48">
        <f>(AV48-U48)</f>
        <v>14.948260484747976</v>
      </c>
      <c r="AX48">
        <f>IF(D48,P48,(O48+P48)/2)</f>
        <v>31.143194198608398</v>
      </c>
      <c r="AY48">
        <f>0.61365*EXP(17.502*AX48/(240.97+AX48))</f>
        <v>4.5483430718846751</v>
      </c>
      <c r="AZ48">
        <f>IF(AW48&lt;&gt;0,(1000-(AV48+U48)/2)/AW48*AP48,0)</f>
        <v>1.6234005566578715</v>
      </c>
      <c r="BA48">
        <f>U48*AA48/1000</f>
        <v>3.1171125471235137</v>
      </c>
      <c r="BB48">
        <f>(AY48-BA48)</f>
        <v>1.4312305247611614</v>
      </c>
      <c r="BC48">
        <f>1/(1.6/F48+1.37/N48)</f>
        <v>1.0731323362888676</v>
      </c>
      <c r="BD48">
        <f>G48*AA48*0.001</f>
        <v>33.582138191783407</v>
      </c>
      <c r="BE48">
        <f>G48/S48</f>
        <v>0.97528366098322794</v>
      </c>
      <c r="BF48">
        <f>(1-AP48*AA48/AU48/F48)*100</f>
        <v>80.723325327008496</v>
      </c>
      <c r="BG48">
        <f>(S48-E48/(N48/1.35))</f>
        <v>390.2000632557627</v>
      </c>
      <c r="BH48">
        <f>E48*BF48/100/BG48</f>
        <v>1.1991061606535815E-3</v>
      </c>
    </row>
    <row r="49" spans="1:60" x14ac:dyDescent="0.35">
      <c r="A49" s="1" t="s">
        <v>0</v>
      </c>
      <c r="B49" s="1" t="s">
        <v>4970</v>
      </c>
      <c r="K49" s="1">
        <v>2.72</v>
      </c>
    </row>
    <row r="50" spans="1:60" x14ac:dyDescent="0.35">
      <c r="A50" s="1" t="s">
        <v>0</v>
      </c>
      <c r="B50" s="1" t="s">
        <v>4965</v>
      </c>
      <c r="K50" s="1">
        <v>2.72</v>
      </c>
    </row>
    <row r="51" spans="1:60" x14ac:dyDescent="0.35">
      <c r="A51" s="1">
        <v>12</v>
      </c>
      <c r="B51" s="1" t="s">
        <v>4969</v>
      </c>
      <c r="C51" s="1">
        <v>2682.0000010952353</v>
      </c>
      <c r="D51" s="1">
        <v>0</v>
      </c>
      <c r="E51">
        <f>(R51-S51*(1000-T51)/(1000-U51))*AO51</f>
        <v>0.76806650184804348</v>
      </c>
      <c r="F51">
        <f>IF(AZ51&lt;&gt;0,1/(1/AZ51-1/N51),0)</f>
        <v>2.9522769778163456</v>
      </c>
      <c r="G51">
        <f>((BC51-AP51/2)*S51-E51)/(BC51+AP51/2)</f>
        <v>380.41815161712657</v>
      </c>
      <c r="H51">
        <f>AP51*1000</f>
        <v>26.492031521595568</v>
      </c>
      <c r="I51">
        <f>(AU51-BA51)</f>
        <v>1.2786272343521983</v>
      </c>
      <c r="J51">
        <f>(P51+AT51*D51)</f>
        <v>31.018659591674805</v>
      </c>
      <c r="K51" s="1"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31.701627731323242</v>
      </c>
      <c r="P51" s="1">
        <v>31.018659591674805</v>
      </c>
      <c r="Q51" s="1">
        <v>31.754156112670898</v>
      </c>
      <c r="R51" s="1">
        <v>399.92575073242188</v>
      </c>
      <c r="S51" s="1">
        <v>389.875732421875</v>
      </c>
      <c r="T51" s="1">
        <v>13.592557907104492</v>
      </c>
      <c r="U51" s="1">
        <v>36.705158233642578</v>
      </c>
      <c r="V51" s="1">
        <v>25.535976409912109</v>
      </c>
      <c r="W51" s="1">
        <v>68.957000732421875</v>
      </c>
      <c r="X51" s="1">
        <v>300.3271484375</v>
      </c>
      <c r="Y51" s="1">
        <v>2000.8687744140625</v>
      </c>
      <c r="Z51" s="1">
        <v>0.1383473128080368</v>
      </c>
      <c r="AA51" s="1">
        <v>88.204307556152344</v>
      </c>
      <c r="AB51" s="1">
        <v>56.896888732910156</v>
      </c>
      <c r="AC51" s="1">
        <v>1.4596270322799683</v>
      </c>
      <c r="AD51" s="1">
        <v>6.2626197934150696E-2</v>
      </c>
      <c r="AE51" s="1">
        <v>7.1114851161837578E-3</v>
      </c>
      <c r="AF51" s="1">
        <v>3.195667639374733E-2</v>
      </c>
      <c r="AG51" s="1">
        <v>2.2180180996656418E-2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1.1041439280790439</v>
      </c>
      <c r="AP51">
        <f>(U51-T51)/(1000-U51)*AO51</f>
        <v>2.6492031521595568E-2</v>
      </c>
      <c r="AQ51">
        <f>(P51+273.15)</f>
        <v>304.16865959167478</v>
      </c>
      <c r="AR51">
        <f>(O51+273.15)</f>
        <v>304.85162773132322</v>
      </c>
      <c r="AS51">
        <f>(Y51*AK51+Z51*AL51)*AM51</f>
        <v>320.13899675058565</v>
      </c>
      <c r="AT51">
        <f>((AS51+0.00000010773*(AR51^4-AQ51^4))-AP51*44100)/(L51*0.92*2*29.3+0.00000043092*AQ51^3)</f>
        <v>-6.5866581330561749</v>
      </c>
      <c r="AU51">
        <f>0.61365*EXP(17.502*J51/(240.97+J51))</f>
        <v>4.5161803000896459</v>
      </c>
      <c r="AV51">
        <f>AU51*1000/AA51</f>
        <v>51.201357679890748</v>
      </c>
      <c r="AW51">
        <f>(AV51-U51)</f>
        <v>14.49619944624817</v>
      </c>
      <c r="AX51">
        <f>IF(D51,P51,(O51+P51)/2)</f>
        <v>31.360143661499023</v>
      </c>
      <c r="AY51">
        <f>0.61365*EXP(17.502*AX51/(240.97+AX51))</f>
        <v>4.6048499126477802</v>
      </c>
      <c r="AZ51">
        <f>IF(AW51&lt;&gt;0,(1000-(AV51+U51)/2)/AW51*AP51,0)</f>
        <v>1.747190394299055</v>
      </c>
      <c r="BA51">
        <f>U51*AA51/1000</f>
        <v>3.2375530657374476</v>
      </c>
      <c r="BB51">
        <f>(AY51-BA51)</f>
        <v>1.3672968469103326</v>
      </c>
      <c r="BC51">
        <f>1/(1.6/F51+1.37/N51)</f>
        <v>1.1600631976378626</v>
      </c>
      <c r="BD51">
        <f>G51*AA51*0.001</f>
        <v>33.554519645180022</v>
      </c>
      <c r="BE51">
        <f>G51/S51</f>
        <v>0.97574206338517466</v>
      </c>
      <c r="BF51">
        <f>(1-AP51*AA51/AU51/F51)*100</f>
        <v>82.474247019512731</v>
      </c>
      <c r="BG51">
        <f>(S51-E51/(N51/1.35))</f>
        <v>389.63348815304641</v>
      </c>
      <c r="BH51">
        <f>E51*BF51/100/BG51</f>
        <v>1.6257767447326458E-3</v>
      </c>
    </row>
    <row r="52" spans="1:60" x14ac:dyDescent="0.35">
      <c r="A52" s="1" t="s">
        <v>0</v>
      </c>
      <c r="B52" s="1" t="s">
        <v>4968</v>
      </c>
      <c r="K52" s="1">
        <v>1.59392</v>
      </c>
    </row>
    <row r="53" spans="1:60" x14ac:dyDescent="0.35">
      <c r="A53" s="1" t="s">
        <v>0</v>
      </c>
      <c r="B53" s="1" t="s">
        <v>4967</v>
      </c>
      <c r="K53" s="1">
        <v>1.59392</v>
      </c>
    </row>
    <row r="54" spans="1:60" x14ac:dyDescent="0.35">
      <c r="A54" s="1" t="s">
        <v>0</v>
      </c>
      <c r="B54" s="1" t="s">
        <v>4966</v>
      </c>
    </row>
    <row r="55" spans="1:60" x14ac:dyDescent="0.35">
      <c r="A55" s="1" t="s">
        <v>0</v>
      </c>
      <c r="B55" s="1" t="s">
        <v>4965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D5D75B-A0EC-417C-B037-F05900C34296}">
  <dimension ref="A1:BH55"/>
  <sheetViews>
    <sheetView zoomScale="51" workbookViewId="0">
      <selection activeCell="K18" sqref="K18:K51"/>
    </sheetView>
  </sheetViews>
  <sheetFormatPr defaultRowHeight="14.5" x14ac:dyDescent="0.35"/>
  <sheetData>
    <row r="1" spans="1:60" x14ac:dyDescent="0.35">
      <c r="A1" s="1" t="s">
        <v>398</v>
      </c>
    </row>
    <row r="2" spans="1:60" x14ac:dyDescent="0.35">
      <c r="A2" s="1" t="s">
        <v>534</v>
      </c>
    </row>
    <row r="3" spans="1:60" x14ac:dyDescent="0.35">
      <c r="A3" s="1" t="s">
        <v>69</v>
      </c>
      <c r="B3" s="1" t="s">
        <v>396</v>
      </c>
    </row>
    <row r="4" spans="1:60" x14ac:dyDescent="0.35">
      <c r="A4" s="1" t="s">
        <v>67</v>
      </c>
      <c r="B4" s="1" t="s">
        <v>66</v>
      </c>
      <c r="C4" s="1">
        <v>1</v>
      </c>
      <c r="D4" s="1">
        <v>0.15999999642372131</v>
      </c>
    </row>
    <row r="5" spans="1:60" x14ac:dyDescent="0.35">
      <c r="A5" s="1" t="s">
        <v>65</v>
      </c>
      <c r="B5" s="1">
        <v>4</v>
      </c>
    </row>
    <row r="6" spans="1:60" x14ac:dyDescent="0.35">
      <c r="A6" s="1" t="s">
        <v>64</v>
      </c>
      <c r="B6" s="1" t="s">
        <v>395</v>
      </c>
    </row>
    <row r="7" spans="1:60" x14ac:dyDescent="0.35">
      <c r="A7" s="1" t="s">
        <v>0</v>
      </c>
      <c r="B7" s="1" t="s">
        <v>62</v>
      </c>
    </row>
    <row r="9" spans="1:60" x14ac:dyDescent="0.35">
      <c r="A9" s="1" t="s">
        <v>61</v>
      </c>
      <c r="B9" s="1" t="s">
        <v>60</v>
      </c>
      <c r="C9" s="1" t="s">
        <v>59</v>
      </c>
      <c r="D9" s="1" t="s">
        <v>58</v>
      </c>
      <c r="E9" s="1" t="s">
        <v>57</v>
      </c>
      <c r="F9" s="1" t="s">
        <v>56</v>
      </c>
      <c r="G9" s="1" t="s">
        <v>55</v>
      </c>
      <c r="H9" s="1" t="s">
        <v>54</v>
      </c>
      <c r="I9" s="1" t="s">
        <v>53</v>
      </c>
      <c r="J9" s="1" t="s">
        <v>52</v>
      </c>
      <c r="K9" s="1" t="s">
        <v>51</v>
      </c>
      <c r="L9" s="1" t="s">
        <v>50</v>
      </c>
      <c r="M9" s="1" t="s">
        <v>49</v>
      </c>
      <c r="N9" s="1" t="s">
        <v>48</v>
      </c>
      <c r="O9" s="1" t="s">
        <v>47</v>
      </c>
      <c r="P9" s="1" t="s">
        <v>46</v>
      </c>
      <c r="Q9" s="1" t="s">
        <v>45</v>
      </c>
      <c r="R9" s="1" t="s">
        <v>44</v>
      </c>
      <c r="S9" s="1" t="s">
        <v>43</v>
      </c>
      <c r="T9" s="1" t="s">
        <v>42</v>
      </c>
      <c r="U9" s="1" t="s">
        <v>41</v>
      </c>
      <c r="V9" s="1" t="s">
        <v>40</v>
      </c>
      <c r="W9" s="1" t="s">
        <v>39</v>
      </c>
      <c r="X9" s="1" t="s">
        <v>38</v>
      </c>
      <c r="Y9" s="1" t="s">
        <v>37</v>
      </c>
      <c r="Z9" s="1" t="s">
        <v>36</v>
      </c>
      <c r="AA9" s="1" t="s">
        <v>35</v>
      </c>
      <c r="AB9" s="1" t="s">
        <v>34</v>
      </c>
      <c r="AC9" s="1" t="s">
        <v>33</v>
      </c>
      <c r="AD9" s="1" t="s">
        <v>394</v>
      </c>
      <c r="AE9" s="1" t="s">
        <v>393</v>
      </c>
      <c r="AF9" s="1" t="s">
        <v>392</v>
      </c>
      <c r="AG9" s="1" t="s">
        <v>391</v>
      </c>
      <c r="AH9" s="1" t="s">
        <v>32</v>
      </c>
      <c r="AI9" s="1" t="s">
        <v>31</v>
      </c>
      <c r="AJ9" s="1" t="s">
        <v>30</v>
      </c>
      <c r="AK9" s="1" t="s">
        <v>29</v>
      </c>
      <c r="AL9" s="1" t="s">
        <v>28</v>
      </c>
      <c r="AM9" s="1" t="s">
        <v>27</v>
      </c>
      <c r="AN9" s="1" t="s">
        <v>26</v>
      </c>
      <c r="AO9" s="1" t="s">
        <v>25</v>
      </c>
      <c r="AP9" s="1" t="s">
        <v>24</v>
      </c>
      <c r="AQ9" s="1" t="s">
        <v>23</v>
      </c>
      <c r="AR9" s="1" t="s">
        <v>22</v>
      </c>
      <c r="AS9" s="1" t="s">
        <v>21</v>
      </c>
      <c r="AT9" s="1" t="s">
        <v>20</v>
      </c>
      <c r="AU9" s="1" t="s">
        <v>19</v>
      </c>
      <c r="AV9" s="1" t="s">
        <v>18</v>
      </c>
      <c r="AW9" s="1" t="s">
        <v>17</v>
      </c>
      <c r="AX9" s="1" t="s">
        <v>16</v>
      </c>
      <c r="AY9" s="1" t="s">
        <v>15</v>
      </c>
      <c r="AZ9" s="1" t="s">
        <v>14</v>
      </c>
      <c r="BA9" s="1" t="s">
        <v>13</v>
      </c>
      <c r="BB9" s="1" t="s">
        <v>12</v>
      </c>
      <c r="BC9" s="1" t="s">
        <v>11</v>
      </c>
      <c r="BD9" s="1" t="s">
        <v>10</v>
      </c>
      <c r="BE9" s="1" t="s">
        <v>9</v>
      </c>
      <c r="BF9" s="1" t="s">
        <v>8</v>
      </c>
      <c r="BG9" s="1" t="s">
        <v>7</v>
      </c>
      <c r="BH9" s="1" t="s">
        <v>6</v>
      </c>
    </row>
    <row r="10" spans="1:60" x14ac:dyDescent="0.35">
      <c r="A10" s="1" t="s">
        <v>5</v>
      </c>
      <c r="B10" s="1" t="s">
        <v>5</v>
      </c>
      <c r="C10" s="1" t="s">
        <v>5</v>
      </c>
      <c r="D10" s="1" t="s">
        <v>5</v>
      </c>
      <c r="E10" s="1" t="s">
        <v>4</v>
      </c>
      <c r="F10" s="1" t="s">
        <v>4</v>
      </c>
      <c r="G10" s="1" t="s">
        <v>4</v>
      </c>
      <c r="H10" s="1" t="s">
        <v>4</v>
      </c>
      <c r="I10" s="1" t="s">
        <v>4</v>
      </c>
      <c r="J10" s="1" t="s">
        <v>4</v>
      </c>
      <c r="K10" s="1" t="s">
        <v>5</v>
      </c>
      <c r="L10" s="1" t="s">
        <v>4</v>
      </c>
      <c r="M10" s="1" t="s">
        <v>5</v>
      </c>
      <c r="N10" s="1" t="s">
        <v>4</v>
      </c>
      <c r="O10" s="1" t="s">
        <v>5</v>
      </c>
      <c r="P10" s="1" t="s">
        <v>5</v>
      </c>
      <c r="Q10" s="1" t="s">
        <v>5</v>
      </c>
      <c r="R10" s="1" t="s">
        <v>5</v>
      </c>
      <c r="S10" s="1" t="s">
        <v>5</v>
      </c>
      <c r="T10" s="1" t="s">
        <v>5</v>
      </c>
      <c r="U10" s="1" t="s">
        <v>5</v>
      </c>
      <c r="V10" s="1" t="s">
        <v>5</v>
      </c>
      <c r="W10" s="1" t="s">
        <v>5</v>
      </c>
      <c r="X10" s="1" t="s">
        <v>5</v>
      </c>
      <c r="Y10" s="1" t="s">
        <v>5</v>
      </c>
      <c r="Z10" s="1" t="s">
        <v>5</v>
      </c>
      <c r="AA10" s="1" t="s">
        <v>5</v>
      </c>
      <c r="AB10" s="1" t="s">
        <v>5</v>
      </c>
      <c r="AC10" s="1" t="s">
        <v>5</v>
      </c>
      <c r="AD10" s="1" t="s">
        <v>5</v>
      </c>
      <c r="AE10" s="1" t="s">
        <v>5</v>
      </c>
      <c r="AF10" s="1" t="s">
        <v>5</v>
      </c>
      <c r="AG10" s="1" t="s">
        <v>5</v>
      </c>
      <c r="AH10" s="1" t="s">
        <v>5</v>
      </c>
      <c r="AI10" s="1" t="s">
        <v>5</v>
      </c>
      <c r="AJ10" s="1" t="s">
        <v>5</v>
      </c>
      <c r="AK10" s="1" t="s">
        <v>5</v>
      </c>
      <c r="AL10" s="1" t="s">
        <v>5</v>
      </c>
      <c r="AM10" s="1" t="s">
        <v>5</v>
      </c>
      <c r="AN10" s="1" t="s">
        <v>5</v>
      </c>
      <c r="AO10" s="1" t="s">
        <v>4</v>
      </c>
      <c r="AP10" s="1" t="s">
        <v>4</v>
      </c>
      <c r="AQ10" s="1" t="s">
        <v>4</v>
      </c>
      <c r="AR10" s="1" t="s">
        <v>4</v>
      </c>
      <c r="AS10" s="1" t="s">
        <v>4</v>
      </c>
      <c r="AT10" s="1" t="s">
        <v>4</v>
      </c>
      <c r="AU10" s="1" t="s">
        <v>4</v>
      </c>
      <c r="AV10" s="1" t="s">
        <v>4</v>
      </c>
      <c r="AW10" s="1" t="s">
        <v>4</v>
      </c>
      <c r="AX10" s="1" t="s">
        <v>4</v>
      </c>
      <c r="AY10" s="1" t="s">
        <v>4</v>
      </c>
      <c r="AZ10" s="1" t="s">
        <v>4</v>
      </c>
      <c r="BA10" s="1" t="s">
        <v>4</v>
      </c>
      <c r="BB10" s="1" t="s">
        <v>4</v>
      </c>
      <c r="BC10" s="1" t="s">
        <v>4</v>
      </c>
      <c r="BD10" s="1" t="s">
        <v>4</v>
      </c>
      <c r="BE10" s="1" t="s">
        <v>4</v>
      </c>
      <c r="BF10" s="1" t="s">
        <v>4</v>
      </c>
      <c r="BG10" s="1" t="s">
        <v>4</v>
      </c>
      <c r="BH10" s="1" t="s">
        <v>4</v>
      </c>
    </row>
    <row r="11" spans="1:60" x14ac:dyDescent="0.35">
      <c r="A11" s="1" t="s">
        <v>0</v>
      </c>
      <c r="B11" s="1" t="s">
        <v>533</v>
      </c>
    </row>
    <row r="12" spans="1:60" x14ac:dyDescent="0.35">
      <c r="A12" s="1" t="s">
        <v>0</v>
      </c>
      <c r="B12" s="1" t="s">
        <v>532</v>
      </c>
    </row>
    <row r="13" spans="1:60" x14ac:dyDescent="0.35">
      <c r="A13" s="1" t="s">
        <v>0</v>
      </c>
      <c r="B13" s="1" t="s">
        <v>531</v>
      </c>
    </row>
    <row r="14" spans="1:60" x14ac:dyDescent="0.35">
      <c r="A14" s="1" t="s">
        <v>0</v>
      </c>
      <c r="B14" s="1" t="s">
        <v>530</v>
      </c>
    </row>
    <row r="15" spans="1:60" x14ac:dyDescent="0.35">
      <c r="A15" s="1" t="s">
        <v>0</v>
      </c>
      <c r="B15" s="1" t="s">
        <v>529</v>
      </c>
    </row>
    <row r="16" spans="1:60" x14ac:dyDescent="0.35">
      <c r="A16" s="1" t="s">
        <v>0</v>
      </c>
      <c r="B16" s="1" t="s">
        <v>528</v>
      </c>
    </row>
    <row r="17" spans="1:60" x14ac:dyDescent="0.35">
      <c r="A17" s="1" t="s">
        <v>0</v>
      </c>
      <c r="B17" s="1" t="s">
        <v>527</v>
      </c>
    </row>
    <row r="18" spans="1:60" x14ac:dyDescent="0.35">
      <c r="A18" s="1">
        <v>1</v>
      </c>
      <c r="B18" s="1" t="s">
        <v>526</v>
      </c>
      <c r="C18" s="1">
        <v>471.00000067055225</v>
      </c>
      <c r="D18" s="1">
        <v>0</v>
      </c>
      <c r="E18">
        <f>(R18-S18*(1000-T18)/(1000-U18))*AO18</f>
        <v>-7.4339425492280125</v>
      </c>
      <c r="F18">
        <f>IF(AZ18&lt;&gt;0,1/(1/AZ18-1/N18),0)</f>
        <v>6.6271255482064877</v>
      </c>
      <c r="G18">
        <f>((BC18-AP18/2)*S18-E18)/(BC18+AP18/2)</f>
        <v>388.89280947653077</v>
      </c>
      <c r="H18">
        <f>AP18*1000</f>
        <v>38.250803739768052</v>
      </c>
      <c r="I18">
        <f>(AU18-BA18)</f>
        <v>1.2384417170878277</v>
      </c>
      <c r="J18">
        <f>(P18+AT18*D18)</f>
        <v>29.795074462890625</v>
      </c>
      <c r="K18" s="1"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31.627107620239258</v>
      </c>
      <c r="P18" s="1">
        <v>29.795074462890625</v>
      </c>
      <c r="Q18" s="1">
        <v>31.737615585327148</v>
      </c>
      <c r="R18" s="1">
        <v>400.00228881835938</v>
      </c>
      <c r="S18" s="1">
        <v>393.1165771484375</v>
      </c>
      <c r="T18" s="1">
        <v>0.38511642813682556</v>
      </c>
      <c r="U18" s="1">
        <v>33.854091644287109</v>
      </c>
      <c r="V18" s="1">
        <v>0.72317665815353394</v>
      </c>
      <c r="W18" s="1">
        <v>63.5716552734375</v>
      </c>
      <c r="X18" s="1">
        <v>300.337646484375</v>
      </c>
      <c r="Y18" s="1">
        <v>0.19296178221702576</v>
      </c>
      <c r="Z18" s="1">
        <v>0.21609210968017578</v>
      </c>
      <c r="AA18" s="1">
        <v>87.791923522949219</v>
      </c>
      <c r="AB18" s="1">
        <v>33.290065765380859</v>
      </c>
      <c r="AC18" s="1">
        <v>2.3980264663696289</v>
      </c>
      <c r="AD18" s="1">
        <v>6.5387740731239319E-2</v>
      </c>
      <c r="AE18" s="1">
        <v>6.6401152871549129E-3</v>
      </c>
      <c r="AF18" s="1">
        <v>4.4276267290115356E-2</v>
      </c>
      <c r="AG18" s="1">
        <v>8.3491113036870956E-3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1.1041825238396137</v>
      </c>
      <c r="AP18">
        <f>(U18-T18)/(1000-U18)*AO18</f>
        <v>3.8250803739768052E-2</v>
      </c>
      <c r="AQ18">
        <f>(P18+273.15)</f>
        <v>302.9450744628906</v>
      </c>
      <c r="AR18">
        <f>(O18+273.15)</f>
        <v>304.77710762023924</v>
      </c>
      <c r="AS18">
        <f>(Y18*AK18+Z18*AL18)*AM18</f>
        <v>3.0873884464639012E-2</v>
      </c>
      <c r="AT18">
        <f>((AS18+0.00000010773*(AR18^4-AQ18^4))-AP18*44100)/(L18*0.92*2*29.3+0.00000043092*AQ18^3)</f>
        <v>-13.070470119980085</v>
      </c>
      <c r="AU18">
        <f>0.61365*EXP(17.502*J18/(240.97+J18))</f>
        <v>4.2105575416619958</v>
      </c>
      <c r="AV18">
        <f>AU18*1000/AA18</f>
        <v>47.960648003814796</v>
      </c>
      <c r="AW18">
        <f>(AV18-U18)</f>
        <v>14.106556359527687</v>
      </c>
      <c r="AX18">
        <f>IF(D18,P18,(O18+P18)/2)</f>
        <v>30.711091041564941</v>
      </c>
      <c r="AY18">
        <f>0.61365*EXP(17.502*AX18/(240.97+AX18))</f>
        <v>4.4375939056834257</v>
      </c>
      <c r="AZ18">
        <f>IF(AW18&lt;&gt;0,(1000-(AV18+U18)/2)/AW18*AP18,0)</f>
        <v>2.6006392368283482</v>
      </c>
      <c r="BA18">
        <f>U18*AA18/1000</f>
        <v>2.9721158245741681</v>
      </c>
      <c r="BB18">
        <f>(AY18-BA18)</f>
        <v>1.4654780811092576</v>
      </c>
      <c r="BC18">
        <f>1/(1.6/F18+1.37/N18)</f>
        <v>1.7809457859220335</v>
      </c>
      <c r="BD18">
        <f>G18*AA18*0.001</f>
        <v>34.14164778818845</v>
      </c>
      <c r="BE18">
        <f>G18/S18</f>
        <v>0.98925568669084163</v>
      </c>
      <c r="BF18">
        <f>(1-AP18*AA18/AU18/F18)*100</f>
        <v>87.965437003108278</v>
      </c>
      <c r="BG18">
        <f>(S18-E18/(N18/1.35))</f>
        <v>395.46120482458048</v>
      </c>
      <c r="BH18">
        <f>E18*BF18/100/BG18</f>
        <v>-1.6535882585218809E-2</v>
      </c>
    </row>
    <row r="19" spans="1:60" x14ac:dyDescent="0.35">
      <c r="A19" s="1" t="s">
        <v>0</v>
      </c>
      <c r="B19" s="1" t="s">
        <v>525</v>
      </c>
      <c r="K19" s="1">
        <v>2.72</v>
      </c>
    </row>
    <row r="20" spans="1:60" x14ac:dyDescent="0.35">
      <c r="A20" s="1" t="s">
        <v>0</v>
      </c>
      <c r="B20" s="1" t="s">
        <v>524</v>
      </c>
      <c r="K20" s="1">
        <v>2.72</v>
      </c>
    </row>
    <row r="21" spans="1:60" x14ac:dyDescent="0.35">
      <c r="A21" s="1">
        <v>2</v>
      </c>
      <c r="B21" s="1" t="s">
        <v>523</v>
      </c>
      <c r="C21" s="1">
        <v>676.50000068172812</v>
      </c>
      <c r="D21" s="1">
        <v>0</v>
      </c>
      <c r="E21">
        <f>(R21-S21*(1000-T21)/(1000-U21))*AO21</f>
        <v>-6.636547203224465</v>
      </c>
      <c r="F21">
        <f>IF(AZ21&lt;&gt;0,1/(1/AZ21-1/N21),0)</f>
        <v>5.6460265951950337</v>
      </c>
      <c r="G21">
        <f>((BC21-AP21/2)*S21-E21)/(BC21+AP21/2)</f>
        <v>387.9029549154597</v>
      </c>
      <c r="H21">
        <f>AP21*1000</f>
        <v>37.413258172509067</v>
      </c>
      <c r="I21">
        <f>(AU21-BA21)</f>
        <v>1.2942902160064289</v>
      </c>
      <c r="J21">
        <f>(P21+AT21*D21)</f>
        <v>29.779579162597656</v>
      </c>
      <c r="K21" s="1"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31.666093826293945</v>
      </c>
      <c r="P21" s="1">
        <v>29.779579162597656</v>
      </c>
      <c r="Q21" s="1">
        <v>31.81793212890625</v>
      </c>
      <c r="R21" s="1">
        <v>400.00662231445313</v>
      </c>
      <c r="S21" s="1">
        <v>392.71011352539063</v>
      </c>
      <c r="T21" s="1">
        <v>0.41649770736694336</v>
      </c>
      <c r="U21" s="1">
        <v>33.178215026855469</v>
      </c>
      <c r="V21" s="1">
        <v>0.78030580282211304</v>
      </c>
      <c r="W21" s="1">
        <v>62.159175872802734</v>
      </c>
      <c r="X21" s="1">
        <v>300.31304931640625</v>
      </c>
      <c r="Y21" s="1">
        <v>25.504398345947266</v>
      </c>
      <c r="Z21" s="1">
        <v>3.3156383782625198E-2</v>
      </c>
      <c r="AA21" s="1">
        <v>87.783973693847656</v>
      </c>
      <c r="AB21" s="1">
        <v>33.033069610595703</v>
      </c>
      <c r="AC21" s="1">
        <v>2.4015100002288818</v>
      </c>
      <c r="AD21" s="1">
        <v>0.16546288132667542</v>
      </c>
      <c r="AE21" s="1">
        <v>1.1158985085785389E-2</v>
      </c>
      <c r="AF21" s="1">
        <v>2.3994928225874901E-2</v>
      </c>
      <c r="AG21" s="1">
        <v>1.5415777452290058E-2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1.1040920930750227</v>
      </c>
      <c r="AP21">
        <f>(U21-T21)/(1000-U21)*AO21</f>
        <v>3.7413258172509067E-2</v>
      </c>
      <c r="AQ21">
        <f>(P21+273.15)</f>
        <v>302.92957916259763</v>
      </c>
      <c r="AR21">
        <f>(O21+273.15)</f>
        <v>304.81609382629392</v>
      </c>
      <c r="AS21">
        <f>(Y21*AK21+Z21*AL21)*AM21</f>
        <v>4.0807036441407263</v>
      </c>
      <c r="AT21">
        <f>((AS21+0.00000010773*(AR21^4-AQ21^4))-AP21*44100)/(L21*0.92*2*29.3+0.00000043092*AQ21^3)</f>
        <v>-12.743657388997576</v>
      </c>
      <c r="AU21">
        <f>0.61365*EXP(17.502*J21/(240.97+J21))</f>
        <v>4.2068057711327302</v>
      </c>
      <c r="AV21">
        <f>AU21*1000/AA21</f>
        <v>47.922252708726084</v>
      </c>
      <c r="AW21">
        <f>(AV21-U21)</f>
        <v>14.744037681870616</v>
      </c>
      <c r="AX21">
        <f>IF(D21,P21,(O21+P21)/2)</f>
        <v>30.722836494445801</v>
      </c>
      <c r="AY21">
        <f>0.61365*EXP(17.502*AX21/(240.97+AX21))</f>
        <v>4.4405729441717305</v>
      </c>
      <c r="AZ21">
        <f>IF(AW21&lt;&gt;0,(1000-(AV21+U21)/2)/AW21*AP21,0)</f>
        <v>2.4346208669824527</v>
      </c>
      <c r="BA21">
        <f>U21*AA21/1000</f>
        <v>2.9125155551263013</v>
      </c>
      <c r="BB21">
        <f>(AY21-BA21)</f>
        <v>1.5280573890454292</v>
      </c>
      <c r="BC21">
        <f>1/(1.6/F21+1.37/N21)</f>
        <v>1.6571310777066286</v>
      </c>
      <c r="BD21">
        <f>G21*AA21*0.001</f>
        <v>34.051662790064491</v>
      </c>
      <c r="BE21">
        <f>G21/S21</f>
        <v>0.98775901499766161</v>
      </c>
      <c r="BF21">
        <f>(1-AP21*AA21/AU21/F21)*100</f>
        <v>86.172445263165088</v>
      </c>
      <c r="BG21">
        <f>(S21-E21/(N21/1.35))</f>
        <v>394.80324676440461</v>
      </c>
      <c r="BH21">
        <f>E21*BF21/100/BG21</f>
        <v>-1.4485379877018603E-2</v>
      </c>
    </row>
    <row r="22" spans="1:60" x14ac:dyDescent="0.35">
      <c r="A22" s="1" t="s">
        <v>0</v>
      </c>
      <c r="B22" s="1" t="s">
        <v>522</v>
      </c>
      <c r="K22" s="1">
        <v>2.72</v>
      </c>
    </row>
    <row r="23" spans="1:60" x14ac:dyDescent="0.35">
      <c r="A23" s="1" t="s">
        <v>0</v>
      </c>
      <c r="B23" s="1" t="s">
        <v>521</v>
      </c>
      <c r="K23" s="1">
        <v>2.72</v>
      </c>
    </row>
    <row r="24" spans="1:60" x14ac:dyDescent="0.35">
      <c r="A24" s="1">
        <v>3</v>
      </c>
      <c r="B24" s="1" t="s">
        <v>520</v>
      </c>
      <c r="C24" s="1">
        <v>882.50000068172812</v>
      </c>
      <c r="D24" s="1">
        <v>0</v>
      </c>
      <c r="E24">
        <f>(R24-S24*(1000-T24)/(1000-U24))*AO24</f>
        <v>-6.1722624242857194</v>
      </c>
      <c r="F24">
        <f>IF(AZ24&lt;&gt;0,1/(1/AZ24-1/N24),0)</f>
        <v>5.0031517520311084</v>
      </c>
      <c r="G24">
        <f>((BC24-AP24/2)*S24-E24)/(BC24+AP24/2)</f>
        <v>387.53666108730016</v>
      </c>
      <c r="H24">
        <f>AP24*1000</f>
        <v>36.449408228507352</v>
      </c>
      <c r="I24">
        <f>(AU24-BA24)</f>
        <v>1.3315875982197385</v>
      </c>
      <c r="J24">
        <f>(P24+AT24*D24)</f>
        <v>29.653539657592773</v>
      </c>
      <c r="K24" s="1"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31.669651031494141</v>
      </c>
      <c r="P24" s="1">
        <v>29.653539657592773</v>
      </c>
      <c r="Q24" s="1">
        <v>31.845413208007813</v>
      </c>
      <c r="R24" s="1">
        <v>400.05819702148438</v>
      </c>
      <c r="S24" s="1">
        <v>392.68569946289063</v>
      </c>
      <c r="T24" s="1">
        <v>0.46762868762016296</v>
      </c>
      <c r="U24" s="1">
        <v>32.406936645507813</v>
      </c>
      <c r="V24" s="1">
        <v>0.87592232227325439</v>
      </c>
      <c r="W24" s="1">
        <v>60.701919555664063</v>
      </c>
      <c r="X24" s="1">
        <v>300.34930419921875</v>
      </c>
      <c r="Y24" s="1">
        <v>50.715469360351563</v>
      </c>
      <c r="Z24" s="1">
        <v>1.0290061123669147E-2</v>
      </c>
      <c r="AA24" s="1">
        <v>87.783958435058594</v>
      </c>
      <c r="AB24" s="1">
        <v>33.198551177978516</v>
      </c>
      <c r="AC24" s="1">
        <v>2.3905508518218994</v>
      </c>
      <c r="AD24" s="1">
        <v>0.18294043838977814</v>
      </c>
      <c r="AE24" s="1">
        <v>2.0412430167198181E-2</v>
      </c>
      <c r="AF24" s="1">
        <v>5.092114582657814E-2</v>
      </c>
      <c r="AG24" s="1">
        <v>8.3027835935354233E-3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1.1042253830853628</v>
      </c>
      <c r="AP24">
        <f>(U24-T24)/(1000-U24)*AO24</f>
        <v>3.6449408228507355E-2</v>
      </c>
      <c r="AQ24">
        <f>(P24+273.15)</f>
        <v>302.80353965759275</v>
      </c>
      <c r="AR24">
        <f>(O24+273.15)</f>
        <v>304.81965103149412</v>
      </c>
      <c r="AS24">
        <f>(Y24*AK24+Z24*AL24)*AM24</f>
        <v>8.1144749162835978</v>
      </c>
      <c r="AT24">
        <f>((AS24+0.00000010773*(AR24^4-AQ24^4))-AP24*44100)/(L24*0.92*2*29.3+0.00000043092*AQ24^3)</f>
        <v>-12.367503367633031</v>
      </c>
      <c r="AU24">
        <f>0.61365*EXP(17.502*J24/(240.97+J24))</f>
        <v>4.1763967777165734</v>
      </c>
      <c r="AV24">
        <f>AU24*1000/AA24</f>
        <v>47.575853859520542</v>
      </c>
      <c r="AW24">
        <f>(AV24-U24)</f>
        <v>15.16891721401273</v>
      </c>
      <c r="AX24">
        <f>IF(D24,P24,(O24+P24)/2)</f>
        <v>30.661595344543457</v>
      </c>
      <c r="AY24">
        <f>0.61365*EXP(17.502*AX24/(240.97+AX24))</f>
        <v>4.4250592654462189</v>
      </c>
      <c r="AZ24">
        <f>IF(AW24&lt;&gt;0,(1000-(AV24+U24)/2)/AW24*AP24,0)</f>
        <v>2.3068057557197443</v>
      </c>
      <c r="BA24">
        <f>U24*AA24/1000</f>
        <v>2.8448091794968349</v>
      </c>
      <c r="BB24">
        <f>(AY24-BA24)</f>
        <v>1.580250085949384</v>
      </c>
      <c r="BC24">
        <f>1/(1.6/F24+1.37/N24)</f>
        <v>1.56282759091754</v>
      </c>
      <c r="BD24">
        <f>G24*AA24*0.001</f>
        <v>34.019502148948945</v>
      </c>
      <c r="BE24">
        <f>G24/S24</f>
        <v>0.98688763460794926</v>
      </c>
      <c r="BF24">
        <f>(1-AP24*AA24/AU24/F24)*100</f>
        <v>84.687002398096325</v>
      </c>
      <c r="BG24">
        <f>(S24-E24/(N24/1.35))</f>
        <v>394.63239964365818</v>
      </c>
      <c r="BH24">
        <f>E24*BF24/100/BG24</f>
        <v>-1.3245501464126038E-2</v>
      </c>
    </row>
    <row r="25" spans="1:60" x14ac:dyDescent="0.35">
      <c r="A25" s="1" t="s">
        <v>0</v>
      </c>
      <c r="B25" s="1" t="s">
        <v>519</v>
      </c>
      <c r="K25" s="1">
        <v>2.72</v>
      </c>
    </row>
    <row r="26" spans="1:60" x14ac:dyDescent="0.35">
      <c r="A26" s="1" t="s">
        <v>0</v>
      </c>
      <c r="B26" s="1" t="s">
        <v>518</v>
      </c>
      <c r="K26" s="1">
        <v>2.72</v>
      </c>
    </row>
    <row r="27" spans="1:60" x14ac:dyDescent="0.35">
      <c r="A27" s="1">
        <v>4</v>
      </c>
      <c r="B27" s="1" t="s">
        <v>517</v>
      </c>
      <c r="C27" s="1">
        <v>1087.000000692904</v>
      </c>
      <c r="D27" s="1">
        <v>0</v>
      </c>
      <c r="E27">
        <f>(R27-S27*(1000-T27)/(1000-U27))*AO27</f>
        <v>-4.7444070019175557</v>
      </c>
      <c r="F27">
        <f>IF(AZ27&lt;&gt;0,1/(1/AZ27-1/N27),0)</f>
        <v>4.1827439084643192</v>
      </c>
      <c r="G27">
        <f>((BC27-AP27/2)*S27-E27)/(BC27+AP27/2)</f>
        <v>385.27309469188077</v>
      </c>
      <c r="H27">
        <f>AP27*1000</f>
        <v>35.551993166015762</v>
      </c>
      <c r="I27">
        <f>(AU27-BA27)</f>
        <v>1.4164660334577546</v>
      </c>
      <c r="J27">
        <f>(P27+AT27*D27)</f>
        <v>29.763801574707031</v>
      </c>
      <c r="K27" s="1"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31.688058853149414</v>
      </c>
      <c r="P27" s="1">
        <v>29.763801574707031</v>
      </c>
      <c r="Q27" s="1">
        <v>31.866254806518555</v>
      </c>
      <c r="R27" s="1">
        <v>399.95663452148438</v>
      </c>
      <c r="S27" s="1">
        <v>391.642822265625</v>
      </c>
      <c r="T27" s="1">
        <v>0.56642746925354004</v>
      </c>
      <c r="U27" s="1">
        <v>31.744253158569336</v>
      </c>
      <c r="V27" s="1">
        <v>1.0598331689834595</v>
      </c>
      <c r="W27" s="1">
        <v>59.396156311035156</v>
      </c>
      <c r="X27" s="1">
        <v>300.3150634765625</v>
      </c>
      <c r="Y27" s="1">
        <v>100.55230712890625</v>
      </c>
      <c r="Z27" s="1">
        <v>3.6587059497833252E-2</v>
      </c>
      <c r="AA27" s="1">
        <v>87.780380249023438</v>
      </c>
      <c r="AB27" s="1">
        <v>32.895641326904297</v>
      </c>
      <c r="AC27" s="1">
        <v>2.3758313655853271</v>
      </c>
      <c r="AD27" s="1">
        <v>5.2201367914676666E-2</v>
      </c>
      <c r="AE27" s="1">
        <v>1.2055542320013046E-2</v>
      </c>
      <c r="AF27" s="1">
        <v>8.8377878069877625E-2</v>
      </c>
      <c r="AG27" s="1">
        <v>7.3150764219462872E-3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1.1040994980755972</v>
      </c>
      <c r="AP27">
        <f>(U27-T27)/(1000-U27)*AO27</f>
        <v>3.5551993166015761E-2</v>
      </c>
      <c r="AQ27">
        <f>(P27+273.15)</f>
        <v>302.91380157470701</v>
      </c>
      <c r="AR27">
        <f>(O27+273.15)</f>
        <v>304.83805885314939</v>
      </c>
      <c r="AS27">
        <f>(Y27*AK27+Z27*AL27)*AM27</f>
        <v>16.088368781021927</v>
      </c>
      <c r="AT27">
        <f>((AS27+0.00000010773*(AR27^4-AQ27^4))-AP27*44100)/(L27*0.92*2*29.3+0.00000043092*AQ27^3)</f>
        <v>-12.00147772824255</v>
      </c>
      <c r="AU27">
        <f>0.61365*EXP(17.502*J27/(240.97+J27))</f>
        <v>4.202988646438234</v>
      </c>
      <c r="AV27">
        <f>AU27*1000/AA27</f>
        <v>47.88072954930032</v>
      </c>
      <c r="AW27">
        <f>(AV27-U27)</f>
        <v>16.136476390730984</v>
      </c>
      <c r="AX27">
        <f>IF(D27,P27,(O27+P27)/2)</f>
        <v>30.725930213928223</v>
      </c>
      <c r="AY27">
        <f>0.61365*EXP(17.502*AX27/(240.97+AX27))</f>
        <v>4.4413579044116371</v>
      </c>
      <c r="AZ27">
        <f>IF(AW27&lt;&gt;0,(1000-(AV27+U27)/2)/AW27*AP27,0)</f>
        <v>2.115491568226576</v>
      </c>
      <c r="BA27">
        <f>U27*AA27/1000</f>
        <v>2.7865226129804794</v>
      </c>
      <c r="BB27">
        <f>(AY27-BA27)</f>
        <v>1.6548352914311577</v>
      </c>
      <c r="BC27">
        <f>1/(1.6/F27+1.37/N27)</f>
        <v>1.4233022650094556</v>
      </c>
      <c r="BD27">
        <f>G27*AA27*0.001</f>
        <v>33.819418751771309</v>
      </c>
      <c r="BE27">
        <f>G27/S27</f>
        <v>0.98373587562030163</v>
      </c>
      <c r="BF27">
        <f>(1-AP27*AA27/AU27/F27)*100</f>
        <v>82.248219495511776</v>
      </c>
      <c r="BG27">
        <f>(S27-E27/(N27/1.35))</f>
        <v>393.13918410726149</v>
      </c>
      <c r="BH27">
        <f>E27*BF27/100/BG27</f>
        <v>-9.9257220914233078E-3</v>
      </c>
    </row>
    <row r="28" spans="1:60" x14ac:dyDescent="0.35">
      <c r="A28" s="1" t="s">
        <v>0</v>
      </c>
      <c r="B28" s="1" t="s">
        <v>516</v>
      </c>
      <c r="K28" s="1">
        <v>2.72</v>
      </c>
    </row>
    <row r="29" spans="1:60" x14ac:dyDescent="0.35">
      <c r="A29" s="1" t="s">
        <v>0</v>
      </c>
      <c r="B29" s="1" t="s">
        <v>515</v>
      </c>
      <c r="K29" s="1">
        <v>2.72</v>
      </c>
    </row>
    <row r="30" spans="1:60" x14ac:dyDescent="0.35">
      <c r="A30" s="1">
        <v>5</v>
      </c>
      <c r="B30" s="1" t="s">
        <v>514</v>
      </c>
      <c r="C30" s="1">
        <v>1292.5000006817281</v>
      </c>
      <c r="D30" s="1">
        <v>0</v>
      </c>
      <c r="E30">
        <f>(R30-S30*(1000-T30)/(1000-U30))*AO30</f>
        <v>-4.181320758470461</v>
      </c>
      <c r="F30">
        <f>IF(AZ30&lt;&gt;0,1/(1/AZ30-1/N30),0)</f>
        <v>3.4973460408571841</v>
      </c>
      <c r="G30">
        <f>((BC30-AP30/2)*S30-E30)/(BC30+AP30/2)</f>
        <v>384.36479171710022</v>
      </c>
      <c r="H30">
        <f>AP30*1000</f>
        <v>34.606993650839485</v>
      </c>
      <c r="I30">
        <f>(AU30-BA30)</f>
        <v>1.5155387582538715</v>
      </c>
      <c r="J30">
        <f>(P30+AT30*D30)</f>
        <v>29.94041633605957</v>
      </c>
      <c r="K30" s="1"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31.716825485229492</v>
      </c>
      <c r="P30" s="1">
        <v>29.94041633605957</v>
      </c>
      <c r="Q30" s="1">
        <v>31.895702362060547</v>
      </c>
      <c r="R30" s="1">
        <v>400.03878784179688</v>
      </c>
      <c r="S30" s="1">
        <v>391.55313110351563</v>
      </c>
      <c r="T30" s="1">
        <v>0.73692727088928223</v>
      </c>
      <c r="U30" s="1">
        <v>31.105566024780273</v>
      </c>
      <c r="V30" s="1">
        <v>1.376550555229187</v>
      </c>
      <c r="W30" s="1">
        <v>58.103946685791016</v>
      </c>
      <c r="X30" s="1">
        <v>300.31976318359375</v>
      </c>
      <c r="Y30" s="1">
        <v>150.30726623535156</v>
      </c>
      <c r="Z30" s="1">
        <v>4.0017683058977127E-2</v>
      </c>
      <c r="AA30" s="1">
        <v>87.776947021484375</v>
      </c>
      <c r="AB30" s="1">
        <v>33.114028930664063</v>
      </c>
      <c r="AC30" s="1">
        <v>2.3718242645263672</v>
      </c>
      <c r="AD30" s="1">
        <v>8.3383224904537201E-2</v>
      </c>
      <c r="AE30" s="1">
        <v>9.4489222392439842E-3</v>
      </c>
      <c r="AF30" s="1">
        <v>3.1949825584888458E-2</v>
      </c>
      <c r="AG30" s="1">
        <v>8.3293449133634567E-3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1.1041167764102708</v>
      </c>
      <c r="AP30">
        <f>(U30-T30)/(1000-U30)*AO30</f>
        <v>3.4606993650839482E-2</v>
      </c>
      <c r="AQ30">
        <f>(P30+273.15)</f>
        <v>303.09041633605955</v>
      </c>
      <c r="AR30">
        <f>(O30+273.15)</f>
        <v>304.86682548522947</v>
      </c>
      <c r="AS30">
        <f>(Y30*AK30+Z30*AL30)*AM30</f>
        <v>24.049162060115577</v>
      </c>
      <c r="AT30">
        <f>((AS30+0.00000010773*(AR30^4-AQ30^4))-AP30*44100)/(L30*0.92*2*29.3+0.00000043092*AQ30^3)</f>
        <v>-11.623701281815324</v>
      </c>
      <c r="AU30">
        <f>0.61365*EXP(17.502*J30/(240.97+J30))</f>
        <v>4.2458903792842939</v>
      </c>
      <c r="AV30">
        <f>AU30*1000/AA30</f>
        <v>48.371360856798375</v>
      </c>
      <c r="AW30">
        <f>(AV30-U30)</f>
        <v>17.265794832018102</v>
      </c>
      <c r="AX30">
        <f>IF(D30,P30,(O30+P30)/2)</f>
        <v>30.828620910644531</v>
      </c>
      <c r="AY30">
        <f>0.61365*EXP(17.502*AX30/(240.97+AX30))</f>
        <v>4.4674820015405565</v>
      </c>
      <c r="AZ30">
        <f>IF(AW30&lt;&gt;0,(1000-(AV30+U30)/2)/AW30*AP30,0)</f>
        <v>1.9247167722174128</v>
      </c>
      <c r="BA30">
        <f>U30*AA30/1000</f>
        <v>2.7303516210304224</v>
      </c>
      <c r="BB30">
        <f>(AY30-BA30)</f>
        <v>1.7371303805101341</v>
      </c>
      <c r="BC30">
        <f>1/(1.6/F30+1.37/N30)</f>
        <v>1.2860790314538066</v>
      </c>
      <c r="BD30">
        <f>G30*AA30*0.001</f>
        <v>33.738367959475788</v>
      </c>
      <c r="BE30">
        <f>G30/S30</f>
        <v>0.98164147132176804</v>
      </c>
      <c r="BF30">
        <f>(1-AP30*AA30/AU30/F30)*100</f>
        <v>79.54323471237565</v>
      </c>
      <c r="BG30">
        <f>(S30-E30/(N30/1.35))</f>
        <v>392.87189840743554</v>
      </c>
      <c r="BH30">
        <f>E30*BF30/100/BG30</f>
        <v>-8.4657563915100757E-3</v>
      </c>
    </row>
    <row r="31" spans="1:60" x14ac:dyDescent="0.35">
      <c r="A31" s="1" t="s">
        <v>0</v>
      </c>
      <c r="B31" s="1" t="s">
        <v>513</v>
      </c>
      <c r="K31" s="1">
        <v>2.72</v>
      </c>
    </row>
    <row r="32" spans="1:60" x14ac:dyDescent="0.35">
      <c r="A32" s="1" t="s">
        <v>0</v>
      </c>
      <c r="B32" s="1" t="s">
        <v>512</v>
      </c>
      <c r="K32" s="1">
        <v>2.72</v>
      </c>
    </row>
    <row r="33" spans="1:60" x14ac:dyDescent="0.35">
      <c r="A33" s="1">
        <v>6</v>
      </c>
      <c r="B33" s="1" t="s">
        <v>511</v>
      </c>
      <c r="C33" s="1">
        <v>1498.000000692904</v>
      </c>
      <c r="D33" s="1">
        <v>0</v>
      </c>
      <c r="E33">
        <f>(R33-S33*(1000-T33)/(1000-U33))*AO33</f>
        <v>-2.5693621558559192</v>
      </c>
      <c r="F33">
        <f>IF(AZ33&lt;&gt;0,1/(1/AZ33-1/N33),0)</f>
        <v>3.1284999040539012</v>
      </c>
      <c r="G33">
        <f>((BC33-AP33/2)*S33-E33)/(BC33+AP33/2)</f>
        <v>381.58324013195414</v>
      </c>
      <c r="H33">
        <f>AP33*1000</f>
        <v>34.018964010284385</v>
      </c>
      <c r="I33">
        <f>(AU33-BA33)</f>
        <v>1.5860611349177853</v>
      </c>
      <c r="J33">
        <f>(P33+AT33*D33)</f>
        <v>30.142662048339844</v>
      </c>
      <c r="K33" s="1"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31.764232635498047</v>
      </c>
      <c r="P33" s="1">
        <v>30.142662048339844</v>
      </c>
      <c r="Q33" s="1">
        <v>31.935216903686523</v>
      </c>
      <c r="R33" s="1">
        <v>400.06570434570313</v>
      </c>
      <c r="S33" s="1">
        <v>390.36471557617188</v>
      </c>
      <c r="T33" s="1">
        <v>1.0078693628311157</v>
      </c>
      <c r="U33" s="1">
        <v>30.86939811706543</v>
      </c>
      <c r="V33" s="1">
        <v>1.8774689435958862</v>
      </c>
      <c r="W33" s="1">
        <v>57.503818511962891</v>
      </c>
      <c r="X33" s="1">
        <v>300.30340576171875</v>
      </c>
      <c r="Y33" s="1">
        <v>301.087890625</v>
      </c>
      <c r="Z33" s="1">
        <v>0.22180858254432678</v>
      </c>
      <c r="AA33" s="1">
        <v>87.770591735839844</v>
      </c>
      <c r="AB33" s="1">
        <v>32.991611480712891</v>
      </c>
      <c r="AC33" s="1">
        <v>2.3716669082641602</v>
      </c>
      <c r="AD33" s="1">
        <v>0.10768238455057144</v>
      </c>
      <c r="AE33" s="1">
        <v>1.511545293033123E-2</v>
      </c>
      <c r="AF33" s="1">
        <v>1.7114154994487762E-2</v>
      </c>
      <c r="AG33" s="1">
        <v>8.6714858189225197E-3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1.1040566388298481</v>
      </c>
      <c r="AP33">
        <f>(U33-T33)/(1000-U33)*AO33</f>
        <v>3.4018964010284383E-2</v>
      </c>
      <c r="AQ33">
        <f>(P33+273.15)</f>
        <v>303.29266204833982</v>
      </c>
      <c r="AR33">
        <f>(O33+273.15)</f>
        <v>304.91423263549802</v>
      </c>
      <c r="AS33">
        <f>(Y33*AK33+Z33*AL33)*AM33</f>
        <v>48.174061423225794</v>
      </c>
      <c r="AT33">
        <f>((AS33+0.00000010773*(AR33^4-AQ33^4))-AP33*44100)/(L33*0.92*2*29.3+0.00000043092*AQ33^3)</f>
        <v>-11.24312716375656</v>
      </c>
      <c r="AU33">
        <f>0.61365*EXP(17.502*J33/(240.97+J33))</f>
        <v>4.2954864741818382</v>
      </c>
      <c r="AV33">
        <f>AU33*1000/AA33</f>
        <v>48.939928388654565</v>
      </c>
      <c r="AW33">
        <f>(AV33-U33)</f>
        <v>18.070530271589135</v>
      </c>
      <c r="AX33">
        <f>IF(D33,P33,(O33+P33)/2)</f>
        <v>30.953447341918945</v>
      </c>
      <c r="AY33">
        <f>0.61365*EXP(17.502*AX33/(240.97+AX33))</f>
        <v>4.4994175056545842</v>
      </c>
      <c r="AZ33">
        <f>IF(AW33&lt;&gt;0,(1000-(AV33+U33)/2)/AW33*AP33,0)</f>
        <v>1.8074427377814049</v>
      </c>
      <c r="BA33">
        <f>U33*AA33/1000</f>
        <v>2.7094253392640528</v>
      </c>
      <c r="BB33">
        <f>(AY33-BA33)</f>
        <v>1.7899921663905314</v>
      </c>
      <c r="BC33">
        <f>1/(1.6/F33+1.37/N33)</f>
        <v>1.2026535600713717</v>
      </c>
      <c r="BD33">
        <f>G33*AA33*0.001</f>
        <v>33.491786782860686</v>
      </c>
      <c r="BE33">
        <f>G33/S33</f>
        <v>0.97750443343411197</v>
      </c>
      <c r="BF33">
        <f>(1-AP33*AA33/AU33/F33)*100</f>
        <v>77.781148403145892</v>
      </c>
      <c r="BG33">
        <f>(S33-E33/(N33/1.35))</f>
        <v>391.17507933413231</v>
      </c>
      <c r="BH33">
        <f>E33*BF33/100/BG33</f>
        <v>-5.1089128552422643E-3</v>
      </c>
    </row>
    <row r="34" spans="1:60" x14ac:dyDescent="0.35">
      <c r="A34" s="1" t="s">
        <v>0</v>
      </c>
      <c r="B34" s="1" t="s">
        <v>510</v>
      </c>
      <c r="K34" s="1">
        <v>2.72</v>
      </c>
    </row>
    <row r="35" spans="1:60" x14ac:dyDescent="0.35">
      <c r="A35" s="1" t="s">
        <v>0</v>
      </c>
      <c r="B35" s="1" t="s">
        <v>509</v>
      </c>
      <c r="K35" s="1">
        <v>2.72</v>
      </c>
    </row>
    <row r="36" spans="1:60" x14ac:dyDescent="0.35">
      <c r="A36" s="1">
        <v>7</v>
      </c>
      <c r="B36" s="1" t="s">
        <v>508</v>
      </c>
      <c r="C36" s="1">
        <v>1704.0000006705523</v>
      </c>
      <c r="D36" s="1">
        <v>0</v>
      </c>
      <c r="E36">
        <f>(R36-S36*(1000-T36)/(1000-U36))*AO36</f>
        <v>-1.3760367953726058</v>
      </c>
      <c r="F36">
        <f>IF(AZ36&lt;&gt;0,1/(1/AZ36-1/N36),0)</f>
        <v>2.9350854398229624</v>
      </c>
      <c r="G36">
        <f>((BC36-AP36/2)*S36-E36)/(BC36+AP36/2)</f>
        <v>379.36076376302714</v>
      </c>
      <c r="H36">
        <f>AP36*1000</f>
        <v>33.775066670559831</v>
      </c>
      <c r="I36">
        <f>(AU36-BA36)</f>
        <v>1.6338161885251723</v>
      </c>
      <c r="J36">
        <f>(P36+AT36*D36)</f>
        <v>30.380891799926758</v>
      </c>
      <c r="K36" s="1"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31.833034515380859</v>
      </c>
      <c r="P36" s="1">
        <v>30.380891799926758</v>
      </c>
      <c r="Q36" s="1">
        <v>31.990888595581055</v>
      </c>
      <c r="R36" s="1">
        <v>400.0675048828125</v>
      </c>
      <c r="S36" s="1">
        <v>389.40264892578125</v>
      </c>
      <c r="T36" s="1">
        <v>1.3611136674880981</v>
      </c>
      <c r="U36" s="1">
        <v>31.000858306884766</v>
      </c>
      <c r="V36" s="1">
        <v>2.5254170894622803</v>
      </c>
      <c r="W36" s="1">
        <v>57.519149780273438</v>
      </c>
      <c r="X36" s="1">
        <v>300.34060668945313</v>
      </c>
      <c r="Y36" s="1">
        <v>500.79946899414063</v>
      </c>
      <c r="Z36" s="1">
        <v>0.2092328816652298</v>
      </c>
      <c r="AA36" s="1">
        <v>87.763298034667969</v>
      </c>
      <c r="AB36" s="1">
        <v>33.058986663818359</v>
      </c>
      <c r="AC36" s="1">
        <v>2.3812780380249023</v>
      </c>
      <c r="AD36" s="1">
        <v>0.1272146999835968</v>
      </c>
      <c r="AE36" s="1">
        <v>1.0739673860371113E-2</v>
      </c>
      <c r="AF36" s="1">
        <v>7.1250200271606445E-2</v>
      </c>
      <c r="AG36" s="1">
        <v>1.5543700195848942E-2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1.1041934069465185</v>
      </c>
      <c r="AP36">
        <f>(U36-T36)/(1000-U36)*AO36</f>
        <v>3.3775066670559829E-2</v>
      </c>
      <c r="AQ36">
        <f>(P36+273.15)</f>
        <v>303.53089179992674</v>
      </c>
      <c r="AR36">
        <f>(O36+273.15)</f>
        <v>304.98303451538084</v>
      </c>
      <c r="AS36">
        <f>(Y36*AK36+Z36*AL36)*AM36</f>
        <v>80.127913248064033</v>
      </c>
      <c r="AT36">
        <f>((AS36+0.00000010773*(AR36^4-AQ36^4))-AP36*44100)/(L36*0.92*2*29.3+0.00000043092*AQ36^3)</f>
        <v>-10.921371380993889</v>
      </c>
      <c r="AU36">
        <f>0.61365*EXP(17.502*J36/(240.97+J36))</f>
        <v>4.3545537554428124</v>
      </c>
      <c r="AV36">
        <f>AU36*1000/AA36</f>
        <v>49.617025031610495</v>
      </c>
      <c r="AW36">
        <f>(AV36-U36)</f>
        <v>18.61616672472573</v>
      </c>
      <c r="AX36">
        <f>IF(D36,P36,(O36+P36)/2)</f>
        <v>31.106963157653809</v>
      </c>
      <c r="AY36">
        <f>0.61365*EXP(17.502*AX36/(240.97+AX36))</f>
        <v>4.5389653960114984</v>
      </c>
      <c r="AZ36">
        <f>IF(AW36&lt;&gt;0,(1000-(AV36+U36)/2)/AW36*AP36,0)</f>
        <v>1.7411548767024074</v>
      </c>
      <c r="BA36">
        <f>U36*AA36/1000</f>
        <v>2.7207375669176401</v>
      </c>
      <c r="BB36">
        <f>(AY36-BA36)</f>
        <v>1.8182278290938583</v>
      </c>
      <c r="BC36">
        <f>1/(1.6/F36+1.37/N36)</f>
        <v>1.155806979988397</v>
      </c>
      <c r="BD36">
        <f>G36*AA36*0.001</f>
        <v>33.293951772793825</v>
      </c>
      <c r="BE36">
        <f>G36/S36</f>
        <v>0.97421207793409736</v>
      </c>
      <c r="BF36">
        <f>(1-AP36*AA36/AU36/F36)*100</f>
        <v>76.807650558726181</v>
      </c>
      <c r="BG36">
        <f>(S36-E36/(N36/1.35))</f>
        <v>389.83664393347158</v>
      </c>
      <c r="BH36">
        <f>E36*BF36/100/BG36</f>
        <v>-2.7111395241994052E-3</v>
      </c>
    </row>
    <row r="37" spans="1:60" x14ac:dyDescent="0.35">
      <c r="A37" s="1" t="s">
        <v>0</v>
      </c>
      <c r="B37" s="1" t="s">
        <v>507</v>
      </c>
      <c r="K37" s="1">
        <v>2.72</v>
      </c>
    </row>
    <row r="38" spans="1:60" x14ac:dyDescent="0.35">
      <c r="A38" s="1" t="s">
        <v>0</v>
      </c>
      <c r="B38" s="1" t="s">
        <v>506</v>
      </c>
      <c r="K38" s="1">
        <v>2.72</v>
      </c>
    </row>
    <row r="39" spans="1:60" x14ac:dyDescent="0.35">
      <c r="A39" s="1">
        <v>8</v>
      </c>
      <c r="B39" s="1" t="s">
        <v>505</v>
      </c>
      <c r="C39" s="1">
        <v>1909.5000006817281</v>
      </c>
      <c r="D39" s="1">
        <v>0</v>
      </c>
      <c r="E39">
        <f>(R39-S39*(1000-T39)/(1000-U39))*AO39</f>
        <v>-0.66843378074960336</v>
      </c>
      <c r="F39">
        <f>IF(AZ39&lt;&gt;0,1/(1/AZ39-1/N39),0)</f>
        <v>2.8508811915736922</v>
      </c>
      <c r="G39">
        <f>((BC39-AP39/2)*S39-E39)/(BC39+AP39/2)</f>
        <v>377.8027014237025</v>
      </c>
      <c r="H39">
        <f>AP39*1000</f>
        <v>33.831682257139605</v>
      </c>
      <c r="I39">
        <f>(AU39-BA39)</f>
        <v>1.6640898337653658</v>
      </c>
      <c r="J39">
        <f>(P39+AT39*D39)</f>
        <v>30.662321090698242</v>
      </c>
      <c r="K39" s="1"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31.914566040039063</v>
      </c>
      <c r="P39" s="1">
        <v>30.662321090698242</v>
      </c>
      <c r="Q39" s="1">
        <v>32.056175231933594</v>
      </c>
      <c r="R39" s="1">
        <v>399.94192504882813</v>
      </c>
      <c r="S39" s="1">
        <v>388.6396484375</v>
      </c>
      <c r="T39" s="1">
        <v>1.7868224382400513</v>
      </c>
      <c r="U39" s="1">
        <v>31.462118148803711</v>
      </c>
      <c r="V39" s="1">
        <v>3.2999222278594971</v>
      </c>
      <c r="W39" s="1">
        <v>58.104564666748047</v>
      </c>
      <c r="X39" s="1">
        <v>300.34060668945313</v>
      </c>
      <c r="Y39" s="1">
        <v>750.30194091796875</v>
      </c>
      <c r="Z39" s="1">
        <v>5.3737405687570572E-2</v>
      </c>
      <c r="AA39" s="1">
        <v>87.761192321777344</v>
      </c>
      <c r="AB39" s="1">
        <v>33.190277099609375</v>
      </c>
      <c r="AC39" s="1">
        <v>2.3936810493469238</v>
      </c>
      <c r="AD39" s="1">
        <v>7.3672160506248474E-2</v>
      </c>
      <c r="AE39" s="1">
        <v>4.2653367854654789E-3</v>
      </c>
      <c r="AF39" s="1">
        <v>5.4541319608688354E-2</v>
      </c>
      <c r="AG39" s="1">
        <v>1.8669931218028069E-2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1.1041934069465185</v>
      </c>
      <c r="AP39">
        <f>(U39-T39)/(1000-U39)*AO39</f>
        <v>3.3831682257139603E-2</v>
      </c>
      <c r="AQ39">
        <f>(P39+273.15)</f>
        <v>303.81232109069822</v>
      </c>
      <c r="AR39">
        <f>(O39+273.15)</f>
        <v>305.06456604003904</v>
      </c>
      <c r="AS39">
        <f>(Y39*AK39+Z39*AL39)*AM39</f>
        <v>120.04830786358616</v>
      </c>
      <c r="AT39">
        <f>((AS39+0.00000010773*(AR39^4-AQ39^4))-AP39*44100)/(L39*0.92*2*29.3+0.00000043092*AQ39^3)</f>
        <v>-10.643718627723107</v>
      </c>
      <c r="AU39">
        <f>0.61365*EXP(17.502*J39/(240.97+J39))</f>
        <v>4.4252428354730098</v>
      </c>
      <c r="AV39">
        <f>AU39*1000/AA39</f>
        <v>50.423686351568811</v>
      </c>
      <c r="AW39">
        <f>(AV39-U39)</f>
        <v>18.9615682027651</v>
      </c>
      <c r="AX39">
        <f>IF(D39,P39,(O39+P39)/2)</f>
        <v>31.288443565368652</v>
      </c>
      <c r="AY39">
        <f>0.61365*EXP(17.502*AX39/(240.97+AX39))</f>
        <v>4.586107586860205</v>
      </c>
      <c r="AZ39">
        <f>IF(AW39&lt;&gt;0,(1000-(AV39+U39)/2)/AW39*AP39,0)</f>
        <v>1.7111725491562777</v>
      </c>
      <c r="BA39">
        <f>U39*AA39/1000</f>
        <v>2.761153001707644</v>
      </c>
      <c r="BB39">
        <f>(AY39-BA39)</f>
        <v>1.824954585152561</v>
      </c>
      <c r="BC39">
        <f>1/(1.6/F39+1.37/N39)</f>
        <v>1.1346907231394854</v>
      </c>
      <c r="BD39">
        <f>G39*AA39*0.001</f>
        <v>33.156415539332578</v>
      </c>
      <c r="BE39">
        <f>G39/S39</f>
        <v>0.97211569365769368</v>
      </c>
      <c r="BF39">
        <f>(1-AP39*AA39/AU39/F39)*100</f>
        <v>76.465234148808818</v>
      </c>
      <c r="BG39">
        <f>(S39-E39/(N39/1.35))</f>
        <v>388.85046905275715</v>
      </c>
      <c r="BH39">
        <f>E39*BF39/100/BG39</f>
        <v>-1.314437029804826E-3</v>
      </c>
    </row>
    <row r="40" spans="1:60" x14ac:dyDescent="0.35">
      <c r="A40" s="1" t="s">
        <v>0</v>
      </c>
      <c r="B40" s="1" t="s">
        <v>504</v>
      </c>
      <c r="K40" s="1">
        <v>2.72</v>
      </c>
    </row>
    <row r="41" spans="1:60" x14ac:dyDescent="0.35">
      <c r="A41" s="1" t="s">
        <v>0</v>
      </c>
      <c r="B41" s="1" t="s">
        <v>503</v>
      </c>
      <c r="K41" s="1">
        <v>2.72</v>
      </c>
    </row>
    <row r="42" spans="1:60" x14ac:dyDescent="0.35">
      <c r="A42" s="1">
        <v>9</v>
      </c>
      <c r="B42" s="1" t="s">
        <v>502</v>
      </c>
      <c r="C42" s="1">
        <v>2116.0000006705523</v>
      </c>
      <c r="D42" s="1">
        <v>0</v>
      </c>
      <c r="E42">
        <f>(R42-S42*(1000-T42)/(1000-U42))*AO42</f>
        <v>0.27499471294489669</v>
      </c>
      <c r="F42">
        <f>IF(AZ42&lt;&gt;0,1/(1/AZ42-1/N42),0)</f>
        <v>2.8291725208006997</v>
      </c>
      <c r="G42">
        <f>((BC42-AP42/2)*S42-E42)/(BC42+AP42/2)</f>
        <v>376.0001214733781</v>
      </c>
      <c r="H42">
        <f>AP42*1000</f>
        <v>34.002507992124954</v>
      </c>
      <c r="I42">
        <f>(AU42-BA42)</f>
        <v>1.6787652942552396</v>
      </c>
      <c r="J42">
        <f>(P42+AT42*D42)</f>
        <v>30.932090759277344</v>
      </c>
      <c r="K42" s="1"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32.017005920410156</v>
      </c>
      <c r="P42" s="1">
        <v>30.932090759277344</v>
      </c>
      <c r="Q42" s="1">
        <v>32.143203735351563</v>
      </c>
      <c r="R42" s="1">
        <v>399.93295288085938</v>
      </c>
      <c r="S42" s="1">
        <v>387.74285888671875</v>
      </c>
      <c r="T42" s="1">
        <v>2.2731490135192871</v>
      </c>
      <c r="U42" s="1">
        <v>32.0814208984375</v>
      </c>
      <c r="V42" s="1">
        <v>4.1733102798461914</v>
      </c>
      <c r="W42" s="1">
        <v>58.898788452148438</v>
      </c>
      <c r="X42" s="1">
        <v>300.318359375</v>
      </c>
      <c r="Y42" s="1">
        <v>1000.3518676757813</v>
      </c>
      <c r="Z42" s="1">
        <v>0.20923596620559692</v>
      </c>
      <c r="AA42" s="1">
        <v>87.750923156738281</v>
      </c>
      <c r="AB42" s="1">
        <v>33.262016296386719</v>
      </c>
      <c r="AC42" s="1">
        <v>2.4132397174835205</v>
      </c>
      <c r="AD42" s="1">
        <v>9.0788200497627258E-2</v>
      </c>
      <c r="AE42" s="1">
        <v>1.5852497890591621E-2</v>
      </c>
      <c r="AF42" s="1">
        <v>6.9588355720043182E-2</v>
      </c>
      <c r="AG42" s="1">
        <v>1.9683666527271271E-2</v>
      </c>
      <c r="AH42" s="1">
        <v>0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1.1041116153492643</v>
      </c>
      <c r="AP42">
        <f>(U42-T42)/(1000-U42)*AO42</f>
        <v>3.4002507992124953E-2</v>
      </c>
      <c r="AQ42">
        <f>(P42+273.15)</f>
        <v>304.08209075927732</v>
      </c>
      <c r="AR42">
        <f>(O42+273.15)</f>
        <v>305.16700592041013</v>
      </c>
      <c r="AS42">
        <f>(Y42*AK42+Z42*AL42)*AM42</f>
        <v>160.05629525058794</v>
      </c>
      <c r="AT42">
        <f>((AS42+0.00000010773*(AR42^4-AQ42^4))-AP42*44100)/(L42*0.92*2*29.3+0.00000043092*AQ42^3)</f>
        <v>-10.402089011524955</v>
      </c>
      <c r="AU42">
        <f>0.61365*EXP(17.502*J42/(240.97+J42))</f>
        <v>4.493939594273006</v>
      </c>
      <c r="AV42">
        <f>AU42*1000/AA42</f>
        <v>51.212448058763499</v>
      </c>
      <c r="AW42">
        <f>(AV42-U42)</f>
        <v>19.131027160325999</v>
      </c>
      <c r="AX42">
        <f>IF(D42,P42,(O42+P42)/2)</f>
        <v>31.47454833984375</v>
      </c>
      <c r="AY42">
        <f>0.61365*EXP(17.502*AX42/(240.97+AX42))</f>
        <v>4.63489330573299</v>
      </c>
      <c r="AZ42">
        <f>IF(AW42&lt;&gt;0,(1000-(AV42+U42)/2)/AW42*AP42,0)</f>
        <v>1.7033276622619959</v>
      </c>
      <c r="BA42">
        <f>U42*AA42/1000</f>
        <v>2.8151743000177665</v>
      </c>
      <c r="BB42">
        <f>(AY42-BA42)</f>
        <v>1.8197190057152235</v>
      </c>
      <c r="BC42">
        <f>1/(1.6/F42+1.37/N42)</f>
        <v>1.1291730916755984</v>
      </c>
      <c r="BD42">
        <f>G42*AA42*0.001</f>
        <v>32.994357766334659</v>
      </c>
      <c r="BE42">
        <f>G42/S42</f>
        <v>0.96971514202207043</v>
      </c>
      <c r="BF42">
        <f>(1-AP42*AA42/AU42/F42)*100</f>
        <v>76.532005181049655</v>
      </c>
      <c r="BG42">
        <f>(S42-E42/(N42/1.35))</f>
        <v>387.65612695268862</v>
      </c>
      <c r="BH42">
        <f>E42*BF42/100/BG42</f>
        <v>5.4290117794084634E-4</v>
      </c>
    </row>
    <row r="43" spans="1:60" x14ac:dyDescent="0.35">
      <c r="A43" s="1" t="s">
        <v>0</v>
      </c>
      <c r="B43" s="1" t="s">
        <v>501</v>
      </c>
      <c r="K43" s="1">
        <v>2.72</v>
      </c>
    </row>
    <row r="44" spans="1:60" x14ac:dyDescent="0.35">
      <c r="A44" s="1" t="s">
        <v>0</v>
      </c>
      <c r="B44" s="1" t="s">
        <v>500</v>
      </c>
      <c r="K44" s="1">
        <v>2.72</v>
      </c>
    </row>
    <row r="45" spans="1:60" x14ac:dyDescent="0.35">
      <c r="A45" s="1">
        <v>10</v>
      </c>
      <c r="B45" s="1" t="s">
        <v>499</v>
      </c>
      <c r="C45" s="1">
        <v>2321.5000006817281</v>
      </c>
      <c r="D45" s="1">
        <v>0</v>
      </c>
      <c r="E45">
        <f>(R45-S45*(1000-T45)/(1000-U45))*AO45</f>
        <v>0.91959616660437848</v>
      </c>
      <c r="F45">
        <f>IF(AZ45&lt;&gt;0,1/(1/AZ45-1/N45),0)</f>
        <v>2.8437308997540689</v>
      </c>
      <c r="G45">
        <f>((BC45-AP45/2)*S45-E45)/(BC45+AP45/2)</f>
        <v>374.83336049440976</v>
      </c>
      <c r="H45">
        <f>AP45*1000</f>
        <v>34.236564805400718</v>
      </c>
      <c r="I45">
        <f>(AU45-BA45)</f>
        <v>1.683655935178725</v>
      </c>
      <c r="J45">
        <f>(P45+AT45*D45)</f>
        <v>31.209016799926758</v>
      </c>
      <c r="K45" s="1"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32.130062103271484</v>
      </c>
      <c r="P45" s="1">
        <v>31.209016799926758</v>
      </c>
      <c r="Q45" s="1">
        <v>32.238620758056641</v>
      </c>
      <c r="R45" s="1">
        <v>399.9959716796875</v>
      </c>
      <c r="S45" s="1">
        <v>387.15914916992188</v>
      </c>
      <c r="T45" s="1">
        <v>2.854536771774292</v>
      </c>
      <c r="U45" s="1">
        <v>32.841648101806641</v>
      </c>
      <c r="V45" s="1">
        <v>5.2070660591125488</v>
      </c>
      <c r="W45" s="1">
        <v>59.907661437988281</v>
      </c>
      <c r="X45" s="1">
        <v>300.34613037109375</v>
      </c>
      <c r="Y45" s="1">
        <v>1249.4986572265625</v>
      </c>
      <c r="Z45" s="1">
        <v>5.7166069746017456E-3</v>
      </c>
      <c r="AA45" s="1">
        <v>87.747337341308594</v>
      </c>
      <c r="AB45" s="1">
        <v>33.372333526611328</v>
      </c>
      <c r="AC45" s="1">
        <v>2.43115234375</v>
      </c>
      <c r="AD45" s="1">
        <v>5.877825990319252E-2</v>
      </c>
      <c r="AE45" s="1">
        <v>7.2133918292820454E-3</v>
      </c>
      <c r="AF45" s="1">
        <v>2.3497181013226509E-2</v>
      </c>
      <c r="AG45" s="1">
        <v>2.3849563673138618E-2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1.1042137145996092</v>
      </c>
      <c r="AP45">
        <f>(U45-T45)/(1000-U45)*AO45</f>
        <v>3.4236564805400715E-2</v>
      </c>
      <c r="AQ45">
        <f>(P45+273.15)</f>
        <v>304.35901679992674</v>
      </c>
      <c r="AR45">
        <f>(O45+273.15)</f>
        <v>305.28006210327146</v>
      </c>
      <c r="AS45">
        <f>(Y45*AK45+Z45*AL45)*AM45</f>
        <v>199.91978068769458</v>
      </c>
      <c r="AT45">
        <f>((AS45+0.00000010773*(AR45^4-AQ45^4))-AP45*44100)/(L45*0.92*2*29.3+0.00000043092*AQ45^3)</f>
        <v>-10.183226525377577</v>
      </c>
      <c r="AU45">
        <f>0.61365*EXP(17.502*J45/(240.97+J45))</f>
        <v>4.5654231100124996</v>
      </c>
      <c r="AV45">
        <f>AU45*1000/AA45</f>
        <v>52.029192546942923</v>
      </c>
      <c r="AW45">
        <f>(AV45-U45)</f>
        <v>19.187544445136282</v>
      </c>
      <c r="AX45">
        <f>IF(D45,P45,(O45+P45)/2)</f>
        <v>31.669539451599121</v>
      </c>
      <c r="AY45">
        <f>0.61365*EXP(17.502*AX45/(240.97+AX45))</f>
        <v>4.6864926962726896</v>
      </c>
      <c r="AZ45">
        <f>IF(AW45&lt;&gt;0,(1000-(AV45+U45)/2)/AW45*AP45,0)</f>
        <v>1.7085939204550458</v>
      </c>
      <c r="BA45">
        <f>U45*AA45/1000</f>
        <v>2.8817671748337745</v>
      </c>
      <c r="BB45">
        <f>(AY45-BA45)</f>
        <v>1.8047255214389151</v>
      </c>
      <c r="BC45">
        <f>1/(1.6/F45+1.37/N45)</f>
        <v>1.1328767272736486</v>
      </c>
      <c r="BD45">
        <f>G45*AA45*0.001</f>
        <v>32.890629330079307</v>
      </c>
      <c r="BE45">
        <f>G45/S45</f>
        <v>0.96816350923918781</v>
      </c>
      <c r="BF45">
        <f>(1-AP45*AA45/AU45/F45)*100</f>
        <v>76.860466493029847</v>
      </c>
      <c r="BG45">
        <f>(S45-E45/(N45/1.35))</f>
        <v>386.86911321540413</v>
      </c>
      <c r="BH45">
        <f>E45*BF45/100/BG45</f>
        <v>1.8269897475909483E-3</v>
      </c>
    </row>
    <row r="46" spans="1:60" x14ac:dyDescent="0.35">
      <c r="A46" s="1" t="s">
        <v>0</v>
      </c>
      <c r="B46" s="1" t="s">
        <v>498</v>
      </c>
      <c r="K46" s="1">
        <v>2.72</v>
      </c>
    </row>
    <row r="47" spans="1:60" x14ac:dyDescent="0.35">
      <c r="A47" s="1" t="s">
        <v>0</v>
      </c>
      <c r="B47" s="1" t="s">
        <v>497</v>
      </c>
      <c r="K47" s="1">
        <v>2.72</v>
      </c>
    </row>
    <row r="48" spans="1:60" x14ac:dyDescent="0.35">
      <c r="A48" s="1">
        <v>11</v>
      </c>
      <c r="B48" s="1" t="s">
        <v>496</v>
      </c>
      <c r="C48" s="1">
        <v>2526.5000006817281</v>
      </c>
      <c r="D48" s="1">
        <v>0</v>
      </c>
      <c r="E48">
        <f>(R48-S48*(1000-T48)/(1000-U48))*AO48</f>
        <v>1.5956891202848089</v>
      </c>
      <c r="F48">
        <f>IF(AZ48&lt;&gt;0,1/(1/AZ48-1/N48),0)</f>
        <v>3.0379452811529548</v>
      </c>
      <c r="G48">
        <f>((BC48-AP48/2)*S48-E48)/(BC48+AP48/2)</f>
        <v>373.68358179310928</v>
      </c>
      <c r="H48">
        <f>AP48*1000</f>
        <v>34.873307317750836</v>
      </c>
      <c r="I48">
        <f>(AU48-BA48)</f>
        <v>1.6473032232910958</v>
      </c>
      <c r="J48">
        <f>(P48+AT48*D48)</f>
        <v>31.487485885620117</v>
      </c>
      <c r="K48" s="1"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32.252838134765625</v>
      </c>
      <c r="P48" s="1">
        <v>31.487485885620117</v>
      </c>
      <c r="Q48" s="1">
        <v>32.337730407714844</v>
      </c>
      <c r="R48" s="1">
        <v>399.89874267578125</v>
      </c>
      <c r="S48" s="1">
        <v>386.25466918945313</v>
      </c>
      <c r="T48" s="1">
        <v>3.5804743766784668</v>
      </c>
      <c r="U48" s="1">
        <v>34.086597442626953</v>
      </c>
      <c r="V48" s="1">
        <v>6.4860877990722656</v>
      </c>
      <c r="W48" s="1">
        <v>61.748424530029297</v>
      </c>
      <c r="X48" s="1">
        <v>300.34002685546875</v>
      </c>
      <c r="Y48" s="1">
        <v>1599.501953125</v>
      </c>
      <c r="Z48" s="1">
        <v>8.4606930613517761E-2</v>
      </c>
      <c r="AA48" s="1">
        <v>87.747047424316406</v>
      </c>
      <c r="AB48" s="1">
        <v>33.395256042480469</v>
      </c>
      <c r="AC48" s="1">
        <v>2.455573558807373</v>
      </c>
      <c r="AD48" s="1">
        <v>8.1774048507213593E-2</v>
      </c>
      <c r="AE48" s="1">
        <v>1.6935121268033981E-2</v>
      </c>
      <c r="AF48" s="1">
        <v>3.2887976616621017E-2</v>
      </c>
      <c r="AG48" s="1">
        <v>2.4541068822145462E-2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1.1041912752039289</v>
      </c>
      <c r="AP48">
        <f>(U48-T48)/(1000-U48)*AO48</f>
        <v>3.4873307317750839E-2</v>
      </c>
      <c r="AQ48">
        <f>(P48+273.15)</f>
        <v>304.63748588562009</v>
      </c>
      <c r="AR48">
        <f>(O48+273.15)</f>
        <v>305.4028381347656</v>
      </c>
      <c r="AS48">
        <f>(Y48*AK48+Z48*AL48)*AM48</f>
        <v>255.92030677973526</v>
      </c>
      <c r="AT48">
        <f>((AS48+0.00000010773*(AR48^4-AQ48^4))-AP48*44100)/(L48*0.92*2*29.3+0.00000043092*AQ48^3)</f>
        <v>-9.9764410823441771</v>
      </c>
      <c r="AU48">
        <f>0.61365*EXP(17.502*J48/(240.97+J48))</f>
        <v>4.6383015056228656</v>
      </c>
      <c r="AV48">
        <f>AU48*1000/AA48</f>
        <v>52.859915424772488</v>
      </c>
      <c r="AW48">
        <f>(AV48-U48)</f>
        <v>18.773317982145535</v>
      </c>
      <c r="AX48">
        <f>IF(D48,P48,(O48+P48)/2)</f>
        <v>31.870162010192871</v>
      </c>
      <c r="AY48">
        <f>0.61365*EXP(17.502*AX48/(240.97+AX48))</f>
        <v>4.740103647898521</v>
      </c>
      <c r="AZ48">
        <f>IF(AW48&lt;&gt;0,(1000-(AV48+U48)/2)/AW48*AP48,0)</f>
        <v>1.7768436627856425</v>
      </c>
      <c r="BA48">
        <f>U48*AA48/1000</f>
        <v>2.9909982823317698</v>
      </c>
      <c r="BB48">
        <f>(AY48-BA48)</f>
        <v>1.7491053655667512</v>
      </c>
      <c r="BC48">
        <f>1/(1.6/F48+1.37/N48)</f>
        <v>1.1810011923962322</v>
      </c>
      <c r="BD48">
        <f>G48*AA48*0.001</f>
        <v>32.789630973288382</v>
      </c>
      <c r="BE48">
        <f>G48/S48</f>
        <v>0.96745388884819439</v>
      </c>
      <c r="BF48">
        <f>(1-AP48*AA48/AU48/F48)*100</f>
        <v>78.283655332067667</v>
      </c>
      <c r="BG48">
        <f>(S48-E48/(N48/1.35))</f>
        <v>385.75139695548506</v>
      </c>
      <c r="BH48">
        <f>E48*BF48/100/BG48</f>
        <v>3.2382611727501107E-3</v>
      </c>
    </row>
    <row r="49" spans="1:60" x14ac:dyDescent="0.35">
      <c r="A49" s="1" t="s">
        <v>0</v>
      </c>
      <c r="B49" s="1" t="s">
        <v>495</v>
      </c>
      <c r="K49" s="1">
        <v>2.72</v>
      </c>
    </row>
    <row r="50" spans="1:60" x14ac:dyDescent="0.35">
      <c r="A50" s="1" t="s">
        <v>0</v>
      </c>
      <c r="B50" s="1" t="s">
        <v>490</v>
      </c>
      <c r="K50" s="1">
        <v>2.72</v>
      </c>
    </row>
    <row r="51" spans="1:60" x14ac:dyDescent="0.35">
      <c r="A51" s="1">
        <v>12</v>
      </c>
      <c r="B51" s="1" t="s">
        <v>494</v>
      </c>
      <c r="C51" s="1">
        <v>2732.000000692904</v>
      </c>
      <c r="D51" s="1">
        <v>0</v>
      </c>
      <c r="E51">
        <f>(R51-S51*(1000-T51)/(1000-U51))*AO51</f>
        <v>2.178805373553995</v>
      </c>
      <c r="F51">
        <f>IF(AZ51&lt;&gt;0,1/(1/AZ51-1/N51),0)</f>
        <v>3.3261472886498069</v>
      </c>
      <c r="G51">
        <f>((BC51-AP51/2)*S51-E51)/(BC51+AP51/2)</f>
        <v>373.13076579397136</v>
      </c>
      <c r="H51">
        <f>AP51*1000</f>
        <v>35.643938446600259</v>
      </c>
      <c r="I51">
        <f>(AU51-BA51)</f>
        <v>1.5963575651293356</v>
      </c>
      <c r="J51">
        <f>(P51+AT51*D51)</f>
        <v>31.789587020874023</v>
      </c>
      <c r="K51" s="1"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32.395671844482422</v>
      </c>
      <c r="P51" s="1">
        <v>31.789587020874023</v>
      </c>
      <c r="Q51" s="1">
        <v>32.450416564941406</v>
      </c>
      <c r="R51" s="1">
        <v>400.13433837890625</v>
      </c>
      <c r="S51" s="1">
        <v>385.71038818359375</v>
      </c>
      <c r="T51" s="1">
        <v>4.4499011039733887</v>
      </c>
      <c r="U51" s="1">
        <v>35.5814208984375</v>
      </c>
      <c r="V51" s="1">
        <v>7.996279239654541</v>
      </c>
      <c r="W51" s="1">
        <v>63.938266754150391</v>
      </c>
      <c r="X51" s="1">
        <v>300.3446044921875</v>
      </c>
      <c r="Y51" s="1">
        <v>1999.7939453125</v>
      </c>
      <c r="Z51" s="1">
        <v>0.26526075601577759</v>
      </c>
      <c r="AA51" s="1">
        <v>87.746658325195313</v>
      </c>
      <c r="AB51" s="1">
        <v>33.415733337402344</v>
      </c>
      <c r="AC51" s="1">
        <v>2.4964621067047119</v>
      </c>
      <c r="AD51" s="1">
        <v>3.302089124917984E-2</v>
      </c>
      <c r="AE51" s="1">
        <v>2.6745777577161789E-2</v>
      </c>
      <c r="AF51" s="1">
        <v>3.8598231971263885E-2</v>
      </c>
      <c r="AG51" s="1">
        <v>4.0768463164567947E-2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1.1042081047506891</v>
      </c>
      <c r="AP51">
        <f>(U51-T51)/(1000-U51)*AO51</f>
        <v>3.5643938446600257E-2</v>
      </c>
      <c r="AQ51">
        <f>(P51+273.15)</f>
        <v>304.939587020874</v>
      </c>
      <c r="AR51">
        <f>(O51+273.15)</f>
        <v>305.5456718444824</v>
      </c>
      <c r="AS51">
        <f>(Y51*AK51+Z51*AL51)*AM51</f>
        <v>319.96702409817954</v>
      </c>
      <c r="AT51">
        <f>((AS51+0.00000010773*(AR51^4-AQ51^4))-AP51*44100)/(L51*0.92*2*29.3+0.00000043092*AQ51^3)</f>
        <v>-9.7531465663034673</v>
      </c>
      <c r="AU51">
        <f>0.61365*EXP(17.502*J51/(240.97+J51))</f>
        <v>4.7185083474294949</v>
      </c>
      <c r="AV51">
        <f>AU51*1000/AA51</f>
        <v>53.774222716748596</v>
      </c>
      <c r="AW51">
        <f>(AV51-U51)</f>
        <v>18.192801818311096</v>
      </c>
      <c r="AX51">
        <f>IF(D51,P51,(O51+P51)/2)</f>
        <v>32.092629432678223</v>
      </c>
      <c r="AY51">
        <f>0.61365*EXP(17.502*AX51/(240.97+AX51))</f>
        <v>4.8001756167081302</v>
      </c>
      <c r="AZ51">
        <f>IF(AW51&lt;&gt;0,(1000-(AV51+U51)/2)/AW51*AP51,0)</f>
        <v>1.8716987771443419</v>
      </c>
      <c r="BA51">
        <f>U51*AA51/1000</f>
        <v>3.1221507823001593</v>
      </c>
      <c r="BB51">
        <f>(AY51-BA51)</f>
        <v>1.6780248344079709</v>
      </c>
      <c r="BC51">
        <f>1/(1.6/F51+1.37/N51)</f>
        <v>1.2482766635403828</v>
      </c>
      <c r="BD51">
        <f>G51*AA51*0.001</f>
        <v>32.740977816742081</v>
      </c>
      <c r="BE51">
        <f>G51/S51</f>
        <v>0.967385834618396</v>
      </c>
      <c r="BF51">
        <f>(1-AP51*AA51/AU51/F51)*100</f>
        <v>80.071708523269663</v>
      </c>
      <c r="BG51">
        <f>(S51-E51/(N51/1.35))</f>
        <v>385.02320404867004</v>
      </c>
      <c r="BH51">
        <f>E51*BF51/100/BG51</f>
        <v>4.5311728479121979E-3</v>
      </c>
    </row>
    <row r="52" spans="1:60" x14ac:dyDescent="0.35">
      <c r="A52" s="1" t="s">
        <v>0</v>
      </c>
      <c r="B52" s="1" t="s">
        <v>493</v>
      </c>
      <c r="K52" s="1">
        <v>2.2086399999999999</v>
      </c>
    </row>
    <row r="53" spans="1:60" x14ac:dyDescent="0.35">
      <c r="A53" s="1" t="s">
        <v>0</v>
      </c>
      <c r="B53" s="1" t="s">
        <v>492</v>
      </c>
      <c r="K53" s="1">
        <v>2.2086399999999999</v>
      </c>
    </row>
    <row r="54" spans="1:60" x14ac:dyDescent="0.35">
      <c r="A54" s="1" t="s">
        <v>0</v>
      </c>
      <c r="B54" s="1" t="s">
        <v>491</v>
      </c>
    </row>
    <row r="55" spans="1:60" x14ac:dyDescent="0.35">
      <c r="A55" s="1" t="s">
        <v>0</v>
      </c>
      <c r="B55" s="1" t="s">
        <v>490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28D2F3-F7B1-459D-95EE-9F1311C3EBC3}">
  <dimension ref="A1:BH55"/>
  <sheetViews>
    <sheetView topLeftCell="A5" zoomScale="54" workbookViewId="0">
      <selection activeCell="K18" sqref="K18:K51"/>
    </sheetView>
  </sheetViews>
  <sheetFormatPr defaultRowHeight="14.5" x14ac:dyDescent="0.35"/>
  <sheetData>
    <row r="1" spans="1:60" x14ac:dyDescent="0.35">
      <c r="A1" s="1" t="s">
        <v>398</v>
      </c>
    </row>
    <row r="2" spans="1:60" x14ac:dyDescent="0.35">
      <c r="A2" s="1" t="s">
        <v>580</v>
      </c>
    </row>
    <row r="3" spans="1:60" x14ac:dyDescent="0.35">
      <c r="A3" s="1" t="s">
        <v>69</v>
      </c>
      <c r="B3" s="1" t="s">
        <v>396</v>
      </c>
    </row>
    <row r="4" spans="1:60" x14ac:dyDescent="0.35">
      <c r="A4" s="1" t="s">
        <v>67</v>
      </c>
      <c r="B4" s="1" t="s">
        <v>66</v>
      </c>
      <c r="C4" s="1">
        <v>1</v>
      </c>
      <c r="D4" s="1">
        <v>0.15999999642372131</v>
      </c>
    </row>
    <row r="5" spans="1:60" x14ac:dyDescent="0.35">
      <c r="A5" s="1" t="s">
        <v>65</v>
      </c>
      <c r="B5" s="1">
        <v>4</v>
      </c>
    </row>
    <row r="6" spans="1:60" x14ac:dyDescent="0.35">
      <c r="A6" s="1" t="s">
        <v>64</v>
      </c>
      <c r="B6" s="1" t="s">
        <v>395</v>
      </c>
    </row>
    <row r="7" spans="1:60" x14ac:dyDescent="0.35">
      <c r="A7" s="1" t="s">
        <v>0</v>
      </c>
      <c r="B7" s="1" t="s">
        <v>62</v>
      </c>
    </row>
    <row r="9" spans="1:60" x14ac:dyDescent="0.35">
      <c r="A9" s="1" t="s">
        <v>61</v>
      </c>
      <c r="B9" s="1" t="s">
        <v>60</v>
      </c>
      <c r="C9" s="1" t="s">
        <v>59</v>
      </c>
      <c r="D9" s="1" t="s">
        <v>58</v>
      </c>
      <c r="E9" s="1" t="s">
        <v>57</v>
      </c>
      <c r="F9" s="1" t="s">
        <v>56</v>
      </c>
      <c r="G9" s="1" t="s">
        <v>55</v>
      </c>
      <c r="H9" s="1" t="s">
        <v>54</v>
      </c>
      <c r="I9" s="1" t="s">
        <v>53</v>
      </c>
      <c r="J9" s="1" t="s">
        <v>52</v>
      </c>
      <c r="K9" s="1" t="s">
        <v>51</v>
      </c>
      <c r="L9" s="1" t="s">
        <v>50</v>
      </c>
      <c r="M9" s="1" t="s">
        <v>49</v>
      </c>
      <c r="N9" s="1" t="s">
        <v>48</v>
      </c>
      <c r="O9" s="1" t="s">
        <v>47</v>
      </c>
      <c r="P9" s="1" t="s">
        <v>46</v>
      </c>
      <c r="Q9" s="1" t="s">
        <v>45</v>
      </c>
      <c r="R9" s="1" t="s">
        <v>44</v>
      </c>
      <c r="S9" s="1" t="s">
        <v>43</v>
      </c>
      <c r="T9" s="1" t="s">
        <v>42</v>
      </c>
      <c r="U9" s="1" t="s">
        <v>41</v>
      </c>
      <c r="V9" s="1" t="s">
        <v>40</v>
      </c>
      <c r="W9" s="1" t="s">
        <v>39</v>
      </c>
      <c r="X9" s="1" t="s">
        <v>38</v>
      </c>
      <c r="Y9" s="1" t="s">
        <v>37</v>
      </c>
      <c r="Z9" s="1" t="s">
        <v>36</v>
      </c>
      <c r="AA9" s="1" t="s">
        <v>35</v>
      </c>
      <c r="AB9" s="1" t="s">
        <v>34</v>
      </c>
      <c r="AC9" s="1" t="s">
        <v>33</v>
      </c>
      <c r="AD9" s="1" t="s">
        <v>394</v>
      </c>
      <c r="AE9" s="1" t="s">
        <v>393</v>
      </c>
      <c r="AF9" s="1" t="s">
        <v>392</v>
      </c>
      <c r="AG9" s="1" t="s">
        <v>391</v>
      </c>
      <c r="AH9" s="1" t="s">
        <v>32</v>
      </c>
      <c r="AI9" s="1" t="s">
        <v>31</v>
      </c>
      <c r="AJ9" s="1" t="s">
        <v>30</v>
      </c>
      <c r="AK9" s="1" t="s">
        <v>29</v>
      </c>
      <c r="AL9" s="1" t="s">
        <v>28</v>
      </c>
      <c r="AM9" s="1" t="s">
        <v>27</v>
      </c>
      <c r="AN9" s="1" t="s">
        <v>26</v>
      </c>
      <c r="AO9" s="1" t="s">
        <v>25</v>
      </c>
      <c r="AP9" s="1" t="s">
        <v>24</v>
      </c>
      <c r="AQ9" s="1" t="s">
        <v>23</v>
      </c>
      <c r="AR9" s="1" t="s">
        <v>22</v>
      </c>
      <c r="AS9" s="1" t="s">
        <v>21</v>
      </c>
      <c r="AT9" s="1" t="s">
        <v>20</v>
      </c>
      <c r="AU9" s="1" t="s">
        <v>19</v>
      </c>
      <c r="AV9" s="1" t="s">
        <v>18</v>
      </c>
      <c r="AW9" s="1" t="s">
        <v>17</v>
      </c>
      <c r="AX9" s="1" t="s">
        <v>16</v>
      </c>
      <c r="AY9" s="1" t="s">
        <v>15</v>
      </c>
      <c r="AZ9" s="1" t="s">
        <v>14</v>
      </c>
      <c r="BA9" s="1" t="s">
        <v>13</v>
      </c>
      <c r="BB9" s="1" t="s">
        <v>12</v>
      </c>
      <c r="BC9" s="1" t="s">
        <v>11</v>
      </c>
      <c r="BD9" s="1" t="s">
        <v>10</v>
      </c>
      <c r="BE9" s="1" t="s">
        <v>9</v>
      </c>
      <c r="BF9" s="1" t="s">
        <v>8</v>
      </c>
      <c r="BG9" s="1" t="s">
        <v>7</v>
      </c>
      <c r="BH9" s="1" t="s">
        <v>6</v>
      </c>
    </row>
    <row r="10" spans="1:60" x14ac:dyDescent="0.35">
      <c r="A10" s="1" t="s">
        <v>5</v>
      </c>
      <c r="B10" s="1" t="s">
        <v>5</v>
      </c>
      <c r="C10" s="1" t="s">
        <v>5</v>
      </c>
      <c r="D10" s="1" t="s">
        <v>5</v>
      </c>
      <c r="E10" s="1" t="s">
        <v>4</v>
      </c>
      <c r="F10" s="1" t="s">
        <v>4</v>
      </c>
      <c r="G10" s="1" t="s">
        <v>4</v>
      </c>
      <c r="H10" s="1" t="s">
        <v>4</v>
      </c>
      <c r="I10" s="1" t="s">
        <v>4</v>
      </c>
      <c r="J10" s="1" t="s">
        <v>4</v>
      </c>
      <c r="K10" s="1" t="s">
        <v>5</v>
      </c>
      <c r="L10" s="1" t="s">
        <v>4</v>
      </c>
      <c r="M10" s="1" t="s">
        <v>5</v>
      </c>
      <c r="N10" s="1" t="s">
        <v>4</v>
      </c>
      <c r="O10" s="1" t="s">
        <v>5</v>
      </c>
      <c r="P10" s="1" t="s">
        <v>5</v>
      </c>
      <c r="Q10" s="1" t="s">
        <v>5</v>
      </c>
      <c r="R10" s="1" t="s">
        <v>5</v>
      </c>
      <c r="S10" s="1" t="s">
        <v>5</v>
      </c>
      <c r="T10" s="1" t="s">
        <v>5</v>
      </c>
      <c r="U10" s="1" t="s">
        <v>5</v>
      </c>
      <c r="V10" s="1" t="s">
        <v>5</v>
      </c>
      <c r="W10" s="1" t="s">
        <v>5</v>
      </c>
      <c r="X10" s="1" t="s">
        <v>5</v>
      </c>
      <c r="Y10" s="1" t="s">
        <v>5</v>
      </c>
      <c r="Z10" s="1" t="s">
        <v>5</v>
      </c>
      <c r="AA10" s="1" t="s">
        <v>5</v>
      </c>
      <c r="AB10" s="1" t="s">
        <v>5</v>
      </c>
      <c r="AC10" s="1" t="s">
        <v>5</v>
      </c>
      <c r="AD10" s="1" t="s">
        <v>5</v>
      </c>
      <c r="AE10" s="1" t="s">
        <v>5</v>
      </c>
      <c r="AF10" s="1" t="s">
        <v>5</v>
      </c>
      <c r="AG10" s="1" t="s">
        <v>5</v>
      </c>
      <c r="AH10" s="1" t="s">
        <v>5</v>
      </c>
      <c r="AI10" s="1" t="s">
        <v>5</v>
      </c>
      <c r="AJ10" s="1" t="s">
        <v>5</v>
      </c>
      <c r="AK10" s="1" t="s">
        <v>5</v>
      </c>
      <c r="AL10" s="1" t="s">
        <v>5</v>
      </c>
      <c r="AM10" s="1" t="s">
        <v>5</v>
      </c>
      <c r="AN10" s="1" t="s">
        <v>5</v>
      </c>
      <c r="AO10" s="1" t="s">
        <v>4</v>
      </c>
      <c r="AP10" s="1" t="s">
        <v>4</v>
      </c>
      <c r="AQ10" s="1" t="s">
        <v>4</v>
      </c>
      <c r="AR10" s="1" t="s">
        <v>4</v>
      </c>
      <c r="AS10" s="1" t="s">
        <v>4</v>
      </c>
      <c r="AT10" s="1" t="s">
        <v>4</v>
      </c>
      <c r="AU10" s="1" t="s">
        <v>4</v>
      </c>
      <c r="AV10" s="1" t="s">
        <v>4</v>
      </c>
      <c r="AW10" s="1" t="s">
        <v>4</v>
      </c>
      <c r="AX10" s="1" t="s">
        <v>4</v>
      </c>
      <c r="AY10" s="1" t="s">
        <v>4</v>
      </c>
      <c r="AZ10" s="1" t="s">
        <v>4</v>
      </c>
      <c r="BA10" s="1" t="s">
        <v>4</v>
      </c>
      <c r="BB10" s="1" t="s">
        <v>4</v>
      </c>
      <c r="BC10" s="1" t="s">
        <v>4</v>
      </c>
      <c r="BD10" s="1" t="s">
        <v>4</v>
      </c>
      <c r="BE10" s="1" t="s">
        <v>4</v>
      </c>
      <c r="BF10" s="1" t="s">
        <v>4</v>
      </c>
      <c r="BG10" s="1" t="s">
        <v>4</v>
      </c>
      <c r="BH10" s="1" t="s">
        <v>4</v>
      </c>
    </row>
    <row r="11" spans="1:60" x14ac:dyDescent="0.35">
      <c r="A11" s="1" t="s">
        <v>0</v>
      </c>
      <c r="B11" s="1" t="s">
        <v>579</v>
      </c>
    </row>
    <row r="12" spans="1:60" x14ac:dyDescent="0.35">
      <c r="A12" s="1" t="s">
        <v>0</v>
      </c>
      <c r="B12" s="1" t="s">
        <v>578</v>
      </c>
    </row>
    <row r="13" spans="1:60" x14ac:dyDescent="0.35">
      <c r="A13" s="1" t="s">
        <v>0</v>
      </c>
      <c r="B13" s="1" t="s">
        <v>577</v>
      </c>
    </row>
    <row r="14" spans="1:60" x14ac:dyDescent="0.35">
      <c r="A14" s="1" t="s">
        <v>0</v>
      </c>
      <c r="B14" s="1" t="s">
        <v>576</v>
      </c>
    </row>
    <row r="15" spans="1:60" x14ac:dyDescent="0.35">
      <c r="A15" s="1" t="s">
        <v>0</v>
      </c>
      <c r="B15" s="1" t="s">
        <v>575</v>
      </c>
    </row>
    <row r="16" spans="1:60" x14ac:dyDescent="0.35">
      <c r="A16" s="1" t="s">
        <v>0</v>
      </c>
      <c r="B16" s="1" t="s">
        <v>574</v>
      </c>
    </row>
    <row r="17" spans="1:60" x14ac:dyDescent="0.35">
      <c r="A17" s="1" t="s">
        <v>0</v>
      </c>
      <c r="B17" s="1" t="s">
        <v>573</v>
      </c>
    </row>
    <row r="18" spans="1:60" x14ac:dyDescent="0.35">
      <c r="A18" s="1">
        <v>1</v>
      </c>
      <c r="B18" s="1" t="s">
        <v>572</v>
      </c>
      <c r="C18" s="1">
        <v>432.00000091642141</v>
      </c>
      <c r="D18" s="1">
        <v>0</v>
      </c>
      <c r="E18">
        <f>(R18-S18*(1000-T18)/(1000-U18))*AO18</f>
        <v>-9.0335333030637521</v>
      </c>
      <c r="F18">
        <f>IF(AZ18&lt;&gt;0,1/(1/AZ18-1/N18),0)</f>
        <v>13.226739260931845</v>
      </c>
      <c r="G18">
        <f>((BC18-AP18/2)*S18-E18)/(BC18+AP18/2)</f>
        <v>392.4509971669018</v>
      </c>
      <c r="H18">
        <f>AP18*1000</f>
        <v>36.958514435656298</v>
      </c>
      <c r="I18">
        <f>(AU18-BA18)</f>
        <v>0.95812845564140581</v>
      </c>
      <c r="J18">
        <f>(P18+AT18*D18)</f>
        <v>30.467975616455078</v>
      </c>
      <c r="K18" s="1"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32.494369506835938</v>
      </c>
      <c r="P18" s="1">
        <v>30.467975616455078</v>
      </c>
      <c r="Q18" s="1">
        <v>32.627071380615234</v>
      </c>
      <c r="R18" s="1">
        <v>399.91989135742188</v>
      </c>
      <c r="S18" s="1">
        <v>394.8836669921875</v>
      </c>
      <c r="T18" s="1">
        <v>6.7934451103210449</v>
      </c>
      <c r="U18" s="1">
        <v>38.96148681640625</v>
      </c>
      <c r="V18" s="1">
        <v>12.137798309326172</v>
      </c>
      <c r="W18" s="1">
        <v>69.612205505371094</v>
      </c>
      <c r="X18" s="1">
        <v>300.33059692382813</v>
      </c>
      <c r="Y18" s="1">
        <v>0.14980937540531158</v>
      </c>
      <c r="Z18" s="1">
        <v>0.13148635625839233</v>
      </c>
      <c r="AA18" s="1">
        <v>87.732612609863281</v>
      </c>
      <c r="AB18" s="1">
        <v>35.384132385253906</v>
      </c>
      <c r="AC18" s="1">
        <v>2.5028798580169678</v>
      </c>
      <c r="AD18" s="1">
        <v>7.1455217897891998E-2</v>
      </c>
      <c r="AE18" s="1">
        <v>8.6487485095858574E-3</v>
      </c>
      <c r="AF18" s="1">
        <v>1.8059462308883667E-2</v>
      </c>
      <c r="AG18" s="1">
        <v>1.9013112410902977E-2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1.1041566063376032</v>
      </c>
      <c r="AP18">
        <f>(U18-T18)/(1000-U18)*AO18</f>
        <v>3.6958514435656301E-2</v>
      </c>
      <c r="AQ18">
        <f>(P18+273.15)</f>
        <v>303.61797561645506</v>
      </c>
      <c r="AR18">
        <f>(O18+273.15)</f>
        <v>305.64436950683591</v>
      </c>
      <c r="AS18">
        <f>(Y18*AK18+Z18*AL18)*AM18</f>
        <v>2.3969499529089777E-2</v>
      </c>
      <c r="AT18">
        <f>((AS18+0.00000010773*(AR18^4-AQ18^4))-AP18*44100)/(L18*0.92*2*29.3+0.00000043092*AQ18^3)</f>
        <v>-12.595230438205823</v>
      </c>
      <c r="AU18">
        <f>0.61365*EXP(17.502*J18/(240.97+J18))</f>
        <v>4.3763214852094707</v>
      </c>
      <c r="AV18">
        <f>AU18*1000/AA18</f>
        <v>49.88249357933136</v>
      </c>
      <c r="AW18">
        <f>(AV18-U18)</f>
        <v>10.92100676292511</v>
      </c>
      <c r="AX18">
        <f>IF(D18,P18,(O18+P18)/2)</f>
        <v>31.481172561645508</v>
      </c>
      <c r="AY18">
        <f>0.61365*EXP(17.502*AX18/(240.97+AX18))</f>
        <v>4.6366380837937777</v>
      </c>
      <c r="AZ18">
        <f>IF(AW18&lt;&gt;0,(1000-(AV18+U18)/2)/AW18*AP18,0)</f>
        <v>3.2338358941010723</v>
      </c>
      <c r="BA18">
        <f>U18*AA18/1000</f>
        <v>3.4181930295680649</v>
      </c>
      <c r="BB18">
        <f>(AY18-BA18)</f>
        <v>1.2184450542257128</v>
      </c>
      <c r="BC18">
        <f>1/(1.6/F18+1.37/N18)</f>
        <v>2.2673962636078269</v>
      </c>
      <c r="BD18">
        <f>G18*AA18*0.001</f>
        <v>34.430751302798342</v>
      </c>
      <c r="BE18">
        <f>G18/S18</f>
        <v>0.99383952786952356</v>
      </c>
      <c r="BF18">
        <f>(1-AP18*AA18/AU18/F18)*100</f>
        <v>94.398381102661588</v>
      </c>
      <c r="BG18">
        <f>(S18-E18/(N18/1.35))</f>
        <v>397.73279745767945</v>
      </c>
      <c r="BH18">
        <f>E18*BF18/100/BG18</f>
        <v>-2.1440296724258297E-2</v>
      </c>
    </row>
    <row r="19" spans="1:60" x14ac:dyDescent="0.35">
      <c r="A19" s="1" t="s">
        <v>0</v>
      </c>
      <c r="B19" s="1" t="s">
        <v>571</v>
      </c>
      <c r="K19" s="1">
        <v>2.72</v>
      </c>
    </row>
    <row r="20" spans="1:60" x14ac:dyDescent="0.35">
      <c r="A20" s="1" t="s">
        <v>0</v>
      </c>
      <c r="B20" s="1" t="s">
        <v>570</v>
      </c>
      <c r="K20" s="1">
        <v>2.72</v>
      </c>
    </row>
    <row r="21" spans="1:60" x14ac:dyDescent="0.35">
      <c r="A21" s="1">
        <v>2</v>
      </c>
      <c r="B21" s="1" t="s">
        <v>569</v>
      </c>
      <c r="C21" s="1">
        <v>637.50000092759728</v>
      </c>
      <c r="D21" s="1">
        <v>0</v>
      </c>
      <c r="E21">
        <f>(R21-S21*(1000-T21)/(1000-U21))*AO21</f>
        <v>-8.3467170476029668</v>
      </c>
      <c r="F21">
        <f>IF(AZ21&lt;&gt;0,1/(1/AZ21-1/N21),0)</f>
        <v>11.300150232743585</v>
      </c>
      <c r="G21">
        <f>((BC21-AP21/2)*S21-E21)/(BC21+AP21/2)</f>
        <v>392.07919949704291</v>
      </c>
      <c r="H21">
        <f>AP21*1000</f>
        <v>35.708455936182141</v>
      </c>
      <c r="I21">
        <f>(AU21-BA21)</f>
        <v>0.96450049525311865</v>
      </c>
      <c r="J21">
        <f>(P21+AT21*D21)</f>
        <v>30.405782699584961</v>
      </c>
      <c r="K21" s="1"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32.473426818847656</v>
      </c>
      <c r="P21" s="1">
        <v>30.405782699584961</v>
      </c>
      <c r="Q21" s="1">
        <v>32.650825500488281</v>
      </c>
      <c r="R21" s="1">
        <v>399.91659545898438</v>
      </c>
      <c r="S21" s="1">
        <v>394.71102905273438</v>
      </c>
      <c r="T21" s="1">
        <v>7.6246538162231445</v>
      </c>
      <c r="U21" s="1">
        <v>38.712482452392578</v>
      </c>
      <c r="V21" s="1">
        <v>13.638684272766113</v>
      </c>
      <c r="W21" s="1">
        <v>69.247383117675781</v>
      </c>
      <c r="X21" s="1">
        <v>300.3328857421875</v>
      </c>
      <c r="Y21" s="1">
        <v>26.135513305664063</v>
      </c>
      <c r="Z21" s="1">
        <v>5.7168519124388695E-3</v>
      </c>
      <c r="AA21" s="1">
        <v>87.730499267578125</v>
      </c>
      <c r="AB21" s="1">
        <v>35.494544982910156</v>
      </c>
      <c r="AC21" s="1">
        <v>2.5361645221710205</v>
      </c>
      <c r="AD21" s="1">
        <v>3.3583983778953552E-2</v>
      </c>
      <c r="AE21" s="1">
        <v>5.7570012286305428E-3</v>
      </c>
      <c r="AF21" s="1">
        <v>4.0007051080465317E-2</v>
      </c>
      <c r="AG21" s="1">
        <v>1.0132688097655773E-2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1.1041650211109832</v>
      </c>
      <c r="AP21">
        <f>(U21-T21)/(1000-U21)*AO21</f>
        <v>3.5708455936182139E-2</v>
      </c>
      <c r="AQ21">
        <f>(P21+273.15)</f>
        <v>303.55578269958494</v>
      </c>
      <c r="AR21">
        <f>(O21+273.15)</f>
        <v>305.62342681884763</v>
      </c>
      <c r="AS21">
        <f>(Y21*AK21+Z21*AL21)*AM21</f>
        <v>4.1816820354383708</v>
      </c>
      <c r="AT21">
        <f>((AS21+0.00000010773*(AR21^4-AQ21^4))-AP21*44100)/(L21*0.92*2*29.3+0.00000043092*AQ21^3)</f>
        <v>-12.126878748744158</v>
      </c>
      <c r="AU21">
        <f>0.61365*EXP(17.502*J21/(240.97+J21))</f>
        <v>4.3607659086888768</v>
      </c>
      <c r="AV21">
        <f>AU21*1000/AA21</f>
        <v>49.706384268810964</v>
      </c>
      <c r="AW21">
        <f>(AV21-U21)</f>
        <v>10.993901816418386</v>
      </c>
      <c r="AX21">
        <f>IF(D21,P21,(O21+P21)/2)</f>
        <v>31.439604759216309</v>
      </c>
      <c r="AY21">
        <f>0.61365*EXP(17.502*AX21/(240.97+AX21))</f>
        <v>4.6256988475262757</v>
      </c>
      <c r="AZ21">
        <f>IF(AW21&lt;&gt;0,(1000-(AV21+U21)/2)/AW21*AP21,0)</f>
        <v>3.1044306109857893</v>
      </c>
      <c r="BA21">
        <f>U21*AA21/1000</f>
        <v>3.3962654134357582</v>
      </c>
      <c r="BB21">
        <f>(AY21-BA21)</f>
        <v>1.2294334340905175</v>
      </c>
      <c r="BC21">
        <f>1/(1.6/F21+1.37/N21)</f>
        <v>2.1661034407273165</v>
      </c>
      <c r="BD21">
        <f>G21*AA21*0.001</f>
        <v>34.397303924307941</v>
      </c>
      <c r="BE21">
        <f>G21/S21</f>
        <v>0.99333226243510964</v>
      </c>
      <c r="BF21">
        <f>(1-AP21*AA21/AU21/F21)*100</f>
        <v>93.642671091747189</v>
      </c>
      <c r="BG21">
        <f>(S21-E21/(N21/1.35))</f>
        <v>397.34354116392586</v>
      </c>
      <c r="BH21">
        <f>E21*BF21/100/BG21</f>
        <v>-1.9670859047941778E-2</v>
      </c>
    </row>
    <row r="22" spans="1:60" x14ac:dyDescent="0.35">
      <c r="A22" s="1" t="s">
        <v>0</v>
      </c>
      <c r="B22" s="1" t="s">
        <v>568</v>
      </c>
      <c r="K22" s="1">
        <v>2.72</v>
      </c>
    </row>
    <row r="23" spans="1:60" x14ac:dyDescent="0.35">
      <c r="A23" s="1" t="s">
        <v>0</v>
      </c>
      <c r="B23" s="1" t="s">
        <v>567</v>
      </c>
      <c r="K23" s="1">
        <v>2.72</v>
      </c>
    </row>
    <row r="24" spans="1:60" x14ac:dyDescent="0.35">
      <c r="A24" s="1">
        <v>3</v>
      </c>
      <c r="B24" s="1" t="s">
        <v>566</v>
      </c>
      <c r="C24" s="1">
        <v>843.50000092759728</v>
      </c>
      <c r="D24" s="1">
        <v>0</v>
      </c>
      <c r="E24">
        <f>(R24-S24*(1000-T24)/(1000-U24))*AO24</f>
        <v>-8.2578468540503636</v>
      </c>
      <c r="F24">
        <f>IF(AZ24&lt;&gt;0,1/(1/AZ24-1/N24),0)</f>
        <v>10.081896897669751</v>
      </c>
      <c r="G24">
        <f>((BC24-AP24/2)*S24-E24)/(BC24+AP24/2)</f>
        <v>392.39638964901121</v>
      </c>
      <c r="H24">
        <f>AP24*1000</f>
        <v>34.563266833834916</v>
      </c>
      <c r="I24">
        <f>(AU24-BA24)</f>
        <v>0.96475422580954939</v>
      </c>
      <c r="J24">
        <f>(P24+AT24*D24)</f>
        <v>30.320343017578125</v>
      </c>
      <c r="K24" s="1"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32.413299560546875</v>
      </c>
      <c r="P24" s="1">
        <v>30.320343017578125</v>
      </c>
      <c r="Q24" s="1">
        <v>32.614963531494141</v>
      </c>
      <c r="R24" s="1">
        <v>399.84234619140625</v>
      </c>
      <c r="S24" s="1">
        <v>394.957275390625</v>
      </c>
      <c r="T24" s="1">
        <v>8.3661975860595703</v>
      </c>
      <c r="U24" s="1">
        <v>38.468875885009766</v>
      </c>
      <c r="V24" s="1">
        <v>15.015209197998047</v>
      </c>
      <c r="W24" s="1">
        <v>69.041900634765625</v>
      </c>
      <c r="X24" s="1">
        <v>300.29071044921875</v>
      </c>
      <c r="Y24" s="1">
        <v>48.733013153076172</v>
      </c>
      <c r="Z24" s="1">
        <v>0.29956755042076111</v>
      </c>
      <c r="AA24" s="1">
        <v>87.725990295410156</v>
      </c>
      <c r="AB24" s="1">
        <v>35.638717651367188</v>
      </c>
      <c r="AC24" s="1">
        <v>2.5378053188323975</v>
      </c>
      <c r="AD24" s="1">
        <v>5.5919475853443146E-2</v>
      </c>
      <c r="AE24" s="1">
        <v>4.6836468391120434E-3</v>
      </c>
      <c r="AF24" s="1">
        <v>3.5159848630428314E-2</v>
      </c>
      <c r="AG24" s="1">
        <v>1.5238219872117043E-2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1.1040099648868333</v>
      </c>
      <c r="AP24">
        <f>(U24-T24)/(1000-U24)*AO24</f>
        <v>3.4563266833834913E-2</v>
      </c>
      <c r="AQ24">
        <f>(P24+273.15)</f>
        <v>303.4703430175781</v>
      </c>
      <c r="AR24">
        <f>(O24+273.15)</f>
        <v>305.56329956054685</v>
      </c>
      <c r="AS24">
        <f>(Y24*AK24+Z24*AL24)*AM24</f>
        <v>7.7972819302093512</v>
      </c>
      <c r="AT24">
        <f>((AS24+0.00000010773*(AR24^4-AQ24^4))-AP24*44100)/(L24*0.92*2*29.3+0.00000043092*AQ24^3)</f>
        <v>-11.700861110934865</v>
      </c>
      <c r="AU24">
        <f>0.61365*EXP(17.502*J24/(240.97+J24))</f>
        <v>4.3394744583732541</v>
      </c>
      <c r="AV24">
        <f>AU24*1000/AA24</f>
        <v>49.466235077659725</v>
      </c>
      <c r="AW24">
        <f>(AV24-U24)</f>
        <v>10.997359192649959</v>
      </c>
      <c r="AX24">
        <f>IF(D24,P24,(O24+P24)/2)</f>
        <v>31.3668212890625</v>
      </c>
      <c r="AY24">
        <f>0.61365*EXP(17.502*AX24/(240.97+AX24))</f>
        <v>4.6065988276770984</v>
      </c>
      <c r="AZ24">
        <f>IF(AW24&lt;&gt;0,(1000-(AV24+U24)/2)/AW24*AP24,0)</f>
        <v>3.0046853888146763</v>
      </c>
      <c r="BA24">
        <f>U24*AA24/1000</f>
        <v>3.3747202325637047</v>
      </c>
      <c r="BB24">
        <f>(AY24-BA24)</f>
        <v>1.2318785951133937</v>
      </c>
      <c r="BC24">
        <f>1/(1.6/F24+1.37/N24)</f>
        <v>2.0886955117568644</v>
      </c>
      <c r="BD24">
        <f>G24*AA24*0.001</f>
        <v>34.42336187030314</v>
      </c>
      <c r="BE24">
        <f>G24/S24</f>
        <v>0.99351604363008383</v>
      </c>
      <c r="BF24">
        <f>(1-AP24*AA24/AU24/F24)*100</f>
        <v>93.069514243452304</v>
      </c>
      <c r="BG24">
        <f>(S24-E24/(N24/1.35))</f>
        <v>397.56175829470226</v>
      </c>
      <c r="BH24">
        <f>E24*BF24/100/BG24</f>
        <v>-1.9331683175462237E-2</v>
      </c>
    </row>
    <row r="25" spans="1:60" x14ac:dyDescent="0.35">
      <c r="A25" s="1" t="s">
        <v>0</v>
      </c>
      <c r="B25" s="1" t="s">
        <v>565</v>
      </c>
      <c r="K25" s="1">
        <v>2.72</v>
      </c>
    </row>
    <row r="26" spans="1:60" x14ac:dyDescent="0.35">
      <c r="A26" s="1" t="s">
        <v>0</v>
      </c>
      <c r="B26" s="1" t="s">
        <v>564</v>
      </c>
      <c r="K26" s="1">
        <v>2.72</v>
      </c>
    </row>
    <row r="27" spans="1:60" x14ac:dyDescent="0.35">
      <c r="A27" s="1">
        <v>4</v>
      </c>
      <c r="B27" s="1" t="s">
        <v>563</v>
      </c>
      <c r="C27" s="1">
        <v>1049.5000009275973</v>
      </c>
      <c r="D27" s="1">
        <v>0</v>
      </c>
      <c r="E27">
        <f>(R27-S27*(1000-T27)/(1000-U27))*AO27</f>
        <v>-7.3175475225113642</v>
      </c>
      <c r="F27">
        <f>IF(AZ27&lt;&gt;0,1/(1/AZ27-1/N27),0)</f>
        <v>9.6116047778077114</v>
      </c>
      <c r="G27">
        <f>((BC27-AP27/2)*S27-E27)/(BC27+AP27/2)</f>
        <v>391.67486650197549</v>
      </c>
      <c r="H27">
        <f>AP27*1000</f>
        <v>33.781260746532162</v>
      </c>
      <c r="I27">
        <f>(AU27-BA27)</f>
        <v>0.95667724034770485</v>
      </c>
      <c r="J27">
        <f>(P27+AT27*D27)</f>
        <v>30.299236297607422</v>
      </c>
      <c r="K27" s="1"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32.371490478515625</v>
      </c>
      <c r="P27" s="1">
        <v>30.299236297607422</v>
      </c>
      <c r="Q27" s="1">
        <v>32.577919006347656</v>
      </c>
      <c r="R27" s="1">
        <v>400.02093505859375</v>
      </c>
      <c r="S27" s="1">
        <v>394.575927734375</v>
      </c>
      <c r="T27" s="1">
        <v>9.0829277038574219</v>
      </c>
      <c r="U27" s="1">
        <v>38.50164794921875</v>
      </c>
      <c r="V27" s="1">
        <v>16.33985710144043</v>
      </c>
      <c r="W27" s="1">
        <v>69.263069152832031</v>
      </c>
      <c r="X27" s="1">
        <v>300.309814453125</v>
      </c>
      <c r="Y27" s="1">
        <v>99.978248596191406</v>
      </c>
      <c r="Z27" s="1">
        <v>5.6023873388767242E-2</v>
      </c>
      <c r="AA27" s="1">
        <v>87.724853515625</v>
      </c>
      <c r="AB27" s="1">
        <v>35.483657836914063</v>
      </c>
      <c r="AC27" s="1">
        <v>2.5451865196228027</v>
      </c>
      <c r="AD27" s="1">
        <v>6.6359229385852814E-2</v>
      </c>
      <c r="AE27" s="1">
        <v>6.0037565417587757E-3</v>
      </c>
      <c r="AF27" s="1">
        <v>3.1136848032474518E-2</v>
      </c>
      <c r="AG27" s="1">
        <v>1.4253405854105949E-2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1.1040802001953121</v>
      </c>
      <c r="AP27">
        <f>(U27-T27)/(1000-U27)*AO27</f>
        <v>3.3781260746532163E-2</v>
      </c>
      <c r="AQ27">
        <f>(P27+273.15)</f>
        <v>303.4492362976074</v>
      </c>
      <c r="AR27">
        <f>(O27+273.15)</f>
        <v>305.5214904785156</v>
      </c>
      <c r="AS27">
        <f>(Y27*AK27+Z27*AL27)*AM27</f>
        <v>15.996519417840545</v>
      </c>
      <c r="AT27">
        <f>((AS27+0.00000010773*(AR27^4-AQ27^4))-AP27*44100)/(L27*0.92*2*29.3+0.00000043092*AQ27^3)</f>
        <v>-11.36813504601378</v>
      </c>
      <c r="AU27">
        <f>0.61365*EXP(17.502*J27/(240.97+J27))</f>
        <v>4.3342286668030834</v>
      </c>
      <c r="AV27">
        <f>AU27*1000/AA27</f>
        <v>49.407077847455149</v>
      </c>
      <c r="AW27">
        <f>(AV27-U27)</f>
        <v>10.905429898236399</v>
      </c>
      <c r="AX27">
        <f>IF(D27,P27,(O27+P27)/2)</f>
        <v>31.335363388061523</v>
      </c>
      <c r="AY27">
        <f>0.61365*EXP(17.502*AX27/(240.97+AX27))</f>
        <v>4.5983648476996528</v>
      </c>
      <c r="AZ27">
        <f>IF(AW27&lt;&gt;0,(1000-(AV27+U27)/2)/AW27*AP27,0)</f>
        <v>2.9614996615345395</v>
      </c>
      <c r="BA27">
        <f>U27*AA27/1000</f>
        <v>3.3775514264553785</v>
      </c>
      <c r="BB27">
        <f>(AY27-BA27)</f>
        <v>1.2208134212442743</v>
      </c>
      <c r="BC27">
        <f>1/(1.6/F27+1.37/N27)</f>
        <v>2.0553595894595649</v>
      </c>
      <c r="BD27">
        <f>G27*AA27*0.001</f>
        <v>34.359620289637782</v>
      </c>
      <c r="BE27">
        <f>G27/S27</f>
        <v>0.99264764769341818</v>
      </c>
      <c r="BF27">
        <f>(1-AP27*AA27/AU27/F27)*100</f>
        <v>92.886378057935914</v>
      </c>
      <c r="BG27">
        <f>(S27-E27/(N27/1.35))</f>
        <v>396.88384501099603</v>
      </c>
      <c r="BH27">
        <f>E27*BF27/100/BG27</f>
        <v>-1.7125929769554394E-2</v>
      </c>
    </row>
    <row r="28" spans="1:60" x14ac:dyDescent="0.35">
      <c r="A28" s="1" t="s">
        <v>0</v>
      </c>
      <c r="B28" s="1" t="s">
        <v>562</v>
      </c>
      <c r="K28" s="1">
        <v>2.72</v>
      </c>
    </row>
    <row r="29" spans="1:60" x14ac:dyDescent="0.35">
      <c r="A29" s="1" t="s">
        <v>0</v>
      </c>
      <c r="B29" s="1" t="s">
        <v>561</v>
      </c>
      <c r="K29" s="1">
        <v>2.72</v>
      </c>
    </row>
    <row r="30" spans="1:60" x14ac:dyDescent="0.35">
      <c r="A30" s="1">
        <v>5</v>
      </c>
      <c r="B30" s="1" t="s">
        <v>560</v>
      </c>
      <c r="C30" s="1">
        <v>1254.5000009275973</v>
      </c>
      <c r="D30" s="1">
        <v>0</v>
      </c>
      <c r="E30">
        <f>(R30-S30*(1000-T30)/(1000-U30))*AO30</f>
        <v>-6.750702175912032</v>
      </c>
      <c r="F30">
        <f>IF(AZ30&lt;&gt;0,1/(1/AZ30-1/N30),0)</f>
        <v>9.3601307796709801</v>
      </c>
      <c r="G30">
        <f>((BC30-AP30/2)*S30-E30)/(BC30+AP30/2)</f>
        <v>391.10574346498385</v>
      </c>
      <c r="H30">
        <f>AP30*1000</f>
        <v>33.147118624676736</v>
      </c>
      <c r="I30">
        <f>(AU30-BA30)</f>
        <v>0.94638332747408027</v>
      </c>
      <c r="J30">
        <f>(P30+AT30*D30)</f>
        <v>30.318248748779297</v>
      </c>
      <c r="K30" s="1"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32.352874755859375</v>
      </c>
      <c r="P30" s="1">
        <v>30.318248748779297</v>
      </c>
      <c r="Q30" s="1">
        <v>32.556995391845703</v>
      </c>
      <c r="R30" s="1">
        <v>399.90130615234375</v>
      </c>
      <c r="S30" s="1">
        <v>394.18154907226563</v>
      </c>
      <c r="T30" s="1">
        <v>9.8122587203979492</v>
      </c>
      <c r="U30" s="1">
        <v>38.672637939453125</v>
      </c>
      <c r="V30" s="1">
        <v>17.670555114746094</v>
      </c>
      <c r="W30" s="1">
        <v>69.644203186035156</v>
      </c>
      <c r="X30" s="1">
        <v>300.31979370117188</v>
      </c>
      <c r="Y30" s="1">
        <v>149.72225952148438</v>
      </c>
      <c r="Z30" s="1">
        <v>0.16350021958351135</v>
      </c>
      <c r="AA30" s="1">
        <v>87.725341796875</v>
      </c>
      <c r="AB30" s="1">
        <v>35.461624145507813</v>
      </c>
      <c r="AC30" s="1">
        <v>2.5599660873413086</v>
      </c>
      <c r="AD30" s="1">
        <v>0.10650469362735748</v>
      </c>
      <c r="AE30" s="1">
        <v>9.4635877758264542E-3</v>
      </c>
      <c r="AF30" s="1">
        <v>6.8996138870716095E-2</v>
      </c>
      <c r="AG30" s="1">
        <v>1.6841540113091469E-2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1.1041168886072492</v>
      </c>
      <c r="AP30">
        <f>(U30-T30)/(1000-U30)*AO30</f>
        <v>3.3147118624676737E-2</v>
      </c>
      <c r="AQ30">
        <f>(P30+273.15)</f>
        <v>303.46824874877927</v>
      </c>
      <c r="AR30">
        <f>(O30+273.15)</f>
        <v>305.50287475585935</v>
      </c>
      <c r="AS30">
        <f>(Y30*AK30+Z30*AL30)*AM30</f>
        <v>23.955560987988974</v>
      </c>
      <c r="AT30">
        <f>((AS30+0.00000010773*(AR30^4-AQ30^4))-AP30*44100)/(L30*0.92*2*29.3+0.00000043092*AQ30^3)</f>
        <v>-11.089594802450403</v>
      </c>
      <c r="AU30">
        <f>0.61365*EXP(17.502*J30/(240.97+J30))</f>
        <v>4.3389537088994015</v>
      </c>
      <c r="AV30">
        <f>AU30*1000/AA30</f>
        <v>49.460664615546314</v>
      </c>
      <c r="AW30">
        <f>(AV30-U30)</f>
        <v>10.788026676093189</v>
      </c>
      <c r="AX30">
        <f>IF(D30,P30,(O30+P30)/2)</f>
        <v>31.335561752319336</v>
      </c>
      <c r="AY30">
        <f>0.61365*EXP(17.502*AX30/(240.97+AX30))</f>
        <v>4.5984167285694015</v>
      </c>
      <c r="AZ30">
        <f>IF(AW30&lt;&gt;0,(1000-(AV30+U30)/2)/AW30*AP30,0)</f>
        <v>2.9371855538333005</v>
      </c>
      <c r="BA30">
        <f>U30*AA30/1000</f>
        <v>3.3925703814253212</v>
      </c>
      <c r="BB30">
        <f>(AY30-BA30)</f>
        <v>1.2058463471440803</v>
      </c>
      <c r="BC30">
        <f>1/(1.6/F30+1.37/N30)</f>
        <v>2.0366382483175482</v>
      </c>
      <c r="BD30">
        <f>G30*AA30*0.001</f>
        <v>34.30988502418662</v>
      </c>
      <c r="BE30">
        <f>G30/S30</f>
        <v>0.99219698229275088</v>
      </c>
      <c r="BF30">
        <f>(1-AP30*AA30/AU30/F30)*100</f>
        <v>92.840150096824701</v>
      </c>
      <c r="BG30">
        <f>(S30-E30/(N30/1.35))</f>
        <v>396.3106862091521</v>
      </c>
      <c r="BH30">
        <f>E30*BF30/100/BG30</f>
        <v>-1.581426454243718E-2</v>
      </c>
    </row>
    <row r="31" spans="1:60" x14ac:dyDescent="0.35">
      <c r="A31" s="1" t="s">
        <v>0</v>
      </c>
      <c r="B31" s="1" t="s">
        <v>559</v>
      </c>
      <c r="K31" s="1">
        <v>2.72</v>
      </c>
    </row>
    <row r="32" spans="1:60" x14ac:dyDescent="0.35">
      <c r="A32" s="1" t="s">
        <v>0</v>
      </c>
      <c r="B32" s="1" t="s">
        <v>558</v>
      </c>
      <c r="K32" s="1">
        <v>2.72</v>
      </c>
    </row>
    <row r="33" spans="1:60" x14ac:dyDescent="0.35">
      <c r="A33" s="1">
        <v>6</v>
      </c>
      <c r="B33" s="1" t="s">
        <v>557</v>
      </c>
      <c r="C33" s="1">
        <v>1460.5000009275973</v>
      </c>
      <c r="D33" s="1">
        <v>0</v>
      </c>
      <c r="E33">
        <f>(R33-S33*(1000-T33)/(1000-U33))*AO33</f>
        <v>-5.2366363334861186</v>
      </c>
      <c r="F33">
        <f>IF(AZ33&lt;&gt;0,1/(1/AZ33-1/N33),0)</f>
        <v>9.273860434976914</v>
      </c>
      <c r="G33">
        <f>((BC33-AP33/2)*S33-E33)/(BC33+AP33/2)</f>
        <v>389.26325517744266</v>
      </c>
      <c r="H33">
        <f>AP33*1000</f>
        <v>32.695481286014491</v>
      </c>
      <c r="I33">
        <f>(AU33-BA33)</f>
        <v>0.93598410483433847</v>
      </c>
      <c r="J33">
        <f>(P33+AT33*D33)</f>
        <v>30.40595817565918</v>
      </c>
      <c r="K33" s="1"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32.358688354492188</v>
      </c>
      <c r="P33" s="1">
        <v>30.40595817565918</v>
      </c>
      <c r="Q33" s="1">
        <v>32.550178527832031</v>
      </c>
      <c r="R33" s="1">
        <v>399.87701416015625</v>
      </c>
      <c r="S33" s="1">
        <v>392.98300170898438</v>
      </c>
      <c r="T33" s="1">
        <v>10.582340240478516</v>
      </c>
      <c r="U33" s="1">
        <v>39.037429809570313</v>
      </c>
      <c r="V33" s="1">
        <v>19.052528381347656</v>
      </c>
      <c r="W33" s="1">
        <v>70.283287048339844</v>
      </c>
      <c r="X33" s="1">
        <v>300.33306884765625</v>
      </c>
      <c r="Y33" s="1">
        <v>299.50787353515625</v>
      </c>
      <c r="Z33" s="1">
        <v>1.372054498642683E-2</v>
      </c>
      <c r="AA33" s="1">
        <v>87.731842041015625</v>
      </c>
      <c r="AB33" s="1">
        <v>35.469829559326172</v>
      </c>
      <c r="AC33" s="1">
        <v>2.5490326881408691</v>
      </c>
      <c r="AD33" s="1">
        <v>0.10511499643325806</v>
      </c>
      <c r="AE33" s="1">
        <v>7.3572667315602303E-3</v>
      </c>
      <c r="AF33" s="1">
        <v>2.7070667594671249E-2</v>
      </c>
      <c r="AG33" s="1">
        <v>1.5955287963151932E-2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1.1041656942928535</v>
      </c>
      <c r="AP33">
        <f>(U33-T33)/(1000-U33)*AO33</f>
        <v>3.2695481286014488E-2</v>
      </c>
      <c r="AQ33">
        <f>(P33+273.15)</f>
        <v>303.55595817565916</v>
      </c>
      <c r="AR33">
        <f>(O33+273.15)</f>
        <v>305.50868835449216</v>
      </c>
      <c r="AS33">
        <f>(Y33*AK33+Z33*AL33)*AM33</f>
        <v>47.921258694501375</v>
      </c>
      <c r="AT33">
        <f>((AS33+0.00000010773*(AR33^4-AQ33^4))-AP33*44100)/(L33*0.92*2*29.3+0.00000043092*AQ33^3)</f>
        <v>-10.752061363442786</v>
      </c>
      <c r="AU33">
        <f>0.61365*EXP(17.502*J33/(240.97+J33))</f>
        <v>4.3608097305747959</v>
      </c>
      <c r="AV33">
        <f>AU33*1000/AA33</f>
        <v>49.706122989371046</v>
      </c>
      <c r="AW33">
        <f>(AV33-U33)</f>
        <v>10.668693179800734</v>
      </c>
      <c r="AX33">
        <f>IF(D33,P33,(O33+P33)/2)</f>
        <v>31.382323265075684</v>
      </c>
      <c r="AY33">
        <f>0.61365*EXP(17.502*AX33/(240.97+AX33))</f>
        <v>4.6106611285084869</v>
      </c>
      <c r="AZ33">
        <f>IF(AW33&lt;&gt;0,(1000-(AV33+U33)/2)/AW33*AP33,0)</f>
        <v>2.9286365419407399</v>
      </c>
      <c r="BA33">
        <f>U33*AA33/1000</f>
        <v>3.4248256257404575</v>
      </c>
      <c r="BB33">
        <f>(AY33-BA33)</f>
        <v>1.1858355027680294</v>
      </c>
      <c r="BC33">
        <f>1/(1.6/F33+1.37/N33)</f>
        <v>2.0300637500498078</v>
      </c>
      <c r="BD33">
        <f>G33*AA33*0.001</f>
        <v>34.150782415598961</v>
      </c>
      <c r="BE33">
        <f>G33/S33</f>
        <v>0.99053458669874916</v>
      </c>
      <c r="BF33">
        <f>(1-AP33*AA33/AU33/F33)*100</f>
        <v>92.907206943317647</v>
      </c>
      <c r="BG33">
        <f>(S33-E33/(N33/1.35))</f>
        <v>394.63461017866007</v>
      </c>
      <c r="BH33">
        <f>E33*BF33/100/BG33</f>
        <v>-1.2328398041465034E-2</v>
      </c>
    </row>
    <row r="34" spans="1:60" x14ac:dyDescent="0.35">
      <c r="A34" s="1" t="s">
        <v>0</v>
      </c>
      <c r="B34" s="1" t="s">
        <v>556</v>
      </c>
      <c r="K34" s="1">
        <v>2.72</v>
      </c>
    </row>
    <row r="35" spans="1:60" x14ac:dyDescent="0.35">
      <c r="A35" s="1" t="s">
        <v>0</v>
      </c>
      <c r="B35" s="1" t="s">
        <v>555</v>
      </c>
      <c r="K35" s="1">
        <v>2.72</v>
      </c>
    </row>
    <row r="36" spans="1:60" x14ac:dyDescent="0.35">
      <c r="A36" s="1">
        <v>7</v>
      </c>
      <c r="B36" s="1" t="s">
        <v>554</v>
      </c>
      <c r="C36" s="1">
        <v>1667.0000009164214</v>
      </c>
      <c r="D36" s="1">
        <v>0</v>
      </c>
      <c r="E36">
        <f>(R36-S36*(1000-T36)/(1000-U36))*AO36</f>
        <v>-4.317785439713071</v>
      </c>
      <c r="F36">
        <f>IF(AZ36&lt;&gt;0,1/(1/AZ36-1/N36),0)</f>
        <v>10.315367813434989</v>
      </c>
      <c r="G36">
        <f>((BC36-AP36/2)*S36-E36)/(BC36+AP36/2)</f>
        <v>388.25963095871202</v>
      </c>
      <c r="H36">
        <f>AP36*1000</f>
        <v>32.502424026943608</v>
      </c>
      <c r="I36">
        <f>(AU36-BA36)</f>
        <v>0.90063834325854186</v>
      </c>
      <c r="J36">
        <f>(P36+AT36*D36)</f>
        <v>30.478565216064453</v>
      </c>
      <c r="K36" s="1"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32.382919311523438</v>
      </c>
      <c r="P36" s="1">
        <v>30.478565216064453</v>
      </c>
      <c r="Q36" s="1">
        <v>32.562660217285156</v>
      </c>
      <c r="R36" s="1">
        <v>399.87625122070313</v>
      </c>
      <c r="S36" s="1">
        <v>392.23504638671875</v>
      </c>
      <c r="T36" s="1">
        <v>11.346850395202637</v>
      </c>
      <c r="U36" s="1">
        <v>39.637554168701172</v>
      </c>
      <c r="V36" s="1">
        <v>20.406085968017578</v>
      </c>
      <c r="W36" s="1">
        <v>71.283859252929688</v>
      </c>
      <c r="X36" s="1">
        <v>300.10696411132813</v>
      </c>
      <c r="Y36" s="1">
        <v>499.15936279296875</v>
      </c>
      <c r="Z36" s="1">
        <v>8.2321390509605408E-2</v>
      </c>
      <c r="AA36" s="1">
        <v>87.753562927246094</v>
      </c>
      <c r="AB36" s="1">
        <v>35.532077789306641</v>
      </c>
      <c r="AC36" s="1">
        <v>2.557746410369873</v>
      </c>
      <c r="AD36" s="1">
        <v>0.11427216231822968</v>
      </c>
      <c r="AE36" s="1">
        <v>1.1823810636997223E-2</v>
      </c>
      <c r="AF36" s="1">
        <v>6.0972917824983597E-2</v>
      </c>
      <c r="AG36" s="1">
        <v>1.3313986361026764E-2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1.1033344268798826</v>
      </c>
      <c r="AP36">
        <f>(U36-T36)/(1000-U36)*AO36</f>
        <v>3.2502424026943609E-2</v>
      </c>
      <c r="AQ36">
        <f>(P36+273.15)</f>
        <v>303.62856521606443</v>
      </c>
      <c r="AR36">
        <f>(O36+273.15)</f>
        <v>305.53291931152341</v>
      </c>
      <c r="AS36">
        <f>(Y36*AK36+Z36*AL36)*AM36</f>
        <v>79.86549626174201</v>
      </c>
      <c r="AT36">
        <f>((AS36+0.00000010773*(AR36^4-AQ36^4))-AP36*44100)/(L36*0.92*2*29.3+0.00000043092*AQ36^3)</f>
        <v>-10.438404983243961</v>
      </c>
      <c r="AU36">
        <f>0.61365*EXP(17.502*J36/(240.97+J36))</f>
        <v>4.378974947283786</v>
      </c>
      <c r="AV36">
        <f>AU36*1000/AA36</f>
        <v>49.90082227104859</v>
      </c>
      <c r="AW36">
        <f>(AV36-U36)</f>
        <v>10.263268102347418</v>
      </c>
      <c r="AX36">
        <f>IF(D36,P36,(O36+P36)/2)</f>
        <v>31.430742263793945</v>
      </c>
      <c r="AY36">
        <f>0.61365*EXP(17.502*AX36/(240.97+AX36))</f>
        <v>4.623369448123662</v>
      </c>
      <c r="AZ36">
        <f>IF(AW36&lt;&gt;0,(1000-(AV36+U36)/2)/AW36*AP36,0)</f>
        <v>3.025090700005979</v>
      </c>
      <c r="BA36">
        <f>U36*AA36/1000</f>
        <v>3.4783366040252441</v>
      </c>
      <c r="BB36">
        <f>(AY36-BA36)</f>
        <v>1.1450328440984179</v>
      </c>
      <c r="BC36">
        <f>1/(1.6/F36+1.37/N36)</f>
        <v>2.1044842202588585</v>
      </c>
      <c r="BD36">
        <f>G36*AA36*0.001</f>
        <v>34.071165957444684</v>
      </c>
      <c r="BE36">
        <f>G36/S36</f>
        <v>0.98986471131371767</v>
      </c>
      <c r="BF36">
        <f>(1-AP36*AA36/AU36/F36)*100</f>
        <v>93.68572733759045</v>
      </c>
      <c r="BG36">
        <f>(S36-E36/(N36/1.35))</f>
        <v>393.59685395713774</v>
      </c>
      <c r="BH36">
        <f>E36*BF36/100/BG36</f>
        <v>-1.0277390821097064E-2</v>
      </c>
    </row>
    <row r="37" spans="1:60" x14ac:dyDescent="0.35">
      <c r="A37" s="1" t="s">
        <v>0</v>
      </c>
      <c r="B37" s="1" t="s">
        <v>553</v>
      </c>
      <c r="K37" s="1">
        <v>2.72</v>
      </c>
    </row>
    <row r="38" spans="1:60" x14ac:dyDescent="0.35">
      <c r="A38" s="1" t="s">
        <v>0</v>
      </c>
      <c r="B38" s="1" t="s">
        <v>552</v>
      </c>
      <c r="K38" s="1">
        <v>2.72</v>
      </c>
    </row>
    <row r="39" spans="1:60" x14ac:dyDescent="0.35">
      <c r="A39" s="1">
        <v>8</v>
      </c>
      <c r="B39" s="1" t="s">
        <v>551</v>
      </c>
      <c r="C39" s="1">
        <v>1873.0000009164214</v>
      </c>
      <c r="D39" s="1">
        <v>0</v>
      </c>
      <c r="E39">
        <f>(R39-S39*(1000-T39)/(1000-U39))*AO39</f>
        <v>-3.5593540468758853</v>
      </c>
      <c r="F39">
        <f>IF(AZ39&lt;&gt;0,1/(1/AZ39-1/N39),0)</f>
        <v>11.839948019926338</v>
      </c>
      <c r="G39">
        <f>((BC39-AP39/2)*S39-E39)/(BC39+AP39/2)</f>
        <v>387.66389805234803</v>
      </c>
      <c r="H39">
        <f>AP39*1000</f>
        <v>32.468612601408395</v>
      </c>
      <c r="I39">
        <f>(AU39-BA39)</f>
        <v>0.8652836770730179</v>
      </c>
      <c r="J39">
        <f>(P39+AT39*D39)</f>
        <v>30.589906692504883</v>
      </c>
      <c r="K39" s="1"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32.431068420410156</v>
      </c>
      <c r="P39" s="1">
        <v>30.589906692504883</v>
      </c>
      <c r="Q39" s="1">
        <v>32.591789245605469</v>
      </c>
      <c r="R39" s="1">
        <v>400.1119384765625</v>
      </c>
      <c r="S39" s="1">
        <v>391.80386352539063</v>
      </c>
      <c r="T39" s="1">
        <v>12.103790283203125</v>
      </c>
      <c r="U39" s="1">
        <v>40.358074188232422</v>
      </c>
      <c r="V39" s="1">
        <v>21.70897102355957</v>
      </c>
      <c r="W39" s="1">
        <v>72.38494873046875</v>
      </c>
      <c r="X39" s="1">
        <v>299.95599365234375</v>
      </c>
      <c r="Y39" s="1">
        <v>749.90087890625</v>
      </c>
      <c r="Z39" s="1">
        <v>4.6878296881914139E-2</v>
      </c>
      <c r="AA39" s="1">
        <v>87.756301879882813</v>
      </c>
      <c r="AB39" s="1">
        <v>35.547492980957031</v>
      </c>
      <c r="AC39" s="1">
        <v>2.5649607181549072</v>
      </c>
      <c r="AD39" s="1">
        <v>0.10235346108675003</v>
      </c>
      <c r="AE39" s="1">
        <v>7.6633552089333534E-3</v>
      </c>
      <c r="AF39" s="1">
        <v>4.2088516056537628E-2</v>
      </c>
      <c r="AG39" s="1">
        <v>1.2701217085123062E-2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1.1027793884277342</v>
      </c>
      <c r="AP39">
        <f>(U39-T39)/(1000-U39)*AO39</f>
        <v>3.2468612601408396E-2</v>
      </c>
      <c r="AQ39">
        <f>(P39+273.15)</f>
        <v>303.73990669250486</v>
      </c>
      <c r="AR39">
        <f>(O39+273.15)</f>
        <v>305.58106842041013</v>
      </c>
      <c r="AS39">
        <f>(Y39*AK39+Z39*AL39)*AM39</f>
        <v>119.98413794314547</v>
      </c>
      <c r="AT39">
        <f>((AS39+0.00000010773*(AR39^4-AQ39^4))-AP39*44100)/(L39*0.92*2*29.3+0.00000043092*AQ39^3)</f>
        <v>-10.116754389132817</v>
      </c>
      <c r="AU39">
        <f>0.61365*EXP(17.502*J39/(240.97+J39))</f>
        <v>4.4069590188262486</v>
      </c>
      <c r="AV39">
        <f>AU39*1000/AA39</f>
        <v>50.218148718918343</v>
      </c>
      <c r="AW39">
        <f>(AV39-U39)</f>
        <v>9.860074530685921</v>
      </c>
      <c r="AX39">
        <f>IF(D39,P39,(O39+P39)/2)</f>
        <v>31.51048755645752</v>
      </c>
      <c r="AY39">
        <f>0.61365*EXP(17.502*AX39/(240.97+AX39))</f>
        <v>4.6443663357627534</v>
      </c>
      <c r="AZ39">
        <f>IF(AW39&lt;&gt;0,(1000-(AV39+U39)/2)/AW39*AP39,0)</f>
        <v>3.1438069112664655</v>
      </c>
      <c r="BA39">
        <f>U39*AA39/1000</f>
        <v>3.5416753417532307</v>
      </c>
      <c r="BB39">
        <f>(AY39-BA39)</f>
        <v>1.1026909940095226</v>
      </c>
      <c r="BC39">
        <f>1/(1.6/F39+1.37/N39)</f>
        <v>2.1968213032987944</v>
      </c>
      <c r="BD39">
        <f>G39*AA39*0.001</f>
        <v>34.019950065413973</v>
      </c>
      <c r="BE39">
        <f>G39/S39</f>
        <v>0.98943357669883136</v>
      </c>
      <c r="BF39">
        <f>(1-AP39*AA39/AU39/F39)*100</f>
        <v>94.539238146144768</v>
      </c>
      <c r="BG39">
        <f>(S39-E39/(N39/1.35))</f>
        <v>392.92646569136559</v>
      </c>
      <c r="BH39">
        <f>E39*BF39/100/BG39</f>
        <v>-8.5639082440518311E-3</v>
      </c>
    </row>
    <row r="40" spans="1:60" x14ac:dyDescent="0.35">
      <c r="A40" s="1" t="s">
        <v>0</v>
      </c>
      <c r="B40" s="1" t="s">
        <v>550</v>
      </c>
      <c r="K40" s="1">
        <v>2.72</v>
      </c>
    </row>
    <row r="41" spans="1:60" x14ac:dyDescent="0.35">
      <c r="A41" s="1" t="s">
        <v>0</v>
      </c>
      <c r="B41" s="1" t="s">
        <v>549</v>
      </c>
      <c r="K41" s="1">
        <v>2.72</v>
      </c>
    </row>
    <row r="42" spans="1:60" x14ac:dyDescent="0.35">
      <c r="A42" s="1">
        <v>9</v>
      </c>
      <c r="B42" s="1" t="s">
        <v>548</v>
      </c>
      <c r="C42" s="1">
        <v>2079.0000009164214</v>
      </c>
      <c r="D42" s="1">
        <v>0</v>
      </c>
      <c r="E42">
        <f>(R42-S42*(1000-T42)/(1000-U42))*AO42</f>
        <v>-2.9904426338082071</v>
      </c>
      <c r="F42">
        <f>IF(AZ42&lt;&gt;0,1/(1/AZ42-1/N42),0)</f>
        <v>12.821518067206272</v>
      </c>
      <c r="G42">
        <f>((BC42-AP42/2)*S42-E42)/(BC42+AP42/2)</f>
        <v>386.99676335801655</v>
      </c>
      <c r="H42">
        <f>AP42*1000</f>
        <v>32.579548821352169</v>
      </c>
      <c r="I42">
        <f>(AU42-BA42)</f>
        <v>0.85006220128442722</v>
      </c>
      <c r="J42">
        <f>(P42+AT42*D42)</f>
        <v>30.789035797119141</v>
      </c>
      <c r="K42" s="1"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32.494232177734375</v>
      </c>
      <c r="P42" s="1">
        <v>30.789035797119141</v>
      </c>
      <c r="Q42" s="1">
        <v>32.636547088623047</v>
      </c>
      <c r="R42" s="1">
        <v>400.13623046875</v>
      </c>
      <c r="S42" s="1">
        <v>391.3065185546875</v>
      </c>
      <c r="T42" s="1">
        <v>12.835403442382813</v>
      </c>
      <c r="U42" s="1">
        <v>41.103462219238281</v>
      </c>
      <c r="V42" s="1">
        <v>22.940851211547852</v>
      </c>
      <c r="W42" s="1">
        <v>73.464653015136719</v>
      </c>
      <c r="X42" s="1">
        <v>300.60052490234375</v>
      </c>
      <c r="Y42" s="1">
        <v>1000.2970581054688</v>
      </c>
      <c r="Z42" s="1">
        <v>1.3720206916332245E-2</v>
      </c>
      <c r="AA42" s="1">
        <v>87.762283325195313</v>
      </c>
      <c r="AB42" s="1">
        <v>35.438064575195313</v>
      </c>
      <c r="AC42" s="1">
        <v>2.5813298225402832</v>
      </c>
      <c r="AD42" s="1">
        <v>4.7101568430662155E-2</v>
      </c>
      <c r="AE42" s="1">
        <v>1.2836157344281673E-2</v>
      </c>
      <c r="AF42" s="1">
        <v>3.1191915273666382E-2</v>
      </c>
      <c r="AG42" s="1">
        <v>2.0999463275074959E-2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1.1051489886115577</v>
      </c>
      <c r="AP42">
        <f>(U42-T42)/(1000-U42)*AO42</f>
        <v>3.2579548821352167E-2</v>
      </c>
      <c r="AQ42">
        <f>(P42+273.15)</f>
        <v>303.93903579711912</v>
      </c>
      <c r="AR42">
        <f>(O42+273.15)</f>
        <v>305.64423217773435</v>
      </c>
      <c r="AS42">
        <f>(Y42*AK42+Z42*AL42)*AM42</f>
        <v>160.04752571953395</v>
      </c>
      <c r="AT42">
        <f>((AS42+0.00000010773*(AR42^4-AQ42^4))-AP42*44100)/(L42*0.92*2*29.3+0.00000043092*AQ42^3)</f>
        <v>-9.8517602500890646</v>
      </c>
      <c r="AU42">
        <f>0.61365*EXP(17.502*J42/(240.97+J42))</f>
        <v>4.4573958982156787</v>
      </c>
      <c r="AV42">
        <f>AU42*1000/AA42</f>
        <v>50.789424902485685</v>
      </c>
      <c r="AW42">
        <f>(AV42-U42)</f>
        <v>9.6859626832474035</v>
      </c>
      <c r="AX42">
        <f>IF(D42,P42,(O42+P42)/2)</f>
        <v>31.641633987426758</v>
      </c>
      <c r="AY42">
        <f>0.61365*EXP(17.502*AX42/(240.97+AX42))</f>
        <v>4.6790777018458884</v>
      </c>
      <c r="AZ42">
        <f>IF(AW42&lt;&gt;0,(1000-(AV42+U42)/2)/AW42*AP42,0)</f>
        <v>3.2090392495475233</v>
      </c>
      <c r="BA42">
        <f>U42*AA42/1000</f>
        <v>3.6073336969312515</v>
      </c>
      <c r="BB42">
        <f>(AY42-BA42)</f>
        <v>1.0717440049146369</v>
      </c>
      <c r="BC42">
        <f>1/(1.6/F42+1.37/N42)</f>
        <v>2.2479101038318587</v>
      </c>
      <c r="BD42">
        <f>G42*AA42*0.001</f>
        <v>33.963719591759812</v>
      </c>
      <c r="BE42">
        <f>G42/S42</f>
        <v>0.98898624226197596</v>
      </c>
      <c r="BF42">
        <f>(1-AP42*AA42/AU42/F42)*100</f>
        <v>94.996979047068834</v>
      </c>
      <c r="BG42">
        <f>(S42-E42/(N42/1.35))</f>
        <v>392.24968895407034</v>
      </c>
      <c r="BH42">
        <f>E42*BF42/100/BG42</f>
        <v>-7.2424025875672182E-3</v>
      </c>
    </row>
    <row r="43" spans="1:60" x14ac:dyDescent="0.35">
      <c r="A43" s="1" t="s">
        <v>0</v>
      </c>
      <c r="B43" s="1" t="s">
        <v>547</v>
      </c>
      <c r="K43" s="1">
        <v>2.72</v>
      </c>
    </row>
    <row r="44" spans="1:60" x14ac:dyDescent="0.35">
      <c r="A44" s="1" t="s">
        <v>0</v>
      </c>
      <c r="B44" s="1" t="s">
        <v>546</v>
      </c>
      <c r="K44" s="1">
        <v>2.72</v>
      </c>
    </row>
    <row r="45" spans="1:60" x14ac:dyDescent="0.35">
      <c r="A45" s="1">
        <v>10</v>
      </c>
      <c r="B45" s="1" t="s">
        <v>545</v>
      </c>
      <c r="C45" s="1">
        <v>2285.0000009164214</v>
      </c>
      <c r="D45" s="1">
        <v>0</v>
      </c>
      <c r="E45">
        <f>(R45-S45*(1000-T45)/(1000-U45))*AO45</f>
        <v>-2.7041450104056803</v>
      </c>
      <c r="F45">
        <f>IF(AZ45&lt;&gt;0,1/(1/AZ45-1/N45),0)</f>
        <v>14.15450931926582</v>
      </c>
      <c r="G45">
        <f>((BC45-AP45/2)*S45-E45)/(BC45+AP45/2)</f>
        <v>387.06948567459125</v>
      </c>
      <c r="H45">
        <f>AP45*1000</f>
        <v>32.635524589375507</v>
      </c>
      <c r="I45">
        <f>(AU45-BA45)</f>
        <v>0.83094478493204171</v>
      </c>
      <c r="J45">
        <f>(P45+AT45*D45)</f>
        <v>30.971107482910156</v>
      </c>
      <c r="K45" s="1"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32.577484130859375</v>
      </c>
      <c r="P45" s="1">
        <v>30.971107482910156</v>
      </c>
      <c r="Q45" s="1">
        <v>32.700321197509766</v>
      </c>
      <c r="R45" s="1">
        <v>400.51968383789063</v>
      </c>
      <c r="S45" s="1">
        <v>391.39999389648438</v>
      </c>
      <c r="T45" s="1">
        <v>13.528865814208984</v>
      </c>
      <c r="U45" s="1">
        <v>41.849365234375</v>
      </c>
      <c r="V45" s="1">
        <v>24.068439483642578</v>
      </c>
      <c r="W45" s="1">
        <v>74.451835632324219</v>
      </c>
      <c r="X45" s="1">
        <v>300.32562255859375</v>
      </c>
      <c r="Y45" s="1">
        <v>1251.2974853515625</v>
      </c>
      <c r="Z45" s="1">
        <v>9.9470637738704681E-2</v>
      </c>
      <c r="AA45" s="1">
        <v>87.767326354980469</v>
      </c>
      <c r="AB45" s="1">
        <v>35.468315124511719</v>
      </c>
      <c r="AC45" s="1">
        <v>2.6001780033111572</v>
      </c>
      <c r="AD45" s="1">
        <v>0.11677391082048416</v>
      </c>
      <c r="AE45" s="1">
        <v>1.6984164714813232E-2</v>
      </c>
      <c r="AF45" s="1">
        <v>5.838548019528389E-2</v>
      </c>
      <c r="AG45" s="1">
        <v>1.8007166683673859E-2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1.1041383182301239</v>
      </c>
      <c r="AP45">
        <f>(U45-T45)/(1000-U45)*AO45</f>
        <v>3.2635524589375506E-2</v>
      </c>
      <c r="AQ45">
        <f>(P45+273.15)</f>
        <v>304.12110748291013</v>
      </c>
      <c r="AR45">
        <f>(O45+273.15)</f>
        <v>305.72748413085935</v>
      </c>
      <c r="AS45">
        <f>(Y45*AK45+Z45*AL45)*AM45</f>
        <v>200.20759318126147</v>
      </c>
      <c r="AT45">
        <f>((AS45+0.00000010773*(AR45^4-AQ45^4))-AP45*44100)/(L45*0.92*2*29.3+0.00000043092*AQ45^3)</f>
        <v>-9.5637198557991034</v>
      </c>
      <c r="AU45">
        <f>0.61365*EXP(17.502*J45/(240.97+J45))</f>
        <v>4.5039516812062059</v>
      </c>
      <c r="AV45">
        <f>AU45*1000/AA45</f>
        <v>51.316952085217793</v>
      </c>
      <c r="AW45">
        <f>(AV45-U45)</f>
        <v>9.4675868508427925</v>
      </c>
      <c r="AX45">
        <f>IF(D45,P45,(O45+P45)/2)</f>
        <v>31.774295806884766</v>
      </c>
      <c r="AY45">
        <f>0.61365*EXP(17.502*AX45/(240.97+AX45))</f>
        <v>4.714419758729397</v>
      </c>
      <c r="AZ45">
        <f>IF(AW45&lt;&gt;0,(1000-(AV45+U45)/2)/AW45*AP45,0)</f>
        <v>3.2865036529042349</v>
      </c>
      <c r="BA45">
        <f>U45*AA45/1000</f>
        <v>3.6730068962741642</v>
      </c>
      <c r="BB45">
        <f>(AY45-BA45)</f>
        <v>1.0414128624552328</v>
      </c>
      <c r="BC45">
        <f>1/(1.6/F45+1.37/N45)</f>
        <v>2.3089056523101057</v>
      </c>
      <c r="BD45">
        <f>G45*AA45*0.001</f>
        <v>33.972053871256286</v>
      </c>
      <c r="BE45">
        <f>G45/S45</f>
        <v>0.9889358500525719</v>
      </c>
      <c r="BF45">
        <f>(1-AP45*AA45/AU45/F45)*100</f>
        <v>95.507015448812155</v>
      </c>
      <c r="BG45">
        <f>(S45-E45/(N45/1.35))</f>
        <v>392.2528674813575</v>
      </c>
      <c r="BH45">
        <f>E45*BF45/100/BG45</f>
        <v>-6.5841410145183483E-3</v>
      </c>
    </row>
    <row r="46" spans="1:60" x14ac:dyDescent="0.35">
      <c r="A46" s="1" t="s">
        <v>0</v>
      </c>
      <c r="B46" s="1" t="s">
        <v>544</v>
      </c>
      <c r="K46" s="1">
        <v>2.72</v>
      </c>
    </row>
    <row r="47" spans="1:60" x14ac:dyDescent="0.35">
      <c r="A47" s="1" t="s">
        <v>0</v>
      </c>
      <c r="B47" s="1" t="s">
        <v>543</v>
      </c>
      <c r="K47" s="1">
        <v>2.72</v>
      </c>
    </row>
    <row r="48" spans="1:60" x14ac:dyDescent="0.35">
      <c r="A48" s="1">
        <v>11</v>
      </c>
      <c r="B48" s="1" t="s">
        <v>542</v>
      </c>
      <c r="C48" s="1">
        <v>2491.5000009052455</v>
      </c>
      <c r="D48" s="1">
        <v>0</v>
      </c>
      <c r="E48">
        <f>(R48-S48*(1000-T48)/(1000-U48))*AO48</f>
        <v>-3.6164380033437484</v>
      </c>
      <c r="F48">
        <f>IF(AZ48&lt;&gt;0,1/(1/AZ48-1/N48),0)</f>
        <v>15.428406884772173</v>
      </c>
      <c r="G48">
        <f>((BC48-AP48/2)*S48-E48)/(BC48+AP48/2)</f>
        <v>387.09653709228508</v>
      </c>
      <c r="H48">
        <f>AP48*1000</f>
        <v>33.113444388956182</v>
      </c>
      <c r="I48">
        <f>(AU48-BA48)</f>
        <v>0.82610047552130528</v>
      </c>
      <c r="J48">
        <f>(P48+AT48*D48)</f>
        <v>31.275806427001953</v>
      </c>
      <c r="K48" s="1"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32.683040618896484</v>
      </c>
      <c r="P48" s="1">
        <v>31.275806427001953</v>
      </c>
      <c r="Q48" s="1">
        <v>32.777488708496094</v>
      </c>
      <c r="R48" s="1">
        <v>399.453125</v>
      </c>
      <c r="S48" s="1">
        <v>391.02349853515625</v>
      </c>
      <c r="T48" s="1">
        <v>14.17328929901123</v>
      </c>
      <c r="U48" s="1">
        <v>42.805332183837891</v>
      </c>
      <c r="V48" s="1">
        <v>25.064062118530273</v>
      </c>
      <c r="W48" s="1">
        <v>75.697006225585938</v>
      </c>
      <c r="X48" s="1">
        <v>301.10723876953125</v>
      </c>
      <c r="Y48" s="1">
        <v>1600.015380859375</v>
      </c>
      <c r="Z48" s="1">
        <v>0.27555078268051147</v>
      </c>
      <c r="AA48" s="1">
        <v>87.762680053710938</v>
      </c>
      <c r="AB48" s="1">
        <v>35.623737335205078</v>
      </c>
      <c r="AC48" s="1">
        <v>2.6040952205657959</v>
      </c>
      <c r="AD48" s="1">
        <v>0.11980925500392914</v>
      </c>
      <c r="AE48" s="1">
        <v>5.5824052542448044E-3</v>
      </c>
      <c r="AF48" s="1">
        <v>5.781925842165947E-2</v>
      </c>
      <c r="AG48" s="1">
        <v>1.961115375161171E-2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1.1070119072409235</v>
      </c>
      <c r="AP48">
        <f>(U48-T48)/(1000-U48)*AO48</f>
        <v>3.3113444388956186E-2</v>
      </c>
      <c r="AQ48">
        <f>(P48+273.15)</f>
        <v>304.42580642700193</v>
      </c>
      <c r="AR48">
        <f>(O48+273.15)</f>
        <v>305.83304061889646</v>
      </c>
      <c r="AS48">
        <f>(Y48*AK48+Z48*AL48)*AM48</f>
        <v>256.0024552153991</v>
      </c>
      <c r="AT48">
        <f>((AS48+0.00000010773*(AR48^4-AQ48^4))-AP48*44100)/(L48*0.92*2*29.3+0.00000043092*AQ48^3)</f>
        <v>-9.3075690710296612</v>
      </c>
      <c r="AU48">
        <f>0.61365*EXP(17.502*J48/(240.97+J48))</f>
        <v>4.5828111485642857</v>
      </c>
      <c r="AV48">
        <f>AU48*1000/AA48</f>
        <v>52.218222435317564</v>
      </c>
      <c r="AW48">
        <f>(AV48-U48)</f>
        <v>9.4128902514796735</v>
      </c>
      <c r="AX48">
        <f>IF(D48,P48,(O48+P48)/2)</f>
        <v>31.979423522949219</v>
      </c>
      <c r="AY48">
        <f>0.61365*EXP(17.502*AX48/(240.97+AX48))</f>
        <v>4.7695247917427759</v>
      </c>
      <c r="AZ48">
        <f>IF(AW48&lt;&gt;0,(1000-(AV48+U48)/2)/AW48*AP48,0)</f>
        <v>3.3507419029173331</v>
      </c>
      <c r="BA48">
        <f>U48*AA48/1000</f>
        <v>3.7567106730429805</v>
      </c>
      <c r="BB48">
        <f>(AY48-BA48)</f>
        <v>1.0128141186997954</v>
      </c>
      <c r="BC48">
        <f>1/(1.6/F48+1.37/N48)</f>
        <v>2.3597581476944129</v>
      </c>
      <c r="BD48">
        <f>G48*AA48*0.001</f>
        <v>33.972629534729663</v>
      </c>
      <c r="BE48">
        <f>G48/S48</f>
        <v>0.98995722390704832</v>
      </c>
      <c r="BF48">
        <f>(1-AP48*AA48/AU48/F48)*100</f>
        <v>95.889816704780444</v>
      </c>
      <c r="BG48">
        <f>(S48-E48/(N48/1.35))</f>
        <v>392.16410469071172</v>
      </c>
      <c r="BH48">
        <f>E48*BF48/100/BG48</f>
        <v>-8.8427159221604185E-3</v>
      </c>
    </row>
    <row r="49" spans="1:60" x14ac:dyDescent="0.35">
      <c r="A49" s="1" t="s">
        <v>0</v>
      </c>
      <c r="B49" s="1" t="s">
        <v>541</v>
      </c>
      <c r="K49" s="1">
        <v>2.72</v>
      </c>
    </row>
    <row r="50" spans="1:60" x14ac:dyDescent="0.35">
      <c r="A50" s="1" t="s">
        <v>0</v>
      </c>
      <c r="B50" s="1" t="s">
        <v>536</v>
      </c>
      <c r="K50" s="1">
        <v>2.72</v>
      </c>
    </row>
    <row r="51" spans="1:60" x14ac:dyDescent="0.35">
      <c r="A51" s="1">
        <v>12</v>
      </c>
      <c r="B51" s="1" t="s">
        <v>540</v>
      </c>
      <c r="C51" s="1">
        <v>2698.0000008940697</v>
      </c>
      <c r="D51" s="1">
        <v>0</v>
      </c>
      <c r="E51">
        <f>(R51-S51*(1000-T51)/(1000-U51))*AO51</f>
        <v>-3.2078605687700423</v>
      </c>
      <c r="F51">
        <f>IF(AZ51&lt;&gt;0,1/(1/AZ51-1/N51),0)</f>
        <v>3.858889171438476E-2</v>
      </c>
      <c r="G51">
        <f>((BC51-AP51/2)*S51-E51)/(BC51+AP51/2)</f>
        <v>146.30499071596961</v>
      </c>
      <c r="H51">
        <f>AP51*1000</f>
        <v>33.738245254703038</v>
      </c>
      <c r="I51">
        <f>(AU51-BA51)</f>
        <v>51.355720673408591</v>
      </c>
      <c r="J51">
        <f>(P51+AT51*D51)</f>
        <v>83.391815185546875</v>
      </c>
      <c r="K51" s="1"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32.805442810058594</v>
      </c>
      <c r="P51" s="1">
        <v>83.391815185546875</v>
      </c>
      <c r="Q51" s="1">
        <v>32.865921020507813</v>
      </c>
      <c r="R51" s="1">
        <v>400.00466918945313</v>
      </c>
      <c r="S51" s="1">
        <v>390.94940185546875</v>
      </c>
      <c r="T51" s="1">
        <v>14.78950309753418</v>
      </c>
      <c r="U51" s="1">
        <v>44.047119140625</v>
      </c>
      <c r="V51" s="1">
        <v>25.972738265991211</v>
      </c>
      <c r="W51" s="1">
        <v>77.353797912597656</v>
      </c>
      <c r="X51" s="1">
        <v>299.83956909179688</v>
      </c>
      <c r="Y51" s="1">
        <v>1999.1953125</v>
      </c>
      <c r="Z51" s="1">
        <v>0.27669024467468262</v>
      </c>
      <c r="AA51" s="1">
        <v>87.757797241210938</v>
      </c>
      <c r="AB51" s="1">
        <v>35.544700622558594</v>
      </c>
      <c r="AC51" s="1">
        <v>2.6203799247741699</v>
      </c>
      <c r="AD51" s="1">
        <v>4.9624744802713394E-2</v>
      </c>
      <c r="AE51" s="1">
        <v>1.45533736795187E-2</v>
      </c>
      <c r="AF51" s="1">
        <v>2.3406630381941795E-2</v>
      </c>
      <c r="AG51" s="1">
        <v>2.0228628069162369E-2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1.1023513569551353</v>
      </c>
      <c r="AP51">
        <f>(U51-T51)/(1000-U51)*AO51</f>
        <v>3.3738245254703036E-2</v>
      </c>
      <c r="AQ51">
        <f>(P51+273.15)</f>
        <v>356.54181518554685</v>
      </c>
      <c r="AR51">
        <f>(O51+273.15)</f>
        <v>305.95544281005857</v>
      </c>
      <c r="AS51">
        <f>(Y51*AK51+Z51*AL51)*AM51</f>
        <v>319.87124285032041</v>
      </c>
      <c r="AT51">
        <f>((AS51+0.00000010773*(AR51^4-AQ51^4))-AP51*44100)/(L51*0.92*2*29.3+0.00000043092*AQ51^3)</f>
        <v>-14.564358260409849</v>
      </c>
      <c r="AU51">
        <f>0.61365*EXP(17.502*J51/(240.97+J51))</f>
        <v>55.221198824011019</v>
      </c>
      <c r="AV51">
        <f>AU51*1000/AA51</f>
        <v>629.24549794965935</v>
      </c>
      <c r="AW51">
        <f>(AV51-U51)</f>
        <v>585.19837880903435</v>
      </c>
      <c r="AX51">
        <f>IF(D51,P51,(O51+P51)/2)</f>
        <v>58.098628997802734</v>
      </c>
      <c r="AY51">
        <f>0.61365*EXP(17.502*AX51/(240.97+AX51))</f>
        <v>18.388015113315895</v>
      </c>
      <c r="AZ51">
        <f>IF(AW51&lt;&gt;0,(1000-(AV51+U51)/2)/AW51*AP51,0)</f>
        <v>3.824410720081628E-2</v>
      </c>
      <c r="BA51">
        <f>U51*AA51/1000</f>
        <v>3.8654781506024301</v>
      </c>
      <c r="BB51">
        <f>(AY51-BA51)</f>
        <v>14.522536962713465</v>
      </c>
      <c r="BC51">
        <f>1/(1.6/F51+1.37/N51)</f>
        <v>2.3933306443947856E-2</v>
      </c>
      <c r="BD51">
        <f>G51*AA51*0.001</f>
        <v>12.839403710629309</v>
      </c>
      <c r="BE51">
        <f>G51/S51</f>
        <v>0.37422998992094003</v>
      </c>
      <c r="BF51">
        <f>(1-AP51*AA51/AU51/F51)*100</f>
        <v>-38.944086648529733</v>
      </c>
      <c r="BG51">
        <f>(S51-E51/(N51/1.35))</f>
        <v>391.96114476590151</v>
      </c>
      <c r="BH51">
        <f>E51*BF51/100/BG51</f>
        <v>3.1872342862248526E-3</v>
      </c>
    </row>
    <row r="52" spans="1:60" x14ac:dyDescent="0.35">
      <c r="A52" s="1" t="s">
        <v>0</v>
      </c>
      <c r="B52" s="1" t="s">
        <v>539</v>
      </c>
      <c r="K52" s="1">
        <v>2.8124799999999999</v>
      </c>
    </row>
    <row r="53" spans="1:60" x14ac:dyDescent="0.35">
      <c r="A53" s="1" t="s">
        <v>0</v>
      </c>
      <c r="B53" s="1" t="s">
        <v>538</v>
      </c>
    </row>
    <row r="54" spans="1:60" x14ac:dyDescent="0.35">
      <c r="A54" s="1" t="s">
        <v>0</v>
      </c>
      <c r="B54" s="1" t="s">
        <v>537</v>
      </c>
    </row>
    <row r="55" spans="1:60" x14ac:dyDescent="0.35">
      <c r="A55" s="1" t="s">
        <v>0</v>
      </c>
      <c r="B55" s="1" t="s">
        <v>536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E5309A-D18B-4469-9BDA-752615BF9CA5}">
  <dimension ref="A1:BH55"/>
  <sheetViews>
    <sheetView zoomScale="46" workbookViewId="0">
      <selection activeCell="K18" sqref="K18:K51"/>
    </sheetView>
  </sheetViews>
  <sheetFormatPr defaultRowHeight="14.5" x14ac:dyDescent="0.35"/>
  <sheetData>
    <row r="1" spans="1:60" x14ac:dyDescent="0.35">
      <c r="A1" s="1" t="s">
        <v>398</v>
      </c>
    </row>
    <row r="2" spans="1:60" x14ac:dyDescent="0.35">
      <c r="A2" s="1" t="s">
        <v>397</v>
      </c>
    </row>
    <row r="3" spans="1:60" x14ac:dyDescent="0.35">
      <c r="A3" s="1" t="s">
        <v>69</v>
      </c>
      <c r="B3" s="1" t="s">
        <v>396</v>
      </c>
    </row>
    <row r="4" spans="1:60" x14ac:dyDescent="0.35">
      <c r="A4" s="1" t="s">
        <v>67</v>
      </c>
      <c r="B4" s="1" t="s">
        <v>66</v>
      </c>
      <c r="C4" s="1">
        <v>1</v>
      </c>
      <c r="D4" s="1">
        <v>0.15999999642372131</v>
      </c>
    </row>
    <row r="5" spans="1:60" x14ac:dyDescent="0.35">
      <c r="A5" s="1" t="s">
        <v>65</v>
      </c>
      <c r="B5" s="1">
        <v>4</v>
      </c>
    </row>
    <row r="6" spans="1:60" x14ac:dyDescent="0.35">
      <c r="A6" s="1" t="s">
        <v>64</v>
      </c>
      <c r="B6" s="1" t="s">
        <v>395</v>
      </c>
    </row>
    <row r="7" spans="1:60" x14ac:dyDescent="0.35">
      <c r="A7" s="1" t="s">
        <v>0</v>
      </c>
      <c r="B7" s="1" t="s">
        <v>62</v>
      </c>
    </row>
    <row r="9" spans="1:60" x14ac:dyDescent="0.35">
      <c r="A9" s="1" t="s">
        <v>61</v>
      </c>
      <c r="B9" s="1" t="s">
        <v>60</v>
      </c>
      <c r="C9" s="1" t="s">
        <v>59</v>
      </c>
      <c r="D9" s="1" t="s">
        <v>58</v>
      </c>
      <c r="E9" s="1" t="s">
        <v>57</v>
      </c>
      <c r="F9" s="1" t="s">
        <v>56</v>
      </c>
      <c r="G9" s="1" t="s">
        <v>55</v>
      </c>
      <c r="H9" s="1" t="s">
        <v>54</v>
      </c>
      <c r="I9" s="1" t="s">
        <v>53</v>
      </c>
      <c r="J9" s="1" t="s">
        <v>52</v>
      </c>
      <c r="K9" s="1" t="s">
        <v>51</v>
      </c>
      <c r="L9" s="1" t="s">
        <v>50</v>
      </c>
      <c r="M9" s="1" t="s">
        <v>49</v>
      </c>
      <c r="N9" s="1" t="s">
        <v>48</v>
      </c>
      <c r="O9" s="1" t="s">
        <v>47</v>
      </c>
      <c r="P9" s="1" t="s">
        <v>46</v>
      </c>
      <c r="Q9" s="1" t="s">
        <v>45</v>
      </c>
      <c r="R9" s="1" t="s">
        <v>44</v>
      </c>
      <c r="S9" s="1" t="s">
        <v>43</v>
      </c>
      <c r="T9" s="1" t="s">
        <v>42</v>
      </c>
      <c r="U9" s="1" t="s">
        <v>41</v>
      </c>
      <c r="V9" s="1" t="s">
        <v>40</v>
      </c>
      <c r="W9" s="1" t="s">
        <v>39</v>
      </c>
      <c r="X9" s="1" t="s">
        <v>38</v>
      </c>
      <c r="Y9" s="1" t="s">
        <v>37</v>
      </c>
      <c r="Z9" s="1" t="s">
        <v>36</v>
      </c>
      <c r="AA9" s="1" t="s">
        <v>35</v>
      </c>
      <c r="AB9" s="1" t="s">
        <v>34</v>
      </c>
      <c r="AC9" s="1" t="s">
        <v>33</v>
      </c>
      <c r="AD9" s="1" t="s">
        <v>394</v>
      </c>
      <c r="AE9" s="1" t="s">
        <v>393</v>
      </c>
      <c r="AF9" s="1" t="s">
        <v>392</v>
      </c>
      <c r="AG9" s="1" t="s">
        <v>391</v>
      </c>
      <c r="AH9" s="1" t="s">
        <v>32</v>
      </c>
      <c r="AI9" s="1" t="s">
        <v>31</v>
      </c>
      <c r="AJ9" s="1" t="s">
        <v>30</v>
      </c>
      <c r="AK9" s="1" t="s">
        <v>29</v>
      </c>
      <c r="AL9" s="1" t="s">
        <v>28</v>
      </c>
      <c r="AM9" s="1" t="s">
        <v>27</v>
      </c>
      <c r="AN9" s="1" t="s">
        <v>26</v>
      </c>
      <c r="AO9" s="1" t="s">
        <v>25</v>
      </c>
      <c r="AP9" s="1" t="s">
        <v>24</v>
      </c>
      <c r="AQ9" s="1" t="s">
        <v>23</v>
      </c>
      <c r="AR9" s="1" t="s">
        <v>22</v>
      </c>
      <c r="AS9" s="1" t="s">
        <v>21</v>
      </c>
      <c r="AT9" s="1" t="s">
        <v>20</v>
      </c>
      <c r="AU9" s="1" t="s">
        <v>19</v>
      </c>
      <c r="AV9" s="1" t="s">
        <v>18</v>
      </c>
      <c r="AW9" s="1" t="s">
        <v>17</v>
      </c>
      <c r="AX9" s="1" t="s">
        <v>16</v>
      </c>
      <c r="AY9" s="1" t="s">
        <v>15</v>
      </c>
      <c r="AZ9" s="1" t="s">
        <v>14</v>
      </c>
      <c r="BA9" s="1" t="s">
        <v>13</v>
      </c>
      <c r="BB9" s="1" t="s">
        <v>12</v>
      </c>
      <c r="BC9" s="1" t="s">
        <v>11</v>
      </c>
      <c r="BD9" s="1" t="s">
        <v>10</v>
      </c>
      <c r="BE9" s="1" t="s">
        <v>9</v>
      </c>
      <c r="BF9" s="1" t="s">
        <v>8</v>
      </c>
      <c r="BG9" s="1" t="s">
        <v>7</v>
      </c>
      <c r="BH9" s="1" t="s">
        <v>6</v>
      </c>
    </row>
    <row r="10" spans="1:60" x14ac:dyDescent="0.35">
      <c r="A10" s="1" t="s">
        <v>5</v>
      </c>
      <c r="B10" s="1" t="s">
        <v>5</v>
      </c>
      <c r="C10" s="1" t="s">
        <v>5</v>
      </c>
      <c r="D10" s="1" t="s">
        <v>5</v>
      </c>
      <c r="E10" s="1" t="s">
        <v>4</v>
      </c>
      <c r="F10" s="1" t="s">
        <v>4</v>
      </c>
      <c r="G10" s="1" t="s">
        <v>4</v>
      </c>
      <c r="H10" s="1" t="s">
        <v>4</v>
      </c>
      <c r="I10" s="1" t="s">
        <v>4</v>
      </c>
      <c r="J10" s="1" t="s">
        <v>4</v>
      </c>
      <c r="K10" s="1" t="s">
        <v>5</v>
      </c>
      <c r="L10" s="1" t="s">
        <v>4</v>
      </c>
      <c r="M10" s="1" t="s">
        <v>5</v>
      </c>
      <c r="N10" s="1" t="s">
        <v>4</v>
      </c>
      <c r="O10" s="1" t="s">
        <v>5</v>
      </c>
      <c r="P10" s="1" t="s">
        <v>5</v>
      </c>
      <c r="Q10" s="1" t="s">
        <v>5</v>
      </c>
      <c r="R10" s="1" t="s">
        <v>5</v>
      </c>
      <c r="S10" s="1" t="s">
        <v>5</v>
      </c>
      <c r="T10" s="1" t="s">
        <v>5</v>
      </c>
      <c r="U10" s="1" t="s">
        <v>5</v>
      </c>
      <c r="V10" s="1" t="s">
        <v>5</v>
      </c>
      <c r="W10" s="1" t="s">
        <v>5</v>
      </c>
      <c r="X10" s="1" t="s">
        <v>5</v>
      </c>
      <c r="Y10" s="1" t="s">
        <v>5</v>
      </c>
      <c r="Z10" s="1" t="s">
        <v>5</v>
      </c>
      <c r="AA10" s="1" t="s">
        <v>5</v>
      </c>
      <c r="AB10" s="1" t="s">
        <v>5</v>
      </c>
      <c r="AC10" s="1" t="s">
        <v>5</v>
      </c>
      <c r="AD10" s="1" t="s">
        <v>5</v>
      </c>
      <c r="AE10" s="1" t="s">
        <v>5</v>
      </c>
      <c r="AF10" s="1" t="s">
        <v>5</v>
      </c>
      <c r="AG10" s="1" t="s">
        <v>5</v>
      </c>
      <c r="AH10" s="1" t="s">
        <v>5</v>
      </c>
      <c r="AI10" s="1" t="s">
        <v>5</v>
      </c>
      <c r="AJ10" s="1" t="s">
        <v>5</v>
      </c>
      <c r="AK10" s="1" t="s">
        <v>5</v>
      </c>
      <c r="AL10" s="1" t="s">
        <v>5</v>
      </c>
      <c r="AM10" s="1" t="s">
        <v>5</v>
      </c>
      <c r="AN10" s="1" t="s">
        <v>5</v>
      </c>
      <c r="AO10" s="1" t="s">
        <v>4</v>
      </c>
      <c r="AP10" s="1" t="s">
        <v>4</v>
      </c>
      <c r="AQ10" s="1" t="s">
        <v>4</v>
      </c>
      <c r="AR10" s="1" t="s">
        <v>4</v>
      </c>
      <c r="AS10" s="1" t="s">
        <v>4</v>
      </c>
      <c r="AT10" s="1" t="s">
        <v>4</v>
      </c>
      <c r="AU10" s="1" t="s">
        <v>4</v>
      </c>
      <c r="AV10" s="1" t="s">
        <v>4</v>
      </c>
      <c r="AW10" s="1" t="s">
        <v>4</v>
      </c>
      <c r="AX10" s="1" t="s">
        <v>4</v>
      </c>
      <c r="AY10" s="1" t="s">
        <v>4</v>
      </c>
      <c r="AZ10" s="1" t="s">
        <v>4</v>
      </c>
      <c r="BA10" s="1" t="s">
        <v>4</v>
      </c>
      <c r="BB10" s="1" t="s">
        <v>4</v>
      </c>
      <c r="BC10" s="1" t="s">
        <v>4</v>
      </c>
      <c r="BD10" s="1" t="s">
        <v>4</v>
      </c>
      <c r="BE10" s="1" t="s">
        <v>4</v>
      </c>
      <c r="BF10" s="1" t="s">
        <v>4</v>
      </c>
      <c r="BG10" s="1" t="s">
        <v>4</v>
      </c>
      <c r="BH10" s="1" t="s">
        <v>4</v>
      </c>
    </row>
    <row r="11" spans="1:60" x14ac:dyDescent="0.35">
      <c r="A11" s="1" t="s">
        <v>0</v>
      </c>
      <c r="B11" s="1" t="s">
        <v>390</v>
      </c>
    </row>
    <row r="12" spans="1:60" x14ac:dyDescent="0.35">
      <c r="A12" s="1" t="s">
        <v>0</v>
      </c>
      <c r="B12" s="1" t="s">
        <v>389</v>
      </c>
    </row>
    <row r="13" spans="1:60" x14ac:dyDescent="0.35">
      <c r="A13" s="1" t="s">
        <v>0</v>
      </c>
      <c r="B13" s="1" t="s">
        <v>388</v>
      </c>
    </row>
    <row r="14" spans="1:60" x14ac:dyDescent="0.35">
      <c r="A14" s="1" t="s">
        <v>0</v>
      </c>
      <c r="B14" s="1" t="s">
        <v>387</v>
      </c>
    </row>
    <row r="15" spans="1:60" x14ac:dyDescent="0.35">
      <c r="A15" s="1" t="s">
        <v>0</v>
      </c>
      <c r="B15" s="1" t="s">
        <v>386</v>
      </c>
    </row>
    <row r="16" spans="1:60" x14ac:dyDescent="0.35">
      <c r="A16" s="1" t="s">
        <v>0</v>
      </c>
      <c r="B16" s="1" t="s">
        <v>385</v>
      </c>
    </row>
    <row r="17" spans="1:60" x14ac:dyDescent="0.35">
      <c r="A17" s="1" t="s">
        <v>0</v>
      </c>
      <c r="B17" s="1" t="s">
        <v>384</v>
      </c>
    </row>
    <row r="18" spans="1:60" x14ac:dyDescent="0.35">
      <c r="A18" s="1">
        <v>1</v>
      </c>
      <c r="B18" s="1" t="s">
        <v>383</v>
      </c>
      <c r="C18" s="1">
        <v>423.00000250339508</v>
      </c>
      <c r="D18" s="1">
        <v>0</v>
      </c>
      <c r="E18">
        <f>(R18-S18*(1000-T18)/(1000-U18))*AO18</f>
        <v>-1.5581500403717297</v>
      </c>
      <c r="F18">
        <f>IF(AZ18&lt;&gt;0,1/(1/AZ18-1/N18),0)</f>
        <v>1.0596128942572458</v>
      </c>
      <c r="G18">
        <f>((BC18-AP18/2)*S18-E18)/(BC18+AP18/2)</f>
        <v>374.10846920150863</v>
      </c>
      <c r="H18">
        <f>AP18*1000</f>
        <v>28.623523713652265</v>
      </c>
      <c r="I18">
        <f>(AU18-BA18)</f>
        <v>2.7875902654637881</v>
      </c>
      <c r="J18">
        <f>(P18+AT18*D18)</f>
        <v>37.334365844726563</v>
      </c>
      <c r="K18" s="1"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32.930267333984375</v>
      </c>
      <c r="P18" s="1">
        <v>37.334365844726563</v>
      </c>
      <c r="Q18" s="1">
        <v>33.048667907714844</v>
      </c>
      <c r="R18" s="1">
        <v>400.03677368164063</v>
      </c>
      <c r="S18" s="1">
        <v>391.30410766601563</v>
      </c>
      <c r="T18" s="1">
        <v>16.5579833984375</v>
      </c>
      <c r="U18" s="1">
        <v>41.407669067382813</v>
      </c>
      <c r="V18" s="1">
        <v>28.870485305786133</v>
      </c>
      <c r="W18" s="1">
        <v>72.198379516601563</v>
      </c>
      <c r="X18" s="1">
        <v>300.33438110351563</v>
      </c>
      <c r="Y18" s="1">
        <v>0.11960412561893463</v>
      </c>
      <c r="Z18" s="1">
        <v>4.3448835611343384E-2</v>
      </c>
      <c r="AA18" s="1">
        <v>87.743934631347656</v>
      </c>
      <c r="AB18" s="1">
        <v>35.053409576416016</v>
      </c>
      <c r="AC18" s="1">
        <v>2.6236214637756348</v>
      </c>
      <c r="AD18" s="1">
        <v>7.9154163599014282E-2</v>
      </c>
      <c r="AE18" s="1">
        <v>7.8817978501319885E-3</v>
      </c>
      <c r="AF18" s="1">
        <v>5.9220168739557266E-2</v>
      </c>
      <c r="AG18" s="1">
        <v>1.8309738487005234E-2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1.1041705187629249</v>
      </c>
      <c r="AP18">
        <f>(U18-T18)/(1000-U18)*AO18</f>
        <v>2.8623523713652264E-2</v>
      </c>
      <c r="AQ18">
        <f>(P18+273.15)</f>
        <v>310.48436584472654</v>
      </c>
      <c r="AR18">
        <f>(O18+273.15)</f>
        <v>306.08026733398435</v>
      </c>
      <c r="AS18">
        <f>(Y18*AK18+Z18*AL18)*AM18</f>
        <v>1.9136659671291856E-2</v>
      </c>
      <c r="AT18">
        <f>((AS18+0.00000010773*(AR18^4-AQ18^4))-AP18*44100)/(L18*0.92*2*29.3+0.00000043092*AQ18^3)</f>
        <v>-10.273588180744825</v>
      </c>
      <c r="AU18">
        <f>0.61365*EXP(17.502*J18/(240.97+J18))</f>
        <v>6.4208620733487018</v>
      </c>
      <c r="AV18">
        <f>AU18*1000/AA18</f>
        <v>73.177275447307849</v>
      </c>
      <c r="AW18">
        <f>(AV18-U18)</f>
        <v>31.769606379925037</v>
      </c>
      <c r="AX18">
        <f>IF(D18,P18,(O18+P18)/2)</f>
        <v>35.132316589355469</v>
      </c>
      <c r="AY18">
        <f>0.61365*EXP(17.502*AX18/(240.97+AX18))</f>
        <v>5.6898904177119656</v>
      </c>
      <c r="AZ18">
        <f>IF(AW18&lt;&gt;0,(1000-(AV18+U18)/2)/AW18*AP18,0)</f>
        <v>0.84935302479640118</v>
      </c>
      <c r="BA18">
        <f>U18*AA18/1000</f>
        <v>3.6332718078849138</v>
      </c>
      <c r="BB18">
        <f>(AY18-BA18)</f>
        <v>2.0566186098270518</v>
      </c>
      <c r="BC18">
        <f>1/(1.6/F18+1.37/N18)</f>
        <v>0.54643231197087716</v>
      </c>
      <c r="BD18">
        <f>G18*AA18*0.001</f>
        <v>32.825749066650708</v>
      </c>
      <c r="BE18">
        <f>G18/S18</f>
        <v>0.95605556362014033</v>
      </c>
      <c r="BF18">
        <f>(1-AP18*AA18/AU18/F18)*100</f>
        <v>63.085275927099602</v>
      </c>
      <c r="BG18">
        <f>(S18-E18/(N18/1.35))</f>
        <v>391.79554026507685</v>
      </c>
      <c r="BH18">
        <f>E18*BF18/100/BG18</f>
        <v>-2.5088678948761811E-3</v>
      </c>
    </row>
    <row r="19" spans="1:60" x14ac:dyDescent="0.35">
      <c r="A19" s="1" t="s">
        <v>0</v>
      </c>
      <c r="B19" s="1" t="s">
        <v>382</v>
      </c>
      <c r="K19" s="1">
        <v>2.72</v>
      </c>
    </row>
    <row r="20" spans="1:60" x14ac:dyDescent="0.35">
      <c r="A20" s="1" t="s">
        <v>0</v>
      </c>
      <c r="B20" s="1" t="s">
        <v>381</v>
      </c>
      <c r="K20" s="1">
        <v>2.72</v>
      </c>
    </row>
    <row r="21" spans="1:60" x14ac:dyDescent="0.35">
      <c r="A21" s="1">
        <v>2</v>
      </c>
      <c r="B21" s="1" t="s">
        <v>380</v>
      </c>
      <c r="C21" s="1">
        <v>628.50000251457095</v>
      </c>
      <c r="D21" s="1">
        <v>0</v>
      </c>
      <c r="E21">
        <f>(R21-S21*(1000-T21)/(1000-U21))*AO21</f>
        <v>-1.8961669700254509</v>
      </c>
      <c r="F21">
        <f>IF(AZ21&lt;&gt;0,1/(1/AZ21-1/N21),0)</f>
        <v>3.0879561765799785E-2</v>
      </c>
      <c r="G21">
        <f>((BC21-AP21/2)*S21-E21)/(BC21+AP21/2)</f>
        <v>122.47645906245793</v>
      </c>
      <c r="H21">
        <f>AP21*1000</f>
        <v>27.466980365171924</v>
      </c>
      <c r="I21">
        <f>(AU21-BA21)</f>
        <v>52.060374392369326</v>
      </c>
      <c r="J21">
        <f>(P21+AT21*D21)</f>
        <v>83.588058471679688</v>
      </c>
      <c r="K21" s="1"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32.895355224609375</v>
      </c>
      <c r="P21" s="1">
        <v>83.588058471679688</v>
      </c>
      <c r="Q21" s="1">
        <v>33.061382293701172</v>
      </c>
      <c r="R21" s="1">
        <v>399.95736694335938</v>
      </c>
      <c r="S21" s="1">
        <v>391.92562866210938</v>
      </c>
      <c r="T21" s="1">
        <v>17.139480590820313</v>
      </c>
      <c r="U21" s="1">
        <v>40.994213104248047</v>
      </c>
      <c r="V21" s="1">
        <v>29.940446853637695</v>
      </c>
      <c r="W21" s="1">
        <v>71.611564636230469</v>
      </c>
      <c r="X21" s="1">
        <v>300.34921264648438</v>
      </c>
      <c r="Y21" s="1">
        <v>25.599208831787109</v>
      </c>
      <c r="Z21" s="1">
        <v>6.288551539182663E-2</v>
      </c>
      <c r="AA21" s="1">
        <v>87.736160278320313</v>
      </c>
      <c r="AB21" s="1">
        <v>35.121009826660156</v>
      </c>
      <c r="AC21" s="1">
        <v>2.637775182723999</v>
      </c>
      <c r="AD21" s="1">
        <v>6.2643513083457947E-2</v>
      </c>
      <c r="AE21" s="1">
        <v>1.453667413443327E-2</v>
      </c>
      <c r="AF21" s="1">
        <v>4.0988665074110031E-2</v>
      </c>
      <c r="AG21" s="1">
        <v>6.1193513683974743E-3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1.1042250464944274</v>
      </c>
      <c r="AP21">
        <f>(U21-T21)/(1000-U21)*AO21</f>
        <v>2.7466980365171926E-2</v>
      </c>
      <c r="AQ21">
        <f>(P21+273.15)</f>
        <v>356.73805847167966</v>
      </c>
      <c r="AR21">
        <f>(O21+273.15)</f>
        <v>306.04535522460935</v>
      </c>
      <c r="AS21">
        <f>(Y21*AK21+Z21*AL21)*AM21</f>
        <v>4.0958733215360326</v>
      </c>
      <c r="AT21">
        <f>((AS21+0.00000010773*(AR21^4-AQ21^4))-AP21*44100)/(L21*0.92*2*29.3+0.00000043092*AQ21^3)</f>
        <v>-14.871658673874428</v>
      </c>
      <c r="AU21">
        <f>0.61365*EXP(17.502*J21/(240.97+J21))</f>
        <v>55.657049243767254</v>
      </c>
      <c r="AV21">
        <f>AU21*1000/AA21</f>
        <v>634.36841853130602</v>
      </c>
      <c r="AW21">
        <f>(AV21-U21)</f>
        <v>593.37420542705797</v>
      </c>
      <c r="AX21">
        <f>IF(D21,P21,(O21+P21)/2)</f>
        <v>58.241706848144531</v>
      </c>
      <c r="AY21">
        <f>0.61365*EXP(17.502*AX21/(240.97+AX21))</f>
        <v>18.512430355706528</v>
      </c>
      <c r="AZ21">
        <f>IF(AW21&lt;&gt;0,(1000-(AV21+U21)/2)/AW21*AP21,0)</f>
        <v>3.065838408130114E-2</v>
      </c>
      <c r="BA21">
        <f>U21*AA21/1000</f>
        <v>3.5966748513979256</v>
      </c>
      <c r="BB21">
        <f>(AY21-BA21)</f>
        <v>14.915755504308603</v>
      </c>
      <c r="BC21">
        <f>1/(1.6/F21+1.37/N21)</f>
        <v>1.9181239486916215E-2</v>
      </c>
      <c r="BD21">
        <f>G21*AA21*0.001</f>
        <v>10.745614242624946</v>
      </c>
      <c r="BE21">
        <f>G21/S21</f>
        <v>0.3124992348179621</v>
      </c>
      <c r="BF21">
        <f>(1-AP21*AA21/AU21/F21)*100</f>
        <v>-40.216213473740403</v>
      </c>
      <c r="BG21">
        <f>(S21-E21/(N21/1.35))</f>
        <v>392.52367008186337</v>
      </c>
      <c r="BH21">
        <f>E21*BF21/100/BG21</f>
        <v>1.942727571881085E-3</v>
      </c>
    </row>
    <row r="22" spans="1:60" x14ac:dyDescent="0.35">
      <c r="A22" s="1" t="s">
        <v>0</v>
      </c>
      <c r="B22" s="1" t="s">
        <v>379</v>
      </c>
      <c r="K22" s="1">
        <v>2.72</v>
      </c>
    </row>
    <row r="23" spans="1:60" x14ac:dyDescent="0.35">
      <c r="A23" s="1" t="s">
        <v>0</v>
      </c>
      <c r="B23" s="1" t="s">
        <v>378</v>
      </c>
      <c r="K23" s="1">
        <v>2.72</v>
      </c>
    </row>
    <row r="24" spans="1:60" x14ac:dyDescent="0.35">
      <c r="A24" s="1">
        <v>3</v>
      </c>
      <c r="B24" s="1" t="s">
        <v>377</v>
      </c>
      <c r="C24" s="1">
        <v>834.50000251457095</v>
      </c>
      <c r="D24" s="1">
        <v>0</v>
      </c>
      <c r="E24">
        <f>(R24-S24*(1000-T24)/(1000-U24))*AO24</f>
        <v>-1.5959641487704994</v>
      </c>
      <c r="F24">
        <f>IF(AZ24&lt;&gt;0,1/(1/AZ24-1/N24),0)</f>
        <v>2.9872023975969001E-2</v>
      </c>
      <c r="G24">
        <f>((BC24-AP24/2)*S24-E24)/(BC24+AP24/2)</f>
        <v>115.67301037949413</v>
      </c>
      <c r="H24">
        <f>AP24*1000</f>
        <v>26.489131192781493</v>
      </c>
      <c r="I24">
        <f>(AU24-BA24)</f>
        <v>51.957185525134477</v>
      </c>
      <c r="J24">
        <f>(P24+AT24*D24)</f>
        <v>83.52960205078125</v>
      </c>
      <c r="K24" s="1"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32.812744140625</v>
      </c>
      <c r="P24" s="1">
        <v>83.52960205078125</v>
      </c>
      <c r="Q24" s="1">
        <v>33.003673553466797</v>
      </c>
      <c r="R24" s="1">
        <v>399.87356567382813</v>
      </c>
      <c r="S24" s="1">
        <v>391.9173583984375</v>
      </c>
      <c r="T24" s="1">
        <v>17.675268173217773</v>
      </c>
      <c r="U24" s="1">
        <v>40.687728881835938</v>
      </c>
      <c r="V24" s="1">
        <v>31.019731521606445</v>
      </c>
      <c r="W24" s="1">
        <v>71.4061279296875</v>
      </c>
      <c r="X24" s="1">
        <v>300.35409545898438</v>
      </c>
      <c r="Y24" s="1">
        <v>50.764541625976563</v>
      </c>
      <c r="Z24" s="1">
        <v>4.1160546243190765E-2</v>
      </c>
      <c r="AA24" s="1">
        <v>87.734817504882813</v>
      </c>
      <c r="AB24" s="1">
        <v>34.950248718261719</v>
      </c>
      <c r="AC24" s="1">
        <v>2.630925178527832</v>
      </c>
      <c r="AD24" s="1">
        <v>7.7932663261890411E-2</v>
      </c>
      <c r="AE24" s="1">
        <v>7.509332150220871E-3</v>
      </c>
      <c r="AF24" s="1">
        <v>3.9551481604576111E-2</v>
      </c>
      <c r="AG24" s="1">
        <v>1.0400746949017048E-2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1.1042429980109718</v>
      </c>
      <c r="AP24">
        <f>(U24-T24)/(1000-U24)*AO24</f>
        <v>2.6489131192781491E-2</v>
      </c>
      <c r="AQ24">
        <f>(P24+273.15)</f>
        <v>356.67960205078123</v>
      </c>
      <c r="AR24">
        <f>(O24+273.15)</f>
        <v>305.96274414062498</v>
      </c>
      <c r="AS24">
        <f>(Y24*AK24+Z24*AL24)*AM24</f>
        <v>8.1223264786081018</v>
      </c>
      <c r="AT24">
        <f>((AS24+0.00000010773*(AR24^4-AQ24^4))-AP24*44100)/(L24*0.92*2*29.3+0.00000043092*AQ24^3)</f>
        <v>-14.52237988360314</v>
      </c>
      <c r="AU24">
        <f>0.61365*EXP(17.502*J24/(240.97+J24))</f>
        <v>55.526915993270499</v>
      </c>
      <c r="AV24">
        <f>AU24*1000/AA24</f>
        <v>632.89487084395194</v>
      </c>
      <c r="AW24">
        <f>(AV24-U24)</f>
        <v>592.207141962116</v>
      </c>
      <c r="AX24">
        <f>IF(D24,P24,(O24+P24)/2)</f>
        <v>58.171173095703125</v>
      </c>
      <c r="AY24">
        <f>0.61365*EXP(17.502*AX24/(240.97+AX24))</f>
        <v>18.45100681805398</v>
      </c>
      <c r="AZ24">
        <f>IF(AW24&lt;&gt;0,(1000-(AV24+U24)/2)/AW24*AP24,0)</f>
        <v>2.9664995609339866E-2</v>
      </c>
      <c r="BA24">
        <f>U24*AA24/1000</f>
        <v>3.5697304681360258</v>
      </c>
      <c r="BB24">
        <f>(AY24-BA24)</f>
        <v>14.881276349917954</v>
      </c>
      <c r="BC24">
        <f>1/(1.6/F24+1.37/N24)</f>
        <v>1.8559111972323187E-2</v>
      </c>
      <c r="BD24">
        <f>G24*AA24*0.001</f>
        <v>10.148550455885333</v>
      </c>
      <c r="BE24">
        <f>G24/S24</f>
        <v>0.29514643304442956</v>
      </c>
      <c r="BF24">
        <f>(1-AP24*AA24/AU24/F24)*100</f>
        <v>-40.110760073619247</v>
      </c>
      <c r="BG24">
        <f>(S24-E24/(N24/1.35))</f>
        <v>392.42071737499134</v>
      </c>
      <c r="BH24">
        <f>E24*BF24/100/BG24</f>
        <v>1.6312934619162672E-3</v>
      </c>
    </row>
    <row r="25" spans="1:60" x14ac:dyDescent="0.35">
      <c r="A25" s="1" t="s">
        <v>0</v>
      </c>
      <c r="B25" s="1" t="s">
        <v>376</v>
      </c>
      <c r="K25" s="1">
        <v>2.72</v>
      </c>
    </row>
    <row r="26" spans="1:60" x14ac:dyDescent="0.35">
      <c r="A26" s="1" t="s">
        <v>0</v>
      </c>
      <c r="B26" s="1" t="s">
        <v>375</v>
      </c>
      <c r="K26" s="1">
        <v>2.72</v>
      </c>
    </row>
    <row r="27" spans="1:60" x14ac:dyDescent="0.35">
      <c r="A27" s="1">
        <v>4</v>
      </c>
      <c r="B27" s="1" t="s">
        <v>374</v>
      </c>
      <c r="C27" s="1">
        <v>1039.500002514571</v>
      </c>
      <c r="D27" s="1">
        <v>0</v>
      </c>
      <c r="E27">
        <f>(R27-S27*(1000-T27)/(1000-U27))*AO27</f>
        <v>-1.7806409140041344</v>
      </c>
      <c r="F27">
        <f>IF(AZ27&lt;&gt;0,1/(1/AZ27-1/N27),0)</f>
        <v>2.9463395079629837E-2</v>
      </c>
      <c r="G27">
        <f>((BC27-AP27/2)*S27-E27)/(BC27+AP27/2)</f>
        <v>123.08696599419311</v>
      </c>
      <c r="H27">
        <f>AP27*1000</f>
        <v>26.037969197676691</v>
      </c>
      <c r="I27">
        <f>(AU27-BA27)</f>
        <v>51.824148587449976</v>
      </c>
      <c r="J27">
        <f>(P27+AT27*D27)</f>
        <v>83.473503112792969</v>
      </c>
      <c r="K27" s="1"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32.754402160644531</v>
      </c>
      <c r="P27" s="1">
        <v>83.473503112792969</v>
      </c>
      <c r="Q27" s="1">
        <v>32.947704315185547</v>
      </c>
      <c r="R27" s="1">
        <v>400.08673095703125</v>
      </c>
      <c r="S27" s="1">
        <v>392.44476318359375</v>
      </c>
      <c r="T27" s="1">
        <v>18.164825439453125</v>
      </c>
      <c r="U27" s="1">
        <v>40.78509521484375</v>
      </c>
      <c r="V27" s="1">
        <v>31.982406616210938</v>
      </c>
      <c r="W27" s="1">
        <v>71.809417724609375</v>
      </c>
      <c r="X27" s="1">
        <v>300.32684326171875</v>
      </c>
      <c r="Y27" s="1">
        <v>100.76261901855469</v>
      </c>
      <c r="Z27" s="1">
        <v>8.4607131779193878E-2</v>
      </c>
      <c r="AA27" s="1">
        <v>87.731178283691406</v>
      </c>
      <c r="AB27" s="1">
        <v>35.027145385742188</v>
      </c>
      <c r="AC27" s="1">
        <v>2.6274220943450928</v>
      </c>
      <c r="AD27" s="1">
        <v>9.6584707498550415E-2</v>
      </c>
      <c r="AE27" s="1">
        <v>6.4696273766458035E-3</v>
      </c>
      <c r="AF27" s="1">
        <v>4.7971140593290329E-2</v>
      </c>
      <c r="AG27" s="1">
        <v>1.2346940115094185E-2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1.1041428061092597</v>
      </c>
      <c r="AP27">
        <f>(U27-T27)/(1000-U27)*AO27</f>
        <v>2.6037969197676692E-2</v>
      </c>
      <c r="AQ27">
        <f>(P27+273.15)</f>
        <v>356.62350311279295</v>
      </c>
      <c r="AR27">
        <f>(O27+273.15)</f>
        <v>305.90440216064451</v>
      </c>
      <c r="AS27">
        <f>(Y27*AK27+Z27*AL27)*AM27</f>
        <v>16.122018682613543</v>
      </c>
      <c r="AT27">
        <f>((AS27+0.00000010773*(AR27^4-AQ27^4))-AP27*44100)/(L27*0.92*2*29.3+0.00000043092*AQ27^3)</f>
        <v>-14.313829620580391</v>
      </c>
      <c r="AU27">
        <f>0.61365*EXP(17.502*J27/(240.97+J27))</f>
        <v>55.40227304706076</v>
      </c>
      <c r="AV27">
        <f>AU27*1000/AA27</f>
        <v>631.50038710194372</v>
      </c>
      <c r="AW27">
        <f>(AV27-U27)</f>
        <v>590.71529188709997</v>
      </c>
      <c r="AX27">
        <f>IF(D27,P27,(O27+P27)/2)</f>
        <v>58.11395263671875</v>
      </c>
      <c r="AY27">
        <f>0.61365*EXP(17.502*AX27/(240.97+AX27))</f>
        <v>18.401305583632144</v>
      </c>
      <c r="AZ27">
        <f>IF(AW27&lt;&gt;0,(1000-(AV27+U27)/2)/AW27*AP27,0)</f>
        <v>2.9261972890783916E-2</v>
      </c>
      <c r="BA27">
        <f>U27*AA27/1000</f>
        <v>3.5781244596107862</v>
      </c>
      <c r="BB27">
        <f>(AY27-BA27)</f>
        <v>14.823181124021358</v>
      </c>
      <c r="BC27">
        <f>1/(1.6/F27+1.37/N27)</f>
        <v>1.8306723546995259E-2</v>
      </c>
      <c r="BD27">
        <f>G27*AA27*0.001</f>
        <v>10.798564558035217</v>
      </c>
      <c r="BE27">
        <f>G27/S27</f>
        <v>0.31364150459210099</v>
      </c>
      <c r="BF27">
        <f>(1-AP27*AA27/AU27/F27)*100</f>
        <v>-39.942844907050826</v>
      </c>
      <c r="BG27">
        <f>(S27-E27/(N27/1.35))</f>
        <v>393.00636827276412</v>
      </c>
      <c r="BH27">
        <f>E27*BF27/100/BG27</f>
        <v>1.8097382028642653E-3</v>
      </c>
    </row>
    <row r="28" spans="1:60" x14ac:dyDescent="0.35">
      <c r="A28" s="1" t="s">
        <v>0</v>
      </c>
      <c r="B28" s="1" t="s">
        <v>373</v>
      </c>
      <c r="K28" s="1">
        <v>2.72</v>
      </c>
    </row>
    <row r="29" spans="1:60" x14ac:dyDescent="0.35">
      <c r="A29" s="1" t="s">
        <v>0</v>
      </c>
      <c r="B29" s="1" t="s">
        <v>372</v>
      </c>
      <c r="K29" s="1">
        <v>2.72</v>
      </c>
    </row>
    <row r="30" spans="1:60" x14ac:dyDescent="0.35">
      <c r="A30" s="1">
        <v>5</v>
      </c>
      <c r="B30" s="1" t="s">
        <v>371</v>
      </c>
      <c r="C30" s="1">
        <v>1245.500002514571</v>
      </c>
      <c r="D30" s="1">
        <v>0</v>
      </c>
      <c r="E30">
        <f>(R30-S30*(1000-T30)/(1000-U30))*AO30</f>
        <v>-1.5688321517338719</v>
      </c>
      <c r="F30">
        <f>IF(AZ30&lt;&gt;0,1/(1/AZ30-1/N30),0)</f>
        <v>2.9147420238431615E-2</v>
      </c>
      <c r="G30">
        <f>((BC30-AP30/2)*S30-E30)/(BC30+AP30/2)</f>
        <v>117.46404016931407</v>
      </c>
      <c r="H30">
        <f>AP30*1000</f>
        <v>25.67950799865395</v>
      </c>
      <c r="I30">
        <f>(AU30-BA30)</f>
        <v>51.705692552555</v>
      </c>
      <c r="J30">
        <f>(P30+AT30*D30)</f>
        <v>83.426139831542969</v>
      </c>
      <c r="K30" s="1"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32.710788726806641</v>
      </c>
      <c r="P30" s="1">
        <v>83.426139831542969</v>
      </c>
      <c r="Q30" s="1">
        <v>32.899868011474609</v>
      </c>
      <c r="R30" s="1">
        <v>399.75350952148438</v>
      </c>
      <c r="S30" s="1">
        <v>392.05563354492188</v>
      </c>
      <c r="T30" s="1">
        <v>18.628862380981445</v>
      </c>
      <c r="U30" s="1">
        <v>40.935768127441406</v>
      </c>
      <c r="V30" s="1">
        <v>32.881782531738281</v>
      </c>
      <c r="W30" s="1">
        <v>72.25567626953125</v>
      </c>
      <c r="X30" s="1">
        <v>300.30596923828125</v>
      </c>
      <c r="Y30" s="1">
        <v>151.08486938476563</v>
      </c>
      <c r="Z30" s="1">
        <v>0.15092404186725616</v>
      </c>
      <c r="AA30" s="1">
        <v>87.735771179199219</v>
      </c>
      <c r="AB30" s="1">
        <v>34.984916687011719</v>
      </c>
      <c r="AC30" s="1">
        <v>2.6335649490356445</v>
      </c>
      <c r="AD30" s="1">
        <v>8.1874348223209381E-2</v>
      </c>
      <c r="AE30" s="1">
        <v>8.7504182010889053E-3</v>
      </c>
      <c r="AF30" s="1">
        <v>3.3115323632955551E-2</v>
      </c>
      <c r="AG30" s="1">
        <v>1.1860992759466171E-2</v>
      </c>
      <c r="AH30" s="1">
        <v>0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1.1040660633760337</v>
      </c>
      <c r="AP30">
        <f>(U30-T30)/(1000-U30)*AO30</f>
        <v>2.5679507998653948E-2</v>
      </c>
      <c r="AQ30">
        <f>(P30+273.15)</f>
        <v>356.57613983154295</v>
      </c>
      <c r="AR30">
        <f>(O30+273.15)</f>
        <v>305.86078872680662</v>
      </c>
      <c r="AS30">
        <f>(Y30*AK30+Z30*AL30)*AM30</f>
        <v>24.173578561240902</v>
      </c>
      <c r="AT30">
        <f>((AS30+0.00000010773*(AR30^4-AQ30^4))-AP30*44100)/(L30*0.92*2*29.3+0.00000043092*AQ30^3)</f>
        <v>-14.134936438839581</v>
      </c>
      <c r="AU30">
        <f>0.61365*EXP(17.502*J30/(240.97+J30))</f>
        <v>55.297223738028954</v>
      </c>
      <c r="AV30">
        <f>AU30*1000/AA30</f>
        <v>630.26999130246497</v>
      </c>
      <c r="AW30">
        <f>(AV30-U30)</f>
        <v>589.33422317502357</v>
      </c>
      <c r="AX30">
        <f>IF(D30,P30,(O30+P30)/2)</f>
        <v>58.068464279174805</v>
      </c>
      <c r="AY30">
        <f>0.61365*EXP(17.502*AX30/(240.97+AX30))</f>
        <v>18.361876772334217</v>
      </c>
      <c r="AZ30">
        <f>IF(AW30&lt;&gt;0,(1000-(AV30+U30)/2)/AW30*AP30,0)</f>
        <v>2.8950280662006504E-2</v>
      </c>
      <c r="BA30">
        <f>U30*AA30/1000</f>
        <v>3.5915311854739556</v>
      </c>
      <c r="BB30">
        <f>(AY30-BA30)</f>
        <v>14.770345586860261</v>
      </c>
      <c r="BC30">
        <f>1/(1.6/F30+1.37/N30)</f>
        <v>1.8111534499060319E-2</v>
      </c>
      <c r="BD30">
        <f>G30*AA30*0.001</f>
        <v>10.305798150079205</v>
      </c>
      <c r="BE30">
        <f>G30/S30</f>
        <v>0.29961064226323636</v>
      </c>
      <c r="BF30">
        <f>(1-AP30*AA30/AU30/F30)*100</f>
        <v>-39.78479902103085</v>
      </c>
      <c r="BG30">
        <f>(S30-E30/(N30/1.35))</f>
        <v>392.5504352275849</v>
      </c>
      <c r="BH30">
        <f>E30*BF30/100/BG30</f>
        <v>1.5900038887557821E-3</v>
      </c>
    </row>
    <row r="31" spans="1:60" x14ac:dyDescent="0.35">
      <c r="A31" s="1" t="s">
        <v>0</v>
      </c>
      <c r="B31" s="1" t="s">
        <v>370</v>
      </c>
      <c r="K31" s="1">
        <v>2.72</v>
      </c>
    </row>
    <row r="32" spans="1:60" x14ac:dyDescent="0.35">
      <c r="A32" s="1" t="s">
        <v>0</v>
      </c>
      <c r="B32" s="1" t="s">
        <v>369</v>
      </c>
      <c r="K32" s="1">
        <v>2.72</v>
      </c>
    </row>
    <row r="33" spans="1:60" x14ac:dyDescent="0.35">
      <c r="A33" s="1">
        <v>6</v>
      </c>
      <c r="B33" s="1" t="s">
        <v>368</v>
      </c>
      <c r="C33" s="1">
        <v>1451.500002514571</v>
      </c>
      <c r="D33" s="1">
        <v>0</v>
      </c>
      <c r="E33">
        <f>(R33-S33*(1000-T33)/(1000-U33))*AO33</f>
        <v>-1.1322475567035357</v>
      </c>
      <c r="F33">
        <f>IF(AZ33&lt;&gt;0,1/(1/AZ33-1/N33),0)</f>
        <v>2.9172638457998851E-2</v>
      </c>
      <c r="G33">
        <f>((BC33-AP33/2)*S33-E33)/(BC33+AP33/2)</f>
        <v>103.7218621435934</v>
      </c>
      <c r="H33">
        <f>AP33*1000</f>
        <v>25.64866871152131</v>
      </c>
      <c r="I33">
        <f>(AU33-BA33)</f>
        <v>51.602791645963642</v>
      </c>
      <c r="J33">
        <f>(P33+AT33*D33)</f>
        <v>83.3961181640625</v>
      </c>
      <c r="K33" s="1"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32.688041687011719</v>
      </c>
      <c r="P33" s="1">
        <v>83.3961181640625</v>
      </c>
      <c r="Q33" s="1">
        <v>32.870094299316406</v>
      </c>
      <c r="R33" s="1">
        <v>399.96554565429688</v>
      </c>
      <c r="S33" s="1">
        <v>391.88775634765625</v>
      </c>
      <c r="T33" s="1">
        <v>19.087368011474609</v>
      </c>
      <c r="U33" s="1">
        <v>41.355880737304688</v>
      </c>
      <c r="V33" s="1">
        <v>33.730022430419922</v>
      </c>
      <c r="W33" s="1">
        <v>73.081565856933594</v>
      </c>
      <c r="X33" s="1">
        <v>300.33084106445313</v>
      </c>
      <c r="Y33" s="1">
        <v>298.8349609375</v>
      </c>
      <c r="Z33" s="1">
        <v>2.4010336026549339E-2</v>
      </c>
      <c r="AA33" s="1">
        <v>87.724716186523438</v>
      </c>
      <c r="AB33" s="1">
        <v>34.917610168457031</v>
      </c>
      <c r="AC33" s="1">
        <v>2.6438536643981934</v>
      </c>
      <c r="AD33" s="1">
        <v>8.0880962312221527E-2</v>
      </c>
      <c r="AE33" s="1">
        <v>8.3891265094280243E-3</v>
      </c>
      <c r="AF33" s="1">
        <v>5.3010083734989166E-2</v>
      </c>
      <c r="AG33" s="1">
        <v>1.6424130648374557E-2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1.1041575039134304</v>
      </c>
      <c r="AP33">
        <f>(U33-T33)/(1000-U33)*AO33</f>
        <v>2.564866871152131E-2</v>
      </c>
      <c r="AQ33">
        <f>(P33+273.15)</f>
        <v>356.54611816406248</v>
      </c>
      <c r="AR33">
        <f>(O33+273.15)</f>
        <v>305.8380416870117</v>
      </c>
      <c r="AS33">
        <f>(Y33*AK33+Z33*AL33)*AM33</f>
        <v>47.813592681282898</v>
      </c>
      <c r="AT33">
        <f>((AS33+0.00000010773*(AR33^4-AQ33^4))-AP33*44100)/(L33*0.92*2*29.3+0.00000043092*AQ33^3)</f>
        <v>-13.947880299107585</v>
      </c>
      <c r="AU33">
        <f>0.61365*EXP(17.502*J33/(240.97+J33))</f>
        <v>55.230724546287405</v>
      </c>
      <c r="AV33">
        <f>AU33*1000/AA33</f>
        <v>629.59137341469261</v>
      </c>
      <c r="AW33">
        <f>(AV33-U33)</f>
        <v>588.23549267738792</v>
      </c>
      <c r="AX33">
        <f>IF(D33,P33,(O33+P33)/2)</f>
        <v>58.042079925537109</v>
      </c>
      <c r="AY33">
        <f>0.61365*EXP(17.502*AX33/(240.97+AX33))</f>
        <v>18.339040343277201</v>
      </c>
      <c r="AZ33">
        <f>IF(AW33&lt;&gt;0,(1000-(AV33+U33)/2)/AW33*AP33,0)</f>
        <v>2.8975158761024158E-2</v>
      </c>
      <c r="BA33">
        <f>U33*AA33/1000</f>
        <v>3.6279329003237653</v>
      </c>
      <c r="BB33">
        <f>(AY33-BA33)</f>
        <v>14.711107442953436</v>
      </c>
      <c r="BC33">
        <f>1/(1.6/F33+1.37/N33)</f>
        <v>1.8127113603041995E-2</v>
      </c>
      <c r="BD33">
        <f>G33*AA33*0.001</f>
        <v>9.0989709188844419</v>
      </c>
      <c r="BE33">
        <f>G33/S33</f>
        <v>0.26467237228911639</v>
      </c>
      <c r="BF33">
        <f>(1-AP33*AA33/AU33/F33)*100</f>
        <v>-39.646594617285814</v>
      </c>
      <c r="BG33">
        <f>(S33-E33/(N33/1.35))</f>
        <v>392.24486146921362</v>
      </c>
      <c r="BH33">
        <f>E33*BF33/100/BG33</f>
        <v>1.1444320702862975E-3</v>
      </c>
    </row>
    <row r="34" spans="1:60" x14ac:dyDescent="0.35">
      <c r="A34" s="1" t="s">
        <v>0</v>
      </c>
      <c r="B34" s="1" t="s">
        <v>367</v>
      </c>
      <c r="K34" s="1">
        <v>2.72</v>
      </c>
    </row>
    <row r="35" spans="1:60" x14ac:dyDescent="0.35">
      <c r="A35" s="1" t="s">
        <v>0</v>
      </c>
      <c r="B35" s="1" t="s">
        <v>366</v>
      </c>
      <c r="K35" s="1">
        <v>2.72</v>
      </c>
    </row>
    <row r="36" spans="1:60" x14ac:dyDescent="0.35">
      <c r="A36" s="1">
        <v>7</v>
      </c>
      <c r="B36" s="1" t="s">
        <v>365</v>
      </c>
      <c r="C36" s="1">
        <v>1657.0000025033951</v>
      </c>
      <c r="D36" s="1">
        <v>0</v>
      </c>
      <c r="E36">
        <f>(R36-S36*(1000-T36)/(1000-U36))*AO36</f>
        <v>-0.96782194618571471</v>
      </c>
      <c r="F36">
        <f>IF(AZ36&lt;&gt;0,1/(1/AZ36-1/N36),0)</f>
        <v>2.9483157457203556E-2</v>
      </c>
      <c r="G36">
        <f>((BC36-AP36/2)*S36-E36)/(BC36+AP36/2)</f>
        <v>98.3312759902214</v>
      </c>
      <c r="H36">
        <f>AP36*1000</f>
        <v>25.881312351559025</v>
      </c>
      <c r="I36">
        <f>(AU36-BA36)</f>
        <v>51.518340285755073</v>
      </c>
      <c r="J36">
        <f>(P36+AT36*D36)</f>
        <v>83.382537841796875</v>
      </c>
      <c r="K36" s="1"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32.687744140625</v>
      </c>
      <c r="P36" s="1">
        <v>83.382537841796875</v>
      </c>
      <c r="Q36" s="1">
        <v>32.856082916259766</v>
      </c>
      <c r="R36" s="1">
        <v>399.871337890625</v>
      </c>
      <c r="S36" s="1">
        <v>391.57040405273438</v>
      </c>
      <c r="T36" s="1">
        <v>19.520761489868164</v>
      </c>
      <c r="U36" s="1">
        <v>41.974323272705078</v>
      </c>
      <c r="V36" s="1">
        <v>34.497779846191406</v>
      </c>
      <c r="W36" s="1">
        <v>74.178504943847656</v>
      </c>
      <c r="X36" s="1">
        <v>300.36346435546875</v>
      </c>
      <c r="Y36" s="1">
        <v>500.30413818359375</v>
      </c>
      <c r="Z36" s="1">
        <v>8.3465352654457092E-2</v>
      </c>
      <c r="AA36" s="1">
        <v>87.728050231933594</v>
      </c>
      <c r="AB36" s="1">
        <v>34.992835998535156</v>
      </c>
      <c r="AC36" s="1">
        <v>2.6542186737060547</v>
      </c>
      <c r="AD36" s="1">
        <v>8.6640827357769012E-2</v>
      </c>
      <c r="AE36" s="1">
        <v>7.9840673133730888E-3</v>
      </c>
      <c r="AF36" s="1">
        <v>4.9267832189798355E-2</v>
      </c>
      <c r="AG36" s="1">
        <v>1.77117008715868E-2</v>
      </c>
      <c r="AH36" s="1">
        <v>0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1.1042774424833408</v>
      </c>
      <c r="AP36">
        <f>(U36-T36)/(1000-U36)*AO36</f>
        <v>2.5881312351559025E-2</v>
      </c>
      <c r="AQ36">
        <f>(P36+273.15)</f>
        <v>356.53253784179685</v>
      </c>
      <c r="AR36">
        <f>(O36+273.15)</f>
        <v>305.83774414062498</v>
      </c>
      <c r="AS36">
        <f>(Y36*AK36+Z36*AL36)*AM36</f>
        <v>80.048660320147974</v>
      </c>
      <c r="AT36">
        <f>((AS36+0.00000010773*(AR36^4-AQ36^4))-AP36*44100)/(L36*0.92*2*29.3+0.00000043092*AQ36^3)</f>
        <v>-13.783283114417788</v>
      </c>
      <c r="AU36">
        <f>0.61365*EXP(17.502*J36/(240.97+J36))</f>
        <v>55.20066582627436</v>
      </c>
      <c r="AV36">
        <f>AU36*1000/AA36</f>
        <v>629.2248109964371</v>
      </c>
      <c r="AW36">
        <f>(AV36-U36)</f>
        <v>587.25048772373202</v>
      </c>
      <c r="AX36">
        <f>IF(D36,P36,(O36+P36)/2)</f>
        <v>58.035140991210938</v>
      </c>
      <c r="AY36">
        <f>0.61365*EXP(17.502*AX36/(240.97+AX36))</f>
        <v>18.333038542499523</v>
      </c>
      <c r="AZ36">
        <f>IF(AW36&lt;&gt;0,(1000-(AV36+U36)/2)/AW36*AP36,0)</f>
        <v>2.9281465897378223E-2</v>
      </c>
      <c r="BA36">
        <f>U36*AA36/1000</f>
        <v>3.6823255405192903</v>
      </c>
      <c r="BB36">
        <f>(AY36-BA36)</f>
        <v>14.650713001980233</v>
      </c>
      <c r="BC36">
        <f>1/(1.6/F36+1.37/N36)</f>
        <v>1.8318930664811377E-2</v>
      </c>
      <c r="BD36">
        <f>G36*AA36*0.001</f>
        <v>8.6264111194402684</v>
      </c>
      <c r="BE36">
        <f>G36/S36</f>
        <v>0.25112029656096974</v>
      </c>
      <c r="BF36">
        <f>(1-AP36*AA36/AU36/F36)*100</f>
        <v>-39.510361258597328</v>
      </c>
      <c r="BG36">
        <f>(S36-E36/(N36/1.35))</f>
        <v>391.87565017288921</v>
      </c>
      <c r="BH36">
        <f>E36*BF36/100/BG36</f>
        <v>9.7579409975909214E-4</v>
      </c>
    </row>
    <row r="37" spans="1:60" x14ac:dyDescent="0.35">
      <c r="A37" s="1" t="s">
        <v>0</v>
      </c>
      <c r="B37" s="1" t="s">
        <v>364</v>
      </c>
      <c r="K37" s="1">
        <v>2.72</v>
      </c>
    </row>
    <row r="38" spans="1:60" x14ac:dyDescent="0.35">
      <c r="A38" s="1" t="s">
        <v>0</v>
      </c>
      <c r="B38" s="1" t="s">
        <v>363</v>
      </c>
      <c r="K38" s="1">
        <v>2.72</v>
      </c>
    </row>
    <row r="39" spans="1:60" x14ac:dyDescent="0.35">
      <c r="A39" s="1">
        <v>8</v>
      </c>
      <c r="B39" s="1" t="s">
        <v>362</v>
      </c>
      <c r="C39" s="1">
        <v>1863.0000025033951</v>
      </c>
      <c r="D39" s="1">
        <v>0</v>
      </c>
      <c r="E39">
        <f>(R39-S39*(1000-T39)/(1000-U39))*AO39</f>
        <v>-0.30103994807278828</v>
      </c>
      <c r="F39">
        <f>IF(AZ39&lt;&gt;0,1/(1/AZ39-1/N39),0)</f>
        <v>2.9930519446786281E-2</v>
      </c>
      <c r="G39">
        <f>((BC39-AP39/2)*S39-E39)/(BC39+AP39/2)</f>
        <v>76.87792191157402</v>
      </c>
      <c r="H39">
        <f>AP39*1000</f>
        <v>26.256580668056483</v>
      </c>
      <c r="I39">
        <f>(AU39-BA39)</f>
        <v>51.458358336319193</v>
      </c>
      <c r="J39">
        <f>(P39+AT39*D39)</f>
        <v>83.384956359863281</v>
      </c>
      <c r="K39" s="1"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32.705944061279297</v>
      </c>
      <c r="P39" s="1">
        <v>83.384956359863281</v>
      </c>
      <c r="Q39" s="1">
        <v>32.858837127685547</v>
      </c>
      <c r="R39" s="1">
        <v>400.06631469726563</v>
      </c>
      <c r="S39" s="1">
        <v>391.04067993164063</v>
      </c>
      <c r="T39" s="1">
        <v>19.956546783447266</v>
      </c>
      <c r="U39" s="1">
        <v>42.719005584716797</v>
      </c>
      <c r="V39" s="1">
        <v>35.231830596923828</v>
      </c>
      <c r="W39" s="1">
        <v>75.41729736328125</v>
      </c>
      <c r="X39" s="1">
        <v>300.34979248046875</v>
      </c>
      <c r="Y39" s="1">
        <v>749.9727783203125</v>
      </c>
      <c r="Z39" s="1">
        <v>0.13377360999584198</v>
      </c>
      <c r="AA39" s="1">
        <v>87.728157043457031</v>
      </c>
      <c r="AB39" s="1">
        <v>34.970500946044922</v>
      </c>
      <c r="AC39" s="1">
        <v>2.6475274562835693</v>
      </c>
      <c r="AD39" s="1">
        <v>0.13081547617912292</v>
      </c>
      <c r="AE39" s="1">
        <v>6.5187234431505203E-3</v>
      </c>
      <c r="AF39" s="1">
        <v>4.1667833924293518E-2</v>
      </c>
      <c r="AG39" s="1">
        <v>1.9030680879950523E-2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1.1042271782370172</v>
      </c>
      <c r="AP39">
        <f>(U39-T39)/(1000-U39)*AO39</f>
        <v>2.6256580668056483E-2</v>
      </c>
      <c r="AQ39">
        <f>(P39+273.15)</f>
        <v>356.53495635986326</v>
      </c>
      <c r="AR39">
        <f>(O39+273.15)</f>
        <v>305.85594406127927</v>
      </c>
      <c r="AS39">
        <f>(Y39*AK39+Z39*AL39)*AM39</f>
        <v>119.99564184913834</v>
      </c>
      <c r="AT39">
        <f>((AS39+0.00000010773*(AR39^4-AQ39^4))-AP39*44100)/(L39*0.92*2*29.3+0.00000043092*AQ39^3)</f>
        <v>-13.608499340431763</v>
      </c>
      <c r="AU39">
        <f>0.61365*EXP(17.502*J39/(240.97+J39))</f>
        <v>55.206017966995546</v>
      </c>
      <c r="AV39">
        <f>AU39*1000/AA39</f>
        <v>629.28505314033544</v>
      </c>
      <c r="AW39">
        <f>(AV39-U39)</f>
        <v>586.56604755561864</v>
      </c>
      <c r="AX39">
        <f>IF(D39,P39,(O39+P39)/2)</f>
        <v>58.045450210571289</v>
      </c>
      <c r="AY39">
        <f>0.61365*EXP(17.502*AX39/(240.97+AX39))</f>
        <v>18.341956064875557</v>
      </c>
      <c r="AZ39">
        <f>IF(AW39&lt;&gt;0,(1000-(AV39+U39)/2)/AW39*AP39,0)</f>
        <v>2.9722682300010718E-2</v>
      </c>
      <c r="BA39">
        <f>U39*AA39/1000</f>
        <v>3.747659630676353</v>
      </c>
      <c r="BB39">
        <f>(AY39-BA39)</f>
        <v>14.594296434199205</v>
      </c>
      <c r="BC39">
        <f>1/(1.6/F39+1.37/N39)</f>
        <v>1.8595238170287368E-2</v>
      </c>
      <c r="BD39">
        <f>G39*AA39*0.001</f>
        <v>6.7443584066331921</v>
      </c>
      <c r="BE39">
        <f>G39/S39</f>
        <v>0.19659827188571111</v>
      </c>
      <c r="BF39">
        <f>(1-AP39*AA39/AU39/F39)*100</f>
        <v>-39.40440519198178</v>
      </c>
      <c r="BG39">
        <f>(S39-E39/(N39/1.35))</f>
        <v>391.13562640038208</v>
      </c>
      <c r="BH39">
        <f>E39*BF39/100/BG39</f>
        <v>3.0327843571811527E-4</v>
      </c>
    </row>
    <row r="40" spans="1:60" x14ac:dyDescent="0.35">
      <c r="A40" s="1" t="s">
        <v>0</v>
      </c>
      <c r="B40" s="1" t="s">
        <v>361</v>
      </c>
      <c r="K40" s="1">
        <v>2.72</v>
      </c>
    </row>
    <row r="41" spans="1:60" x14ac:dyDescent="0.35">
      <c r="A41" s="1" t="s">
        <v>0</v>
      </c>
      <c r="B41" s="1" t="s">
        <v>360</v>
      </c>
      <c r="K41" s="1">
        <v>2.72</v>
      </c>
    </row>
    <row r="42" spans="1:60" x14ac:dyDescent="0.35">
      <c r="A42" s="1">
        <v>9</v>
      </c>
      <c r="B42" s="1" t="s">
        <v>359</v>
      </c>
      <c r="C42" s="1">
        <v>2069.0000025033951</v>
      </c>
      <c r="D42" s="1">
        <v>0</v>
      </c>
      <c r="E42">
        <f>(R42-S42*(1000-T42)/(1000-U42))*AO42</f>
        <v>-0.68544006878497432</v>
      </c>
      <c r="F42">
        <f>IF(AZ42&lt;&gt;0,1/(1/AZ42-1/N42),0)</f>
        <v>3.0433747754111996E-2</v>
      </c>
      <c r="G42">
        <f>((BC42-AP42/2)*S42-E42)/(BC42+AP42/2)</f>
        <v>88.552149592748165</v>
      </c>
      <c r="H42">
        <f>AP42*1000</f>
        <v>26.707167189545387</v>
      </c>
      <c r="I42">
        <f>(AU42-BA42)</f>
        <v>51.439303293423137</v>
      </c>
      <c r="J42">
        <f>(P42+AT42*D42)</f>
        <v>83.407638549804688</v>
      </c>
      <c r="K42" s="1"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32.745429992675781</v>
      </c>
      <c r="P42" s="1">
        <v>83.407638549804688</v>
      </c>
      <c r="Q42" s="1">
        <v>32.881401062011719</v>
      </c>
      <c r="R42" s="1">
        <v>399.87771606445313</v>
      </c>
      <c r="S42" s="1">
        <v>391.0401611328125</v>
      </c>
      <c r="T42" s="1">
        <v>20.367546081542969</v>
      </c>
      <c r="U42" s="1">
        <v>43.502933502197266</v>
      </c>
      <c r="V42" s="1">
        <v>35.882259368896484</v>
      </c>
      <c r="W42" s="1">
        <v>76.640731811523438</v>
      </c>
      <c r="X42" s="1">
        <v>300.3333740234375</v>
      </c>
      <c r="Y42" s="1">
        <v>999.6260986328125</v>
      </c>
      <c r="Z42" s="1">
        <v>0.13491649925708771</v>
      </c>
      <c r="AA42" s="1">
        <v>87.739631652832031</v>
      </c>
      <c r="AB42" s="1">
        <v>35.189655303955078</v>
      </c>
      <c r="AC42" s="1">
        <v>2.6495144367218018</v>
      </c>
      <c r="AD42" s="1">
        <v>7.2498679161071777E-2</v>
      </c>
      <c r="AE42" s="1">
        <v>6.9527681916952133E-3</v>
      </c>
      <c r="AF42" s="1">
        <v>6.9427661597728729E-2</v>
      </c>
      <c r="AG42" s="1">
        <v>1.7163677141070366E-2</v>
      </c>
      <c r="AH42" s="1">
        <v>0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1.1041668162626377</v>
      </c>
      <c r="AP42">
        <f>(U42-T42)/(1000-U42)*AO42</f>
        <v>2.6707167189545387E-2</v>
      </c>
      <c r="AQ42">
        <f>(P42+273.15)</f>
        <v>356.55763854980466</v>
      </c>
      <c r="AR42">
        <f>(O42+273.15)</f>
        <v>305.89542999267576</v>
      </c>
      <c r="AS42">
        <f>(Y42*AK42+Z42*AL42)*AM42</f>
        <v>159.94017220630849</v>
      </c>
      <c r="AT42">
        <f>((AS42+0.00000010773*(AR42^4-AQ42^4))-AP42*44100)/(L42*0.92*2*29.3+0.00000043092*AQ42^3)</f>
        <v>-13.459010173568631</v>
      </c>
      <c r="AU42">
        <f>0.61365*EXP(17.502*J42/(240.97+J42))</f>
        <v>55.256234654723571</v>
      </c>
      <c r="AV42">
        <f>AU42*1000/AA42</f>
        <v>629.77509266691834</v>
      </c>
      <c r="AW42">
        <f>(AV42-U42)</f>
        <v>586.27215916472107</v>
      </c>
      <c r="AX42">
        <f>IF(D42,P42,(O42+P42)/2)</f>
        <v>58.076534271240234</v>
      </c>
      <c r="AY42">
        <f>0.61365*EXP(17.502*AX42/(240.97+AX42))</f>
        <v>18.368866458118596</v>
      </c>
      <c r="AZ42">
        <f>IF(AW42&lt;&gt;0,(1000-(AV42+U42)/2)/AW42*AP42,0)</f>
        <v>3.0218888118128867E-2</v>
      </c>
      <c r="BA42">
        <f>U42*AA42/1000</f>
        <v>3.8169313613004343</v>
      </c>
      <c r="BB42">
        <f>(AY42-BA42)</f>
        <v>14.551935096818163</v>
      </c>
      <c r="BC42">
        <f>1/(1.6/F42+1.37/N42)</f>
        <v>1.8905992058272182E-2</v>
      </c>
      <c r="BD42">
        <f>G42*AA42*0.001</f>
        <v>7.7695329873342045</v>
      </c>
      <c r="BE42">
        <f>G42/S42</f>
        <v>0.22645282606323497</v>
      </c>
      <c r="BF42">
        <f>(1-AP42*AA42/AU42/F42)*100</f>
        <v>-39.343561961335304</v>
      </c>
      <c r="BG42">
        <f>(S42-E42/(N42/1.35))</f>
        <v>391.25634544483376</v>
      </c>
      <c r="BH42">
        <f>E42*BF42/100/BG42</f>
        <v>6.8925792849092464E-4</v>
      </c>
    </row>
    <row r="43" spans="1:60" x14ac:dyDescent="0.35">
      <c r="A43" s="1" t="s">
        <v>0</v>
      </c>
      <c r="B43" s="1" t="s">
        <v>358</v>
      </c>
      <c r="K43" s="1">
        <v>2.72</v>
      </c>
    </row>
    <row r="44" spans="1:60" x14ac:dyDescent="0.35">
      <c r="A44" s="1" t="s">
        <v>0</v>
      </c>
      <c r="B44" s="1" t="s">
        <v>357</v>
      </c>
      <c r="K44" s="1">
        <v>2.72</v>
      </c>
    </row>
    <row r="45" spans="1:60" x14ac:dyDescent="0.35">
      <c r="A45" s="1">
        <v>10</v>
      </c>
      <c r="B45" s="1" t="s">
        <v>356</v>
      </c>
      <c r="C45" s="1">
        <v>2275.5000024922192</v>
      </c>
      <c r="D45" s="1">
        <v>0</v>
      </c>
      <c r="E45">
        <f>(R45-S45*(1000-T45)/(1000-U45))*AO45</f>
        <v>0.29869521463235527</v>
      </c>
      <c r="F45">
        <f>IF(AZ45&lt;&gt;0,1/(1/AZ45-1/N45),0)</f>
        <v>3.0858331009988537E-2</v>
      </c>
      <c r="G45">
        <f>((BC45-AP45/2)*S45-E45)/(BC45+AP45/2)</f>
        <v>57.726769412598351</v>
      </c>
      <c r="H45">
        <f>AP45*1000</f>
        <v>27.12287638022941</v>
      </c>
      <c r="I45">
        <f>(AU45-BA45)</f>
        <v>51.458084438758739</v>
      </c>
      <c r="J45">
        <f>(P45+AT45*D45)</f>
        <v>83.445480346679688</v>
      </c>
      <c r="K45" s="1"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32.800777435302734</v>
      </c>
      <c r="P45" s="1">
        <v>83.445480346679688</v>
      </c>
      <c r="Q45" s="1">
        <v>32.918376922607422</v>
      </c>
      <c r="R45" s="1">
        <v>400.11666870117188</v>
      </c>
      <c r="S45" s="1">
        <v>390.25982666015625</v>
      </c>
      <c r="T45" s="1">
        <v>20.768901824951172</v>
      </c>
      <c r="U45" s="1">
        <v>44.246006011962891</v>
      </c>
      <c r="V45" s="1">
        <v>36.474483489990234</v>
      </c>
      <c r="W45" s="1">
        <v>77.705131530761719</v>
      </c>
      <c r="X45" s="1">
        <v>300.335205078125</v>
      </c>
      <c r="Y45" s="1">
        <v>1249.98681640625</v>
      </c>
      <c r="Z45" s="1">
        <v>7.5462229549884796E-2</v>
      </c>
      <c r="AA45" s="1">
        <v>87.737075805664063</v>
      </c>
      <c r="AB45" s="1">
        <v>34.992580413818359</v>
      </c>
      <c r="AC45" s="1">
        <v>2.6636028289794922</v>
      </c>
      <c r="AD45" s="1">
        <v>3.4175846725702286E-2</v>
      </c>
      <c r="AE45" s="1">
        <v>6.6709211096167564E-3</v>
      </c>
      <c r="AF45" s="1">
        <v>2.5069791823625565E-2</v>
      </c>
      <c r="AG45" s="1">
        <v>1.4680066145956516E-2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1.1041735480813417</v>
      </c>
      <c r="AP45">
        <f>(U45-T45)/(1000-U45)*AO45</f>
        <v>2.7122876380229411E-2</v>
      </c>
      <c r="AQ45">
        <f>(P45+273.15)</f>
        <v>356.59548034667966</v>
      </c>
      <c r="AR45">
        <f>(O45+273.15)</f>
        <v>305.95077743530271</v>
      </c>
      <c r="AS45">
        <f>(Y45*AK45+Z45*AL45)*AM45</f>
        <v>199.99788615469879</v>
      </c>
      <c r="AT45">
        <f>((AS45+0.00000010773*(AR45^4-AQ45^4))-AP45*44100)/(L45*0.92*2*29.3+0.00000043092*AQ45^3)</f>
        <v>-13.297788448661935</v>
      </c>
      <c r="AU45">
        <f>0.61365*EXP(17.502*J45/(240.97+J45))</f>
        <v>55.340099622328196</v>
      </c>
      <c r="AV45">
        <f>AU45*1000/AA45</f>
        <v>630.74930540089406</v>
      </c>
      <c r="AW45">
        <f>(AV45-U45)</f>
        <v>586.50329938893117</v>
      </c>
      <c r="AX45">
        <f>IF(D45,P45,(O45+P45)/2)</f>
        <v>58.123128890991211</v>
      </c>
      <c r="AY45">
        <f>0.61365*EXP(17.502*AX45/(240.97+AX45))</f>
        <v>18.409268261272512</v>
      </c>
      <c r="AZ45">
        <f>IF(AW45&lt;&gt;0,(1000-(AV45+U45)/2)/AW45*AP45,0)</f>
        <v>3.0637456267694173E-2</v>
      </c>
      <c r="BA45">
        <f>U45*AA45/1000</f>
        <v>3.8820151835694561</v>
      </c>
      <c r="BB45">
        <f>(AY45-BA45)</f>
        <v>14.527253077703056</v>
      </c>
      <c r="BC45">
        <f>1/(1.6/F45+1.37/N45)</f>
        <v>1.9168132636292089E-2</v>
      </c>
      <c r="BD45">
        <f>G45*AA45*0.001</f>
        <v>5.0647779439692311</v>
      </c>
      <c r="BE45">
        <f>G45/S45</f>
        <v>0.14791881067191584</v>
      </c>
      <c r="BF45">
        <f>(1-AP45*AA45/AU45/F45)*100</f>
        <v>-39.349857943073488</v>
      </c>
      <c r="BG45">
        <f>(S45-E45/(N45/1.35))</f>
        <v>390.16561970841821</v>
      </c>
      <c r="BH45">
        <f>E45*BF45/100/BG45</f>
        <v>-3.0124679547221086E-4</v>
      </c>
    </row>
    <row r="46" spans="1:60" x14ac:dyDescent="0.35">
      <c r="A46" s="1" t="s">
        <v>0</v>
      </c>
      <c r="B46" s="1" t="s">
        <v>355</v>
      </c>
      <c r="K46" s="1">
        <v>2.72</v>
      </c>
    </row>
    <row r="47" spans="1:60" x14ac:dyDescent="0.35">
      <c r="A47" s="1" t="s">
        <v>0</v>
      </c>
      <c r="B47" s="1" t="s">
        <v>354</v>
      </c>
      <c r="K47" s="1">
        <v>2.72</v>
      </c>
    </row>
    <row r="48" spans="1:60" x14ac:dyDescent="0.35">
      <c r="A48" s="1">
        <v>11</v>
      </c>
      <c r="B48" s="1" t="s">
        <v>353</v>
      </c>
      <c r="C48" s="1">
        <v>2483.0000024810433</v>
      </c>
      <c r="D48" s="1">
        <v>0</v>
      </c>
      <c r="E48">
        <f>(R48-S48*(1000-T48)/(1000-U48))*AO48</f>
        <v>0.14965749142916127</v>
      </c>
      <c r="F48">
        <f>IF(AZ48&lt;&gt;0,1/(1/AZ48-1/N48),0)</f>
        <v>3.1741006399635056E-2</v>
      </c>
      <c r="G48">
        <f>((BC48-AP48/2)*S48-E48)/(BC48+AP48/2)</f>
        <v>62.119063852341768</v>
      </c>
      <c r="H48">
        <f>AP48*1000</f>
        <v>27.931271486155502</v>
      </c>
      <c r="I48">
        <f>(AU48-BA48)</f>
        <v>51.456971735499614</v>
      </c>
      <c r="J48">
        <f>(P48+AT48*D48)</f>
        <v>83.486869812011719</v>
      </c>
      <c r="K48" s="1"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32.865222930908203</v>
      </c>
      <c r="P48" s="1">
        <v>83.486869812011719</v>
      </c>
      <c r="Q48" s="1">
        <v>32.959915161132813</v>
      </c>
      <c r="R48" s="1">
        <v>400.05093383789063</v>
      </c>
      <c r="S48" s="1">
        <v>390.04934692382813</v>
      </c>
      <c r="T48" s="1">
        <v>21.151082992553711</v>
      </c>
      <c r="U48" s="1">
        <v>45.299640655517578</v>
      </c>
      <c r="V48" s="1">
        <v>37.016094207763672</v>
      </c>
      <c r="W48" s="1">
        <v>79.278007507324219</v>
      </c>
      <c r="X48" s="1">
        <v>300.35543823242188</v>
      </c>
      <c r="Y48" s="1">
        <v>1599.4185791015625</v>
      </c>
      <c r="Z48" s="1">
        <v>0.17493562400341034</v>
      </c>
      <c r="AA48" s="1">
        <v>87.748565673828125</v>
      </c>
      <c r="AB48" s="1">
        <v>35.2314453125</v>
      </c>
      <c r="AC48" s="1">
        <v>2.6787130832672119</v>
      </c>
      <c r="AD48" s="1">
        <v>4.303085058927536E-2</v>
      </c>
      <c r="AE48" s="1">
        <v>3.8203343283385038E-3</v>
      </c>
      <c r="AF48" s="1">
        <v>5.5792488157749176E-2</v>
      </c>
      <c r="AG48" s="1">
        <v>1.768164336681366E-2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1.1042479346780212</v>
      </c>
      <c r="AP48">
        <f>(U48-T48)/(1000-U48)*AO48</f>
        <v>2.7931271486155502E-2</v>
      </c>
      <c r="AQ48">
        <f>(P48+273.15)</f>
        <v>356.6368698120117</v>
      </c>
      <c r="AR48">
        <f>(O48+273.15)</f>
        <v>306.01522293090818</v>
      </c>
      <c r="AS48">
        <f>(Y48*AK48+Z48*AL48)*AM48</f>
        <v>255.90696693628342</v>
      </c>
      <c r="AT48">
        <f>((AS48+0.00000010773*(AR48^4-AQ48^4))-AP48*44100)/(L48*0.92*2*29.3+0.00000043092*AQ48^3)</f>
        <v>-13.14707064401548</v>
      </c>
      <c r="AU48">
        <f>0.61365*EXP(17.502*J48/(240.97+J48))</f>
        <v>55.431950228561114</v>
      </c>
      <c r="AV48">
        <f>AU48*1000/AA48</f>
        <v>631.71346224174511</v>
      </c>
      <c r="AW48">
        <f>(AV48-U48)</f>
        <v>586.41382158622753</v>
      </c>
      <c r="AX48">
        <f>IF(D48,P48,(O48+P48)/2)</f>
        <v>58.176046371459961</v>
      </c>
      <c r="AY48">
        <f>0.61365*EXP(17.502*AX48/(240.97+AX48))</f>
        <v>18.455245024694197</v>
      </c>
      <c r="AZ48">
        <f>IF(AW48&lt;&gt;0,(1000-(AV48+U48)/2)/AW48*AP48,0)</f>
        <v>3.1507362919625033E-2</v>
      </c>
      <c r="BA48">
        <f>U48*AA48/1000</f>
        <v>3.9749784930614989</v>
      </c>
      <c r="BB48">
        <f>(AY48-BA48)</f>
        <v>14.480266531632697</v>
      </c>
      <c r="BC48">
        <f>1/(1.6/F48+1.37/N48)</f>
        <v>1.9712960786382436E-2</v>
      </c>
      <c r="BD48">
        <f>G48*AA48*0.001</f>
        <v>5.4508587540439342</v>
      </c>
      <c r="BE48">
        <f>G48/S48</f>
        <v>0.1592594997075405</v>
      </c>
      <c r="BF48">
        <f>(1-AP48*AA48/AU48/F48)*100</f>
        <v>-39.299603847759478</v>
      </c>
      <c r="BG48">
        <f>(S48-E48/(N48/1.35))</f>
        <v>390.00214571208573</v>
      </c>
      <c r="BH48">
        <f>E48*BF48/100/BG48</f>
        <v>-1.5080635300805312E-4</v>
      </c>
    </row>
    <row r="49" spans="1:60" x14ac:dyDescent="0.35">
      <c r="A49" s="1" t="s">
        <v>0</v>
      </c>
      <c r="B49" s="1" t="s">
        <v>352</v>
      </c>
      <c r="K49" s="1">
        <v>2.72</v>
      </c>
    </row>
    <row r="50" spans="1:60" x14ac:dyDescent="0.35">
      <c r="A50" s="1" t="s">
        <v>0</v>
      </c>
      <c r="B50" s="1" t="s">
        <v>347</v>
      </c>
      <c r="K50" s="1">
        <v>2.72</v>
      </c>
    </row>
    <row r="51" spans="1:60" x14ac:dyDescent="0.35">
      <c r="A51" s="1">
        <v>12</v>
      </c>
      <c r="B51" s="1" t="s">
        <v>351</v>
      </c>
      <c r="C51" s="1">
        <v>2690.0000024810433</v>
      </c>
      <c r="D51" s="1">
        <v>0</v>
      </c>
      <c r="E51">
        <f>(R51-S51*(1000-T51)/(1000-U51))*AO51</f>
        <v>0.84890334022625558</v>
      </c>
      <c r="F51">
        <f>IF(AZ51&lt;&gt;0,1/(1/AZ51-1/N51),0)</f>
        <v>3.2854829066411871E-2</v>
      </c>
      <c r="G51">
        <f>((BC51-AP51/2)*S51-E51)/(BC51+AP51/2)</f>
        <v>41.774138695859683</v>
      </c>
      <c r="H51">
        <f>AP51*1000</f>
        <v>28.948007353476033</v>
      </c>
      <c r="I51">
        <f>(AU51-BA51)</f>
        <v>51.452885550299612</v>
      </c>
      <c r="J51">
        <f>(P51+AT51*D51)</f>
        <v>83.532516479492188</v>
      </c>
      <c r="K51" s="1"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32.941272735595703</v>
      </c>
      <c r="P51" s="1">
        <v>83.532516479492188</v>
      </c>
      <c r="Q51" s="1">
        <v>33.006744384765625</v>
      </c>
      <c r="R51" s="1">
        <v>400.0458984375</v>
      </c>
      <c r="S51" s="1">
        <v>389.07693481445313</v>
      </c>
      <c r="T51" s="1">
        <v>21.499395370483398</v>
      </c>
      <c r="U51" s="1">
        <v>46.496746063232422</v>
      </c>
      <c r="V51" s="1">
        <v>37.469612121582031</v>
      </c>
      <c r="W51" s="1">
        <v>81.035537719726563</v>
      </c>
      <c r="X51" s="1">
        <v>300.341796875</v>
      </c>
      <c r="Y51" s="1">
        <v>2000.2923583984375</v>
      </c>
      <c r="Z51" s="1">
        <v>0.12691126763820648</v>
      </c>
      <c r="AA51" s="1">
        <v>87.75909423828125</v>
      </c>
      <c r="AB51" s="1">
        <v>35.111763000488281</v>
      </c>
      <c r="AC51" s="1">
        <v>2.6441521644592285</v>
      </c>
      <c r="AD51" s="1">
        <v>0.13507607579231262</v>
      </c>
      <c r="AE51" s="1">
        <v>1.4047114178538322E-2</v>
      </c>
      <c r="AF51" s="1">
        <v>1.953459344804287E-2</v>
      </c>
      <c r="AG51" s="1">
        <v>2.2712217643857002E-2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1.1041977826286762</v>
      </c>
      <c r="AP51">
        <f>(U51-T51)/(1000-U51)*AO51</f>
        <v>2.8948007353476034E-2</v>
      </c>
      <c r="AQ51">
        <f>(P51+273.15)</f>
        <v>356.68251647949216</v>
      </c>
      <c r="AR51">
        <f>(O51+273.15)</f>
        <v>306.09127273559568</v>
      </c>
      <c r="AS51">
        <f>(Y51*AK51+Z51*AL51)*AM51</f>
        <v>320.04677019014707</v>
      </c>
      <c r="AT51">
        <f>((AS51+0.00000010773*(AR51^4-AQ51^4))-AP51*44100)/(L51*0.92*2*29.3+0.00000043092*AQ51^3)</f>
        <v>-13.002946084045229</v>
      </c>
      <c r="AU51">
        <f>0.61365*EXP(17.502*J51/(240.97+J51))</f>
        <v>55.533397869836257</v>
      </c>
      <c r="AV51">
        <f>AU51*1000/AA51</f>
        <v>632.79365348796091</v>
      </c>
      <c r="AW51">
        <f>(AV51-U51)</f>
        <v>586.29690742472849</v>
      </c>
      <c r="AX51">
        <f>IF(D51,P51,(O51+P51)/2)</f>
        <v>58.236894607543945</v>
      </c>
      <c r="AY51">
        <f>0.61365*EXP(17.502*AX51/(240.97+AX51))</f>
        <v>18.508234099239797</v>
      </c>
      <c r="AZ51">
        <f>IF(AW51&lt;&gt;0,(1000-(AV51+U51)/2)/AW51*AP51,0)</f>
        <v>3.2604564975047941E-2</v>
      </c>
      <c r="BA51">
        <f>U51*AA51/1000</f>
        <v>4.0805123195366466</v>
      </c>
      <c r="BB51">
        <f>(AY51-BA51)</f>
        <v>14.42772177970315</v>
      </c>
      <c r="BC51">
        <f>1/(1.6/F51+1.37/N51)</f>
        <v>2.0400190961669413E-2</v>
      </c>
      <c r="BD51">
        <f>G51*AA51*0.001</f>
        <v>3.6660605745329815</v>
      </c>
      <c r="BE51">
        <f>G51/S51</f>
        <v>0.10736729669102937</v>
      </c>
      <c r="BF51">
        <f>(1-AP51*AA51/AU51/F51)*100</f>
        <v>-39.237862436661786</v>
      </c>
      <c r="BG51">
        <f>(S51-E51/(N51/1.35))</f>
        <v>388.80919501788026</v>
      </c>
      <c r="BH51">
        <f>E51*BF51/100/BG51</f>
        <v>-8.5669662427321754E-4</v>
      </c>
    </row>
    <row r="52" spans="1:60" x14ac:dyDescent="0.35">
      <c r="A52" s="1" t="s">
        <v>0</v>
      </c>
      <c r="B52" s="1" t="s">
        <v>350</v>
      </c>
    </row>
    <row r="53" spans="1:60" x14ac:dyDescent="0.35">
      <c r="A53" s="1" t="s">
        <v>0</v>
      </c>
      <c r="B53" s="1" t="s">
        <v>349</v>
      </c>
    </row>
    <row r="54" spans="1:60" x14ac:dyDescent="0.35">
      <c r="A54" s="1" t="s">
        <v>0</v>
      </c>
      <c r="B54" s="1" t="s">
        <v>348</v>
      </c>
    </row>
    <row r="55" spans="1:60" x14ac:dyDescent="0.35">
      <c r="A55" s="1" t="s">
        <v>0</v>
      </c>
      <c r="B55" s="1" t="s">
        <v>347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C5E4F7-5DF9-4CF1-9441-17AA4211838F}">
  <dimension ref="A1:BH55"/>
  <sheetViews>
    <sheetView zoomScale="48" workbookViewId="0">
      <selection activeCell="K18" sqref="K18:K51"/>
    </sheetView>
  </sheetViews>
  <sheetFormatPr defaultRowHeight="14.5" x14ac:dyDescent="0.35"/>
  <sheetData>
    <row r="1" spans="1:60" x14ac:dyDescent="0.35">
      <c r="A1" s="1" t="s">
        <v>398</v>
      </c>
    </row>
    <row r="2" spans="1:60" x14ac:dyDescent="0.35">
      <c r="A2" s="1" t="s">
        <v>443</v>
      </c>
    </row>
    <row r="3" spans="1:60" x14ac:dyDescent="0.35">
      <c r="A3" s="1" t="s">
        <v>69</v>
      </c>
      <c r="B3" s="1" t="s">
        <v>396</v>
      </c>
    </row>
    <row r="4" spans="1:60" x14ac:dyDescent="0.35">
      <c r="A4" s="1" t="s">
        <v>67</v>
      </c>
      <c r="B4" s="1" t="s">
        <v>66</v>
      </c>
      <c r="C4" s="1">
        <v>1</v>
      </c>
      <c r="D4" s="1">
        <v>0.15999999642372131</v>
      </c>
    </row>
    <row r="5" spans="1:60" x14ac:dyDescent="0.35">
      <c r="A5" s="1" t="s">
        <v>65</v>
      </c>
      <c r="B5" s="1">
        <v>4</v>
      </c>
    </row>
    <row r="6" spans="1:60" x14ac:dyDescent="0.35">
      <c r="A6" s="1" t="s">
        <v>64</v>
      </c>
      <c r="B6" s="1" t="s">
        <v>395</v>
      </c>
    </row>
    <row r="7" spans="1:60" x14ac:dyDescent="0.35">
      <c r="A7" s="1" t="s">
        <v>0</v>
      </c>
      <c r="B7" s="1" t="s">
        <v>62</v>
      </c>
    </row>
    <row r="9" spans="1:60" x14ac:dyDescent="0.35">
      <c r="A9" s="1" t="s">
        <v>61</v>
      </c>
      <c r="B9" s="1" t="s">
        <v>60</v>
      </c>
      <c r="C9" s="1" t="s">
        <v>59</v>
      </c>
      <c r="D9" s="1" t="s">
        <v>58</v>
      </c>
      <c r="E9" s="1" t="s">
        <v>57</v>
      </c>
      <c r="F9" s="1" t="s">
        <v>56</v>
      </c>
      <c r="G9" s="1" t="s">
        <v>55</v>
      </c>
      <c r="H9" s="1" t="s">
        <v>54</v>
      </c>
      <c r="I9" s="1" t="s">
        <v>53</v>
      </c>
      <c r="J9" s="1" t="s">
        <v>52</v>
      </c>
      <c r="K9" s="1" t="s">
        <v>51</v>
      </c>
      <c r="L9" s="1" t="s">
        <v>50</v>
      </c>
      <c r="M9" s="1" t="s">
        <v>49</v>
      </c>
      <c r="N9" s="1" t="s">
        <v>48</v>
      </c>
      <c r="O9" s="1" t="s">
        <v>47</v>
      </c>
      <c r="P9" s="1" t="s">
        <v>46</v>
      </c>
      <c r="Q9" s="1" t="s">
        <v>45</v>
      </c>
      <c r="R9" s="1" t="s">
        <v>44</v>
      </c>
      <c r="S9" s="1" t="s">
        <v>43</v>
      </c>
      <c r="T9" s="1" t="s">
        <v>42</v>
      </c>
      <c r="U9" s="1" t="s">
        <v>41</v>
      </c>
      <c r="V9" s="1" t="s">
        <v>40</v>
      </c>
      <c r="W9" s="1" t="s">
        <v>39</v>
      </c>
      <c r="X9" s="1" t="s">
        <v>38</v>
      </c>
      <c r="Y9" s="1" t="s">
        <v>37</v>
      </c>
      <c r="Z9" s="1" t="s">
        <v>36</v>
      </c>
      <c r="AA9" s="1" t="s">
        <v>35</v>
      </c>
      <c r="AB9" s="1" t="s">
        <v>34</v>
      </c>
      <c r="AC9" s="1" t="s">
        <v>33</v>
      </c>
      <c r="AD9" s="1" t="s">
        <v>394</v>
      </c>
      <c r="AE9" s="1" t="s">
        <v>393</v>
      </c>
      <c r="AF9" s="1" t="s">
        <v>392</v>
      </c>
      <c r="AG9" s="1" t="s">
        <v>391</v>
      </c>
      <c r="AH9" s="1" t="s">
        <v>32</v>
      </c>
      <c r="AI9" s="1" t="s">
        <v>31</v>
      </c>
      <c r="AJ9" s="1" t="s">
        <v>30</v>
      </c>
      <c r="AK9" s="1" t="s">
        <v>29</v>
      </c>
      <c r="AL9" s="1" t="s">
        <v>28</v>
      </c>
      <c r="AM9" s="1" t="s">
        <v>27</v>
      </c>
      <c r="AN9" s="1" t="s">
        <v>26</v>
      </c>
      <c r="AO9" s="1" t="s">
        <v>25</v>
      </c>
      <c r="AP9" s="1" t="s">
        <v>24</v>
      </c>
      <c r="AQ9" s="1" t="s">
        <v>23</v>
      </c>
      <c r="AR9" s="1" t="s">
        <v>22</v>
      </c>
      <c r="AS9" s="1" t="s">
        <v>21</v>
      </c>
      <c r="AT9" s="1" t="s">
        <v>20</v>
      </c>
      <c r="AU9" s="1" t="s">
        <v>19</v>
      </c>
      <c r="AV9" s="1" t="s">
        <v>18</v>
      </c>
      <c r="AW9" s="1" t="s">
        <v>17</v>
      </c>
      <c r="AX9" s="1" t="s">
        <v>16</v>
      </c>
      <c r="AY9" s="1" t="s">
        <v>15</v>
      </c>
      <c r="AZ9" s="1" t="s">
        <v>14</v>
      </c>
      <c r="BA9" s="1" t="s">
        <v>13</v>
      </c>
      <c r="BB9" s="1" t="s">
        <v>12</v>
      </c>
      <c r="BC9" s="1" t="s">
        <v>11</v>
      </c>
      <c r="BD9" s="1" t="s">
        <v>10</v>
      </c>
      <c r="BE9" s="1" t="s">
        <v>9</v>
      </c>
      <c r="BF9" s="1" t="s">
        <v>8</v>
      </c>
      <c r="BG9" s="1" t="s">
        <v>7</v>
      </c>
      <c r="BH9" s="1" t="s">
        <v>6</v>
      </c>
    </row>
    <row r="10" spans="1:60" x14ac:dyDescent="0.35">
      <c r="A10" s="1" t="s">
        <v>5</v>
      </c>
      <c r="B10" s="1" t="s">
        <v>5</v>
      </c>
      <c r="C10" s="1" t="s">
        <v>5</v>
      </c>
      <c r="D10" s="1" t="s">
        <v>5</v>
      </c>
      <c r="E10" s="1" t="s">
        <v>4</v>
      </c>
      <c r="F10" s="1" t="s">
        <v>4</v>
      </c>
      <c r="G10" s="1" t="s">
        <v>4</v>
      </c>
      <c r="H10" s="1" t="s">
        <v>4</v>
      </c>
      <c r="I10" s="1" t="s">
        <v>4</v>
      </c>
      <c r="J10" s="1" t="s">
        <v>4</v>
      </c>
      <c r="K10" s="1" t="s">
        <v>5</v>
      </c>
      <c r="L10" s="1" t="s">
        <v>4</v>
      </c>
      <c r="M10" s="1" t="s">
        <v>5</v>
      </c>
      <c r="N10" s="1" t="s">
        <v>4</v>
      </c>
      <c r="O10" s="1" t="s">
        <v>5</v>
      </c>
      <c r="P10" s="1" t="s">
        <v>5</v>
      </c>
      <c r="Q10" s="1" t="s">
        <v>5</v>
      </c>
      <c r="R10" s="1" t="s">
        <v>5</v>
      </c>
      <c r="S10" s="1" t="s">
        <v>5</v>
      </c>
      <c r="T10" s="1" t="s">
        <v>5</v>
      </c>
      <c r="U10" s="1" t="s">
        <v>5</v>
      </c>
      <c r="V10" s="1" t="s">
        <v>5</v>
      </c>
      <c r="W10" s="1" t="s">
        <v>5</v>
      </c>
      <c r="X10" s="1" t="s">
        <v>5</v>
      </c>
      <c r="Y10" s="1" t="s">
        <v>5</v>
      </c>
      <c r="Z10" s="1" t="s">
        <v>5</v>
      </c>
      <c r="AA10" s="1" t="s">
        <v>5</v>
      </c>
      <c r="AB10" s="1" t="s">
        <v>5</v>
      </c>
      <c r="AC10" s="1" t="s">
        <v>5</v>
      </c>
      <c r="AD10" s="1" t="s">
        <v>5</v>
      </c>
      <c r="AE10" s="1" t="s">
        <v>5</v>
      </c>
      <c r="AF10" s="1" t="s">
        <v>5</v>
      </c>
      <c r="AG10" s="1" t="s">
        <v>5</v>
      </c>
      <c r="AH10" s="1" t="s">
        <v>5</v>
      </c>
      <c r="AI10" s="1" t="s">
        <v>5</v>
      </c>
      <c r="AJ10" s="1" t="s">
        <v>5</v>
      </c>
      <c r="AK10" s="1" t="s">
        <v>5</v>
      </c>
      <c r="AL10" s="1" t="s">
        <v>5</v>
      </c>
      <c r="AM10" s="1" t="s">
        <v>5</v>
      </c>
      <c r="AN10" s="1" t="s">
        <v>5</v>
      </c>
      <c r="AO10" s="1" t="s">
        <v>4</v>
      </c>
      <c r="AP10" s="1" t="s">
        <v>4</v>
      </c>
      <c r="AQ10" s="1" t="s">
        <v>4</v>
      </c>
      <c r="AR10" s="1" t="s">
        <v>4</v>
      </c>
      <c r="AS10" s="1" t="s">
        <v>4</v>
      </c>
      <c r="AT10" s="1" t="s">
        <v>4</v>
      </c>
      <c r="AU10" s="1" t="s">
        <v>4</v>
      </c>
      <c r="AV10" s="1" t="s">
        <v>4</v>
      </c>
      <c r="AW10" s="1" t="s">
        <v>4</v>
      </c>
      <c r="AX10" s="1" t="s">
        <v>4</v>
      </c>
      <c r="AY10" s="1" t="s">
        <v>4</v>
      </c>
      <c r="AZ10" s="1" t="s">
        <v>4</v>
      </c>
      <c r="BA10" s="1" t="s">
        <v>4</v>
      </c>
      <c r="BB10" s="1" t="s">
        <v>4</v>
      </c>
      <c r="BC10" s="1" t="s">
        <v>4</v>
      </c>
      <c r="BD10" s="1" t="s">
        <v>4</v>
      </c>
      <c r="BE10" s="1" t="s">
        <v>4</v>
      </c>
      <c r="BF10" s="1" t="s">
        <v>4</v>
      </c>
      <c r="BG10" s="1" t="s">
        <v>4</v>
      </c>
      <c r="BH10" s="1" t="s">
        <v>4</v>
      </c>
    </row>
    <row r="11" spans="1:60" x14ac:dyDescent="0.35">
      <c r="A11" s="1" t="s">
        <v>0</v>
      </c>
      <c r="B11" s="1" t="s">
        <v>442</v>
      </c>
    </row>
    <row r="12" spans="1:60" x14ac:dyDescent="0.35">
      <c r="A12" s="1" t="s">
        <v>0</v>
      </c>
      <c r="B12" s="1" t="s">
        <v>441</v>
      </c>
    </row>
    <row r="13" spans="1:60" x14ac:dyDescent="0.35">
      <c r="A13" s="1" t="s">
        <v>0</v>
      </c>
      <c r="B13" s="1" t="s">
        <v>440</v>
      </c>
    </row>
    <row r="14" spans="1:60" x14ac:dyDescent="0.35">
      <c r="A14" s="1" t="s">
        <v>0</v>
      </c>
      <c r="B14" s="1" t="s">
        <v>439</v>
      </c>
    </row>
    <row r="15" spans="1:60" x14ac:dyDescent="0.35">
      <c r="A15" s="1" t="s">
        <v>0</v>
      </c>
      <c r="B15" s="1" t="s">
        <v>438</v>
      </c>
    </row>
    <row r="16" spans="1:60" x14ac:dyDescent="0.35">
      <c r="A16" s="1" t="s">
        <v>0</v>
      </c>
      <c r="B16" s="1" t="s">
        <v>437</v>
      </c>
    </row>
    <row r="17" spans="1:60" x14ac:dyDescent="0.35">
      <c r="A17" s="1" t="s">
        <v>0</v>
      </c>
      <c r="B17" s="1" t="s">
        <v>436</v>
      </c>
    </row>
    <row r="18" spans="1:60" x14ac:dyDescent="0.35">
      <c r="A18" s="1">
        <v>1</v>
      </c>
      <c r="B18" s="1" t="s">
        <v>435</v>
      </c>
      <c r="C18" s="1">
        <v>588.50000119581819</v>
      </c>
      <c r="D18" s="1">
        <v>0</v>
      </c>
      <c r="E18">
        <f>(R18-S18*(1000-T18)/(1000-U18))*AO18</f>
        <v>-2.3337007713019498</v>
      </c>
      <c r="F18">
        <f>IF(AZ18&lt;&gt;0,1/(1/AZ18-1/N18),0)</f>
        <v>9.2075258141584282</v>
      </c>
      <c r="G18">
        <f>((BC18-AP18/2)*S18-E18)/(BC18+AP18/2)</f>
        <v>389.48849173803291</v>
      </c>
      <c r="H18">
        <f>AP18*1000</f>
        <v>25.17209964592913</v>
      </c>
      <c r="I18">
        <f>(AU18-BA18)</f>
        <v>0.71931396593835872</v>
      </c>
      <c r="J18">
        <f>(P18+AT18*D18)</f>
        <v>31.493322372436523</v>
      </c>
      <c r="K18" s="1"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32.9176025390625</v>
      </c>
      <c r="P18" s="1">
        <v>31.493322372436523</v>
      </c>
      <c r="Q18" s="1">
        <v>33.035293579101563</v>
      </c>
      <c r="R18" s="1">
        <v>400.0517578125</v>
      </c>
      <c r="S18" s="1">
        <v>393.2008056640625</v>
      </c>
      <c r="T18" s="1">
        <v>22.882970809936523</v>
      </c>
      <c r="U18" s="1">
        <v>44.663864135742188</v>
      </c>
      <c r="V18" s="1">
        <v>39.942863464355469</v>
      </c>
      <c r="W18" s="1">
        <v>77.962020874023438</v>
      </c>
      <c r="X18" s="1">
        <v>300.30935668945313</v>
      </c>
      <c r="Y18" s="1">
        <v>0.19666613638401031</v>
      </c>
      <c r="Z18" s="1">
        <v>0.11776771396398544</v>
      </c>
      <c r="AA18" s="1">
        <v>87.778472900390625</v>
      </c>
      <c r="AB18" s="1">
        <v>34.734092712402344</v>
      </c>
      <c r="AC18" s="1">
        <v>2.6921138763427734</v>
      </c>
      <c r="AD18" s="1">
        <v>6.5191276371479034E-2</v>
      </c>
      <c r="AE18" s="1">
        <v>8.3634974434971809E-3</v>
      </c>
      <c r="AF18" s="1">
        <v>3.9002183824777603E-2</v>
      </c>
      <c r="AG18" s="1">
        <v>1.944369450211525E-2</v>
      </c>
      <c r="AH18" s="1">
        <v>0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1.1040785172406362</v>
      </c>
      <c r="AP18">
        <f>(U18-T18)/(1000-U18)*AO18</f>
        <v>2.5172099645929129E-2</v>
      </c>
      <c r="AQ18">
        <f>(P18+273.15)</f>
        <v>304.6433223724365</v>
      </c>
      <c r="AR18">
        <f>(O18+273.15)</f>
        <v>306.06760253906248</v>
      </c>
      <c r="AS18">
        <f>(Y18*AK18+Z18*AL18)*AM18</f>
        <v>3.1466581118108738E-2</v>
      </c>
      <c r="AT18">
        <f>((AS18+0.00000010773*(AR18^4-AQ18^4))-AP18*44100)/(L18*0.92*2*29.3+0.00000043092*AQ18^3)</f>
        <v>-8.5649450511133089</v>
      </c>
      <c r="AU18">
        <f>0.61365*EXP(17.502*J18/(240.97+J18))</f>
        <v>4.639839753604333</v>
      </c>
      <c r="AV18">
        <f>AU18*1000/AA18</f>
        <v>52.858515308981701</v>
      </c>
      <c r="AW18">
        <f>(AV18-U18)</f>
        <v>8.1946511732395138</v>
      </c>
      <c r="AX18">
        <f>IF(D18,P18,(O18+P18)/2)</f>
        <v>32.205462455749512</v>
      </c>
      <c r="AY18">
        <f>0.61365*EXP(17.502*AX18/(240.97+AX18))</f>
        <v>4.8308959602708823</v>
      </c>
      <c r="AZ18">
        <f>IF(AW18&lt;&gt;0,(1000-(AV18+U18)/2)/AW18*AP18,0)</f>
        <v>2.9219886988695283</v>
      </c>
      <c r="BA18">
        <f>U18*AA18/1000</f>
        <v>3.9205257876659743</v>
      </c>
      <c r="BB18">
        <f>(AY18-BA18)</f>
        <v>0.91037017260490805</v>
      </c>
      <c r="BC18">
        <f>1/(1.6/F18+1.37/N18)</f>
        <v>2.0249542122483861</v>
      </c>
      <c r="BD18">
        <f>G18*AA18*0.001</f>
        <v>34.188705017040945</v>
      </c>
      <c r="BE18">
        <f>G18/S18</f>
        <v>0.99055873265630778</v>
      </c>
      <c r="BF18">
        <f>(1-AP18*AA18/AU18/F18)*100</f>
        <v>94.827964029380382</v>
      </c>
      <c r="BG18">
        <f>(S18-E18/(N18/1.35))</f>
        <v>393.9368430197452</v>
      </c>
      <c r="BH18">
        <f>E18*BF18/100/BG18</f>
        <v>-5.617654116836855E-3</v>
      </c>
    </row>
    <row r="19" spans="1:60" x14ac:dyDescent="0.35">
      <c r="A19" s="1" t="s">
        <v>0</v>
      </c>
      <c r="B19" s="1" t="s">
        <v>434</v>
      </c>
      <c r="K19" s="1">
        <v>2.72</v>
      </c>
    </row>
    <row r="20" spans="1:60" x14ac:dyDescent="0.35">
      <c r="A20" s="1" t="s">
        <v>0</v>
      </c>
      <c r="B20" s="1" t="s">
        <v>433</v>
      </c>
      <c r="K20" s="1">
        <v>2.72</v>
      </c>
    </row>
    <row r="21" spans="1:60" x14ac:dyDescent="0.35">
      <c r="A21" s="1">
        <v>2</v>
      </c>
      <c r="B21" s="1" t="s">
        <v>432</v>
      </c>
      <c r="C21" s="1">
        <v>795.00000120699406</v>
      </c>
      <c r="D21" s="1">
        <v>0</v>
      </c>
      <c r="E21">
        <f>(R21-S21*(1000-T21)/(1000-U21))*AO21</f>
        <v>-1.829073562529832</v>
      </c>
      <c r="F21">
        <f>IF(AZ21&lt;&gt;0,1/(1/AZ21-1/N21),0)</f>
        <v>6.7859456265900606</v>
      </c>
      <c r="G21">
        <f>((BC21-AP21/2)*S21-E21)/(BC21+AP21/2)</f>
        <v>389.12385587463132</v>
      </c>
      <c r="H21">
        <f>AP21*1000</f>
        <v>23.726932382410723</v>
      </c>
      <c r="I21">
        <f>(AU21-BA21)</f>
        <v>0.75535287813392804</v>
      </c>
      <c r="J21">
        <f>(P21+AT21*D21)</f>
        <v>31.339328765869141</v>
      </c>
      <c r="K21" s="1"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32.816150665283203</v>
      </c>
      <c r="P21" s="1">
        <v>31.339328765869141</v>
      </c>
      <c r="Q21" s="1">
        <v>32.986278533935547</v>
      </c>
      <c r="R21" s="1">
        <v>400.06048583984375</v>
      </c>
      <c r="S21" s="1">
        <v>393.2664794921875</v>
      </c>
      <c r="T21" s="1">
        <v>23.24433708190918</v>
      </c>
      <c r="U21" s="1">
        <v>43.791271209716797</v>
      </c>
      <c r="V21" s="1">
        <v>40.807064056396484</v>
      </c>
      <c r="W21" s="1">
        <v>76.878646850585938</v>
      </c>
      <c r="X21" s="1">
        <v>300.34207153320313</v>
      </c>
      <c r="Y21" s="1">
        <v>25.205465316772461</v>
      </c>
      <c r="Z21" s="1">
        <v>7.3176465928554535E-2</v>
      </c>
      <c r="AA21" s="1">
        <v>87.781173706054688</v>
      </c>
      <c r="AB21" s="1">
        <v>34.613010406494141</v>
      </c>
      <c r="AC21" s="1">
        <v>2.7086074352264404</v>
      </c>
      <c r="AD21" s="1">
        <v>0.10923473536968231</v>
      </c>
      <c r="AE21" s="1">
        <v>1.1991235427558422E-2</v>
      </c>
      <c r="AF21" s="1">
        <v>2.9368432238698006E-2</v>
      </c>
      <c r="AG21" s="1">
        <v>5.3315185941755772E-3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1.1041987924014818</v>
      </c>
      <c r="AP21">
        <f>(U21-T21)/(1000-U21)*AO21</f>
        <v>2.3726932382410724E-2</v>
      </c>
      <c r="AQ21">
        <f>(P21+273.15)</f>
        <v>304.48932876586912</v>
      </c>
      <c r="AR21">
        <f>(O21+273.15)</f>
        <v>305.96615066528318</v>
      </c>
      <c r="AS21">
        <f>(Y21*AK21+Z21*AL21)*AM21</f>
        <v>4.0328743605418254</v>
      </c>
      <c r="AT21">
        <f>((AS21+0.00000010773*(AR21^4-AQ21^4))-AP21*44100)/(L21*0.92*2*29.3+0.00000043092*AQ21^3)</f>
        <v>-8.0302595229157152</v>
      </c>
      <c r="AU21">
        <f>0.61365*EXP(17.502*J21/(240.97+J21))</f>
        <v>4.5994020630030299</v>
      </c>
      <c r="AV21">
        <f>AU21*1000/AA21</f>
        <v>52.39622425652059</v>
      </c>
      <c r="AW21">
        <f>(AV21-U21)</f>
        <v>8.6049530468037929</v>
      </c>
      <c r="AX21">
        <f>IF(D21,P21,(O21+P21)/2)</f>
        <v>32.077739715576172</v>
      </c>
      <c r="AY21">
        <f>0.61365*EXP(17.502*AX21/(240.97+AX21))</f>
        <v>4.7961344152688268</v>
      </c>
      <c r="AZ21">
        <f>IF(AW21&lt;&gt;0,(1000-(AV21+U21)/2)/AW21*AP21,0)</f>
        <v>2.624745906117353</v>
      </c>
      <c r="BA21">
        <f>U21*AA21/1000</f>
        <v>3.8440491848691019</v>
      </c>
      <c r="BB21">
        <f>(AY21-BA21)</f>
        <v>0.95208523039972492</v>
      </c>
      <c r="BC21">
        <f>1/(1.6/F21+1.37/N21)</f>
        <v>1.7990501714507174</v>
      </c>
      <c r="BD21">
        <f>G21*AA21*0.001</f>
        <v>34.157748785700804</v>
      </c>
      <c r="BE21">
        <f>G21/S21</f>
        <v>0.98946611564020048</v>
      </c>
      <c r="BF21">
        <f>(1-AP21*AA21/AU21/F21)*100</f>
        <v>93.326844809903534</v>
      </c>
      <c r="BG21">
        <f>(S21-E21/(N21/1.35))</f>
        <v>393.84335999240795</v>
      </c>
      <c r="BH21">
        <f>E21*BF21/100/BG21</f>
        <v>-4.3342526967932024E-3</v>
      </c>
    </row>
    <row r="22" spans="1:60" x14ac:dyDescent="0.35">
      <c r="A22" s="1" t="s">
        <v>0</v>
      </c>
      <c r="B22" s="1" t="s">
        <v>431</v>
      </c>
      <c r="K22" s="1">
        <v>2.72</v>
      </c>
    </row>
    <row r="23" spans="1:60" x14ac:dyDescent="0.35">
      <c r="A23" s="1" t="s">
        <v>0</v>
      </c>
      <c r="B23" s="1" t="s">
        <v>430</v>
      </c>
      <c r="K23" s="1">
        <v>2.72</v>
      </c>
    </row>
    <row r="24" spans="1:60" x14ac:dyDescent="0.35">
      <c r="A24" s="1">
        <v>3</v>
      </c>
      <c r="B24" s="1" t="s">
        <v>429</v>
      </c>
      <c r="C24" s="1">
        <v>1001.0000012069941</v>
      </c>
      <c r="D24" s="1">
        <v>0</v>
      </c>
      <c r="E24">
        <f>(R24-S24*(1000-T24)/(1000-U24))*AO24</f>
        <v>-1.4479622938823484</v>
      </c>
      <c r="F24">
        <f>IF(AZ24&lt;&gt;0,1/(1/AZ24-1/N24),0)</f>
        <v>5.8587294813882647</v>
      </c>
      <c r="G24">
        <f>((BC24-AP24/2)*S24-E24)/(BC24+AP24/2)</f>
        <v>388.9530594687173</v>
      </c>
      <c r="H24">
        <f>AP24*1000</f>
        <v>22.64674490093827</v>
      </c>
      <c r="I24">
        <f>(AU24-BA24)</f>
        <v>0.76577759022036362</v>
      </c>
      <c r="J24">
        <f>(P24+AT24*D24)</f>
        <v>31.16357421875</v>
      </c>
      <c r="K24" s="1"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32.666099548339844</v>
      </c>
      <c r="P24" s="1">
        <v>31.16357421875</v>
      </c>
      <c r="Q24" s="1">
        <v>32.861660003662109</v>
      </c>
      <c r="R24" s="1">
        <v>400.10516357421875</v>
      </c>
      <c r="S24" s="1">
        <v>393.34860229492188</v>
      </c>
      <c r="T24" s="1">
        <v>23.513473510742188</v>
      </c>
      <c r="U24" s="1">
        <v>43.139629364013672</v>
      </c>
      <c r="V24" s="1">
        <v>41.640720367431641</v>
      </c>
      <c r="W24" s="1">
        <v>76.397270202636719</v>
      </c>
      <c r="X24" s="1">
        <v>300.32260131835938</v>
      </c>
      <c r="Y24" s="1">
        <v>50.300277709960938</v>
      </c>
      <c r="Z24" s="1">
        <v>2.6297634467482567E-2</v>
      </c>
      <c r="AA24" s="1">
        <v>87.804367065429688</v>
      </c>
      <c r="AB24" s="1">
        <v>34.59197998046875</v>
      </c>
      <c r="AC24" s="1">
        <v>2.6907932758331299</v>
      </c>
      <c r="AD24" s="1">
        <v>5.3418241441249847E-2</v>
      </c>
      <c r="AE24" s="1">
        <v>1.1298041790723801E-2</v>
      </c>
      <c r="AF24" s="1">
        <v>3.9429366588592529E-2</v>
      </c>
      <c r="AG24" s="1">
        <v>5.0403913483023643E-3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1.1041272107292621</v>
      </c>
      <c r="AP24">
        <f>(U24-T24)/(1000-U24)*AO24</f>
        <v>2.2646744900938268E-2</v>
      </c>
      <c r="AQ24">
        <f>(P24+273.15)</f>
        <v>304.31357421874998</v>
      </c>
      <c r="AR24">
        <f>(O24+273.15)</f>
        <v>305.81609954833982</v>
      </c>
      <c r="AS24">
        <f>(Y24*AK24+Z24*AL24)*AM24</f>
        <v>8.0480442537059389</v>
      </c>
      <c r="AT24">
        <f>((AS24+0.00000010773*(AR24^4-AQ24^4))-AP24*44100)/(L24*0.92*2*29.3+0.00000043092*AQ24^3)</f>
        <v>-7.6243166223699745</v>
      </c>
      <c r="AU24">
        <f>0.61365*EXP(17.502*J24/(240.97+J24))</f>
        <v>4.553625441964809</v>
      </c>
      <c r="AV24">
        <f>AU24*1000/AA24</f>
        <v>51.861036007144818</v>
      </c>
      <c r="AW24">
        <f>(AV24-U24)</f>
        <v>8.7214066431311466</v>
      </c>
      <c r="AX24">
        <f>IF(D24,P24,(O24+P24)/2)</f>
        <v>31.914836883544922</v>
      </c>
      <c r="AY24">
        <f>0.61365*EXP(17.502*AX24/(240.97+AX24))</f>
        <v>4.7521142216516301</v>
      </c>
      <c r="AZ24">
        <f>IF(AW24&lt;&gt;0,(1000-(AV24+U24)/2)/AW24*AP24,0)</f>
        <v>2.4733414994343002</v>
      </c>
      <c r="BA24">
        <f>U24*AA24/1000</f>
        <v>3.7878478517444454</v>
      </c>
      <c r="BB24">
        <f>(AY24-BA24)</f>
        <v>0.96426636990718473</v>
      </c>
      <c r="BC24">
        <f>1/(1.6/F24+1.37/N24)</f>
        <v>1.6858738690271782</v>
      </c>
      <c r="BD24">
        <f>G24*AA24*0.001</f>
        <v>34.151777204813158</v>
      </c>
      <c r="BE24">
        <f>G24/S24</f>
        <v>0.98882532491393238</v>
      </c>
      <c r="BF24">
        <f>(1-AP24*AA24/AU24/F24)*100</f>
        <v>92.546484579164428</v>
      </c>
      <c r="BG24">
        <f>(S24-E24/(N24/1.35))</f>
        <v>393.80528223907891</v>
      </c>
      <c r="BH24">
        <f>E24*BF24/100/BG24</f>
        <v>-3.4027938716332576E-3</v>
      </c>
    </row>
    <row r="25" spans="1:60" x14ac:dyDescent="0.35">
      <c r="A25" s="1" t="s">
        <v>0</v>
      </c>
      <c r="B25" s="1" t="s">
        <v>428</v>
      </c>
      <c r="K25" s="1">
        <v>2.72</v>
      </c>
    </row>
    <row r="26" spans="1:60" x14ac:dyDescent="0.35">
      <c r="A26" s="1" t="s">
        <v>0</v>
      </c>
      <c r="B26" s="1" t="s">
        <v>427</v>
      </c>
      <c r="K26" s="1">
        <v>2.72</v>
      </c>
    </row>
    <row r="27" spans="1:60" x14ac:dyDescent="0.35">
      <c r="A27" s="1">
        <v>4</v>
      </c>
      <c r="B27" s="1" t="s">
        <v>426</v>
      </c>
      <c r="C27" s="1">
        <v>1207.0000012069941</v>
      </c>
      <c r="D27" s="1">
        <v>0</v>
      </c>
      <c r="E27">
        <f>(R27-S27*(1000-T27)/(1000-U27))*AO27</f>
        <v>-1.2716596641720355</v>
      </c>
      <c r="F27">
        <f>IF(AZ27&lt;&gt;0,1/(1/AZ27-1/N27),0)</f>
        <v>5.2939798393863846</v>
      </c>
      <c r="G27">
        <f>((BC27-AP27/2)*S27-E27)/(BC27+AP27/2)</f>
        <v>388.82621569656294</v>
      </c>
      <c r="H27">
        <f>AP27*1000</f>
        <v>21.960022979104963</v>
      </c>
      <c r="I27">
        <f>(AU27-BA27)</f>
        <v>0.77664914543328001</v>
      </c>
      <c r="J27">
        <f>(P27+AT27*D27)</f>
        <v>31.101280212402344</v>
      </c>
      <c r="K27" s="1"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32.542415618896484</v>
      </c>
      <c r="P27" s="1">
        <v>31.101280212402344</v>
      </c>
      <c r="Q27" s="1">
        <v>32.740711212158203</v>
      </c>
      <c r="R27" s="1">
        <v>400.05221557617188</v>
      </c>
      <c r="S27" s="1">
        <v>393.37954711914063</v>
      </c>
      <c r="T27" s="1">
        <v>23.769487380981445</v>
      </c>
      <c r="U27" s="1">
        <v>42.808422088623047</v>
      </c>
      <c r="V27" s="1">
        <v>42.411975860595703</v>
      </c>
      <c r="W27" s="1">
        <v>76.383209228515625</v>
      </c>
      <c r="X27" s="1">
        <v>300.30178833007813</v>
      </c>
      <c r="Y27" s="1">
        <v>99.750640869140625</v>
      </c>
      <c r="Z27" s="1">
        <v>6.5170146524906158E-2</v>
      </c>
      <c r="AA27" s="1">
        <v>87.85296630859375</v>
      </c>
      <c r="AB27" s="1">
        <v>34.58929443359375</v>
      </c>
      <c r="AC27" s="1">
        <v>2.7035586833953857</v>
      </c>
      <c r="AD27" s="1">
        <v>6.293988972902298E-2</v>
      </c>
      <c r="AE27" s="1">
        <v>9.819304570555687E-3</v>
      </c>
      <c r="AF27" s="1">
        <v>3.0864279717206955E-2</v>
      </c>
      <c r="AG27" s="1">
        <v>9.6331452950835228E-3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1.1040506923899929</v>
      </c>
      <c r="AP27">
        <f>(U27-T27)/(1000-U27)*AO27</f>
        <v>2.1960022979104963E-2</v>
      </c>
      <c r="AQ27">
        <f>(P27+273.15)</f>
        <v>304.25128021240232</v>
      </c>
      <c r="AR27">
        <f>(O27+273.15)</f>
        <v>305.69241561889646</v>
      </c>
      <c r="AS27">
        <f>(Y27*AK27+Z27*AL27)*AM27</f>
        <v>15.960102182326409</v>
      </c>
      <c r="AT27">
        <f>((AS27+0.00000010773*(AR27^4-AQ27^4))-AP27*44100)/(L27*0.92*2*29.3+0.00000043092*AQ27^3)</f>
        <v>-7.3312396612392057</v>
      </c>
      <c r="AU27">
        <f>0.61365*EXP(17.502*J27/(240.97+J27))</f>
        <v>4.537496008909141</v>
      </c>
      <c r="AV27">
        <f>AU27*1000/AA27</f>
        <v>51.648751312171512</v>
      </c>
      <c r="AW27">
        <f>(AV27-U27)</f>
        <v>8.8403292235484656</v>
      </c>
      <c r="AX27">
        <f>IF(D27,P27,(O27+P27)/2)</f>
        <v>31.821847915649414</v>
      </c>
      <c r="AY27">
        <f>0.61365*EXP(17.502*AX27/(240.97+AX27))</f>
        <v>4.727144444489257</v>
      </c>
      <c r="AZ27">
        <f>IF(AW27&lt;&gt;0,(1000-(AV27+U27)/2)/AW27*AP27,0)</f>
        <v>2.3667537261123903</v>
      </c>
      <c r="BA27">
        <f>U27*AA27/1000</f>
        <v>3.7608468634758609</v>
      </c>
      <c r="BB27">
        <f>(AY27-BA27)</f>
        <v>0.96629758101339602</v>
      </c>
      <c r="BC27">
        <f>1/(1.6/F27+1.37/N27)</f>
        <v>1.6069483900199577</v>
      </c>
      <c r="BD27">
        <f>G27*AA27*0.001</f>
        <v>34.159536427488149</v>
      </c>
      <c r="BE27">
        <f>G27/S27</f>
        <v>0.98842509363813302</v>
      </c>
      <c r="BF27">
        <f>(1-AP27*AA27/AU27/F27)*100</f>
        <v>91.96861064037715</v>
      </c>
      <c r="BG27">
        <f>(S27-E27/(N27/1.35))</f>
        <v>393.78062211044011</v>
      </c>
      <c r="BH27">
        <f>E27*BF27/100/BG27</f>
        <v>-2.9699981653365866E-3</v>
      </c>
    </row>
    <row r="28" spans="1:60" x14ac:dyDescent="0.35">
      <c r="A28" s="1" t="s">
        <v>0</v>
      </c>
      <c r="B28" s="1" t="s">
        <v>425</v>
      </c>
      <c r="K28" s="1">
        <v>2.72</v>
      </c>
    </row>
    <row r="29" spans="1:60" x14ac:dyDescent="0.35">
      <c r="A29" s="1" t="s">
        <v>0</v>
      </c>
      <c r="B29" s="1" t="s">
        <v>424</v>
      </c>
      <c r="K29" s="1">
        <v>2.72</v>
      </c>
    </row>
    <row r="30" spans="1:60" x14ac:dyDescent="0.35">
      <c r="A30" s="1">
        <v>5</v>
      </c>
      <c r="B30" s="1" t="s">
        <v>423</v>
      </c>
      <c r="C30" s="1">
        <v>1412.5000012181699</v>
      </c>
      <c r="D30" s="1">
        <v>0</v>
      </c>
      <c r="E30">
        <f>(R30-S30*(1000-T30)/(1000-U30))*AO30</f>
        <v>-0.73416666283500009</v>
      </c>
      <c r="F30">
        <f>IF(AZ30&lt;&gt;0,1/(1/AZ30-1/N30),0)</f>
        <v>4.9115846070413145</v>
      </c>
      <c r="G30">
        <f>((BC30-AP30/2)*S30-E30)/(BC30+AP30/2)</f>
        <v>387.98750696383377</v>
      </c>
      <c r="H30">
        <f>AP30*1000</f>
        <v>21.428951790879609</v>
      </c>
      <c r="I30">
        <f>(AU30-BA30)</f>
        <v>0.78485837127660751</v>
      </c>
      <c r="J30">
        <f>(P30+AT30*D30)</f>
        <v>31.066761016845703</v>
      </c>
      <c r="K30" s="1"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32.441513061523438</v>
      </c>
      <c r="P30" s="1">
        <v>31.066761016845703</v>
      </c>
      <c r="Q30" s="1">
        <v>32.638080596923828</v>
      </c>
      <c r="R30" s="1">
        <v>399.8775634765625</v>
      </c>
      <c r="S30" s="1">
        <v>392.9169921875</v>
      </c>
      <c r="T30" s="1">
        <v>24.007278442382813</v>
      </c>
      <c r="U30" s="1">
        <v>42.588104248046875</v>
      </c>
      <c r="V30" s="1">
        <v>43.106395721435547</v>
      </c>
      <c r="W30" s="1">
        <v>76.46929931640625</v>
      </c>
      <c r="X30" s="1">
        <v>300.33340454101563</v>
      </c>
      <c r="Y30" s="1">
        <v>150.07926940917969</v>
      </c>
      <c r="Z30" s="1">
        <v>5.9454157948493958E-2</v>
      </c>
      <c r="AA30" s="1">
        <v>87.905326843261719</v>
      </c>
      <c r="AB30" s="1">
        <v>34.503719329833984</v>
      </c>
      <c r="AC30" s="1">
        <v>2.695479154586792</v>
      </c>
      <c r="AD30" s="1">
        <v>8.7417691946029663E-2</v>
      </c>
      <c r="AE30" s="1">
        <v>7.5887651182711124E-3</v>
      </c>
      <c r="AF30" s="1">
        <v>1.9535750150680542E-2</v>
      </c>
      <c r="AG30" s="1">
        <v>8.5190627723932266E-3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1.1041669284596161</v>
      </c>
      <c r="AP30">
        <f>(U30-T30)/(1000-U30)*AO30</f>
        <v>2.142895179087961E-2</v>
      </c>
      <c r="AQ30">
        <f>(P30+273.15)</f>
        <v>304.21676101684568</v>
      </c>
      <c r="AR30">
        <f>(O30+273.15)</f>
        <v>305.59151306152341</v>
      </c>
      <c r="AS30">
        <f>(Y30*AK30+Z30*AL30)*AM30</f>
        <v>24.012682568743458</v>
      </c>
      <c r="AT30">
        <f>((AS30+0.00000010773*(AR30^4-AQ30^4))-AP30*44100)/(L30*0.92*2*29.3+0.00000043092*AQ30^3)</f>
        <v>-7.0911086220053772</v>
      </c>
      <c r="AU30">
        <f>0.61365*EXP(17.502*J30/(240.97+J30))</f>
        <v>4.5285795948360708</v>
      </c>
      <c r="AV30">
        <f>AU30*1000/AA30</f>
        <v>51.516554883081056</v>
      </c>
      <c r="AW30">
        <f>(AV30-U30)</f>
        <v>8.9284506350341815</v>
      </c>
      <c r="AX30">
        <f>IF(D30,P30,(O30+P30)/2)</f>
        <v>31.75413703918457</v>
      </c>
      <c r="AY30">
        <f>0.61365*EXP(17.502*AX30/(240.97+AX30))</f>
        <v>4.7090343897606379</v>
      </c>
      <c r="AZ30">
        <f>IF(AW30&lt;&gt;0,(1000-(AV30+U30)/2)/AW30*AP30,0)</f>
        <v>2.2871459476790155</v>
      </c>
      <c r="BA30">
        <f>U30*AA30/1000</f>
        <v>3.7437212235594632</v>
      </c>
      <c r="BB30">
        <f>(AY30-BA30)</f>
        <v>0.96531316620117469</v>
      </c>
      <c r="BC30">
        <f>1/(1.6/F30+1.37/N30)</f>
        <v>1.5484001723583032</v>
      </c>
      <c r="BD30">
        <f>G30*AA30*0.001</f>
        <v>34.10616861075809</v>
      </c>
      <c r="BE30">
        <f>G30/S30</f>
        <v>0.98745413071544164</v>
      </c>
      <c r="BF30">
        <f>(1-AP30*AA30/AU30/F30)*100</f>
        <v>91.530993116226057</v>
      </c>
      <c r="BG30">
        <f>(S30-E30/(N30/1.35))</f>
        <v>393.14854461949494</v>
      </c>
      <c r="BH30">
        <f>E30*BF30/100/BG30</f>
        <v>-1.7092522580021495E-3</v>
      </c>
    </row>
    <row r="31" spans="1:60" x14ac:dyDescent="0.35">
      <c r="A31" s="1" t="s">
        <v>0</v>
      </c>
      <c r="B31" s="1" t="s">
        <v>422</v>
      </c>
      <c r="K31" s="1">
        <v>2.72</v>
      </c>
    </row>
    <row r="32" spans="1:60" x14ac:dyDescent="0.35">
      <c r="A32" s="1" t="s">
        <v>0</v>
      </c>
      <c r="B32" s="1" t="s">
        <v>421</v>
      </c>
      <c r="K32" s="1">
        <v>2.72</v>
      </c>
    </row>
    <row r="33" spans="1:60" x14ac:dyDescent="0.35">
      <c r="A33" s="1">
        <v>6</v>
      </c>
      <c r="B33" s="1" t="s">
        <v>420</v>
      </c>
      <c r="C33" s="1">
        <v>1619.0000012069941</v>
      </c>
      <c r="D33" s="1">
        <v>0</v>
      </c>
      <c r="E33">
        <f>(R33-S33*(1000-T33)/(1000-U33))*AO33</f>
        <v>0.18651418886200444</v>
      </c>
      <c r="F33">
        <f>IF(AZ33&lt;&gt;0,1/(1/AZ33-1/N33),0)</f>
        <v>4.8385910209012417</v>
      </c>
      <c r="G33">
        <f>((BC33-AP33/2)*S33-E33)/(BC33+AP33/2)</f>
        <v>386.80638002843131</v>
      </c>
      <c r="H33">
        <f>AP33*1000</f>
        <v>21.195227055472863</v>
      </c>
      <c r="I33">
        <f>(AU33-BA33)</f>
        <v>0.78188324616301763</v>
      </c>
      <c r="J33">
        <f>(P33+AT33*D33)</f>
        <v>31.068841934204102</v>
      </c>
      <c r="K33" s="1"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32.368495941162109</v>
      </c>
      <c r="P33" s="1">
        <v>31.068841934204102</v>
      </c>
      <c r="Q33" s="1">
        <v>32.555721282958984</v>
      </c>
      <c r="R33" s="1">
        <v>399.999755859375</v>
      </c>
      <c r="S33" s="1">
        <v>392.30072021484375</v>
      </c>
      <c r="T33" s="1">
        <v>24.243532180786133</v>
      </c>
      <c r="U33" s="1">
        <v>42.620223999023438</v>
      </c>
      <c r="V33" s="1">
        <v>43.718379974365234</v>
      </c>
      <c r="W33" s="1">
        <v>76.857078552246094</v>
      </c>
      <c r="X33" s="1">
        <v>300.347412109375</v>
      </c>
      <c r="Y33" s="1">
        <v>299.91958618164063</v>
      </c>
      <c r="Z33" s="1">
        <v>5.9453714638948441E-2</v>
      </c>
      <c r="AA33" s="1">
        <v>87.921485900878906</v>
      </c>
      <c r="AB33" s="1">
        <v>34.460697174072266</v>
      </c>
      <c r="AC33" s="1">
        <v>2.6864337921142578</v>
      </c>
      <c r="AD33" s="1">
        <v>0.11314743012189865</v>
      </c>
      <c r="AE33" s="1">
        <v>6.4380001276731491E-3</v>
      </c>
      <c r="AF33" s="1">
        <v>5.1086943596601486E-2</v>
      </c>
      <c r="AG33" s="1">
        <v>1.3638198375701904E-2</v>
      </c>
      <c r="AH33" s="1">
        <v>0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1.1042184268727018</v>
      </c>
      <c r="AP33">
        <f>(U33-T33)/(1000-U33)*AO33</f>
        <v>2.1195227055472863E-2</v>
      </c>
      <c r="AQ33">
        <f>(P33+273.15)</f>
        <v>304.21884193420408</v>
      </c>
      <c r="AR33">
        <f>(O33+273.15)</f>
        <v>305.51849594116209</v>
      </c>
      <c r="AS33">
        <f>(Y33*AK33+Z33*AL33)*AM33</f>
        <v>47.987132716466476</v>
      </c>
      <c r="AT33">
        <f>((AS33+0.00000010773*(AR33^4-AQ33^4))-AP33*44100)/(L33*0.92*2*29.3+0.00000043092*AQ33^3)</f>
        <v>-6.8294848287006351</v>
      </c>
      <c r="AU33">
        <f>0.61365*EXP(17.502*J33/(240.97+J33))</f>
        <v>4.5291166695854574</v>
      </c>
      <c r="AV33">
        <f>AU33*1000/AA33</f>
        <v>51.513195246626083</v>
      </c>
      <c r="AW33">
        <f>(AV33-U33)</f>
        <v>8.8929712476026452</v>
      </c>
      <c r="AX33">
        <f>IF(D33,P33,(O33+P33)/2)</f>
        <v>31.718668937683105</v>
      </c>
      <c r="AY33">
        <f>0.61365*EXP(17.502*AX33/(240.97+AX33))</f>
        <v>4.6995721685390999</v>
      </c>
      <c r="AZ33">
        <f>IF(AW33&lt;&gt;0,(1000-(AV33+U33)/2)/AW33*AP33,0)</f>
        <v>2.2711911346511924</v>
      </c>
      <c r="BA33">
        <f>U33*AA33/1000</f>
        <v>3.7472334234224398</v>
      </c>
      <c r="BB33">
        <f>(AY33-BA33)</f>
        <v>0.95233874511666006</v>
      </c>
      <c r="BC33">
        <f>1/(1.6/F33+1.37/N33)</f>
        <v>1.5367068378539301</v>
      </c>
      <c r="BD33">
        <f>G33*AA33*0.001</f>
        <v>34.008591688039736</v>
      </c>
      <c r="BE33">
        <f>G33/S33</f>
        <v>0.98599457022815695</v>
      </c>
      <c r="BF33">
        <f>(1-AP33*AA33/AU33/F33)*100</f>
        <v>91.49644217787791</v>
      </c>
      <c r="BG33">
        <f>(S33-E33/(N33/1.35))</f>
        <v>392.24189458815869</v>
      </c>
      <c r="BH33">
        <f>E33*BF33/100/BG33</f>
        <v>4.3507297236783669E-4</v>
      </c>
    </row>
    <row r="34" spans="1:60" x14ac:dyDescent="0.35">
      <c r="A34" s="1" t="s">
        <v>0</v>
      </c>
      <c r="B34" s="1" t="s">
        <v>419</v>
      </c>
      <c r="K34" s="1">
        <v>2.72</v>
      </c>
    </row>
    <row r="35" spans="1:60" x14ac:dyDescent="0.35">
      <c r="A35" s="1" t="s">
        <v>0</v>
      </c>
      <c r="B35" s="1" t="s">
        <v>418</v>
      </c>
      <c r="K35" s="1">
        <v>2.72</v>
      </c>
    </row>
    <row r="36" spans="1:60" x14ac:dyDescent="0.35">
      <c r="A36" s="1">
        <v>7</v>
      </c>
      <c r="B36" s="1" t="s">
        <v>417</v>
      </c>
      <c r="C36" s="1">
        <v>1824.5000012181699</v>
      </c>
      <c r="D36" s="1">
        <v>0</v>
      </c>
      <c r="E36">
        <f>(R36-S36*(1000-T36)/(1000-U36))*AO36</f>
        <v>0.20091051666476359</v>
      </c>
      <c r="F36">
        <f>IF(AZ36&lt;&gt;0,1/(1/AZ36-1/N36),0)</f>
        <v>5.1868134399183026</v>
      </c>
      <c r="G36">
        <f>((BC36-AP36/2)*S36-E36)/(BC36+AP36/2)</f>
        <v>386.80886886646357</v>
      </c>
      <c r="H36">
        <f>AP36*1000</f>
        <v>21.222977919386921</v>
      </c>
      <c r="I36">
        <f>(AU36-BA36)</f>
        <v>0.75818950184329514</v>
      </c>
      <c r="J36">
        <f>(P36+AT36*D36)</f>
        <v>31.062290191650391</v>
      </c>
      <c r="K36" s="1"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32.328636169433594</v>
      </c>
      <c r="P36" s="1">
        <v>31.062290191650391</v>
      </c>
      <c r="Q36" s="1">
        <v>32.500362396240234</v>
      </c>
      <c r="R36" s="1">
        <v>399.84771728515625</v>
      </c>
      <c r="S36" s="1">
        <v>392.1304931640625</v>
      </c>
      <c r="T36" s="1">
        <v>24.475421905517578</v>
      </c>
      <c r="U36" s="1">
        <v>42.867988586425781</v>
      </c>
      <c r="V36" s="1">
        <v>44.238552093505859</v>
      </c>
      <c r="W36" s="1">
        <v>77.482536315917969</v>
      </c>
      <c r="X36" s="1">
        <v>300.4033203125</v>
      </c>
      <c r="Y36" s="1">
        <v>499.11099243164063</v>
      </c>
      <c r="Z36" s="1">
        <v>1.3720258139073849E-2</v>
      </c>
      <c r="AA36" s="1">
        <v>87.926597595214844</v>
      </c>
      <c r="AB36" s="1">
        <v>34.486660003662109</v>
      </c>
      <c r="AC36" s="1">
        <v>2.6710419654846191</v>
      </c>
      <c r="AD36" s="1">
        <v>0.11526580899953842</v>
      </c>
      <c r="AE36" s="1">
        <v>5.5393553338944912E-3</v>
      </c>
      <c r="AF36" s="1">
        <v>4.4442668557167053E-2</v>
      </c>
      <c r="AG36" s="1">
        <v>1.6536006703972816E-2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1.104423971737132</v>
      </c>
      <c r="AP36">
        <f>(U36-T36)/(1000-U36)*AO36</f>
        <v>2.1222977919386921E-2</v>
      </c>
      <c r="AQ36">
        <f>(P36+273.15)</f>
        <v>304.21229019165037</v>
      </c>
      <c r="AR36">
        <f>(O36+273.15)</f>
        <v>305.47863616943357</v>
      </c>
      <c r="AS36">
        <f>(Y36*AK36+Z36*AL36)*AM36</f>
        <v>79.857757004102496</v>
      </c>
      <c r="AT36">
        <f>((AS36+0.00000010773*(AR36^4-AQ36^4))-AP36*44100)/(L36*0.92*2*29.3+0.00000043092*AQ36^3)</f>
        <v>-6.5924012815447641</v>
      </c>
      <c r="AU36">
        <f>0.61365*EXP(17.502*J36/(240.97+J36))</f>
        <v>4.5274258839982178</v>
      </c>
      <c r="AV36">
        <f>AU36*1000/AA36</f>
        <v>51.490970966953576</v>
      </c>
      <c r="AW36">
        <f>(AV36-U36)</f>
        <v>8.6229823805277945</v>
      </c>
      <c r="AX36">
        <f>IF(D36,P36,(O36+P36)/2)</f>
        <v>31.695463180541992</v>
      </c>
      <c r="AY36">
        <f>0.61365*EXP(17.502*AX36/(240.97+AX36))</f>
        <v>4.6933902724142884</v>
      </c>
      <c r="AZ36">
        <f>IF(AW36&lt;&gt;0,(1000-(AV36+U36)/2)/AW36*AP36,0)</f>
        <v>2.3450922162965555</v>
      </c>
      <c r="BA36">
        <f>U36*AA36/1000</f>
        <v>3.7692363821549226</v>
      </c>
      <c r="BB36">
        <f>(AY36-BA36)</f>
        <v>0.92415389025936578</v>
      </c>
      <c r="BC36">
        <f>1/(1.6/F36+1.37/N36)</f>
        <v>1.5909835951670808</v>
      </c>
      <c r="BD36">
        <f>G36*AA36*0.001</f>
        <v>34.010787759081765</v>
      </c>
      <c r="BE36">
        <f>G36/S36</f>
        <v>0.9864289454904176</v>
      </c>
      <c r="BF36">
        <f>(1-AP36*AA36/AU36/F36)*100</f>
        <v>92.053523318643727</v>
      </c>
      <c r="BG36">
        <f>(S36-E36/(N36/1.35))</f>
        <v>392.0671270087982</v>
      </c>
      <c r="BH36">
        <f>E36*BF36/100/BG36</f>
        <v>4.7171822518916634E-4</v>
      </c>
    </row>
    <row r="37" spans="1:60" x14ac:dyDescent="0.35">
      <c r="A37" s="1" t="s">
        <v>0</v>
      </c>
      <c r="B37" s="1" t="s">
        <v>416</v>
      </c>
      <c r="K37" s="1">
        <v>2.72</v>
      </c>
    </row>
    <row r="38" spans="1:60" x14ac:dyDescent="0.35">
      <c r="A38" s="1" t="s">
        <v>0</v>
      </c>
      <c r="B38" s="1" t="s">
        <v>415</v>
      </c>
      <c r="K38" s="1">
        <v>2.72</v>
      </c>
    </row>
    <row r="39" spans="1:60" x14ac:dyDescent="0.35">
      <c r="A39" s="1">
        <v>8</v>
      </c>
      <c r="B39" s="1" t="s">
        <v>414</v>
      </c>
      <c r="C39" s="1">
        <v>2031.0000012069941</v>
      </c>
      <c r="D39" s="1">
        <v>0</v>
      </c>
      <c r="E39">
        <f>(R39-S39*(1000-T39)/(1000-U39))*AO39</f>
        <v>0.14198628906838598</v>
      </c>
      <c r="F39">
        <f>IF(AZ39&lt;&gt;0,1/(1/AZ39-1/N39),0)</f>
        <v>5.3676672655805469</v>
      </c>
      <c r="G39">
        <f>((BC39-AP39/2)*S39-E39)/(BC39+AP39/2)</f>
        <v>386.37635590119902</v>
      </c>
      <c r="H39">
        <f>AP39*1000</f>
        <v>21.510905431626185</v>
      </c>
      <c r="I39">
        <f>(AU39-BA39)</f>
        <v>0.75639833412916291</v>
      </c>
      <c r="J39">
        <f>(P39+AT39*D39)</f>
        <v>31.21699333190918</v>
      </c>
      <c r="K39" s="1"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32.316211700439453</v>
      </c>
      <c r="P39" s="1">
        <v>31.21699333190918</v>
      </c>
      <c r="Q39" s="1">
        <v>32.469192504882813</v>
      </c>
      <c r="R39" s="1">
        <v>399.3944091796875</v>
      </c>
      <c r="S39" s="1">
        <v>391.63671875</v>
      </c>
      <c r="T39" s="1">
        <v>24.708408355712891</v>
      </c>
      <c r="U39" s="1">
        <v>43.344127655029297</v>
      </c>
      <c r="V39" s="1">
        <v>44.690975189208984</v>
      </c>
      <c r="W39" s="1">
        <v>78.398063659667969</v>
      </c>
      <c r="X39" s="1">
        <v>300.35659790039063</v>
      </c>
      <c r="Y39" s="1">
        <v>749.5726318359375</v>
      </c>
      <c r="Z39" s="1">
        <v>0.12691017985343933</v>
      </c>
      <c r="AA39" s="1">
        <v>87.926521301269531</v>
      </c>
      <c r="AB39" s="1">
        <v>34.454055786132813</v>
      </c>
      <c r="AC39" s="1">
        <v>2.6736907958984375</v>
      </c>
      <c r="AD39" s="1">
        <v>8.6892493069171906E-2</v>
      </c>
      <c r="AE39" s="1">
        <v>1.0858275927603245E-2</v>
      </c>
      <c r="AF39" s="1">
        <v>4.9414295703172684E-2</v>
      </c>
      <c r="AG39" s="1">
        <v>1.5549404546618462E-2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1.1042521981632005</v>
      </c>
      <c r="AP39">
        <f>(U39-T39)/(1000-U39)*AO39</f>
        <v>2.1510905431626186E-2</v>
      </c>
      <c r="AQ39">
        <f>(P39+273.15)</f>
        <v>304.36699333190916</v>
      </c>
      <c r="AR39">
        <f>(O39+273.15)</f>
        <v>305.46621170043943</v>
      </c>
      <c r="AS39">
        <f>(Y39*AK39+Z39*AL39)*AM39</f>
        <v>119.93161841306937</v>
      </c>
      <c r="AT39">
        <f>((AS39+0.00000010773*(AR39^4-AQ39^4))-AP39*44100)/(L39*0.92*2*29.3+0.00000043092*AQ39^3)</f>
        <v>-6.3927057504252236</v>
      </c>
      <c r="AU39">
        <f>0.61365*EXP(17.502*J39/(240.97+J39))</f>
        <v>4.5674966976740423</v>
      </c>
      <c r="AV39">
        <f>AU39*1000/AA39</f>
        <v>51.946746329518376</v>
      </c>
      <c r="AW39">
        <f>(AV39-U39)</f>
        <v>8.6026186744890794</v>
      </c>
      <c r="AX39">
        <f>IF(D39,P39,(O39+P39)/2)</f>
        <v>31.766602516174316</v>
      </c>
      <c r="AY39">
        <f>0.61365*EXP(17.502*AX39/(240.97+AX39))</f>
        <v>4.7123638812223643</v>
      </c>
      <c r="AZ39">
        <f>IF(AW39&lt;&gt;0,(1000-(AV39+U39)/2)/AW39*AP39,0)</f>
        <v>2.3813689432716334</v>
      </c>
      <c r="BA39">
        <f>U39*AA39/1000</f>
        <v>3.8110983635448794</v>
      </c>
      <c r="BB39">
        <f>(AY39-BA39)</f>
        <v>0.90126551767748486</v>
      </c>
      <c r="BC39">
        <f>1/(1.6/F39+1.37/N39)</f>
        <v>1.6177342457856332</v>
      </c>
      <c r="BD39">
        <f>G39*AA39*0.001</f>
        <v>33.972728887453677</v>
      </c>
      <c r="BE39">
        <f>G39/S39</f>
        <v>0.98656825931544245</v>
      </c>
      <c r="BF39">
        <f>(1-AP39*AA39/AU39/F39)*100</f>
        <v>92.285376186837055</v>
      </c>
      <c r="BG39">
        <f>(S39-E39/(N39/1.35))</f>
        <v>391.59193699647176</v>
      </c>
      <c r="BH39">
        <f>E39*BF39/100/BG39</f>
        <v>3.3461511492171122E-4</v>
      </c>
    </row>
    <row r="40" spans="1:60" x14ac:dyDescent="0.35">
      <c r="A40" s="1" t="s">
        <v>0</v>
      </c>
      <c r="B40" s="1" t="s">
        <v>413</v>
      </c>
      <c r="K40" s="1">
        <v>2.72</v>
      </c>
    </row>
    <row r="41" spans="1:60" x14ac:dyDescent="0.35">
      <c r="A41" s="1" t="s">
        <v>0</v>
      </c>
      <c r="B41" s="1" t="s">
        <v>412</v>
      </c>
      <c r="K41" s="1">
        <v>2.72</v>
      </c>
    </row>
    <row r="42" spans="1:60" x14ac:dyDescent="0.35">
      <c r="A42" s="1">
        <v>9</v>
      </c>
      <c r="B42" s="1" t="s">
        <v>411</v>
      </c>
      <c r="C42" s="1">
        <v>2237.5000011958182</v>
      </c>
      <c r="D42" s="1">
        <v>0</v>
      </c>
      <c r="E42">
        <f>(R42-S42*(1000-T42)/(1000-U42))*AO42</f>
        <v>0.99134504100520959</v>
      </c>
      <c r="F42">
        <f>IF(AZ42&lt;&gt;0,1/(1/AZ42-1/N42),0)</f>
        <v>5.9301906351713729</v>
      </c>
      <c r="G42">
        <f>((BC42-AP42/2)*S42-E42)/(BC42+AP42/2)</f>
        <v>385.86171595218968</v>
      </c>
      <c r="H42">
        <f>AP42*1000</f>
        <v>21.89857433583175</v>
      </c>
      <c r="I42">
        <f>(AU42-BA42)</f>
        <v>0.73715934597705601</v>
      </c>
      <c r="J42">
        <f>(P42+AT42*D42)</f>
        <v>31.335250854492188</v>
      </c>
      <c r="K42" s="1"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32.335704803466797</v>
      </c>
      <c r="P42" s="1">
        <v>31.335250854492188</v>
      </c>
      <c r="Q42" s="1">
        <v>32.468189239501953</v>
      </c>
      <c r="R42" s="1">
        <v>400.12881469726563</v>
      </c>
      <c r="S42" s="1">
        <v>391.46701049804688</v>
      </c>
      <c r="T42" s="1">
        <v>24.957891464233398</v>
      </c>
      <c r="U42" s="1">
        <v>43.919834136962891</v>
      </c>
      <c r="V42" s="1">
        <v>45.086227416992188</v>
      </c>
      <c r="W42" s="1">
        <v>79.340827941894531</v>
      </c>
      <c r="X42" s="1">
        <v>300.32827758789063</v>
      </c>
      <c r="Y42" s="1">
        <v>999.1922607421875</v>
      </c>
      <c r="Z42" s="1">
        <v>6.4027942717075348E-2</v>
      </c>
      <c r="AA42" s="1">
        <v>87.914176940917969</v>
      </c>
      <c r="AB42" s="1">
        <v>34.4033203125</v>
      </c>
      <c r="AC42" s="1">
        <v>2.6723024845123291</v>
      </c>
      <c r="AD42" s="1">
        <v>5.3993962705135345E-2</v>
      </c>
      <c r="AE42" s="1">
        <v>8.2408599555492401E-3</v>
      </c>
      <c r="AF42" s="1">
        <v>3.6245401948690414E-2</v>
      </c>
      <c r="AG42" s="1">
        <v>1.4544886536896229E-2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1.1041480793672447</v>
      </c>
      <c r="AP42">
        <f>(U42-T42)/(1000-U42)*AO42</f>
        <v>2.1898574335831748E-2</v>
      </c>
      <c r="AQ42">
        <f>(P42+273.15)</f>
        <v>304.48525085449216</v>
      </c>
      <c r="AR42">
        <f>(O42+273.15)</f>
        <v>305.48570480346677</v>
      </c>
      <c r="AS42">
        <f>(Y42*AK42+Z42*AL42)*AM42</f>
        <v>159.87075814536001</v>
      </c>
      <c r="AT42">
        <f>((AS42+0.00000010773*(AR42^4-AQ42^4))-AP42*44100)/(L42*0.92*2*29.3+0.00000043092*AQ42^3)</f>
        <v>-6.2222941384057719</v>
      </c>
      <c r="AU42">
        <f>0.61365*EXP(17.502*J42/(240.97+J42))</f>
        <v>4.5983354155097809</v>
      </c>
      <c r="AV42">
        <f>AU42*1000/AA42</f>
        <v>52.304822447465504</v>
      </c>
      <c r="AW42">
        <f>(AV42-U42)</f>
        <v>8.3849883105026137</v>
      </c>
      <c r="AX42">
        <f>IF(D42,P42,(O42+P42)/2)</f>
        <v>31.835477828979492</v>
      </c>
      <c r="AY42">
        <f>0.61365*EXP(17.502*AX42/(240.97+AX42))</f>
        <v>4.7307972444710664</v>
      </c>
      <c r="AZ42">
        <f>IF(AW42&lt;&gt;0,(1000-(AV42+U42)/2)/AW42*AP42,0)</f>
        <v>2.4859883122490913</v>
      </c>
      <c r="BA42">
        <f>U42*AA42/1000</f>
        <v>3.8611760695327249</v>
      </c>
      <c r="BB42">
        <f>(AY42-BA42)</f>
        <v>0.86962117493834157</v>
      </c>
      <c r="BC42">
        <f>1/(1.6/F42+1.37/N42)</f>
        <v>1.6952794207402015</v>
      </c>
      <c r="BD42">
        <f>G42*AA42*0.001</f>
        <v>33.922715170947036</v>
      </c>
      <c r="BE42">
        <f>G42/S42</f>
        <v>0.98568131056886299</v>
      </c>
      <c r="BF42">
        <f>(1-AP42*AA42/AU42/F42)*100</f>
        <v>92.93998774340055</v>
      </c>
      <c r="BG42">
        <f>(S42-E42/(N42/1.35))</f>
        <v>391.15434531340816</v>
      </c>
      <c r="BH42">
        <f>E42*BF42/100/BG42</f>
        <v>2.3554792900659831E-3</v>
      </c>
    </row>
    <row r="43" spans="1:60" x14ac:dyDescent="0.35">
      <c r="A43" s="1" t="s">
        <v>0</v>
      </c>
      <c r="B43" s="1" t="s">
        <v>410</v>
      </c>
      <c r="K43" s="1">
        <v>2.72</v>
      </c>
    </row>
    <row r="44" spans="1:60" x14ac:dyDescent="0.35">
      <c r="A44" s="1" t="s">
        <v>0</v>
      </c>
      <c r="B44" s="1" t="s">
        <v>409</v>
      </c>
      <c r="K44" s="1">
        <v>2.72</v>
      </c>
    </row>
    <row r="45" spans="1:60" x14ac:dyDescent="0.35">
      <c r="A45" s="1">
        <v>10</v>
      </c>
      <c r="B45" s="1" t="s">
        <v>408</v>
      </c>
      <c r="C45" s="1">
        <v>2443.5000011958182</v>
      </c>
      <c r="D45" s="1">
        <v>0</v>
      </c>
      <c r="E45">
        <f>(R45-S45*(1000-T45)/(1000-U45))*AO45</f>
        <v>1.4734883238303591</v>
      </c>
      <c r="F45">
        <f>IF(AZ45&lt;&gt;0,1/(1/AZ45-1/N45),0)</f>
        <v>6.6615964881603196</v>
      </c>
      <c r="G45">
        <f>((BC45-AP45/2)*S45-E45)/(BC45+AP45/2)</f>
        <v>385.1487198791811</v>
      </c>
      <c r="H45">
        <f>AP45*1000</f>
        <v>22.303904464311319</v>
      </c>
      <c r="I45">
        <f>(AU45-BA45)</f>
        <v>0.71599691722415981</v>
      </c>
      <c r="J45">
        <f>(P45+AT45*D45)</f>
        <v>31.456031799316406</v>
      </c>
      <c r="K45" s="1"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32.371936798095703</v>
      </c>
      <c r="P45" s="1">
        <v>31.456031799316406</v>
      </c>
      <c r="Q45" s="1">
        <v>32.482994079589844</v>
      </c>
      <c r="R45" s="1">
        <v>400.05044555664063</v>
      </c>
      <c r="S45" s="1">
        <v>390.82241821289063</v>
      </c>
      <c r="T45" s="1">
        <v>25.215770721435547</v>
      </c>
      <c r="U45" s="1">
        <v>44.514320373535156</v>
      </c>
      <c r="V45" s="1">
        <v>45.465770721435547</v>
      </c>
      <c r="W45" s="1">
        <v>80.26239013671875</v>
      </c>
      <c r="X45" s="1">
        <v>300.364990234375</v>
      </c>
      <c r="Y45" s="1">
        <v>1249.44287109375</v>
      </c>
      <c r="Z45" s="1">
        <v>0.1703563779592514</v>
      </c>
      <c r="AA45" s="1">
        <v>87.927261352539063</v>
      </c>
      <c r="AB45" s="1">
        <v>34.299949645996094</v>
      </c>
      <c r="AC45" s="1">
        <v>2.6546580791473389</v>
      </c>
      <c r="AD45" s="1">
        <v>6.9057121872901917E-2</v>
      </c>
      <c r="AE45" s="1">
        <v>8.8785905390977859E-3</v>
      </c>
      <c r="AF45" s="1">
        <v>9.5739185810089111E-2</v>
      </c>
      <c r="AG45" s="1">
        <v>1.7854247242212296E-2</v>
      </c>
      <c r="AH45" s="1">
        <v>0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1.1042830523322607</v>
      </c>
      <c r="AP45">
        <f>(U45-T45)/(1000-U45)*AO45</f>
        <v>2.2303904464311318E-2</v>
      </c>
      <c r="AQ45">
        <f>(P45+273.15)</f>
        <v>304.60603179931638</v>
      </c>
      <c r="AR45">
        <f>(O45+273.15)</f>
        <v>305.52193679809568</v>
      </c>
      <c r="AS45">
        <f>(Y45*AK45+Z45*AL45)*AM45</f>
        <v>199.91085490664409</v>
      </c>
      <c r="AT45">
        <f>((AS45+0.00000010773*(AR45^4-AQ45^4))-AP45*44100)/(L45*0.92*2*29.3+0.00000043092*AQ45^3)</f>
        <v>-6.0558610852880923</v>
      </c>
      <c r="AU45">
        <f>0.61365*EXP(17.502*J45/(240.97+J45))</f>
        <v>4.6300191986386396</v>
      </c>
      <c r="AV45">
        <f>AU45*1000/AA45</f>
        <v>52.65737983211892</v>
      </c>
      <c r="AW45">
        <f>(AV45-U45)</f>
        <v>8.1430594585837639</v>
      </c>
      <c r="AX45">
        <f>IF(D45,P45,(O45+P45)/2)</f>
        <v>31.913984298706055</v>
      </c>
      <c r="AY45">
        <f>0.61365*EXP(17.502*AX45/(240.97+AX45))</f>
        <v>4.7518847615422288</v>
      </c>
      <c r="AZ45">
        <f>IF(AW45&lt;&gt;0,(1000-(AV45+U45)/2)/AW45*AP45,0)</f>
        <v>2.6059309051135342</v>
      </c>
      <c r="BA45">
        <f>U45*AA45/1000</f>
        <v>3.9140222814144798</v>
      </c>
      <c r="BB45">
        <f>(AY45-BA45)</f>
        <v>0.837862480127749</v>
      </c>
      <c r="BC45">
        <f>1/(1.6/F45+1.37/N45)</f>
        <v>1.7849171375918786</v>
      </c>
      <c r="BD45">
        <f>G45*AA45*0.001</f>
        <v>33.865072152412615</v>
      </c>
      <c r="BE45">
        <f>G45/S45</f>
        <v>0.98548266918859573</v>
      </c>
      <c r="BF45">
        <f>(1-AP45*AA45/AU45/F45)*100</f>
        <v>93.641666136129501</v>
      </c>
      <c r="BG45">
        <f>(S45-E45/(N45/1.35))</f>
        <v>390.35768748869572</v>
      </c>
      <c r="BH45">
        <f>E45*BF45/100/BG45</f>
        <v>3.5347043518799224E-3</v>
      </c>
    </row>
    <row r="46" spans="1:60" x14ac:dyDescent="0.35">
      <c r="A46" s="1" t="s">
        <v>0</v>
      </c>
      <c r="B46" s="1" t="s">
        <v>407</v>
      </c>
      <c r="K46" s="1">
        <v>2.72</v>
      </c>
    </row>
    <row r="47" spans="1:60" x14ac:dyDescent="0.35">
      <c r="A47" s="1" t="s">
        <v>0</v>
      </c>
      <c r="B47" s="1" t="s">
        <v>406</v>
      </c>
      <c r="K47" s="1">
        <v>2.72</v>
      </c>
    </row>
    <row r="48" spans="1:60" x14ac:dyDescent="0.35">
      <c r="A48" s="1">
        <v>11</v>
      </c>
      <c r="B48" s="1" t="s">
        <v>405</v>
      </c>
      <c r="C48" s="1">
        <v>2651.0000011846423</v>
      </c>
      <c r="D48" s="1">
        <v>0</v>
      </c>
      <c r="E48">
        <f>(R48-S48*(1000-T48)/(1000-U48))*AO48</f>
        <v>1.6839457690707973</v>
      </c>
      <c r="F48">
        <f>IF(AZ48&lt;&gt;0,1/(1/AZ48-1/N48),0)</f>
        <v>8.6803136485953427</v>
      </c>
      <c r="G48">
        <f>((BC48-AP48/2)*S48-E48)/(BC48+AP48/2)</f>
        <v>384.959839287102</v>
      </c>
      <c r="H48">
        <f>AP48*1000</f>
        <v>23.119958589521882</v>
      </c>
      <c r="I48">
        <f>(AU48-BA48)</f>
        <v>0.67401777553247832</v>
      </c>
      <c r="J48">
        <f>(P48+AT48*D48)</f>
        <v>31.616277694702148</v>
      </c>
      <c r="K48" s="1"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32.437335968017578</v>
      </c>
      <c r="P48" s="1">
        <v>31.616277694702148</v>
      </c>
      <c r="Q48" s="1">
        <v>32.521766662597656</v>
      </c>
      <c r="R48" s="1">
        <v>400.02877807617188</v>
      </c>
      <c r="S48" s="1">
        <v>390.32974243164063</v>
      </c>
      <c r="T48" s="1">
        <v>25.494049072265625</v>
      </c>
      <c r="U48" s="1">
        <v>45.482395172119141</v>
      </c>
      <c r="V48" s="1">
        <v>45.788898468017578</v>
      </c>
      <c r="W48" s="1">
        <v>81.689216613769531</v>
      </c>
      <c r="X48" s="1">
        <v>300.30532836914063</v>
      </c>
      <c r="Y48" s="1">
        <v>1599.6505126953125</v>
      </c>
      <c r="Z48" s="1">
        <v>0.14863498508930206</v>
      </c>
      <c r="AA48" s="1">
        <v>87.909423828125</v>
      </c>
      <c r="AB48" s="1">
        <v>34.169044494628906</v>
      </c>
      <c r="AC48" s="1">
        <v>2.6528692245483398</v>
      </c>
      <c r="AD48" s="1">
        <v>4.8463128507137299E-2</v>
      </c>
      <c r="AE48" s="1">
        <v>1.1211158707737923E-2</v>
      </c>
      <c r="AF48" s="1">
        <v>2.5264428928494453E-2</v>
      </c>
      <c r="AG48" s="1">
        <v>2.2986447438597679E-2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1.1040637072394872</v>
      </c>
      <c r="AP48">
        <f>(U48-T48)/(1000-U48)*AO48</f>
        <v>2.3119958589521882E-2</v>
      </c>
      <c r="AQ48">
        <f>(P48+273.15)</f>
        <v>304.76627769470213</v>
      </c>
      <c r="AR48">
        <f>(O48+273.15)</f>
        <v>305.58733596801756</v>
      </c>
      <c r="AS48">
        <f>(Y48*AK48+Z48*AL48)*AM48</f>
        <v>255.94407631045397</v>
      </c>
      <c r="AT48">
        <f>((AS48+0.00000010773*(AR48^4-AQ48^4))-AP48*44100)/(L48*0.92*2*29.3+0.00000043092*AQ48^3)</f>
        <v>-5.9068362807982968</v>
      </c>
      <c r="AU48">
        <f>0.61365*EXP(17.502*J48/(240.97+J48))</f>
        <v>4.6723489294365663</v>
      </c>
      <c r="AV48">
        <f>AU48*1000/AA48</f>
        <v>53.149579714817044</v>
      </c>
      <c r="AW48">
        <f>(AV48-U48)</f>
        <v>7.6671845426979033</v>
      </c>
      <c r="AX48">
        <f>IF(D48,P48,(O48+P48)/2)</f>
        <v>32.026806831359863</v>
      </c>
      <c r="AY48">
        <f>0.61365*EXP(17.502*AX48/(240.97+AX48))</f>
        <v>4.7823331624549041</v>
      </c>
      <c r="AZ48">
        <f>IF(AW48&lt;&gt;0,(1000-(AV48+U48)/2)/AW48*AP48,0)</f>
        <v>2.8667335290580276</v>
      </c>
      <c r="BA48">
        <f>U48*AA48/1000</f>
        <v>3.998331153904088</v>
      </c>
      <c r="BB48">
        <f>(AY48-BA48)</f>
        <v>0.78400200855081614</v>
      </c>
      <c r="BC48">
        <f>1/(1.6/F48+1.37/N48)</f>
        <v>1.9825827383890391</v>
      </c>
      <c r="BD48">
        <f>G48*AA48*0.001</f>
        <v>33.841597668696735</v>
      </c>
      <c r="BE48">
        <f>G48/S48</f>
        <v>0.98624264932750016</v>
      </c>
      <c r="BF48">
        <f>(1-AP48*AA48/AU48/F48)*100</f>
        <v>94.988683881994064</v>
      </c>
      <c r="BG48">
        <f>(S48-E48/(N48/1.35))</f>
        <v>389.79863449945771</v>
      </c>
      <c r="BH48">
        <f>E48*BF48/100/BG48</f>
        <v>4.1035493245913327E-3</v>
      </c>
    </row>
    <row r="49" spans="1:60" x14ac:dyDescent="0.35">
      <c r="A49" s="1" t="s">
        <v>0</v>
      </c>
      <c r="B49" s="1" t="s">
        <v>404</v>
      </c>
      <c r="K49" s="1">
        <v>2.72</v>
      </c>
    </row>
    <row r="50" spans="1:60" x14ac:dyDescent="0.35">
      <c r="A50" s="1" t="s">
        <v>0</v>
      </c>
      <c r="B50" s="1" t="s">
        <v>399</v>
      </c>
      <c r="K50" s="1">
        <v>2.72</v>
      </c>
    </row>
    <row r="51" spans="1:60" x14ac:dyDescent="0.35">
      <c r="A51" s="1">
        <v>12</v>
      </c>
      <c r="B51" s="1" t="s">
        <v>403</v>
      </c>
      <c r="C51" s="1">
        <v>2858.5000011734664</v>
      </c>
      <c r="D51" s="1">
        <v>0</v>
      </c>
      <c r="E51">
        <f>(R51-S51*(1000-T51)/(1000-U51))*AO51</f>
        <v>2.4975714504504456</v>
      </c>
      <c r="F51">
        <f>IF(AZ51&lt;&gt;0,1/(1/AZ51-1/N51),0)</f>
        <v>12.594583282917704</v>
      </c>
      <c r="G51">
        <f>((BC51-AP51/2)*S51-E51)/(BC51+AP51/2)</f>
        <v>383.91015044973972</v>
      </c>
      <c r="H51">
        <f>AP51*1000</f>
        <v>24.116500533374786</v>
      </c>
      <c r="I51">
        <f>(AU51-BA51)</f>
        <v>0.63015497259729969</v>
      </c>
      <c r="J51">
        <f>(P51+AT51*D51)</f>
        <v>31.81805419921875</v>
      </c>
      <c r="K51" s="1"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32.527557373046875</v>
      </c>
      <c r="P51" s="1">
        <v>31.81805419921875</v>
      </c>
      <c r="Q51" s="1">
        <v>32.581066131591797</v>
      </c>
      <c r="R51" s="1">
        <v>399.95819091796875</v>
      </c>
      <c r="S51" s="1">
        <v>389.19488525390625</v>
      </c>
      <c r="T51" s="1">
        <v>25.780759811401367</v>
      </c>
      <c r="U51" s="1">
        <v>46.605751037597656</v>
      </c>
      <c r="V51" s="1">
        <v>46.056327819824219</v>
      </c>
      <c r="W51" s="1">
        <v>83.259368896484375</v>
      </c>
      <c r="X51" s="1">
        <v>300.31076049804688</v>
      </c>
      <c r="Y51" s="1">
        <v>1998.4156494140625</v>
      </c>
      <c r="Z51" s="1">
        <v>5.0305906683206558E-2</v>
      </c>
      <c r="AA51" s="1">
        <v>87.885574340820313</v>
      </c>
      <c r="AB51" s="1">
        <v>34.002925872802734</v>
      </c>
      <c r="AC51" s="1">
        <v>2.6128454208374023</v>
      </c>
      <c r="AD51" s="1">
        <v>8.7878808379173279E-2</v>
      </c>
      <c r="AE51" s="1">
        <v>8.3441045135259628E-3</v>
      </c>
      <c r="AF51" s="1">
        <v>3.838207945227623E-2</v>
      </c>
      <c r="AG51" s="1">
        <v>2.4966137483716011E-2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1.1040836783016426</v>
      </c>
      <c r="AP51">
        <f>(U51-T51)/(1000-U51)*AO51</f>
        <v>2.4116500533374788E-2</v>
      </c>
      <c r="AQ51">
        <f>(P51+273.15)</f>
        <v>304.96805419921873</v>
      </c>
      <c r="AR51">
        <f>(O51+273.15)</f>
        <v>305.67755737304685</v>
      </c>
      <c r="AS51">
        <f>(Y51*AK51+Z51*AL51)*AM51</f>
        <v>319.74649675935871</v>
      </c>
      <c r="AT51">
        <f>((AS51+0.00000010773*(AR51^4-AQ51^4))-AP51*44100)/(L51*0.92*2*29.3+0.00000043092*AQ51^3)</f>
        <v>-5.7607250173895306</v>
      </c>
      <c r="AU51">
        <f>0.61365*EXP(17.502*J51/(240.97+J51))</f>
        <v>4.7261281701218518</v>
      </c>
      <c r="AV51">
        <f>AU51*1000/AA51</f>
        <v>53.775926317485556</v>
      </c>
      <c r="AW51">
        <f>(AV51-U51)</f>
        <v>7.1701752798878999</v>
      </c>
      <c r="AX51">
        <f>IF(D51,P51,(O51+P51)/2)</f>
        <v>32.172805786132813</v>
      </c>
      <c r="AY51">
        <f>0.61365*EXP(17.502*AX51/(240.97+AX51))</f>
        <v>4.8219871845373605</v>
      </c>
      <c r="AZ51">
        <f>IF(AW51&lt;&gt;0,(1000-(AV51+U51)/2)/AW51*AP51,0)</f>
        <v>3.1946322441918671</v>
      </c>
      <c r="BA51">
        <f>U51*AA51/1000</f>
        <v>4.0959731975245521</v>
      </c>
      <c r="BB51">
        <f>(AY51-BA51)</f>
        <v>0.72601398701280839</v>
      </c>
      <c r="BC51">
        <f>1/(1.6/F51+1.37/N51)</f>
        <v>2.2366052207733285</v>
      </c>
      <c r="BD51">
        <f>G51*AA51*0.001</f>
        <v>33.740164067546111</v>
      </c>
      <c r="BE51">
        <f>G51/S51</f>
        <v>0.98642136625017862</v>
      </c>
      <c r="BF51">
        <f>(1-AP51*AA51/AU51/F51)*100</f>
        <v>96.439240953344466</v>
      </c>
      <c r="BG51">
        <f>(S51-E51/(N51/1.35))</f>
        <v>388.40716391935291</v>
      </c>
      <c r="BH51">
        <f>E51*BF51/100/BG51</f>
        <v>6.2013247252616704E-3</v>
      </c>
    </row>
    <row r="52" spans="1:60" x14ac:dyDescent="0.35">
      <c r="A52" s="1" t="s">
        <v>0</v>
      </c>
      <c r="B52" s="1" t="s">
        <v>402</v>
      </c>
      <c r="K52" s="1">
        <v>1.7435200000000002</v>
      </c>
    </row>
    <row r="53" spans="1:60" x14ac:dyDescent="0.35">
      <c r="A53" s="1" t="s">
        <v>0</v>
      </c>
      <c r="B53" s="1" t="s">
        <v>401</v>
      </c>
    </row>
    <row r="54" spans="1:60" x14ac:dyDescent="0.35">
      <c r="A54" s="1" t="s">
        <v>0</v>
      </c>
      <c r="B54" s="1" t="s">
        <v>400</v>
      </c>
    </row>
    <row r="55" spans="1:60" x14ac:dyDescent="0.35">
      <c r="A55" s="1" t="s">
        <v>0</v>
      </c>
      <c r="B55" s="1" t="s">
        <v>399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5A354C-DA15-443A-ACF0-F868B12A91C7}">
  <dimension ref="A1:BH55"/>
  <sheetViews>
    <sheetView zoomScale="46" workbookViewId="0">
      <selection activeCell="K18" sqref="K18:K51"/>
    </sheetView>
  </sheetViews>
  <sheetFormatPr defaultRowHeight="14.5" x14ac:dyDescent="0.35"/>
  <sheetData>
    <row r="1" spans="1:60" x14ac:dyDescent="0.35">
      <c r="A1" s="1" t="s">
        <v>398</v>
      </c>
    </row>
    <row r="2" spans="1:60" x14ac:dyDescent="0.35">
      <c r="A2" s="1" t="s">
        <v>489</v>
      </c>
    </row>
    <row r="3" spans="1:60" x14ac:dyDescent="0.35">
      <c r="A3" s="1" t="s">
        <v>69</v>
      </c>
      <c r="B3" s="1" t="s">
        <v>396</v>
      </c>
    </row>
    <row r="4" spans="1:60" x14ac:dyDescent="0.35">
      <c r="A4" s="1" t="s">
        <v>67</v>
      </c>
      <c r="B4" s="1" t="s">
        <v>66</v>
      </c>
      <c r="C4" s="1">
        <v>1</v>
      </c>
      <c r="D4" s="1">
        <v>0.15999999642372131</v>
      </c>
    </row>
    <row r="5" spans="1:60" x14ac:dyDescent="0.35">
      <c r="A5" s="1" t="s">
        <v>65</v>
      </c>
      <c r="B5" s="1">
        <v>4</v>
      </c>
    </row>
    <row r="6" spans="1:60" x14ac:dyDescent="0.35">
      <c r="A6" s="1" t="s">
        <v>64</v>
      </c>
      <c r="B6" s="1" t="s">
        <v>395</v>
      </c>
    </row>
    <row r="7" spans="1:60" x14ac:dyDescent="0.35">
      <c r="A7" s="1" t="s">
        <v>0</v>
      </c>
      <c r="B7" s="1" t="s">
        <v>62</v>
      </c>
    </row>
    <row r="9" spans="1:60" x14ac:dyDescent="0.35">
      <c r="A9" s="1" t="s">
        <v>61</v>
      </c>
      <c r="B9" s="1" t="s">
        <v>60</v>
      </c>
      <c r="C9" s="1" t="s">
        <v>59</v>
      </c>
      <c r="D9" s="1" t="s">
        <v>58</v>
      </c>
      <c r="E9" s="1" t="s">
        <v>57</v>
      </c>
      <c r="F9" s="1" t="s">
        <v>56</v>
      </c>
      <c r="G9" s="1" t="s">
        <v>55</v>
      </c>
      <c r="H9" s="1" t="s">
        <v>54</v>
      </c>
      <c r="I9" s="1" t="s">
        <v>53</v>
      </c>
      <c r="J9" s="1" t="s">
        <v>52</v>
      </c>
      <c r="K9" s="1" t="s">
        <v>51</v>
      </c>
      <c r="L9" s="1" t="s">
        <v>50</v>
      </c>
      <c r="M9" s="1" t="s">
        <v>49</v>
      </c>
      <c r="N9" s="1" t="s">
        <v>48</v>
      </c>
      <c r="O9" s="1" t="s">
        <v>47</v>
      </c>
      <c r="P9" s="1" t="s">
        <v>46</v>
      </c>
      <c r="Q9" s="1" t="s">
        <v>45</v>
      </c>
      <c r="R9" s="1" t="s">
        <v>44</v>
      </c>
      <c r="S9" s="1" t="s">
        <v>43</v>
      </c>
      <c r="T9" s="1" t="s">
        <v>42</v>
      </c>
      <c r="U9" s="1" t="s">
        <v>41</v>
      </c>
      <c r="V9" s="1" t="s">
        <v>40</v>
      </c>
      <c r="W9" s="1" t="s">
        <v>39</v>
      </c>
      <c r="X9" s="1" t="s">
        <v>38</v>
      </c>
      <c r="Y9" s="1" t="s">
        <v>37</v>
      </c>
      <c r="Z9" s="1" t="s">
        <v>36</v>
      </c>
      <c r="AA9" s="1" t="s">
        <v>35</v>
      </c>
      <c r="AB9" s="1" t="s">
        <v>34</v>
      </c>
      <c r="AC9" s="1" t="s">
        <v>33</v>
      </c>
      <c r="AD9" s="1" t="s">
        <v>394</v>
      </c>
      <c r="AE9" s="1" t="s">
        <v>393</v>
      </c>
      <c r="AF9" s="1" t="s">
        <v>392</v>
      </c>
      <c r="AG9" s="1" t="s">
        <v>391</v>
      </c>
      <c r="AH9" s="1" t="s">
        <v>32</v>
      </c>
      <c r="AI9" s="1" t="s">
        <v>31</v>
      </c>
      <c r="AJ9" s="1" t="s">
        <v>30</v>
      </c>
      <c r="AK9" s="1" t="s">
        <v>29</v>
      </c>
      <c r="AL9" s="1" t="s">
        <v>28</v>
      </c>
      <c r="AM9" s="1" t="s">
        <v>27</v>
      </c>
      <c r="AN9" s="1" t="s">
        <v>26</v>
      </c>
      <c r="AO9" s="1" t="s">
        <v>25</v>
      </c>
      <c r="AP9" s="1" t="s">
        <v>24</v>
      </c>
      <c r="AQ9" s="1" t="s">
        <v>23</v>
      </c>
      <c r="AR9" s="1" t="s">
        <v>22</v>
      </c>
      <c r="AS9" s="1" t="s">
        <v>21</v>
      </c>
      <c r="AT9" s="1" t="s">
        <v>20</v>
      </c>
      <c r="AU9" s="1" t="s">
        <v>19</v>
      </c>
      <c r="AV9" s="1" t="s">
        <v>18</v>
      </c>
      <c r="AW9" s="1" t="s">
        <v>17</v>
      </c>
      <c r="AX9" s="1" t="s">
        <v>16</v>
      </c>
      <c r="AY9" s="1" t="s">
        <v>15</v>
      </c>
      <c r="AZ9" s="1" t="s">
        <v>14</v>
      </c>
      <c r="BA9" s="1" t="s">
        <v>13</v>
      </c>
      <c r="BB9" s="1" t="s">
        <v>12</v>
      </c>
      <c r="BC9" s="1" t="s">
        <v>11</v>
      </c>
      <c r="BD9" s="1" t="s">
        <v>10</v>
      </c>
      <c r="BE9" s="1" t="s">
        <v>9</v>
      </c>
      <c r="BF9" s="1" t="s">
        <v>8</v>
      </c>
      <c r="BG9" s="1" t="s">
        <v>7</v>
      </c>
      <c r="BH9" s="1" t="s">
        <v>6</v>
      </c>
    </row>
    <row r="10" spans="1:60" x14ac:dyDescent="0.35">
      <c r="A10" s="1" t="s">
        <v>5</v>
      </c>
      <c r="B10" s="1" t="s">
        <v>5</v>
      </c>
      <c r="C10" s="1" t="s">
        <v>5</v>
      </c>
      <c r="D10" s="1" t="s">
        <v>5</v>
      </c>
      <c r="E10" s="1" t="s">
        <v>4</v>
      </c>
      <c r="F10" s="1" t="s">
        <v>4</v>
      </c>
      <c r="G10" s="1" t="s">
        <v>4</v>
      </c>
      <c r="H10" s="1" t="s">
        <v>4</v>
      </c>
      <c r="I10" s="1" t="s">
        <v>4</v>
      </c>
      <c r="J10" s="1" t="s">
        <v>4</v>
      </c>
      <c r="K10" s="1" t="s">
        <v>5</v>
      </c>
      <c r="L10" s="1" t="s">
        <v>4</v>
      </c>
      <c r="M10" s="1" t="s">
        <v>5</v>
      </c>
      <c r="N10" s="1" t="s">
        <v>4</v>
      </c>
      <c r="O10" s="1" t="s">
        <v>5</v>
      </c>
      <c r="P10" s="1" t="s">
        <v>5</v>
      </c>
      <c r="Q10" s="1" t="s">
        <v>5</v>
      </c>
      <c r="R10" s="1" t="s">
        <v>5</v>
      </c>
      <c r="S10" s="1" t="s">
        <v>5</v>
      </c>
      <c r="T10" s="1" t="s">
        <v>5</v>
      </c>
      <c r="U10" s="1" t="s">
        <v>5</v>
      </c>
      <c r="V10" s="1" t="s">
        <v>5</v>
      </c>
      <c r="W10" s="1" t="s">
        <v>5</v>
      </c>
      <c r="X10" s="1" t="s">
        <v>5</v>
      </c>
      <c r="Y10" s="1" t="s">
        <v>5</v>
      </c>
      <c r="Z10" s="1" t="s">
        <v>5</v>
      </c>
      <c r="AA10" s="1" t="s">
        <v>5</v>
      </c>
      <c r="AB10" s="1" t="s">
        <v>5</v>
      </c>
      <c r="AC10" s="1" t="s">
        <v>5</v>
      </c>
      <c r="AD10" s="1" t="s">
        <v>5</v>
      </c>
      <c r="AE10" s="1" t="s">
        <v>5</v>
      </c>
      <c r="AF10" s="1" t="s">
        <v>5</v>
      </c>
      <c r="AG10" s="1" t="s">
        <v>5</v>
      </c>
      <c r="AH10" s="1" t="s">
        <v>5</v>
      </c>
      <c r="AI10" s="1" t="s">
        <v>5</v>
      </c>
      <c r="AJ10" s="1" t="s">
        <v>5</v>
      </c>
      <c r="AK10" s="1" t="s">
        <v>5</v>
      </c>
      <c r="AL10" s="1" t="s">
        <v>5</v>
      </c>
      <c r="AM10" s="1" t="s">
        <v>5</v>
      </c>
      <c r="AN10" s="1" t="s">
        <v>5</v>
      </c>
      <c r="AO10" s="1" t="s">
        <v>4</v>
      </c>
      <c r="AP10" s="1" t="s">
        <v>4</v>
      </c>
      <c r="AQ10" s="1" t="s">
        <v>4</v>
      </c>
      <c r="AR10" s="1" t="s">
        <v>4</v>
      </c>
      <c r="AS10" s="1" t="s">
        <v>4</v>
      </c>
      <c r="AT10" s="1" t="s">
        <v>4</v>
      </c>
      <c r="AU10" s="1" t="s">
        <v>4</v>
      </c>
      <c r="AV10" s="1" t="s">
        <v>4</v>
      </c>
      <c r="AW10" s="1" t="s">
        <v>4</v>
      </c>
      <c r="AX10" s="1" t="s">
        <v>4</v>
      </c>
      <c r="AY10" s="1" t="s">
        <v>4</v>
      </c>
      <c r="AZ10" s="1" t="s">
        <v>4</v>
      </c>
      <c r="BA10" s="1" t="s">
        <v>4</v>
      </c>
      <c r="BB10" s="1" t="s">
        <v>4</v>
      </c>
      <c r="BC10" s="1" t="s">
        <v>4</v>
      </c>
      <c r="BD10" s="1" t="s">
        <v>4</v>
      </c>
      <c r="BE10" s="1" t="s">
        <v>4</v>
      </c>
      <c r="BF10" s="1" t="s">
        <v>4</v>
      </c>
      <c r="BG10" s="1" t="s">
        <v>4</v>
      </c>
      <c r="BH10" s="1" t="s">
        <v>4</v>
      </c>
    </row>
    <row r="11" spans="1:60" x14ac:dyDescent="0.35">
      <c r="A11" s="1" t="s">
        <v>0</v>
      </c>
      <c r="B11" s="1" t="s">
        <v>488</v>
      </c>
    </row>
    <row r="12" spans="1:60" x14ac:dyDescent="0.35">
      <c r="A12" s="1" t="s">
        <v>0</v>
      </c>
      <c r="B12" s="1" t="s">
        <v>487</v>
      </c>
    </row>
    <row r="13" spans="1:60" x14ac:dyDescent="0.35">
      <c r="A13" s="1" t="s">
        <v>0</v>
      </c>
      <c r="B13" s="1" t="s">
        <v>486</v>
      </c>
    </row>
    <row r="14" spans="1:60" x14ac:dyDescent="0.35">
      <c r="A14" s="1" t="s">
        <v>0</v>
      </c>
      <c r="B14" s="1" t="s">
        <v>485</v>
      </c>
    </row>
    <row r="15" spans="1:60" x14ac:dyDescent="0.35">
      <c r="A15" s="1" t="s">
        <v>0</v>
      </c>
      <c r="B15" s="1" t="s">
        <v>484</v>
      </c>
    </row>
    <row r="16" spans="1:60" x14ac:dyDescent="0.35">
      <c r="A16" s="1" t="s">
        <v>0</v>
      </c>
      <c r="B16" s="1" t="s">
        <v>483</v>
      </c>
    </row>
    <row r="17" spans="1:60" x14ac:dyDescent="0.35">
      <c r="A17" s="1" t="s">
        <v>0</v>
      </c>
      <c r="B17" s="1" t="s">
        <v>482</v>
      </c>
    </row>
    <row r="18" spans="1:60" x14ac:dyDescent="0.35">
      <c r="A18" s="1">
        <v>1</v>
      </c>
      <c r="B18" s="1" t="s">
        <v>481</v>
      </c>
      <c r="C18" s="1">
        <v>447.50000128522515</v>
      </c>
      <c r="D18" s="1">
        <v>0</v>
      </c>
      <c r="E18">
        <f>(R18-S18*(1000-T18)/(1000-U18))*AO18</f>
        <v>-2.2609142364798127</v>
      </c>
      <c r="F18">
        <f>IF(AZ18&lt;&gt;0,1/(1/AZ18-1/N18),0)</f>
        <v>0.87410913678553948</v>
      </c>
      <c r="G18">
        <f>((BC18-AP18/2)*S18-E18)/(BC18+AP18/2)</f>
        <v>382.40583186371583</v>
      </c>
      <c r="H18">
        <f>AP18*1000</f>
        <v>20.417064290324326</v>
      </c>
      <c r="I18">
        <f>(AU18-BA18)</f>
        <v>2.3296144840090585</v>
      </c>
      <c r="J18">
        <f>(P18+AT18*D18)</f>
        <v>36.784702301025391</v>
      </c>
      <c r="K18" s="1"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32.644927978515625</v>
      </c>
      <c r="P18" s="1">
        <v>36.784702301025391</v>
      </c>
      <c r="Q18" s="1">
        <v>32.731456756591797</v>
      </c>
      <c r="R18" s="1">
        <v>399.85061645507813</v>
      </c>
      <c r="S18" s="1">
        <v>394.60174560546875</v>
      </c>
      <c r="T18" s="1">
        <v>26.721561431884766</v>
      </c>
      <c r="U18" s="1">
        <v>44.391445159912109</v>
      </c>
      <c r="V18" s="1">
        <v>47.424514770507813</v>
      </c>
      <c r="W18" s="1">
        <v>78.784416198730469</v>
      </c>
      <c r="X18" s="1">
        <v>300.3367919921875</v>
      </c>
      <c r="Y18" s="1">
        <v>0.12083511054515839</v>
      </c>
      <c r="Z18" s="1">
        <v>0.13263103365898132</v>
      </c>
      <c r="AA18" s="1">
        <v>87.889663696289063</v>
      </c>
      <c r="AB18" s="1">
        <v>33.383373260498047</v>
      </c>
      <c r="AC18" s="1">
        <v>2.7040624618530273</v>
      </c>
      <c r="AD18" s="1">
        <v>7.4285231530666351E-2</v>
      </c>
      <c r="AE18" s="1">
        <v>9.1544380411505699E-3</v>
      </c>
      <c r="AF18" s="1">
        <v>5.8496352285146713E-2</v>
      </c>
      <c r="AG18" s="1">
        <v>1.9745977595448494E-2</v>
      </c>
      <c r="AH18" s="1">
        <v>0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1.1041793823242185</v>
      </c>
      <c r="AP18">
        <f>(U18-T18)/(1000-U18)*AO18</f>
        <v>2.0417064290324326E-2</v>
      </c>
      <c r="AQ18">
        <f>(P18+273.15)</f>
        <v>309.93470230102537</v>
      </c>
      <c r="AR18">
        <f>(O18+273.15)</f>
        <v>305.7949279785156</v>
      </c>
      <c r="AS18">
        <f>(Y18*AK18+Z18*AL18)*AM18</f>
        <v>1.9333617255085311E-2</v>
      </c>
      <c r="AT18">
        <f>((AS18+0.00000010773*(AR18^4-AQ18^4))-AP18*44100)/(L18*0.92*2*29.3+0.00000043092*AQ18^3)</f>
        <v>-7.428639351638668</v>
      </c>
      <c r="AU18">
        <f>0.61365*EXP(17.502*J18/(240.97+J18))</f>
        <v>6.2311636701059925</v>
      </c>
      <c r="AV18">
        <f>AU18*1000/AA18</f>
        <v>70.897570977610755</v>
      </c>
      <c r="AW18">
        <f>(AV18-U18)</f>
        <v>26.506125817698646</v>
      </c>
      <c r="AX18">
        <f>IF(D18,P18,(O18+P18)/2)</f>
        <v>34.714815139770508</v>
      </c>
      <c r="AY18">
        <f>0.61365*EXP(17.502*AX18/(240.97+AX18))</f>
        <v>5.5597787812859423</v>
      </c>
      <c r="AZ18">
        <f>IF(AW18&lt;&gt;0,(1000-(AV18+U18)/2)/AW18*AP18,0)</f>
        <v>0.72587494662284069</v>
      </c>
      <c r="BA18">
        <f>U18*AA18/1000</f>
        <v>3.901549186096934</v>
      </c>
      <c r="BB18">
        <f>(AY18-BA18)</f>
        <v>1.6582295951890083</v>
      </c>
      <c r="BC18">
        <f>1/(1.6/F18+1.37/N18)</f>
        <v>0.46500760133564439</v>
      </c>
      <c r="BD18">
        <f>G18*AA18*0.001</f>
        <v>33.609519958001641</v>
      </c>
      <c r="BE18">
        <f>G18/S18</f>
        <v>0.96909310747462674</v>
      </c>
      <c r="BF18">
        <f>(1-AP18*AA18/AU18/F18)*100</f>
        <v>67.054486542337628</v>
      </c>
      <c r="BG18">
        <f>(S18-E18/(N18/1.35))</f>
        <v>395.31482645821046</v>
      </c>
      <c r="BH18">
        <f>E18*BF18/100/BG18</f>
        <v>-3.83503054013183E-3</v>
      </c>
    </row>
    <row r="19" spans="1:60" x14ac:dyDescent="0.35">
      <c r="A19" s="1" t="s">
        <v>0</v>
      </c>
      <c r="B19" s="1" t="s">
        <v>480</v>
      </c>
      <c r="K19" s="1">
        <v>2.72</v>
      </c>
    </row>
    <row r="20" spans="1:60" x14ac:dyDescent="0.35">
      <c r="A20" s="1" t="s">
        <v>0</v>
      </c>
      <c r="B20" s="1" t="s">
        <v>479</v>
      </c>
      <c r="K20" s="1">
        <v>2.72</v>
      </c>
    </row>
    <row r="21" spans="1:60" x14ac:dyDescent="0.35">
      <c r="A21" s="1">
        <v>2</v>
      </c>
      <c r="B21" s="1" t="s">
        <v>478</v>
      </c>
      <c r="C21" s="1">
        <v>653.00000129640102</v>
      </c>
      <c r="D21" s="1">
        <v>0</v>
      </c>
      <c r="E21">
        <f>(R21-S21*(1000-T21)/(1000-U21))*AO21</f>
        <v>-1.5463564286143359</v>
      </c>
      <c r="F21">
        <f>IF(AZ21&lt;&gt;0,1/(1/AZ21-1/N21),0)</f>
        <v>5.7458917528939839</v>
      </c>
      <c r="G21">
        <f>((BC21-AP21/2)*S21-E21)/(BC21+AP21/2)</f>
        <v>390.83251031566425</v>
      </c>
      <c r="H21">
        <f>AP21*1000</f>
        <v>19.449156213273849</v>
      </c>
      <c r="I21">
        <f>(AU21-BA21)</f>
        <v>0.66372456653267742</v>
      </c>
      <c r="J21">
        <f>(P21+AT21*D21)</f>
        <v>31.014162063598633</v>
      </c>
      <c r="K21" s="1"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32.576515197753906</v>
      </c>
      <c r="P21" s="1">
        <v>31.014162063598633</v>
      </c>
      <c r="Q21" s="1">
        <v>32.716705322265625</v>
      </c>
      <c r="R21" s="1">
        <v>400.02587890625</v>
      </c>
      <c r="S21" s="1">
        <v>394.47781372070313</v>
      </c>
      <c r="T21" s="1">
        <v>26.974405288696289</v>
      </c>
      <c r="U21" s="1">
        <v>43.817157745361328</v>
      </c>
      <c r="V21" s="1">
        <v>48.060935974121094</v>
      </c>
      <c r="W21" s="1">
        <v>78.070060729980469</v>
      </c>
      <c r="X21" s="1">
        <v>300.32919311523438</v>
      </c>
      <c r="Y21" s="1">
        <v>25.370044708251953</v>
      </c>
      <c r="Z21" s="1">
        <v>0.22066181898117065</v>
      </c>
      <c r="AA21" s="1">
        <v>87.894744873046875</v>
      </c>
      <c r="AB21" s="1">
        <v>33.395641326904297</v>
      </c>
      <c r="AC21" s="1">
        <v>2.7234210968017578</v>
      </c>
      <c r="AD21" s="1">
        <v>0.15618516504764557</v>
      </c>
      <c r="AE21" s="1">
        <v>1.0391870513558388E-2</v>
      </c>
      <c r="AF21" s="1">
        <v>4.1912104934453964E-2</v>
      </c>
      <c r="AG21" s="1">
        <v>4.8375674523413181E-3</v>
      </c>
      <c r="AH21" s="1">
        <v>0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1.1041514452765968</v>
      </c>
      <c r="AP21">
        <f>(U21-T21)/(1000-U21)*AO21</f>
        <v>1.9449156213273849E-2</v>
      </c>
      <c r="AQ21">
        <f>(P21+273.15)</f>
        <v>304.16416206359861</v>
      </c>
      <c r="AR21">
        <f>(O21+273.15)</f>
        <v>305.72651519775388</v>
      </c>
      <c r="AS21">
        <f>(Y21*AK21+Z21*AL21)*AM21</f>
        <v>4.0592070625899623</v>
      </c>
      <c r="AT21">
        <f>((AS21+0.00000010773*(AR21^4-AQ21^4))-AP21*44100)/(L21*0.92*2*29.3+0.00000043092*AQ21^3)</f>
        <v>-6.5451770385184851</v>
      </c>
      <c r="AU21">
        <f>0.61365*EXP(17.502*J21/(240.97+J21))</f>
        <v>4.5150224676232611</v>
      </c>
      <c r="AV21">
        <f>AU21*1000/AA21</f>
        <v>51.368514399178864</v>
      </c>
      <c r="AW21">
        <f>(AV21-U21)</f>
        <v>7.5513566538175354</v>
      </c>
      <c r="AX21">
        <f>IF(D21,P21,(O21+P21)/2)</f>
        <v>31.79533863067627</v>
      </c>
      <c r="AY21">
        <f>0.61365*EXP(17.502*AX21/(240.97+AX21))</f>
        <v>4.7200470206471143</v>
      </c>
      <c r="AZ21">
        <f>IF(AW21&lt;&gt;0,(1000-(AV21+U21)/2)/AW21*AP21,0)</f>
        <v>2.4530050107628143</v>
      </c>
      <c r="BA21">
        <f>U21*AA21/1000</f>
        <v>3.8512979010905837</v>
      </c>
      <c r="BB21">
        <f>(AY21-BA21)</f>
        <v>0.86874911955653067</v>
      </c>
      <c r="BC21">
        <f>1/(1.6/F21+1.37/N21)</f>
        <v>1.6707676916568379</v>
      </c>
      <c r="BD21">
        <f>G21*AA21*0.001</f>
        <v>34.352123782287777</v>
      </c>
      <c r="BE21">
        <f>G21/S21</f>
        <v>0.99075916749117909</v>
      </c>
      <c r="BF21">
        <f>(1-AP21*AA21/AU21/F21)*100</f>
        <v>93.410593217532451</v>
      </c>
      <c r="BG21">
        <f>(S21-E21/(N21/1.35))</f>
        <v>394.96552667459019</v>
      </c>
      <c r="BH21">
        <f>E21*BF21/100/BG21</f>
        <v>-3.6571817428921656E-3</v>
      </c>
    </row>
    <row r="22" spans="1:60" x14ac:dyDescent="0.35">
      <c r="A22" s="1" t="s">
        <v>0</v>
      </c>
      <c r="B22" s="1" t="s">
        <v>477</v>
      </c>
      <c r="K22" s="1">
        <v>2.72</v>
      </c>
    </row>
    <row r="23" spans="1:60" x14ac:dyDescent="0.35">
      <c r="A23" s="1" t="s">
        <v>0</v>
      </c>
      <c r="B23" s="1" t="s">
        <v>476</v>
      </c>
      <c r="K23" s="1">
        <v>2.72</v>
      </c>
    </row>
    <row r="24" spans="1:60" x14ac:dyDescent="0.35">
      <c r="A24" s="1">
        <v>3</v>
      </c>
      <c r="B24" s="1" t="s">
        <v>475</v>
      </c>
      <c r="C24" s="1">
        <v>858.50000130757689</v>
      </c>
      <c r="D24" s="1">
        <v>0</v>
      </c>
      <c r="E24">
        <f>(R24-S24*(1000-T24)/(1000-U24))*AO24</f>
        <v>-0.99271269075775626</v>
      </c>
      <c r="F24">
        <f>IF(AZ24&lt;&gt;0,1/(1/AZ24-1/N24),0)</f>
        <v>5.2979666921415927</v>
      </c>
      <c r="G24">
        <f>((BC24-AP24/2)*S24-E24)/(BC24+AP24/2)</f>
        <v>390.06087293354784</v>
      </c>
      <c r="H24">
        <f>AP24*1000</f>
        <v>18.644715092431561</v>
      </c>
      <c r="I24">
        <f>(AU24-BA24)</f>
        <v>0.65961896128857544</v>
      </c>
      <c r="J24">
        <f>(P24+AT24*D24)</f>
        <v>30.828245162963867</v>
      </c>
      <c r="K24" s="1"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32.446659088134766</v>
      </c>
      <c r="P24" s="1">
        <v>30.828245162963867</v>
      </c>
      <c r="Q24" s="1">
        <v>32.619178771972656</v>
      </c>
      <c r="R24" s="1">
        <v>399.74453735351563</v>
      </c>
      <c r="S24" s="1">
        <v>393.99017333984375</v>
      </c>
      <c r="T24" s="1">
        <v>27.164566040039063</v>
      </c>
      <c r="U24" s="1">
        <v>43.320510864257813</v>
      </c>
      <c r="V24" s="1">
        <v>48.757015228271484</v>
      </c>
      <c r="W24" s="1">
        <v>77.754920959472656</v>
      </c>
      <c r="X24" s="1">
        <v>300.3023681640625</v>
      </c>
      <c r="Y24" s="1">
        <v>50.358562469482422</v>
      </c>
      <c r="Z24" s="1">
        <v>9.489615261554718E-2</v>
      </c>
      <c r="AA24" s="1">
        <v>87.897560119628906</v>
      </c>
      <c r="AB24" s="1">
        <v>33.313503265380859</v>
      </c>
      <c r="AC24" s="1">
        <v>2.7280678749084473</v>
      </c>
      <c r="AD24" s="1">
        <v>8.2145147025585175E-2</v>
      </c>
      <c r="AE24" s="1">
        <v>1.7323127016425133E-2</v>
      </c>
      <c r="AF24" s="1">
        <v>9.150291234254837E-2</v>
      </c>
      <c r="AG24" s="1">
        <v>1.0397504083812237E-2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1.1040528241325824</v>
      </c>
      <c r="AP24">
        <f>(U24-T24)/(1000-U24)*AO24</f>
        <v>1.8644715092431562E-2</v>
      </c>
      <c r="AQ24">
        <f>(P24+273.15)</f>
        <v>303.97824516296384</v>
      </c>
      <c r="AR24">
        <f>(O24+273.15)</f>
        <v>305.59665908813474</v>
      </c>
      <c r="AS24">
        <f>(Y24*AK24+Z24*AL24)*AM24</f>
        <v>8.0573698150209339</v>
      </c>
      <c r="AT24">
        <f>((AS24+0.00000010773*(AR24^4-AQ24^4))-AP24*44100)/(L24*0.92*2*29.3+0.00000043092*AQ24^3)</f>
        <v>-6.2315483679446153</v>
      </c>
      <c r="AU24">
        <f>0.61365*EXP(17.502*J24/(240.97+J24))</f>
        <v>4.4673861693927135</v>
      </c>
      <c r="AV24">
        <f>AU24*1000/AA24</f>
        <v>50.824916679286488</v>
      </c>
      <c r="AW24">
        <f>(AV24-U24)</f>
        <v>7.5044058150286759</v>
      </c>
      <c r="AX24">
        <f>IF(D24,P24,(O24+P24)/2)</f>
        <v>31.637452125549316</v>
      </c>
      <c r="AY24">
        <f>0.61365*EXP(17.502*AX24/(240.97+AX24))</f>
        <v>4.6779673849300671</v>
      </c>
      <c r="AZ24">
        <f>IF(AW24&lt;&gt;0,(1000-(AV24+U24)/2)/AW24*AP24,0)</f>
        <v>2.367550235616009</v>
      </c>
      <c r="BA24">
        <f>U24*AA24/1000</f>
        <v>3.807767208104138</v>
      </c>
      <c r="BB24">
        <f>(AY24-BA24)</f>
        <v>0.87020017682592909</v>
      </c>
      <c r="BC24">
        <f>1/(1.6/F24+1.37/N24)</f>
        <v>1.6075359081648417</v>
      </c>
      <c r="BD24">
        <f>G24*AA24*0.001</f>
        <v>34.285399028991449</v>
      </c>
      <c r="BE24">
        <f>G24/S24</f>
        <v>0.99002690759267586</v>
      </c>
      <c r="BF24">
        <f>(1-AP24*AA24/AU24/F24)*100</f>
        <v>93.075796033668752</v>
      </c>
      <c r="BG24">
        <f>(S24-E24/(N24/1.35))</f>
        <v>394.30326987425951</v>
      </c>
      <c r="BH24">
        <f>E24*BF24/100/BG24</f>
        <v>-2.3433111258364231E-3</v>
      </c>
    </row>
    <row r="25" spans="1:60" x14ac:dyDescent="0.35">
      <c r="A25" s="1" t="s">
        <v>0</v>
      </c>
      <c r="B25" s="1" t="s">
        <v>474</v>
      </c>
      <c r="K25" s="1">
        <v>2.72</v>
      </c>
    </row>
    <row r="26" spans="1:60" x14ac:dyDescent="0.35">
      <c r="A26" s="1" t="s">
        <v>0</v>
      </c>
      <c r="B26" s="1" t="s">
        <v>473</v>
      </c>
      <c r="K26" s="1">
        <v>2.72</v>
      </c>
    </row>
    <row r="27" spans="1:60" x14ac:dyDescent="0.35">
      <c r="A27" s="1">
        <v>4</v>
      </c>
      <c r="B27" s="1" t="s">
        <v>472</v>
      </c>
      <c r="C27" s="1">
        <v>1064.5000013075769</v>
      </c>
      <c r="D27" s="1">
        <v>0</v>
      </c>
      <c r="E27">
        <f>(R27-S27*(1000-T27)/(1000-U27))*AO27</f>
        <v>-4.7323418024411361E-2</v>
      </c>
      <c r="F27">
        <f>IF(AZ27&lt;&gt;0,1/(1/AZ27-1/N27),0)</f>
        <v>5.1237852323080979</v>
      </c>
      <c r="G27">
        <f>((BC27-AP27/2)*S27-E27)/(BC27+AP27/2)</f>
        <v>389.3451133172332</v>
      </c>
      <c r="H27">
        <f>AP27*1000</f>
        <v>18.181536677348532</v>
      </c>
      <c r="I27">
        <f>(AU27-BA27)</f>
        <v>0.65328318781820371</v>
      </c>
      <c r="J27">
        <f>(P27+AT27*D27)</f>
        <v>30.733028411865234</v>
      </c>
      <c r="K27" s="1"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32.340518951416016</v>
      </c>
      <c r="P27" s="1">
        <v>30.733028411865234</v>
      </c>
      <c r="Q27" s="1">
        <v>32.519519805908203</v>
      </c>
      <c r="R27" s="1">
        <v>400.2581787109375</v>
      </c>
      <c r="S27" s="1">
        <v>393.817138671875</v>
      </c>
      <c r="T27" s="1">
        <v>27.35528564453125</v>
      </c>
      <c r="U27" s="1">
        <v>43.1097412109375</v>
      </c>
      <c r="V27" s="1">
        <v>49.402614593505859</v>
      </c>
      <c r="W27" s="1">
        <v>77.854568481445313</v>
      </c>
      <c r="X27" s="1">
        <v>300.37115478515625</v>
      </c>
      <c r="Y27" s="1">
        <v>99.778961181640625</v>
      </c>
      <c r="Z27" s="1">
        <v>6.2885008752346039E-2</v>
      </c>
      <c r="AA27" s="1">
        <v>87.91229248046875</v>
      </c>
      <c r="AB27" s="1">
        <v>33.238006591796875</v>
      </c>
      <c r="AC27" s="1">
        <v>2.7053463459014893</v>
      </c>
      <c r="AD27" s="1">
        <v>8.0587416887283325E-2</v>
      </c>
      <c r="AE27" s="1">
        <v>8.0277146771550179E-3</v>
      </c>
      <c r="AF27" s="1">
        <v>9.1356344521045685E-2</v>
      </c>
      <c r="AG27" s="1">
        <v>1.2571785598993301E-2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1.1043057161218977</v>
      </c>
      <c r="AP27">
        <f>(U27-T27)/(1000-U27)*AO27</f>
        <v>1.8181536677348533E-2</v>
      </c>
      <c r="AQ27">
        <f>(P27+273.15)</f>
        <v>303.88302841186521</v>
      </c>
      <c r="AR27">
        <f>(O27+273.15)</f>
        <v>305.49051895141599</v>
      </c>
      <c r="AS27">
        <f>(Y27*AK27+Z27*AL27)*AM27</f>
        <v>15.964633432225128</v>
      </c>
      <c r="AT27">
        <f>((AS27+0.00000010773*(AR27^4-AQ27^4))-AP27*44100)/(L27*0.92*2*29.3+0.00000043092*AQ27^3)</f>
        <v>-6.0110330684926385</v>
      </c>
      <c r="AU27">
        <f>0.61365*EXP(17.502*J27/(240.97+J27))</f>
        <v>4.4431593659114581</v>
      </c>
      <c r="AV27">
        <f>AU27*1000/AA27</f>
        <v>50.540820180506422</v>
      </c>
      <c r="AW27">
        <f>(AV27-U27)</f>
        <v>7.4310789695689223</v>
      </c>
      <c r="AX27">
        <f>IF(D27,P27,(O27+P27)/2)</f>
        <v>31.536773681640625</v>
      </c>
      <c r="AY27">
        <f>0.61365*EXP(17.502*AX27/(240.97+AX27))</f>
        <v>4.6513056288778305</v>
      </c>
      <c r="AZ27">
        <f>IF(AW27&lt;&gt;0,(1000-(AV27+U27)/2)/AW27*AP27,0)</f>
        <v>2.3321217806890631</v>
      </c>
      <c r="BA27">
        <f>U27*AA27/1000</f>
        <v>3.7898761780932544</v>
      </c>
      <c r="BB27">
        <f>(AY27-BA27)</f>
        <v>0.86142945078457611</v>
      </c>
      <c r="BC27">
        <f>1/(1.6/F27+1.37/N27)</f>
        <v>1.5814362901726877</v>
      </c>
      <c r="BD27">
        <f>G27*AA27*0.001</f>
        <v>34.228221477785851</v>
      </c>
      <c r="BE27">
        <f>G27/S27</f>
        <v>0.98864441154155092</v>
      </c>
      <c r="BF27">
        <f>(1-AP27*AA27/AU27/F27)*100</f>
        <v>92.979025699776102</v>
      </c>
      <c r="BG27">
        <f>(S27-E27/(N27/1.35))</f>
        <v>393.83206423726574</v>
      </c>
      <c r="BH27">
        <f>E27*BF27/100/BG27</f>
        <v>-1.1172491272935415E-4</v>
      </c>
    </row>
    <row r="28" spans="1:60" x14ac:dyDescent="0.35">
      <c r="A28" s="1" t="s">
        <v>0</v>
      </c>
      <c r="B28" s="1" t="s">
        <v>471</v>
      </c>
      <c r="K28" s="1">
        <v>2.72</v>
      </c>
    </row>
    <row r="29" spans="1:60" x14ac:dyDescent="0.35">
      <c r="A29" s="1" t="s">
        <v>0</v>
      </c>
      <c r="B29" s="1" t="s">
        <v>470</v>
      </c>
      <c r="K29" s="1">
        <v>2.72</v>
      </c>
    </row>
    <row r="30" spans="1:60" x14ac:dyDescent="0.35">
      <c r="A30" s="1">
        <v>5</v>
      </c>
      <c r="B30" s="1" t="s">
        <v>469</v>
      </c>
      <c r="C30" s="1">
        <v>1270.000001296401</v>
      </c>
      <c r="D30" s="1">
        <v>0</v>
      </c>
      <c r="E30">
        <f>(R30-S30*(1000-T30)/(1000-U30))*AO30</f>
        <v>0.54293165121779396</v>
      </c>
      <c r="F30">
        <f>IF(AZ30&lt;&gt;0,1/(1/AZ30-1/N30),0)</f>
        <v>5.1479951347307384</v>
      </c>
      <c r="G30">
        <f>((BC30-AP30/2)*S30-E30)/(BC30+AP30/2)</f>
        <v>388.29111750848705</v>
      </c>
      <c r="H30">
        <f>AP30*1000</f>
        <v>17.880368470383253</v>
      </c>
      <c r="I30">
        <f>(AU30-BA30)</f>
        <v>0.64124557202024812</v>
      </c>
      <c r="J30">
        <f>(P30+AT30*D30)</f>
        <v>30.668935775756836</v>
      </c>
      <c r="K30" s="1"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32.250450134277344</v>
      </c>
      <c r="P30" s="1">
        <v>30.668935775756836</v>
      </c>
      <c r="Q30" s="1">
        <v>32.428524017333984</v>
      </c>
      <c r="R30" s="1">
        <v>399.89739990234375</v>
      </c>
      <c r="S30" s="1">
        <v>393.0404052734375</v>
      </c>
      <c r="T30" s="1">
        <v>27.559158325195313</v>
      </c>
      <c r="U30" s="1">
        <v>43.056739807128906</v>
      </c>
      <c r="V30" s="1">
        <v>50.030624389648438</v>
      </c>
      <c r="W30" s="1">
        <v>78.164779663085938</v>
      </c>
      <c r="X30" s="1">
        <v>300.30850219726563</v>
      </c>
      <c r="Y30" s="1">
        <v>151.33383178710938</v>
      </c>
      <c r="Z30" s="1">
        <v>0.21266379952430725</v>
      </c>
      <c r="AA30" s="1">
        <v>87.922836303710938</v>
      </c>
      <c r="AB30" s="1">
        <v>33.110294342041016</v>
      </c>
      <c r="AC30" s="1">
        <v>2.7088596820831299</v>
      </c>
      <c r="AD30" s="1">
        <v>5.2977066487073898E-2</v>
      </c>
      <c r="AE30" s="1">
        <v>2.74476851336658E-3</v>
      </c>
      <c r="AF30" s="1">
        <v>2.8452234342694283E-2</v>
      </c>
      <c r="AG30" s="1">
        <v>9.7644021734595299E-3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1.1040753757252411</v>
      </c>
      <c r="AP30">
        <f>(U30-T30)/(1000-U30)*AO30</f>
        <v>1.7880368470383254E-2</v>
      </c>
      <c r="AQ30">
        <f>(P30+273.15)</f>
        <v>303.81893577575681</v>
      </c>
      <c r="AR30">
        <f>(O30+273.15)</f>
        <v>305.40045013427732</v>
      </c>
      <c r="AS30">
        <f>(Y30*AK30+Z30*AL30)*AM30</f>
        <v>24.213412544725543</v>
      </c>
      <c r="AT30">
        <f>((AS30+0.00000010773*(AR30^4-AQ30^4))-AP30*44100)/(L30*0.92*2*29.3+0.00000043092*AQ30^3)</f>
        <v>-5.8450823008905086</v>
      </c>
      <c r="AU30">
        <f>0.61365*EXP(17.502*J30/(240.97+J30))</f>
        <v>4.4269162578539172</v>
      </c>
      <c r="AV30">
        <f>AU30*1000/AA30</f>
        <v>50.350016491302284</v>
      </c>
      <c r="AW30">
        <f>(AV30-U30)</f>
        <v>7.293276684173378</v>
      </c>
      <c r="AX30">
        <f>IF(D30,P30,(O30+P30)/2)</f>
        <v>31.45969295501709</v>
      </c>
      <c r="AY30">
        <f>0.61365*EXP(17.502*AX30/(240.97+AX30))</f>
        <v>4.6309825701084355</v>
      </c>
      <c r="AZ30">
        <f>IF(AW30&lt;&gt;0,(1000-(AV30+U30)/2)/AW30*AP30,0)</f>
        <v>2.3371243953012799</v>
      </c>
      <c r="BA30">
        <f>U30*AA30/1000</f>
        <v>3.7856706858336691</v>
      </c>
      <c r="BB30">
        <f>(AY30-BA30)</f>
        <v>0.84531188427476645</v>
      </c>
      <c r="BC30">
        <f>1/(1.6/F30+1.37/N30)</f>
        <v>1.5851175557751624</v>
      </c>
      <c r="BD30">
        <f>G30*AA30*0.001</f>
        <v>34.139656362883699</v>
      </c>
      <c r="BE30">
        <f>G30/S30</f>
        <v>0.9879165406374788</v>
      </c>
      <c r="BF30">
        <f>(1-AP30*AA30/AU30/F30)*100</f>
        <v>93.101753339541247</v>
      </c>
      <c r="BG30">
        <f>(S30-E30/(N30/1.35))</f>
        <v>392.86916739161779</v>
      </c>
      <c r="BH30">
        <f>E30*BF30/100/BG30</f>
        <v>1.2866341486534119E-3</v>
      </c>
    </row>
    <row r="31" spans="1:60" x14ac:dyDescent="0.35">
      <c r="A31" s="1" t="s">
        <v>0</v>
      </c>
      <c r="B31" s="1" t="s">
        <v>468</v>
      </c>
      <c r="K31" s="1">
        <v>2.72</v>
      </c>
    </row>
    <row r="32" spans="1:60" x14ac:dyDescent="0.35">
      <c r="A32" s="1" t="s">
        <v>0</v>
      </c>
      <c r="B32" s="1" t="s">
        <v>467</v>
      </c>
      <c r="K32" s="1">
        <v>2.72</v>
      </c>
    </row>
    <row r="33" spans="1:60" x14ac:dyDescent="0.35">
      <c r="A33" s="1">
        <v>6</v>
      </c>
      <c r="B33" s="1" t="s">
        <v>466</v>
      </c>
      <c r="C33" s="1">
        <v>1476.000001296401</v>
      </c>
      <c r="D33" s="1">
        <v>0</v>
      </c>
      <c r="E33">
        <f>(R33-S33*(1000-T33)/(1000-U33))*AO33</f>
        <v>1.4093796221600257</v>
      </c>
      <c r="F33">
        <f>IF(AZ33&lt;&gt;0,1/(1/AZ33-1/N33),0)</f>
        <v>5.2620062345007579</v>
      </c>
      <c r="G33">
        <f>((BC33-AP33/2)*S33-E33)/(BC33+AP33/2)</f>
        <v>387.12241002984194</v>
      </c>
      <c r="H33">
        <f>AP33*1000</f>
        <v>17.820331885248315</v>
      </c>
      <c r="I33">
        <f>(AU33-BA33)</f>
        <v>0.63307146184797913</v>
      </c>
      <c r="J33">
        <f>(P33+AT33*D33)</f>
        <v>30.695442199707031</v>
      </c>
      <c r="K33" s="1"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32.189125061035156</v>
      </c>
      <c r="P33" s="1">
        <v>30.695442199707031</v>
      </c>
      <c r="Q33" s="1">
        <v>32.357982635498047</v>
      </c>
      <c r="R33" s="1">
        <v>399.94525146484375</v>
      </c>
      <c r="S33" s="1">
        <v>392.33673095703125</v>
      </c>
      <c r="T33" s="1">
        <v>27.761331558227539</v>
      </c>
      <c r="U33" s="1">
        <v>43.203460693359375</v>
      </c>
      <c r="V33" s="1">
        <v>50.599037170410156</v>
      </c>
      <c r="W33" s="1">
        <v>78.744544982910156</v>
      </c>
      <c r="X33" s="1">
        <v>300.32888793945313</v>
      </c>
      <c r="Y33" s="1">
        <v>299.39263916015625</v>
      </c>
      <c r="Z33" s="1">
        <v>0.14749225974082947</v>
      </c>
      <c r="AA33" s="1">
        <v>87.968788146972656</v>
      </c>
      <c r="AB33" s="1">
        <v>33.092666625976563</v>
      </c>
      <c r="AC33" s="1">
        <v>2.6948983669281006</v>
      </c>
      <c r="AD33" s="1">
        <v>7.8615732491016388E-2</v>
      </c>
      <c r="AE33" s="1">
        <v>4.639720544219017E-3</v>
      </c>
      <c r="AF33" s="1">
        <v>5.9973109513521194E-2</v>
      </c>
      <c r="AG33" s="1">
        <v>1.3998701237142086E-2</v>
      </c>
      <c r="AH33" s="1">
        <v>0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1.1041503233068128</v>
      </c>
      <c r="AP33">
        <f>(U33-T33)/(1000-U33)*AO33</f>
        <v>1.7820331885248314E-2</v>
      </c>
      <c r="AQ33">
        <f>(P33+273.15)</f>
        <v>303.84544219970701</v>
      </c>
      <c r="AR33">
        <f>(O33+273.15)</f>
        <v>305.33912506103513</v>
      </c>
      <c r="AS33">
        <f>(Y33*AK33+Z33*AL33)*AM33</f>
        <v>47.902821194913486</v>
      </c>
      <c r="AT33">
        <f>((AS33+0.00000010773*(AR33^4-AQ33^4))-AP33*44100)/(L33*0.92*2*29.3+0.00000043092*AQ33^3)</f>
        <v>-5.6467390312123396</v>
      </c>
      <c r="AU33">
        <f>0.61365*EXP(17.502*J33/(240.97+J33))</f>
        <v>4.4336275427981704</v>
      </c>
      <c r="AV33">
        <f>AU33*1000/AA33</f>
        <v>50.400007050122674</v>
      </c>
      <c r="AW33">
        <f>(AV33-U33)</f>
        <v>7.1965463567632995</v>
      </c>
      <c r="AX33">
        <f>IF(D33,P33,(O33+P33)/2)</f>
        <v>31.442283630371094</v>
      </c>
      <c r="AY33">
        <f>0.61365*EXP(17.502*AX33/(240.97+AX33))</f>
        <v>4.6264031574308282</v>
      </c>
      <c r="AZ33">
        <f>IF(AW33&lt;&gt;0,(1000-(AV33+U33)/2)/AW33*AP33,0)</f>
        <v>2.3603418379824821</v>
      </c>
      <c r="BA33">
        <f>U33*AA33/1000</f>
        <v>3.8005560809501913</v>
      </c>
      <c r="BB33">
        <f>(AY33-BA33)</f>
        <v>0.82584707648063693</v>
      </c>
      <c r="BC33">
        <f>1/(1.6/F33+1.37/N33)</f>
        <v>1.6022201223336741</v>
      </c>
      <c r="BD33">
        <f>G33*AA33*0.001</f>
        <v>34.05468927486065</v>
      </c>
      <c r="BE33">
        <f>G33/S33</f>
        <v>0.9867095774732334</v>
      </c>
      <c r="BF33">
        <f>(1-AP33*AA33/AU33/F33)*100</f>
        <v>93.28054836160679</v>
      </c>
      <c r="BG33">
        <f>(S33-E33/(N33/1.35))</f>
        <v>391.89221979133072</v>
      </c>
      <c r="BH33">
        <f>E33*BF33/100/BG33</f>
        <v>3.3546903297739226E-3</v>
      </c>
    </row>
    <row r="34" spans="1:60" x14ac:dyDescent="0.35">
      <c r="A34" s="1" t="s">
        <v>0</v>
      </c>
      <c r="B34" s="1" t="s">
        <v>465</v>
      </c>
      <c r="K34" s="1">
        <v>2.72</v>
      </c>
    </row>
    <row r="35" spans="1:60" x14ac:dyDescent="0.35">
      <c r="A35" s="1" t="s">
        <v>0</v>
      </c>
      <c r="B35" s="1" t="s">
        <v>464</v>
      </c>
      <c r="K35" s="1">
        <v>2.72</v>
      </c>
    </row>
    <row r="36" spans="1:60" x14ac:dyDescent="0.35">
      <c r="A36" s="1">
        <v>7</v>
      </c>
      <c r="B36" s="1" t="s">
        <v>463</v>
      </c>
      <c r="C36" s="1">
        <v>1682.000001296401</v>
      </c>
      <c r="D36" s="1">
        <v>0</v>
      </c>
      <c r="E36">
        <f>(R36-S36*(1000-T36)/(1000-U36))*AO36</f>
        <v>2.0438480125602245</v>
      </c>
      <c r="F36">
        <f>IF(AZ36&lt;&gt;0,1/(1/AZ36-1/N36),0)</f>
        <v>5.6135492119730523</v>
      </c>
      <c r="G36">
        <f>((BC36-AP36/2)*S36-E36)/(BC36+AP36/2)</f>
        <v>386.34936923833573</v>
      </c>
      <c r="H36">
        <f>AP36*1000</f>
        <v>17.99574210493066</v>
      </c>
      <c r="I36">
        <f>(AU36-BA36)</f>
        <v>0.62150025102027096</v>
      </c>
      <c r="J36">
        <f>(P36+AT36*D36)</f>
        <v>30.777992248535156</v>
      </c>
      <c r="K36" s="1"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32.152332305908203</v>
      </c>
      <c r="P36" s="1">
        <v>30.777992248535156</v>
      </c>
      <c r="Q36" s="1">
        <v>32.307136535644531</v>
      </c>
      <c r="R36" s="1">
        <v>400.05905151367188</v>
      </c>
      <c r="S36" s="1">
        <v>391.8228759765625</v>
      </c>
      <c r="T36" s="1">
        <v>27.96284294128418</v>
      </c>
      <c r="U36" s="1">
        <v>43.549591064453125</v>
      </c>
      <c r="V36" s="1">
        <v>51.100170135498047</v>
      </c>
      <c r="W36" s="1">
        <v>79.583877563476563</v>
      </c>
      <c r="X36" s="1">
        <v>300.3624267578125</v>
      </c>
      <c r="Y36" s="1">
        <v>498.86605834960938</v>
      </c>
      <c r="Z36" s="1">
        <v>7.5461484491825104E-2</v>
      </c>
      <c r="AA36" s="1">
        <v>88.016563415527344</v>
      </c>
      <c r="AB36" s="1">
        <v>33.116630554199219</v>
      </c>
      <c r="AC36" s="1">
        <v>2.686363697052002</v>
      </c>
      <c r="AD36" s="1">
        <v>5.1505226641893387E-2</v>
      </c>
      <c r="AE36" s="1">
        <v>6.6578704863786697E-3</v>
      </c>
      <c r="AF36" s="1">
        <v>5.6150674819946289E-2</v>
      </c>
      <c r="AG36" s="1">
        <v>1.4848668128252029E-2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1.1042736277860752</v>
      </c>
      <c r="AP36">
        <f>(U36-T36)/(1000-U36)*AO36</f>
        <v>1.799574210493066E-2</v>
      </c>
      <c r="AQ36">
        <f>(P36+273.15)</f>
        <v>303.92799224853513</v>
      </c>
      <c r="AR36">
        <f>(O36+273.15)</f>
        <v>305.30233230590818</v>
      </c>
      <c r="AS36">
        <f>(Y36*AK36+Z36*AL36)*AM36</f>
        <v>79.818567551853448</v>
      </c>
      <c r="AT36">
        <f>((AS36+0.00000010773*(AR36^4-AQ36^4))-AP36*44100)/(L36*0.92*2*29.3+0.00000043092*AQ36^3)</f>
        <v>-5.4679936379759226</v>
      </c>
      <c r="AU36">
        <f>0.61365*EXP(17.502*J36/(240.97+J36))</f>
        <v>4.4545855946649926</v>
      </c>
      <c r="AV36">
        <f>AU36*1000/AA36</f>
        <v>50.610764858369166</v>
      </c>
      <c r="AW36">
        <f>(AV36-U36)</f>
        <v>7.0611737939160406</v>
      </c>
      <c r="AX36">
        <f>IF(D36,P36,(O36+P36)/2)</f>
        <v>31.46516227722168</v>
      </c>
      <c r="AY36">
        <f>0.61365*EXP(17.502*AX36/(240.97+AX36))</f>
        <v>4.6324220552973587</v>
      </c>
      <c r="AZ36">
        <f>IF(AW36&lt;&gt;0,(1000-(AV36+U36)/2)/AW36*AP36,0)</f>
        <v>2.4285621434297706</v>
      </c>
      <c r="BA36">
        <f>U36*AA36/1000</f>
        <v>3.8330853436447216</v>
      </c>
      <c r="BB36">
        <f>(AY36-BA36)</f>
        <v>0.79933671165263709</v>
      </c>
      <c r="BC36">
        <f>1/(1.6/F36+1.37/N36)</f>
        <v>1.6526409784857385</v>
      </c>
      <c r="BD36">
        <f>G36*AA36*0.001</f>
        <v>34.005143758114968</v>
      </c>
      <c r="BE36">
        <f>G36/S36</f>
        <v>0.98603066060248568</v>
      </c>
      <c r="BF36">
        <f>(1-AP36*AA36/AU36/F36)*100</f>
        <v>93.665835677694957</v>
      </c>
      <c r="BG36">
        <f>(S36-E36/(N36/1.35))</f>
        <v>391.17825670699654</v>
      </c>
      <c r="BH36">
        <f>E36*BF36/100/BG36</f>
        <v>4.8939001289645392E-3</v>
      </c>
    </row>
    <row r="37" spans="1:60" x14ac:dyDescent="0.35">
      <c r="A37" s="1" t="s">
        <v>0</v>
      </c>
      <c r="B37" s="1" t="s">
        <v>462</v>
      </c>
      <c r="K37" s="1">
        <v>2.72</v>
      </c>
    </row>
    <row r="38" spans="1:60" x14ac:dyDescent="0.35">
      <c r="A38" s="1" t="s">
        <v>0</v>
      </c>
      <c r="B38" s="1" t="s">
        <v>461</v>
      </c>
      <c r="K38" s="1">
        <v>2.72</v>
      </c>
    </row>
    <row r="39" spans="1:60" x14ac:dyDescent="0.35">
      <c r="A39" s="1">
        <v>8</v>
      </c>
      <c r="B39" s="1" t="s">
        <v>460</v>
      </c>
      <c r="C39" s="1">
        <v>1888.5000012852252</v>
      </c>
      <c r="D39" s="1">
        <v>0</v>
      </c>
      <c r="E39">
        <f>(R39-S39*(1000-T39)/(1000-U39))*AO39</f>
        <v>2.6112968862369326</v>
      </c>
      <c r="F39">
        <f>IF(AZ39&lt;&gt;0,1/(1/AZ39-1/N39),0)</f>
        <v>6.4406476141382436</v>
      </c>
      <c r="G39">
        <f>((BC39-AP39/2)*S39-E39)/(BC39+AP39/2)</f>
        <v>385.6167380843512</v>
      </c>
      <c r="H39">
        <f>AP39*1000</f>
        <v>18.403446322264337</v>
      </c>
      <c r="I39">
        <f>(AU39-BA39)</f>
        <v>0.60005060288174406</v>
      </c>
      <c r="J39">
        <f>(P39+AT39*D39)</f>
        <v>30.885454177856445</v>
      </c>
      <c r="K39" s="1"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32.137081146240234</v>
      </c>
      <c r="P39" s="1">
        <v>30.885454177856445</v>
      </c>
      <c r="Q39" s="1">
        <v>32.276130676269531</v>
      </c>
      <c r="R39" s="1">
        <v>400.04965209960938</v>
      </c>
      <c r="S39" s="1">
        <v>391.16464233398438</v>
      </c>
      <c r="T39" s="1">
        <v>28.167991638183594</v>
      </c>
      <c r="U39" s="1">
        <v>44.100963592529297</v>
      </c>
      <c r="V39" s="1">
        <v>51.523876190185547</v>
      </c>
      <c r="W39" s="1">
        <v>80.667892456054688</v>
      </c>
      <c r="X39" s="1">
        <v>300.3193359375</v>
      </c>
      <c r="Y39" s="1">
        <v>750.5648193359375</v>
      </c>
      <c r="Z39" s="1">
        <v>0.12462488561868668</v>
      </c>
      <c r="AA39" s="1">
        <v>88.024085998535156</v>
      </c>
      <c r="AB39" s="1">
        <v>32.985939025878906</v>
      </c>
      <c r="AC39" s="1">
        <v>2.694084644317627</v>
      </c>
      <c r="AD39" s="1">
        <v>4.3705262243747711E-2</v>
      </c>
      <c r="AE39" s="1">
        <v>5.9257973916828632E-3</v>
      </c>
      <c r="AF39" s="1">
        <v>2.8131304308772087E-2</v>
      </c>
      <c r="AG39" s="1">
        <v>1.2426732107996941E-2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1.1041152056525734</v>
      </c>
      <c r="AP39">
        <f>(U39-T39)/(1000-U39)*AO39</f>
        <v>1.8403446322264337E-2</v>
      </c>
      <c r="AQ39">
        <f>(P39+273.15)</f>
        <v>304.03545417785642</v>
      </c>
      <c r="AR39">
        <f>(O39+273.15)</f>
        <v>305.28708114624021</v>
      </c>
      <c r="AS39">
        <f>(Y39*AK39+Z39*AL39)*AM39</f>
        <v>120.09036840952103</v>
      </c>
      <c r="AT39">
        <f>((AS39+0.00000010773*(AR39^4-AQ39^4))-AP39*44100)/(L39*0.92*2*29.3+0.00000043092*AQ39^3)</f>
        <v>-5.3042616362837913</v>
      </c>
      <c r="AU39">
        <f>0.61365*EXP(17.502*J39/(240.97+J39))</f>
        <v>4.4819976147688108</v>
      </c>
      <c r="AV39">
        <f>AU39*1000/AA39</f>
        <v>50.917854629508987</v>
      </c>
      <c r="AW39">
        <f>(AV39-U39)</f>
        <v>6.8168910369796905</v>
      </c>
      <c r="AX39">
        <f>IF(D39,P39,(O39+P39)/2)</f>
        <v>31.51126766204834</v>
      </c>
      <c r="AY39">
        <f>0.61365*EXP(17.502*AX39/(240.97+AX39))</f>
        <v>4.6445721465243297</v>
      </c>
      <c r="AZ39">
        <f>IF(AW39&lt;&gt;0,(1000-(AV39+U39)/2)/AW39*AP39,0)</f>
        <v>2.5714228622398068</v>
      </c>
      <c r="BA39">
        <f>U39*AA39/1000</f>
        <v>3.8819470118870667</v>
      </c>
      <c r="BB39">
        <f>(AY39-BA39)</f>
        <v>0.762625134637263</v>
      </c>
      <c r="BC39">
        <f>1/(1.6/F39+1.37/N39)</f>
        <v>1.7590469601586585</v>
      </c>
      <c r="BD39">
        <f>G39*AA39*0.001</f>
        <v>33.943560915611542</v>
      </c>
      <c r="BE39">
        <f>G39/S39</f>
        <v>0.98581695877078723</v>
      </c>
      <c r="BF39">
        <f>(1-AP39*AA39/AU39/F39)*100</f>
        <v>94.388234385551513</v>
      </c>
      <c r="BG39">
        <f>(S39-E39/(N39/1.35))</f>
        <v>390.3410525753128</v>
      </c>
      <c r="BH39">
        <f>E39*BF39/100/BG39</f>
        <v>6.3143679334327039E-3</v>
      </c>
    </row>
    <row r="40" spans="1:60" x14ac:dyDescent="0.35">
      <c r="A40" s="1" t="s">
        <v>0</v>
      </c>
      <c r="B40" s="1" t="s">
        <v>459</v>
      </c>
      <c r="K40" s="1">
        <v>2.72</v>
      </c>
    </row>
    <row r="41" spans="1:60" x14ac:dyDescent="0.35">
      <c r="A41" s="1" t="s">
        <v>0</v>
      </c>
      <c r="B41" s="1" t="s">
        <v>458</v>
      </c>
      <c r="K41" s="1">
        <v>2.72</v>
      </c>
    </row>
    <row r="42" spans="1:60" x14ac:dyDescent="0.35">
      <c r="A42" s="1">
        <v>9</v>
      </c>
      <c r="B42" s="1" t="s">
        <v>457</v>
      </c>
      <c r="C42" s="1">
        <v>2095.5000012852252</v>
      </c>
      <c r="D42" s="1">
        <v>0</v>
      </c>
      <c r="E42">
        <f>(R42-S42*(1000-T42)/(1000-U42))*AO42</f>
        <v>2.9216693048821476</v>
      </c>
      <c r="F42">
        <f>IF(AZ42&lt;&gt;0,1/(1/AZ42-1/N42),0)</f>
        <v>7.3140934711105974</v>
      </c>
      <c r="G42">
        <f>((BC42-AP42/2)*S42-E42)/(BC42+AP42/2)</f>
        <v>385.17310458737194</v>
      </c>
      <c r="H42">
        <f>AP42*1000</f>
        <v>18.732895599478042</v>
      </c>
      <c r="I42">
        <f>(AU42-BA42)</f>
        <v>0.58165225027276524</v>
      </c>
      <c r="J42">
        <f>(P42+AT42*D42)</f>
        <v>30.991800308227539</v>
      </c>
      <c r="K42" s="1"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32.137069702148438</v>
      </c>
      <c r="P42" s="1">
        <v>30.991800308227539</v>
      </c>
      <c r="Q42" s="1">
        <v>32.266529083251953</v>
      </c>
      <c r="R42" s="1">
        <v>399.93701171875</v>
      </c>
      <c r="S42" s="1">
        <v>390.66290283203125</v>
      </c>
      <c r="T42" s="1">
        <v>28.39337158203125</v>
      </c>
      <c r="U42" s="1">
        <v>44.602687835693359</v>
      </c>
      <c r="V42" s="1">
        <v>51.956092834472656</v>
      </c>
      <c r="W42" s="1">
        <v>81.616981506347656</v>
      </c>
      <c r="X42" s="1">
        <v>300.32614135742188</v>
      </c>
      <c r="Y42" s="1">
        <v>1000.6995239257813</v>
      </c>
      <c r="Z42" s="1">
        <v>0.17722085118293762</v>
      </c>
      <c r="AA42" s="1">
        <v>88.057861328125</v>
      </c>
      <c r="AB42" s="1">
        <v>32.774761199951172</v>
      </c>
      <c r="AC42" s="1">
        <v>2.6849346160888672</v>
      </c>
      <c r="AD42" s="1">
        <v>4.2085584253072739E-2</v>
      </c>
      <c r="AE42" s="1">
        <v>9.547477588057518E-3</v>
      </c>
      <c r="AF42" s="1">
        <v>4.9253631383180618E-2</v>
      </c>
      <c r="AG42" s="1">
        <v>1.6430214047431946E-2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1.1041402255787567</v>
      </c>
      <c r="AP42">
        <f>(U42-T42)/(1000-U42)*AO42</f>
        <v>1.8732895599478043E-2</v>
      </c>
      <c r="AQ42">
        <f>(P42+273.15)</f>
        <v>304.14180030822752</v>
      </c>
      <c r="AR42">
        <f>(O42+273.15)</f>
        <v>305.28706970214841</v>
      </c>
      <c r="AS42">
        <f>(Y42*AK42+Z42*AL42)*AM42</f>
        <v>160.11192024934462</v>
      </c>
      <c r="AT42">
        <f>((AS42+0.00000010773*(AR42^4-AQ42^4))-AP42*44100)/(L42*0.92*2*29.3+0.00000043092*AQ42^3)</f>
        <v>-5.1139033950190562</v>
      </c>
      <c r="AU42">
        <f>0.61365*EXP(17.502*J42/(240.97+J42))</f>
        <v>4.5092695505698988</v>
      </c>
      <c r="AV42">
        <f>AU42*1000/AA42</f>
        <v>51.208029386124466</v>
      </c>
      <c r="AW42">
        <f>(AV42-U42)</f>
        <v>6.6053415504311062</v>
      </c>
      <c r="AX42">
        <f>IF(D42,P42,(O42+P42)/2)</f>
        <v>31.564435005187988</v>
      </c>
      <c r="AY42">
        <f>0.61365*EXP(17.502*AX42/(240.97+AX42))</f>
        <v>4.6586177091077818</v>
      </c>
      <c r="AZ42">
        <f>IF(AW42&lt;&gt;0,(1000-(AV42+U42)/2)/AW42*AP42,0)</f>
        <v>2.7001615861635915</v>
      </c>
      <c r="BA42">
        <f>U42*AA42/1000</f>
        <v>3.9276173002971335</v>
      </c>
      <c r="BB42">
        <f>(AY42-BA42)</f>
        <v>0.73100040881064832</v>
      </c>
      <c r="BC42">
        <f>1/(1.6/F42+1.37/N42)</f>
        <v>1.8558963946344869</v>
      </c>
      <c r="BD42">
        <f>G42*AA42*0.001</f>
        <v>33.917519831078188</v>
      </c>
      <c r="BE42">
        <f>G42/S42</f>
        <v>0.98594748002725074</v>
      </c>
      <c r="BF42">
        <f>(1-AP42*AA42/AU42/F42)*100</f>
        <v>94.998430094386904</v>
      </c>
      <c r="BG42">
        <f>(S42-E42/(N42/1.35))</f>
        <v>389.74142319085814</v>
      </c>
      <c r="BH42">
        <f>E42*BF42/100/BG42</f>
        <v>7.121490832213727E-3</v>
      </c>
    </row>
    <row r="43" spans="1:60" x14ac:dyDescent="0.35">
      <c r="A43" s="1" t="s">
        <v>0</v>
      </c>
      <c r="B43" s="1" t="s">
        <v>456</v>
      </c>
      <c r="K43" s="1">
        <v>2.72</v>
      </c>
    </row>
    <row r="44" spans="1:60" x14ac:dyDescent="0.35">
      <c r="A44" s="1" t="s">
        <v>0</v>
      </c>
      <c r="B44" s="1" t="s">
        <v>455</v>
      </c>
      <c r="K44" s="1">
        <v>2.72</v>
      </c>
    </row>
    <row r="45" spans="1:60" x14ac:dyDescent="0.35">
      <c r="A45" s="1">
        <v>10</v>
      </c>
      <c r="B45" s="1" t="s">
        <v>454</v>
      </c>
      <c r="C45" s="1">
        <v>2303.0000012740493</v>
      </c>
      <c r="D45" s="1">
        <v>0</v>
      </c>
      <c r="E45">
        <f>(R45-S45*(1000-T45)/(1000-U45))*AO45</f>
        <v>3.7904193025834334</v>
      </c>
      <c r="F45">
        <f>IF(AZ45&lt;&gt;0,1/(1/AZ45-1/N45),0)</f>
        <v>8.7504327032606835</v>
      </c>
      <c r="G45">
        <f>((BC45-AP45/2)*S45-E45)/(BC45+AP45/2)</f>
        <v>384.1694911452941</v>
      </c>
      <c r="H45">
        <f>AP45*1000</f>
        <v>19.226849241223995</v>
      </c>
      <c r="I45">
        <f>(AU45-BA45)</f>
        <v>0.56066489109243633</v>
      </c>
      <c r="J45">
        <f>(P45+AT45*D45)</f>
        <v>31.126947402954102</v>
      </c>
      <c r="K45" s="1"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32.160655975341797</v>
      </c>
      <c r="P45" s="1">
        <v>31.126947402954102</v>
      </c>
      <c r="Q45" s="1">
        <v>32.273994445800781</v>
      </c>
      <c r="R45" s="1">
        <v>400.03875732421875</v>
      </c>
      <c r="S45" s="1">
        <v>389.81777954101563</v>
      </c>
      <c r="T45" s="1">
        <v>28.599161148071289</v>
      </c>
      <c r="U45" s="1">
        <v>45.225059509277344</v>
      </c>
      <c r="V45" s="1">
        <v>52.276679992675781</v>
      </c>
      <c r="W45" s="1">
        <v>82.667327880859375</v>
      </c>
      <c r="X45" s="1">
        <v>300.32598876953125</v>
      </c>
      <c r="Y45" s="1">
        <v>1250.2686767578125</v>
      </c>
      <c r="Z45" s="1">
        <v>9.7182564437389374E-2</v>
      </c>
      <c r="AA45" s="1">
        <v>88.0810546875</v>
      </c>
      <c r="AB45" s="1">
        <v>32.477764129638672</v>
      </c>
      <c r="AC45" s="1">
        <v>2.6601278781890869</v>
      </c>
      <c r="AD45" s="1">
        <v>0.1180085688829422</v>
      </c>
      <c r="AE45" s="1">
        <v>4.609215073287487E-3</v>
      </c>
      <c r="AF45" s="1">
        <v>0.10870059579610825</v>
      </c>
      <c r="AG45" s="1">
        <v>1.4744562096893787E-2</v>
      </c>
      <c r="AH45" s="1">
        <v>0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1.1041396645938646</v>
      </c>
      <c r="AP45">
        <f>(U45-T45)/(1000-U45)*AO45</f>
        <v>1.9226849241223996E-2</v>
      </c>
      <c r="AQ45">
        <f>(P45+273.15)</f>
        <v>304.27694740295408</v>
      </c>
      <c r="AR45">
        <f>(O45+273.15)</f>
        <v>305.31065597534177</v>
      </c>
      <c r="AS45">
        <f>(Y45*AK45+Z45*AL45)*AM45</f>
        <v>200.04298380994078</v>
      </c>
      <c r="AT45">
        <f>((AS45+0.00000010773*(AR45^4-AQ45^4))-AP45*44100)/(L45*0.92*2*29.3+0.00000043092*AQ45^3)</f>
        <v>-4.981532064523126</v>
      </c>
      <c r="AU45">
        <f>0.61365*EXP(17.502*J45/(240.97+J45))</f>
        <v>4.5441358309745361</v>
      </c>
      <c r="AV45">
        <f>AU45*1000/AA45</f>
        <v>51.590388501778648</v>
      </c>
      <c r="AW45">
        <f>(AV45-U45)</f>
        <v>6.3653289925013041</v>
      </c>
      <c r="AX45">
        <f>IF(D45,P45,(O45+P45)/2)</f>
        <v>31.643801689147949</v>
      </c>
      <c r="AY45">
        <f>0.61365*EXP(17.502*AX45/(240.97+AX45))</f>
        <v>4.6796533338400517</v>
      </c>
      <c r="AZ45">
        <f>IF(AW45&lt;&gt;0,(1000-(AV45+U45)/2)/AW45*AP45,0)</f>
        <v>2.8743402346073132</v>
      </c>
      <c r="BA45">
        <f>U45*AA45/1000</f>
        <v>3.9834709398820998</v>
      </c>
      <c r="BB45">
        <f>(AY45-BA45)</f>
        <v>0.69618239395795189</v>
      </c>
      <c r="BC45">
        <f>1/(1.6/F45+1.37/N45)</f>
        <v>1.9884054778695348</v>
      </c>
      <c r="BD45">
        <f>G45*AA45*0.001</f>
        <v>33.838053958837698</v>
      </c>
      <c r="BE45">
        <f>G45/S45</f>
        <v>0.98551043925607495</v>
      </c>
      <c r="BF45">
        <f>(1-AP45*AA45/AU45/F45)*100</f>
        <v>95.740978881809482</v>
      </c>
      <c r="BG45">
        <f>(S45-E45/(N45/1.35))</f>
        <v>388.62230056842839</v>
      </c>
      <c r="BH45">
        <f>E45*BF45/100/BG45</f>
        <v>9.3380759125516154E-3</v>
      </c>
    </row>
    <row r="46" spans="1:60" x14ac:dyDescent="0.35">
      <c r="A46" s="1" t="s">
        <v>0</v>
      </c>
      <c r="B46" s="1" t="s">
        <v>453</v>
      </c>
      <c r="K46" s="1">
        <v>2.72</v>
      </c>
    </row>
    <row r="47" spans="1:60" x14ac:dyDescent="0.35">
      <c r="A47" s="1" t="s">
        <v>0</v>
      </c>
      <c r="B47" s="1" t="s">
        <v>452</v>
      </c>
      <c r="K47" s="1">
        <v>2.72</v>
      </c>
    </row>
    <row r="48" spans="1:60" x14ac:dyDescent="0.35">
      <c r="A48" s="1">
        <v>11</v>
      </c>
      <c r="B48" s="1" t="s">
        <v>451</v>
      </c>
      <c r="C48" s="1">
        <v>2510.5000012628734</v>
      </c>
      <c r="D48" s="1">
        <v>0</v>
      </c>
      <c r="E48">
        <f>(R48-S48*(1000-T48)/(1000-U48))*AO48</f>
        <v>4.0943380420776716</v>
      </c>
      <c r="F48">
        <f>IF(AZ48&lt;&gt;0,1/(1/AZ48-1/N48),0)</f>
        <v>11.948181830017338</v>
      </c>
      <c r="G48">
        <f>((BC48-AP48/2)*S48-E48)/(BC48+AP48/2)</f>
        <v>383.84474109023898</v>
      </c>
      <c r="H48">
        <f>AP48*1000</f>
        <v>20.036228244684747</v>
      </c>
      <c r="I48">
        <f>(AU48-BA48)</f>
        <v>0.53292210171952537</v>
      </c>
      <c r="J48">
        <f>(P48+AT48*D48)</f>
        <v>31.313716888427734</v>
      </c>
      <c r="K48" s="1"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32.219818115234375</v>
      </c>
      <c r="P48" s="1">
        <v>31.313716888427734</v>
      </c>
      <c r="Q48" s="1">
        <v>32.307327270507813</v>
      </c>
      <c r="R48" s="1">
        <v>399.98959350585938</v>
      </c>
      <c r="S48" s="1">
        <v>389.21939086914063</v>
      </c>
      <c r="T48" s="1">
        <v>28.747982025146484</v>
      </c>
      <c r="U48" s="1">
        <v>46.057186126708984</v>
      </c>
      <c r="V48" s="1">
        <v>52.412261962890625</v>
      </c>
      <c r="W48" s="1">
        <v>83.969764709472656</v>
      </c>
      <c r="X48" s="1">
        <v>300.35171508789063</v>
      </c>
      <c r="Y48" s="1">
        <v>1600.6483154296875</v>
      </c>
      <c r="Z48" s="1">
        <v>0.1337718665599823</v>
      </c>
      <c r="AA48" s="1">
        <v>88.146598815917969</v>
      </c>
      <c r="AB48" s="1">
        <v>32.488563537597656</v>
      </c>
      <c r="AC48" s="1">
        <v>2.5953824520111084</v>
      </c>
      <c r="AD48" s="1">
        <v>0.11439187824726105</v>
      </c>
      <c r="AE48" s="1">
        <v>1.3252916745841503E-2</v>
      </c>
      <c r="AF48" s="1">
        <v>0.10268340259790421</v>
      </c>
      <c r="AG48" s="1">
        <v>2.5243939831852913E-2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1.1042342466466564</v>
      </c>
      <c r="AP48">
        <f>(U48-T48)/(1000-U48)*AO48</f>
        <v>2.0036228244684748E-2</v>
      </c>
      <c r="AQ48">
        <f>(P48+273.15)</f>
        <v>304.46371688842771</v>
      </c>
      <c r="AR48">
        <f>(O48+273.15)</f>
        <v>305.36981811523435</v>
      </c>
      <c r="AS48">
        <f>(Y48*AK48+Z48*AL48)*AM48</f>
        <v>256.10372474438554</v>
      </c>
      <c r="AT48">
        <f>((AS48+0.00000010773*(AR48^4-AQ48^4))-AP48*44100)/(L48*0.92*2*29.3+0.00000043092*AQ48^3)</f>
        <v>-4.8330729625327518</v>
      </c>
      <c r="AU48">
        <f>0.61365*EXP(17.502*J48/(240.97+J48))</f>
        <v>4.5927064098206047</v>
      </c>
      <c r="AV48">
        <f>AU48*1000/AA48</f>
        <v>52.10304732700849</v>
      </c>
      <c r="AW48">
        <f>(AV48-U48)</f>
        <v>6.0458612002995054</v>
      </c>
      <c r="AX48">
        <f>IF(D48,P48,(O48+P48)/2)</f>
        <v>31.766767501831055</v>
      </c>
      <c r="AY48">
        <f>0.61365*EXP(17.502*AX48/(240.97+AX48))</f>
        <v>4.7124079621354449</v>
      </c>
      <c r="AZ48">
        <f>IF(AW48&lt;&gt;0,(1000-(AV48+U48)/2)/AW48*AP48,0)</f>
        <v>3.1513869062567594</v>
      </c>
      <c r="BA48">
        <f>U48*AA48/1000</f>
        <v>4.0597843081010794</v>
      </c>
      <c r="BB48">
        <f>(AY48-BA48)</f>
        <v>0.65262365403436551</v>
      </c>
      <c r="BC48">
        <f>1/(1.6/F48+1.37/N48)</f>
        <v>2.202744965152982</v>
      </c>
      <c r="BD48">
        <f>G48*AA48*0.001</f>
        <v>33.834608400481201</v>
      </c>
      <c r="BE48">
        <f>G48/S48</f>
        <v>0.9861912075683078</v>
      </c>
      <c r="BF48">
        <f>(1-AP48*AA48/AU48/F48)*100</f>
        <v>96.78151845823632</v>
      </c>
      <c r="BG48">
        <f>(S48-E48/(N48/1.35))</f>
        <v>387.92805747163715</v>
      </c>
      <c r="BH48">
        <f>E48*BF48/100/BG48</f>
        <v>1.0214684015800304E-2</v>
      </c>
    </row>
    <row r="49" spans="1:60" x14ac:dyDescent="0.35">
      <c r="A49" s="1" t="s">
        <v>0</v>
      </c>
      <c r="B49" s="1" t="s">
        <v>450</v>
      </c>
      <c r="K49" s="1">
        <v>2.72</v>
      </c>
    </row>
    <row r="50" spans="1:60" x14ac:dyDescent="0.35">
      <c r="A50" s="1" t="s">
        <v>0</v>
      </c>
      <c r="B50" s="1" t="s">
        <v>449</v>
      </c>
      <c r="K50" s="1">
        <v>2.72</v>
      </c>
    </row>
    <row r="51" spans="1:60" x14ac:dyDescent="0.35">
      <c r="A51" s="1">
        <v>12</v>
      </c>
      <c r="B51" s="1" t="s">
        <v>448</v>
      </c>
      <c r="C51" s="1">
        <v>2718.5000012405217</v>
      </c>
      <c r="D51" s="1">
        <v>0</v>
      </c>
      <c r="E51">
        <f>(R51-S51*(1000-T51)/(1000-U51))*AO51</f>
        <v>5.1753945280598197</v>
      </c>
      <c r="F51">
        <f>IF(AZ51&lt;&gt;0,1/(1/AZ51-1/N51),0)</f>
        <v>21.336415174638734</v>
      </c>
      <c r="G51">
        <f>((BC51-AP51/2)*S51-E51)/(BC51+AP51/2)</f>
        <v>382.50025720571693</v>
      </c>
      <c r="H51">
        <f>AP51*1000</f>
        <v>21.467430517023175</v>
      </c>
      <c r="I51">
        <f>(AU51-BA51)</f>
        <v>0.50442442128066478</v>
      </c>
      <c r="J51">
        <f>(P51+AT51*D51)</f>
        <v>31.658126831054688</v>
      </c>
      <c r="K51" s="1"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32.364486694335938</v>
      </c>
      <c r="P51" s="1">
        <v>31.658126831054688</v>
      </c>
      <c r="Q51" s="1">
        <v>32.401939392089844</v>
      </c>
      <c r="R51" s="1">
        <v>400.03707885742188</v>
      </c>
      <c r="S51" s="1">
        <v>387.811279296875</v>
      </c>
      <c r="T51" s="1">
        <v>28.861156463623047</v>
      </c>
      <c r="U51" s="1">
        <v>47.380279541015625</v>
      </c>
      <c r="V51" s="1">
        <v>52.223201751708984</v>
      </c>
      <c r="W51" s="1">
        <v>85.732872009277344</v>
      </c>
      <c r="X51" s="1">
        <v>300.36416625976563</v>
      </c>
      <c r="Y51" s="1">
        <v>1999.169189453125</v>
      </c>
      <c r="Z51" s="1">
        <v>0.1131899505853653</v>
      </c>
      <c r="AA51" s="1">
        <v>88.201980590820313</v>
      </c>
      <c r="AB51" s="1">
        <v>32.035926818847656</v>
      </c>
      <c r="AC51" s="1">
        <v>2.540644645690918</v>
      </c>
      <c r="AD51" s="1">
        <v>4.3989609926939011E-2</v>
      </c>
      <c r="AE51" s="1">
        <v>1.5779748558998108E-2</v>
      </c>
      <c r="AF51" s="1">
        <v>5.0157815217971802E-2</v>
      </c>
      <c r="AG51" s="1">
        <v>2.2540142759680748E-2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1.1042800230138441</v>
      </c>
      <c r="AP51">
        <f>(U51-T51)/(1000-U51)*AO51</f>
        <v>2.1467430517023173E-2</v>
      </c>
      <c r="AQ51">
        <f>(P51+273.15)</f>
        <v>304.80812683105466</v>
      </c>
      <c r="AR51">
        <f>(O51+273.15)</f>
        <v>305.51448669433591</v>
      </c>
      <c r="AS51">
        <f>(Y51*AK51+Z51*AL51)*AM51</f>
        <v>319.86706316291384</v>
      </c>
      <c r="AT51">
        <f>((AS51+0.00000010773*(AR51^4-AQ51^4))-AP51*44100)/(L51*0.92*2*29.3+0.00000043092*AQ51^3)</f>
        <v>-4.8453967445948685</v>
      </c>
      <c r="AU51">
        <f>0.61365*EXP(17.502*J51/(240.97+J51))</f>
        <v>4.6834589177449653</v>
      </c>
      <c r="AV51">
        <f>AU51*1000/AA51</f>
        <v>53.099248864626965</v>
      </c>
      <c r="AW51">
        <f>(AV51-U51)</f>
        <v>5.7189693236113399</v>
      </c>
      <c r="AX51">
        <f>IF(D51,P51,(O51+P51)/2)</f>
        <v>32.011306762695313</v>
      </c>
      <c r="AY51">
        <f>0.61365*EXP(17.502*AX51/(240.97+AX51))</f>
        <v>4.7781399857334268</v>
      </c>
      <c r="AZ51">
        <f>IF(AW51&lt;&gt;0,(1000-(AV51+U51)/2)/AW51*AP51,0)</f>
        <v>3.5651374777671574</v>
      </c>
      <c r="BA51">
        <f>U51*AA51/1000</f>
        <v>4.1790344964643005</v>
      </c>
      <c r="BB51">
        <f>(AY51-BA51)</f>
        <v>0.59910548926912632</v>
      </c>
      <c r="BC51">
        <f>1/(1.6/F51+1.37/N51)</f>
        <v>2.531282866174974</v>
      </c>
      <c r="BD51">
        <f>G51*AA51*0.001</f>
        <v>33.737280262042418</v>
      </c>
      <c r="BE51">
        <f>G51/S51</f>
        <v>0.9863051376412072</v>
      </c>
      <c r="BF51">
        <f>(1-AP51*AA51/AU51/F51)*100</f>
        <v>98.105170075605258</v>
      </c>
      <c r="BG51">
        <f>(S51-E51/(N51/1.35))</f>
        <v>386.17898618119733</v>
      </c>
      <c r="BH51">
        <f>E51*BF51/100/BG51</f>
        <v>1.3147607160205094E-2</v>
      </c>
    </row>
    <row r="52" spans="1:60" x14ac:dyDescent="0.35">
      <c r="A52" s="1" t="s">
        <v>0</v>
      </c>
      <c r="B52" s="1" t="s">
        <v>447</v>
      </c>
      <c r="K52" s="1">
        <v>2.6846400000000004</v>
      </c>
    </row>
    <row r="53" spans="1:60" x14ac:dyDescent="0.35">
      <c r="A53" s="1" t="s">
        <v>0</v>
      </c>
      <c r="B53" s="1" t="s">
        <v>446</v>
      </c>
    </row>
    <row r="54" spans="1:60" x14ac:dyDescent="0.35">
      <c r="A54" s="1" t="s">
        <v>0</v>
      </c>
      <c r="B54" s="1" t="s">
        <v>445</v>
      </c>
    </row>
    <row r="55" spans="1:60" x14ac:dyDescent="0.35">
      <c r="A55" s="1" t="s">
        <v>0</v>
      </c>
      <c r="B55" s="1" t="s">
        <v>444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8C4214-F1B1-421F-990B-6E8D4929D82C}">
  <dimension ref="A1:BD55"/>
  <sheetViews>
    <sheetView zoomScale="50" workbookViewId="0">
      <selection activeCell="K18" sqref="K18:K51"/>
    </sheetView>
  </sheetViews>
  <sheetFormatPr defaultRowHeight="14.5" x14ac:dyDescent="0.35"/>
  <sheetData>
    <row r="1" spans="1:56" x14ac:dyDescent="0.35">
      <c r="A1" s="1" t="s">
        <v>70</v>
      </c>
    </row>
    <row r="2" spans="1:56" x14ac:dyDescent="0.35">
      <c r="A2" s="1" t="s">
        <v>5308</v>
      </c>
    </row>
    <row r="3" spans="1:56" x14ac:dyDescent="0.35">
      <c r="A3" s="1" t="s">
        <v>69</v>
      </c>
      <c r="B3" s="1" t="s">
        <v>624</v>
      </c>
    </row>
    <row r="4" spans="1:56" x14ac:dyDescent="0.35">
      <c r="A4" s="1" t="s">
        <v>67</v>
      </c>
      <c r="B4" s="1" t="s">
        <v>66</v>
      </c>
      <c r="C4" s="1">
        <v>1</v>
      </c>
      <c r="D4" s="1">
        <v>0.15999999642372131</v>
      </c>
    </row>
    <row r="5" spans="1:56" x14ac:dyDescent="0.35">
      <c r="A5" s="1" t="s">
        <v>65</v>
      </c>
      <c r="B5" s="1">
        <v>4</v>
      </c>
    </row>
    <row r="6" spans="1:56" x14ac:dyDescent="0.35">
      <c r="A6" s="1" t="s">
        <v>64</v>
      </c>
      <c r="B6" s="1" t="s">
        <v>623</v>
      </c>
    </row>
    <row r="7" spans="1:56" x14ac:dyDescent="0.35">
      <c r="A7" s="1" t="s">
        <v>0</v>
      </c>
      <c r="B7" s="1" t="s">
        <v>62</v>
      </c>
    </row>
    <row r="9" spans="1:56" x14ac:dyDescent="0.35">
      <c r="A9" s="1" t="s">
        <v>61</v>
      </c>
      <c r="B9" s="1" t="s">
        <v>60</v>
      </c>
      <c r="C9" s="1" t="s">
        <v>59</v>
      </c>
      <c r="D9" s="1" t="s">
        <v>58</v>
      </c>
      <c r="E9" s="1" t="s">
        <v>57</v>
      </c>
      <c r="F9" s="1" t="s">
        <v>56</v>
      </c>
      <c r="G9" s="1" t="s">
        <v>55</v>
      </c>
      <c r="H9" s="1" t="s">
        <v>54</v>
      </c>
      <c r="I9" s="1" t="s">
        <v>53</v>
      </c>
      <c r="J9" s="1" t="s">
        <v>52</v>
      </c>
      <c r="K9" s="1" t="s">
        <v>51</v>
      </c>
      <c r="L9" s="1" t="s">
        <v>50</v>
      </c>
      <c r="M9" s="1" t="s">
        <v>49</v>
      </c>
      <c r="N9" s="1" t="s">
        <v>48</v>
      </c>
      <c r="O9" s="1" t="s">
        <v>47</v>
      </c>
      <c r="P9" s="1" t="s">
        <v>46</v>
      </c>
      <c r="Q9" s="1" t="s">
        <v>45</v>
      </c>
      <c r="R9" s="1" t="s">
        <v>44</v>
      </c>
      <c r="S9" s="1" t="s">
        <v>43</v>
      </c>
      <c r="T9" s="1" t="s">
        <v>42</v>
      </c>
      <c r="U9" s="1" t="s">
        <v>41</v>
      </c>
      <c r="V9" s="1" t="s">
        <v>40</v>
      </c>
      <c r="W9" s="1" t="s">
        <v>39</v>
      </c>
      <c r="X9" s="1" t="s">
        <v>38</v>
      </c>
      <c r="Y9" s="1" t="s">
        <v>37</v>
      </c>
      <c r="Z9" s="1" t="s">
        <v>36</v>
      </c>
      <c r="AA9" s="1" t="s">
        <v>35</v>
      </c>
      <c r="AB9" s="1" t="s">
        <v>34</v>
      </c>
      <c r="AC9" s="1" t="s">
        <v>33</v>
      </c>
      <c r="AD9" s="1" t="s">
        <v>32</v>
      </c>
      <c r="AE9" s="1" t="s">
        <v>31</v>
      </c>
      <c r="AF9" s="1" t="s">
        <v>30</v>
      </c>
      <c r="AG9" s="1" t="s">
        <v>29</v>
      </c>
      <c r="AH9" s="1" t="s">
        <v>28</v>
      </c>
      <c r="AI9" s="1" t="s">
        <v>27</v>
      </c>
      <c r="AJ9" s="1" t="s">
        <v>26</v>
      </c>
      <c r="AK9" s="1" t="s">
        <v>25</v>
      </c>
      <c r="AL9" s="1" t="s">
        <v>24</v>
      </c>
      <c r="AM9" s="1" t="s">
        <v>23</v>
      </c>
      <c r="AN9" s="1" t="s">
        <v>22</v>
      </c>
      <c r="AO9" s="1" t="s">
        <v>21</v>
      </c>
      <c r="AP9" s="1" t="s">
        <v>20</v>
      </c>
      <c r="AQ9" s="1" t="s">
        <v>19</v>
      </c>
      <c r="AR9" s="1" t="s">
        <v>18</v>
      </c>
      <c r="AS9" s="1" t="s">
        <v>17</v>
      </c>
      <c r="AT9" s="1" t="s">
        <v>16</v>
      </c>
      <c r="AU9" s="1" t="s">
        <v>15</v>
      </c>
      <c r="AV9" s="1" t="s">
        <v>14</v>
      </c>
      <c r="AW9" s="1" t="s">
        <v>13</v>
      </c>
      <c r="AX9" s="1" t="s">
        <v>12</v>
      </c>
      <c r="AY9" s="1" t="s">
        <v>11</v>
      </c>
      <c r="AZ9" s="1" t="s">
        <v>10</v>
      </c>
      <c r="BA9" s="1" t="s">
        <v>9</v>
      </c>
      <c r="BB9" s="1" t="s">
        <v>8</v>
      </c>
      <c r="BC9" s="1" t="s">
        <v>7</v>
      </c>
      <c r="BD9" s="1" t="s">
        <v>6</v>
      </c>
    </row>
    <row r="10" spans="1:56" x14ac:dyDescent="0.35">
      <c r="A10" s="1" t="s">
        <v>5</v>
      </c>
      <c r="B10" s="1" t="s">
        <v>5</v>
      </c>
      <c r="C10" s="1" t="s">
        <v>5</v>
      </c>
      <c r="D10" s="1" t="s">
        <v>5</v>
      </c>
      <c r="E10" s="1" t="s">
        <v>4</v>
      </c>
      <c r="F10" s="1" t="s">
        <v>4</v>
      </c>
      <c r="G10" s="1" t="s">
        <v>4</v>
      </c>
      <c r="H10" s="1" t="s">
        <v>4</v>
      </c>
      <c r="I10" s="1" t="s">
        <v>4</v>
      </c>
      <c r="J10" s="1" t="s">
        <v>4</v>
      </c>
      <c r="K10" s="1" t="s">
        <v>5</v>
      </c>
      <c r="L10" s="1" t="s">
        <v>4</v>
      </c>
      <c r="M10" s="1" t="s">
        <v>5</v>
      </c>
      <c r="N10" s="1" t="s">
        <v>4</v>
      </c>
      <c r="O10" s="1" t="s">
        <v>5</v>
      </c>
      <c r="P10" s="1" t="s">
        <v>5</v>
      </c>
      <c r="Q10" s="1" t="s">
        <v>5</v>
      </c>
      <c r="R10" s="1" t="s">
        <v>5</v>
      </c>
      <c r="S10" s="1" t="s">
        <v>5</v>
      </c>
      <c r="T10" s="1" t="s">
        <v>5</v>
      </c>
      <c r="U10" s="1" t="s">
        <v>5</v>
      </c>
      <c r="V10" s="1" t="s">
        <v>5</v>
      </c>
      <c r="W10" s="1" t="s">
        <v>5</v>
      </c>
      <c r="X10" s="1" t="s">
        <v>5</v>
      </c>
      <c r="Y10" s="1" t="s">
        <v>5</v>
      </c>
      <c r="Z10" s="1" t="s">
        <v>5</v>
      </c>
      <c r="AA10" s="1" t="s">
        <v>5</v>
      </c>
      <c r="AB10" s="1" t="s">
        <v>5</v>
      </c>
      <c r="AC10" s="1" t="s">
        <v>5</v>
      </c>
      <c r="AD10" s="1" t="s">
        <v>5</v>
      </c>
      <c r="AE10" s="1" t="s">
        <v>5</v>
      </c>
      <c r="AF10" s="1" t="s">
        <v>5</v>
      </c>
      <c r="AG10" s="1" t="s">
        <v>5</v>
      </c>
      <c r="AH10" s="1" t="s">
        <v>5</v>
      </c>
      <c r="AI10" s="1" t="s">
        <v>5</v>
      </c>
      <c r="AJ10" s="1" t="s">
        <v>5</v>
      </c>
      <c r="AK10" s="1" t="s">
        <v>4</v>
      </c>
      <c r="AL10" s="1" t="s">
        <v>4</v>
      </c>
      <c r="AM10" s="1" t="s">
        <v>4</v>
      </c>
      <c r="AN10" s="1" t="s">
        <v>4</v>
      </c>
      <c r="AO10" s="1" t="s">
        <v>4</v>
      </c>
      <c r="AP10" s="1" t="s">
        <v>4</v>
      </c>
      <c r="AQ10" s="1" t="s">
        <v>4</v>
      </c>
      <c r="AR10" s="1" t="s">
        <v>4</v>
      </c>
      <c r="AS10" s="1" t="s">
        <v>4</v>
      </c>
      <c r="AT10" s="1" t="s">
        <v>4</v>
      </c>
      <c r="AU10" s="1" t="s">
        <v>4</v>
      </c>
      <c r="AV10" s="1" t="s">
        <v>4</v>
      </c>
      <c r="AW10" s="1" t="s">
        <v>4</v>
      </c>
      <c r="AX10" s="1" t="s">
        <v>4</v>
      </c>
      <c r="AY10" s="1" t="s">
        <v>4</v>
      </c>
      <c r="AZ10" s="1" t="s">
        <v>4</v>
      </c>
      <c r="BA10" s="1" t="s">
        <v>4</v>
      </c>
      <c r="BB10" s="1" t="s">
        <v>4</v>
      </c>
      <c r="BC10" s="1" t="s">
        <v>4</v>
      </c>
      <c r="BD10" s="1" t="s">
        <v>4</v>
      </c>
    </row>
    <row r="11" spans="1:56" x14ac:dyDescent="0.35">
      <c r="A11" s="1" t="s">
        <v>0</v>
      </c>
      <c r="B11" s="1" t="s">
        <v>5307</v>
      </c>
    </row>
    <row r="12" spans="1:56" x14ac:dyDescent="0.35">
      <c r="A12" s="1" t="s">
        <v>0</v>
      </c>
      <c r="B12" s="1" t="s">
        <v>5306</v>
      </c>
    </row>
    <row r="13" spans="1:56" x14ac:dyDescent="0.35">
      <c r="A13" s="1" t="s">
        <v>0</v>
      </c>
      <c r="B13" s="1" t="s">
        <v>5305</v>
      </c>
    </row>
    <row r="14" spans="1:56" x14ac:dyDescent="0.35">
      <c r="A14" s="1" t="s">
        <v>0</v>
      </c>
      <c r="B14" s="1" t="s">
        <v>5304</v>
      </c>
    </row>
    <row r="15" spans="1:56" x14ac:dyDescent="0.35">
      <c r="A15" s="1" t="s">
        <v>0</v>
      </c>
      <c r="B15" s="1" t="s">
        <v>5303</v>
      </c>
    </row>
    <row r="16" spans="1:56" x14ac:dyDescent="0.35">
      <c r="A16" s="1" t="s">
        <v>0</v>
      </c>
      <c r="B16" s="1" t="s">
        <v>5302</v>
      </c>
    </row>
    <row r="17" spans="1:56" x14ac:dyDescent="0.35">
      <c r="A17" s="1" t="s">
        <v>0</v>
      </c>
      <c r="B17" s="1" t="s">
        <v>5301</v>
      </c>
    </row>
    <row r="18" spans="1:56" x14ac:dyDescent="0.35">
      <c r="A18" s="1">
        <v>1</v>
      </c>
      <c r="B18" s="1" t="s">
        <v>5300</v>
      </c>
      <c r="C18" s="1">
        <v>401.00000129640102</v>
      </c>
      <c r="D18" s="1">
        <v>0</v>
      </c>
      <c r="E18">
        <f>(R18-S18*(1000-T18)/(1000-U18))*AK18</f>
        <v>-2.6143433955062405</v>
      </c>
      <c r="F18">
        <f>IF(AV18&lt;&gt;0,1/(1/AV18-1/N18),0)</f>
        <v>0.89866722025226775</v>
      </c>
      <c r="G18">
        <f>((AY18-AL18/2)*S18-E18)/(AY18+AL18/2)</f>
        <v>382.67984285631479</v>
      </c>
      <c r="H18">
        <f>AL18*1000</f>
        <v>21.359786961014308</v>
      </c>
      <c r="I18">
        <f>(AQ18-AW18)</f>
        <v>2.5047323445089384</v>
      </c>
      <c r="J18">
        <f>(P18+AP18*D18)</f>
        <v>30.871274948120117</v>
      </c>
      <c r="K18" s="1">
        <v>2.72</v>
      </c>
      <c r="L18">
        <f>(K18*AE18+AF18)</f>
        <v>2.140174012184143</v>
      </c>
      <c r="M18" s="1">
        <v>0.5</v>
      </c>
      <c r="N18">
        <f>L18*(M18+1)*(M18+1)/(M18*M18+1)</f>
        <v>3.8523132219314578</v>
      </c>
      <c r="O18" s="1">
        <v>30.929370880126953</v>
      </c>
      <c r="P18" s="1">
        <v>30.871274948120117</v>
      </c>
      <c r="Q18" s="1">
        <v>30.989528656005859</v>
      </c>
      <c r="R18" s="1">
        <v>400.11703491210938</v>
      </c>
      <c r="S18" s="1">
        <v>394.83267211914063</v>
      </c>
      <c r="T18" s="1">
        <v>3.2923486232757568</v>
      </c>
      <c r="U18" s="1">
        <v>22.257266998291016</v>
      </c>
      <c r="V18" s="1">
        <v>6.4974370002746582</v>
      </c>
      <c r="W18" s="1">
        <v>43.924629211425781</v>
      </c>
      <c r="X18" s="1">
        <v>299.52938842773438</v>
      </c>
      <c r="Y18" s="1">
        <v>0.24873511493206024</v>
      </c>
      <c r="Z18" s="1">
        <v>0.30384019017219543</v>
      </c>
      <c r="AA18" s="1">
        <v>88.673957824707031</v>
      </c>
      <c r="AB18" s="1">
        <v>-0.15663565695285797</v>
      </c>
      <c r="AC18" s="1">
        <v>-6.6129169426858425E-3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1.1012109868666702</v>
      </c>
      <c r="AL18">
        <f>(U18-T18)/(1000-U18)*AK18</f>
        <v>2.1359786961014308E-2</v>
      </c>
      <c r="AM18">
        <f>(P18+273.15)</f>
        <v>304.02127494812009</v>
      </c>
      <c r="AN18">
        <f>(O18+273.15)</f>
        <v>304.07937088012693</v>
      </c>
      <c r="AO18">
        <f>(Y18*AG18+Z18*AH18)*AI18</f>
        <v>3.9797617499583549E-2</v>
      </c>
      <c r="AP18">
        <f>((AO18+0.00000010773*(AN18^4-AM18^4))-AL18*44100)/(L18*51.4+0.00000043092*AM18^3)</f>
        <v>-7.7077442965241136</v>
      </c>
      <c r="AQ18">
        <f>0.61365*EXP(17.502*J18/(240.97+J18))</f>
        <v>4.4783722996086395</v>
      </c>
      <c r="AR18">
        <f>AQ18*1000/AA18</f>
        <v>50.503805282511486</v>
      </c>
      <c r="AS18">
        <f>(AR18-U18)</f>
        <v>28.24653828422047</v>
      </c>
      <c r="AT18">
        <f>IF(D18,P18,(O18+P18)/2)</f>
        <v>30.900322914123535</v>
      </c>
      <c r="AU18">
        <f>0.61365*EXP(17.502*AT18/(240.97+AT18))</f>
        <v>4.4858019671227822</v>
      </c>
      <c r="AV18">
        <f>IF(AS18&lt;&gt;0,(1000-(AR18+U18)/2)/AS18*AL18,0)</f>
        <v>0.72868067061605546</v>
      </c>
      <c r="AW18">
        <f>U18*AA18/1000</f>
        <v>1.9736399550997012</v>
      </c>
      <c r="AX18">
        <f>(AU18-AW18)</f>
        <v>2.5121620120230812</v>
      </c>
      <c r="AY18">
        <f>1/(1.6/F18+1.37/N18)</f>
        <v>0.46815497207684087</v>
      </c>
      <c r="AZ18">
        <f>G18*AA18*0.001</f>
        <v>33.933736245806372</v>
      </c>
      <c r="BA18">
        <f>G18/S18</f>
        <v>0.96922030490131594</v>
      </c>
      <c r="BB18">
        <f>(1-AL18*AA18/AQ18/F18)*100</f>
        <v>52.93761696080108</v>
      </c>
      <c r="BC18">
        <f>(S18-E18/(N18/1.35))</f>
        <v>395.74883946603251</v>
      </c>
      <c r="BD18">
        <f>E18*BB18/100/BC18</f>
        <v>-3.4970945072648326E-3</v>
      </c>
    </row>
    <row r="19" spans="1:56" x14ac:dyDescent="0.35">
      <c r="A19" s="1" t="s">
        <v>0</v>
      </c>
      <c r="B19" s="1" t="s">
        <v>5299</v>
      </c>
      <c r="K19" s="1">
        <v>2.72</v>
      </c>
    </row>
    <row r="20" spans="1:56" x14ac:dyDescent="0.35">
      <c r="A20" s="1" t="s">
        <v>0</v>
      </c>
      <c r="B20" s="1" t="s">
        <v>5298</v>
      </c>
      <c r="K20" s="1">
        <v>2.72</v>
      </c>
    </row>
    <row r="21" spans="1:56" x14ac:dyDescent="0.35">
      <c r="A21" s="1">
        <v>2</v>
      </c>
      <c r="B21" s="1" t="s">
        <v>5297</v>
      </c>
      <c r="C21" s="1">
        <v>604.00000129640102</v>
      </c>
      <c r="D21" s="1">
        <v>0</v>
      </c>
      <c r="E21">
        <f>(R21-S21*(1000-T21)/(1000-U21))*AK21</f>
        <v>-1.8869639031473664</v>
      </c>
      <c r="F21">
        <f>IF(AV21&lt;&gt;0,1/(1/AV21-1/N21),0)</f>
        <v>0.83206415120958077</v>
      </c>
      <c r="G21">
        <f>((AY21-AL21/2)*S21-E21)/(AY21+AL21/2)</f>
        <v>380.73607614021205</v>
      </c>
      <c r="H21">
        <f>AL21*1000</f>
        <v>20.40127327950502</v>
      </c>
      <c r="I21">
        <f>(AQ21-AW21)</f>
        <v>2.5477530117355149</v>
      </c>
      <c r="J21">
        <f>(P21+AP21*D21)</f>
        <v>30.923704147338867</v>
      </c>
      <c r="K21" s="1">
        <v>2.72</v>
      </c>
      <c r="L21">
        <f>(K21*AE21+AF21)</f>
        <v>2.140174012184143</v>
      </c>
      <c r="M21" s="1">
        <v>0.5</v>
      </c>
      <c r="N21">
        <f>L21*(M21+1)*(M21+1)/(M21*M21+1)</f>
        <v>3.8523132219314578</v>
      </c>
      <c r="O21" s="1">
        <v>30.909156799316406</v>
      </c>
      <c r="P21" s="1">
        <v>30.923704147338867</v>
      </c>
      <c r="Q21" s="1">
        <v>31.011363983154297</v>
      </c>
      <c r="R21" s="1">
        <v>400.04757690429688</v>
      </c>
      <c r="S21" s="1">
        <v>394.45407104492188</v>
      </c>
      <c r="T21" s="1">
        <v>3.8064401149749756</v>
      </c>
      <c r="U21" s="1">
        <v>21.924215316772461</v>
      </c>
      <c r="V21" s="1">
        <v>7.5203924179077148</v>
      </c>
      <c r="W21" s="1">
        <v>43.315719604492188</v>
      </c>
      <c r="X21" s="1">
        <v>299.56689453125</v>
      </c>
      <c r="Y21" s="1">
        <v>25.638143539428711</v>
      </c>
      <c r="Z21" s="1">
        <v>0.30777820944786072</v>
      </c>
      <c r="AA21" s="1">
        <v>88.670768737792969</v>
      </c>
      <c r="AB21" s="1">
        <v>-0.20359458029270172</v>
      </c>
      <c r="AC21" s="1">
        <v>3.36823845282197E-3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1.1013488769531248</v>
      </c>
      <c r="AL21">
        <f>(U21-T21)/(1000-U21)*AK21</f>
        <v>2.0401273279505021E-2</v>
      </c>
      <c r="AM21">
        <f>(P21+273.15)</f>
        <v>304.07370414733884</v>
      </c>
      <c r="AN21">
        <f>(O21+273.15)</f>
        <v>304.05915679931638</v>
      </c>
      <c r="AO21">
        <f>(Y21*AG21+Z21*AH21)*AI21</f>
        <v>4.1021028746194474</v>
      </c>
      <c r="AP21">
        <f>((AO21+0.00000010773*(AN21^4-AM21^4))-AL21*44100)/(L21*51.4+0.00000043092*AM21^3)</f>
        <v>-7.3351513232338457</v>
      </c>
      <c r="AQ21">
        <f>0.61365*EXP(17.502*J21/(240.97+J21))</f>
        <v>4.4917900378466245</v>
      </c>
      <c r="AR21">
        <f>AQ21*1000/AA21</f>
        <v>50.656942550359872</v>
      </c>
      <c r="AS21">
        <f>(AR21-U21)</f>
        <v>28.732727233587411</v>
      </c>
      <c r="AT21">
        <f>IF(D21,P21,(O21+P21)/2)</f>
        <v>30.916430473327637</v>
      </c>
      <c r="AU21">
        <f>0.61365*EXP(17.502*AT21/(240.97+AT21))</f>
        <v>4.4899264616834555</v>
      </c>
      <c r="AV21">
        <f>IF(AS21&lt;&gt;0,(1000-(AR21+U21)/2)/AS21*AL21,0)</f>
        <v>0.68426846854367118</v>
      </c>
      <c r="AW21">
        <f>U21*AA21/1000</f>
        <v>1.9440370261111093</v>
      </c>
      <c r="AX21">
        <f>(AU21-AW21)</f>
        <v>2.545889435572346</v>
      </c>
      <c r="AY21">
        <f>1/(1.6/F21+1.37/N21)</f>
        <v>0.43887384102595289</v>
      </c>
      <c r="AZ21">
        <f>G21*AA21*0.001</f>
        <v>33.760160557563474</v>
      </c>
      <c r="BA21">
        <f>G21/S21</f>
        <v>0.96522283350157745</v>
      </c>
      <c r="BB21">
        <f>(1-AL21*AA21/AQ21/F21)*100</f>
        <v>51.598202742321</v>
      </c>
      <c r="BC21">
        <f>(S21-E21/(N21/1.35))</f>
        <v>395.11533639965637</v>
      </c>
      <c r="BD21">
        <f>E21*BB21/100/BC21</f>
        <v>-2.464190505213805E-3</v>
      </c>
    </row>
    <row r="22" spans="1:56" x14ac:dyDescent="0.35">
      <c r="A22" s="1" t="s">
        <v>0</v>
      </c>
      <c r="B22" s="1" t="s">
        <v>5296</v>
      </c>
      <c r="K22" s="1">
        <v>2.72</v>
      </c>
    </row>
    <row r="23" spans="1:56" x14ac:dyDescent="0.35">
      <c r="A23" s="1" t="s">
        <v>0</v>
      </c>
      <c r="B23" s="1" t="s">
        <v>5295</v>
      </c>
      <c r="K23" s="1">
        <v>2.72</v>
      </c>
    </row>
    <row r="24" spans="1:56" x14ac:dyDescent="0.35">
      <c r="A24" s="1">
        <v>3</v>
      </c>
      <c r="B24" s="1" t="s">
        <v>5294</v>
      </c>
      <c r="C24" s="1">
        <v>806.50000130757689</v>
      </c>
      <c r="D24" s="1">
        <v>0</v>
      </c>
      <c r="E24">
        <f>(R24-S24*(1000-T24)/(1000-U24))*AK24</f>
        <v>-1.6124443395733206</v>
      </c>
      <c r="F24">
        <f>IF(AV24&lt;&gt;0,1/(1/AV24-1/N24),0)</f>
        <v>0.78638668836783654</v>
      </c>
      <c r="G24">
        <f>((AY24-AL24/2)*S24-E24)/(AY24+AL24/2)</f>
        <v>380.13145614764329</v>
      </c>
      <c r="H24">
        <f>AL24*1000</f>
        <v>19.576548057078419</v>
      </c>
      <c r="I24">
        <f>(AQ24-AW24)</f>
        <v>2.5616069138124722</v>
      </c>
      <c r="J24">
        <f>(P24+AP24*D24)</f>
        <v>30.935773849487305</v>
      </c>
      <c r="K24" s="1">
        <v>2.72</v>
      </c>
      <c r="L24">
        <f>(K24*AE24+AF24)</f>
        <v>2.140174012184143</v>
      </c>
      <c r="M24" s="1">
        <v>0.5</v>
      </c>
      <c r="N24">
        <f>L24*(M24+1)*(M24+1)/(M24*M24+1)</f>
        <v>3.8523132219314578</v>
      </c>
      <c r="O24" s="1">
        <v>30.877595901489258</v>
      </c>
      <c r="P24" s="1">
        <v>30.935773849487305</v>
      </c>
      <c r="Q24" s="1">
        <v>30.984882354736328</v>
      </c>
      <c r="R24" s="1">
        <v>399.94509887695313</v>
      </c>
      <c r="S24" s="1">
        <v>394.3985595703125</v>
      </c>
      <c r="T24" s="1">
        <v>4.4153075218200684</v>
      </c>
      <c r="U24" s="1">
        <v>21.803264617919922</v>
      </c>
      <c r="V24" s="1">
        <v>8.7388973236083984</v>
      </c>
      <c r="W24" s="1">
        <v>43.153617858886719</v>
      </c>
      <c r="X24" s="1">
        <v>299.5592041015625</v>
      </c>
      <c r="Y24" s="1">
        <v>49.635555267333984</v>
      </c>
      <c r="Z24" s="1">
        <v>0.21085658669471741</v>
      </c>
      <c r="AA24" s="1">
        <v>88.669151306152344</v>
      </c>
      <c r="AB24" s="1">
        <v>-0.18679007887840271</v>
      </c>
      <c r="AC24" s="1">
        <v>5.107454489916563E-3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1.1013206033145677</v>
      </c>
      <c r="AL24">
        <f>(U24-T24)/(1000-U24)*AK24</f>
        <v>1.9576548057078418E-2</v>
      </c>
      <c r="AM24">
        <f>(P24+273.15)</f>
        <v>304.08577384948728</v>
      </c>
      <c r="AN24">
        <f>(O24+273.15)</f>
        <v>304.02759590148924</v>
      </c>
      <c r="AO24">
        <f>(Y24*AG24+Z24*AH24)*AI24</f>
        <v>7.9416886652628591</v>
      </c>
      <c r="AP24">
        <f>((AO24+0.00000010773*(AN24^4-AM24^4))-AL24*44100)/(L24*51.4+0.00000043092*AM24^3)</f>
        <v>-7.0101306880231933</v>
      </c>
      <c r="AQ24">
        <f>0.61365*EXP(17.502*J24/(240.97+J24))</f>
        <v>4.4948838831868914</v>
      </c>
      <c r="AR24">
        <f>AQ24*1000/AA24</f>
        <v>50.692758608540018</v>
      </c>
      <c r="AS24">
        <f>(AR24-U24)</f>
        <v>28.889493990620096</v>
      </c>
      <c r="AT24">
        <f>IF(D24,P24,(O24+P24)/2)</f>
        <v>30.906684875488281</v>
      </c>
      <c r="AU24">
        <f>0.61365*EXP(17.502*AT24/(240.97+AT24))</f>
        <v>4.4874306136587228</v>
      </c>
      <c r="AV24">
        <f>IF(AS24&lt;&gt;0,(1000-(AR24+U24)/2)/AS24*AL24,0)</f>
        <v>0.65307260562903047</v>
      </c>
      <c r="AW24">
        <f>U24*AA24/1000</f>
        <v>1.9332769693744194</v>
      </c>
      <c r="AX24">
        <f>(AU24-AW24)</f>
        <v>2.5541536442843036</v>
      </c>
      <c r="AY24">
        <f>1/(1.6/F24+1.37/N24)</f>
        <v>0.41836576919452184</v>
      </c>
      <c r="AZ24">
        <f>G24*AA24*0.001</f>
        <v>33.7059336013834</v>
      </c>
      <c r="BA24">
        <f>G24/S24</f>
        <v>0.96382567056478896</v>
      </c>
      <c r="BB24">
        <f>(1-AL24*AA24/AQ24/F24)*100</f>
        <v>50.891797712454647</v>
      </c>
      <c r="BC24">
        <f>(S24-E24/(N24/1.35))</f>
        <v>394.96362262023047</v>
      </c>
      <c r="BD24">
        <f>E24*BB24/100/BC24</f>
        <v>-2.0776645354770133E-3</v>
      </c>
    </row>
    <row r="25" spans="1:56" x14ac:dyDescent="0.35">
      <c r="A25" s="1" t="s">
        <v>0</v>
      </c>
      <c r="B25" s="1" t="s">
        <v>5293</v>
      </c>
      <c r="K25" s="1">
        <v>2.72</v>
      </c>
    </row>
    <row r="26" spans="1:56" x14ac:dyDescent="0.35">
      <c r="A26" s="1" t="s">
        <v>0</v>
      </c>
      <c r="B26" s="1" t="s">
        <v>5292</v>
      </c>
      <c r="K26" s="1">
        <v>2.72</v>
      </c>
    </row>
    <row r="27" spans="1:56" x14ac:dyDescent="0.35">
      <c r="A27" s="1">
        <v>4</v>
      </c>
      <c r="B27" s="1" t="s">
        <v>5291</v>
      </c>
      <c r="C27" s="1">
        <v>1009.000001296401</v>
      </c>
      <c r="D27" s="1">
        <v>0</v>
      </c>
      <c r="E27">
        <f>(R27-S27*(1000-T27)/(1000-U27))*AK27</f>
        <v>-0.84132518269169521</v>
      </c>
      <c r="F27">
        <f>IF(AV27&lt;&gt;0,1/(1/AV27-1/N27),0)</f>
        <v>0.76109377043608017</v>
      </c>
      <c r="G27">
        <f>((AY27-AL27/2)*S27-E27)/(AY27+AL27/2)</f>
        <v>378.06927421678137</v>
      </c>
      <c r="H27">
        <f>AL27*1000</f>
        <v>18.846808007965098</v>
      </c>
      <c r="I27">
        <f>(AQ27-AW27)</f>
        <v>2.5343264966594168</v>
      </c>
      <c r="J27">
        <f>(P27+AP27*D27)</f>
        <v>30.864227294921875</v>
      </c>
      <c r="K27" s="1">
        <v>2.72</v>
      </c>
      <c r="L27">
        <f>(K27*AE27+AF27)</f>
        <v>2.140174012184143</v>
      </c>
      <c r="M27" s="1">
        <v>0.5</v>
      </c>
      <c r="N27">
        <f>L27*(M27+1)*(M27+1)/(M27*M27+1)</f>
        <v>3.8523132219314578</v>
      </c>
      <c r="O27" s="1">
        <v>30.821382522583008</v>
      </c>
      <c r="P27" s="1">
        <v>30.864227294921875</v>
      </c>
      <c r="Q27" s="1">
        <v>30.943019866943359</v>
      </c>
      <c r="R27" s="1">
        <v>399.858154296875</v>
      </c>
      <c r="S27" s="1">
        <v>393.88092041015625</v>
      </c>
      <c r="T27" s="1">
        <v>5.1642985343933105</v>
      </c>
      <c r="U27" s="1">
        <v>21.904346466064453</v>
      </c>
      <c r="V27" s="1">
        <v>10.254197120666504</v>
      </c>
      <c r="W27" s="1">
        <v>43.493129730224609</v>
      </c>
      <c r="X27" s="1">
        <v>299.5238037109375</v>
      </c>
      <c r="Y27" s="1">
        <v>99.950759887695313</v>
      </c>
      <c r="Z27" s="1">
        <v>0.33526697754859924</v>
      </c>
      <c r="AA27" s="1">
        <v>88.669380187988281</v>
      </c>
      <c r="AB27" s="1">
        <v>-0.21712149679660797</v>
      </c>
      <c r="AC27" s="1">
        <v>4.2989295907318592E-3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1.101190454819623</v>
      </c>
      <c r="AL27">
        <f>(U27-T27)/(1000-U27)*AK27</f>
        <v>1.8846808007965097E-2</v>
      </c>
      <c r="AM27">
        <f>(P27+273.15)</f>
        <v>304.01422729492185</v>
      </c>
      <c r="AN27">
        <f>(O27+273.15)</f>
        <v>303.97138252258299</v>
      </c>
      <c r="AO27">
        <f>(Y27*AG27+Z27*AH27)*AI27</f>
        <v>15.992121224579478</v>
      </c>
      <c r="AP27">
        <f>((AO27+0.00000010773*(AN27^4-AM27^4))-AL27*44100)/(L27*51.4+0.00000043092*AM27^3)</f>
        <v>-6.6796330927315513</v>
      </c>
      <c r="AQ27">
        <f>0.61365*EXP(17.502*J27/(240.97+J27))</f>
        <v>4.4765713212283034</v>
      </c>
      <c r="AR27">
        <f>AQ27*1000/AA27</f>
        <v>50.486101422356938</v>
      </c>
      <c r="AS27">
        <f>(AR27-U27)</f>
        <v>28.581754956292485</v>
      </c>
      <c r="AT27">
        <f>IF(D27,P27,(O27+P27)/2)</f>
        <v>30.842804908752441</v>
      </c>
      <c r="AU27">
        <f>0.61365*EXP(17.502*AT27/(240.97+AT27))</f>
        <v>4.4711008534522847</v>
      </c>
      <c r="AV27">
        <f>IF(AS27&lt;&gt;0,(1000-(AR27+U27)/2)/AS27*AL27,0)</f>
        <v>0.63553282852158022</v>
      </c>
      <c r="AW27">
        <f>U27*AA27/1000</f>
        <v>1.9422448245688866</v>
      </c>
      <c r="AX27">
        <f>(AU27-AW27)</f>
        <v>2.5288560288833981</v>
      </c>
      <c r="AY27">
        <f>1/(1.6/F27+1.37/N27)</f>
        <v>0.40685664816648653</v>
      </c>
      <c r="AZ27">
        <f>G27*AA27*0.001</f>
        <v>33.523168212924581</v>
      </c>
      <c r="BA27">
        <f>G27/S27</f>
        <v>0.95985678570845756</v>
      </c>
      <c r="BB27">
        <f>(1-AL27*AA27/AQ27/F27)*100</f>
        <v>50.951265830148486</v>
      </c>
      <c r="BC27">
        <f>(S27-E27/(N27/1.35))</f>
        <v>394.17575339262709</v>
      </c>
      <c r="BD27">
        <f>E27*BB27/100/BC27</f>
        <v>-1.0874992351501804E-3</v>
      </c>
    </row>
    <row r="28" spans="1:56" x14ac:dyDescent="0.35">
      <c r="A28" s="1" t="s">
        <v>0</v>
      </c>
      <c r="B28" s="1" t="s">
        <v>5290</v>
      </c>
      <c r="K28" s="1">
        <v>2.72</v>
      </c>
    </row>
    <row r="29" spans="1:56" x14ac:dyDescent="0.35">
      <c r="A29" s="1" t="s">
        <v>0</v>
      </c>
      <c r="B29" s="1" t="s">
        <v>5289</v>
      </c>
      <c r="K29" s="1">
        <v>2.72</v>
      </c>
    </row>
    <row r="30" spans="1:56" x14ac:dyDescent="0.35">
      <c r="A30" s="1">
        <v>5</v>
      </c>
      <c r="B30" s="1" t="s">
        <v>5288</v>
      </c>
      <c r="C30" s="1">
        <v>1211.5000013075769</v>
      </c>
      <c r="D30" s="1">
        <v>0</v>
      </c>
      <c r="E30">
        <f>(R30-S30*(1000-T30)/(1000-U30))*AK30</f>
        <v>-0.27835603456248748</v>
      </c>
      <c r="F30">
        <f>IF(AV30&lt;&gt;0,1/(1/AV30-1/N30),0)</f>
        <v>0.74756322209223136</v>
      </c>
      <c r="G30">
        <f>((AY30-AL30/2)*S30-E30)/(AY30+AL30/2)</f>
        <v>376.63445727211717</v>
      </c>
      <c r="H30">
        <f>AL30*1000</f>
        <v>18.293671293610466</v>
      </c>
      <c r="I30">
        <f>(AQ30-AW30)</f>
        <v>2.4967596944272468</v>
      </c>
      <c r="J30">
        <f>(P30+AP30*D30)</f>
        <v>30.839315414428711</v>
      </c>
      <c r="K30" s="1">
        <v>2.72</v>
      </c>
      <c r="L30">
        <f>(K30*AE30+AF30)</f>
        <v>2.140174012184143</v>
      </c>
      <c r="M30" s="1">
        <v>0.5</v>
      </c>
      <c r="N30">
        <f>L30*(M30+1)*(M30+1)/(M30*M30+1)</f>
        <v>3.8523132219314578</v>
      </c>
      <c r="O30" s="1">
        <v>30.798608779907227</v>
      </c>
      <c r="P30" s="1">
        <v>30.839315414428711</v>
      </c>
      <c r="Q30" s="1">
        <v>30.913166046142578</v>
      </c>
      <c r="R30" s="1">
        <v>399.80496215820313</v>
      </c>
      <c r="S30" s="1">
        <v>393.52218627929688</v>
      </c>
      <c r="T30" s="1">
        <v>6.0182781219482422</v>
      </c>
      <c r="U30" s="1">
        <v>22.25629997253418</v>
      </c>
      <c r="V30" s="1">
        <v>11.96539306640625</v>
      </c>
      <c r="W30" s="1">
        <v>44.249427795410156</v>
      </c>
      <c r="X30" s="1">
        <v>299.61370849609375</v>
      </c>
      <c r="Y30" s="1">
        <v>150.4136962890625</v>
      </c>
      <c r="Z30" s="1">
        <v>0.17549502849578857</v>
      </c>
      <c r="AA30" s="1">
        <v>88.669303894042969</v>
      </c>
      <c r="AB30" s="1">
        <v>-0.20737724006175995</v>
      </c>
      <c r="AC30" s="1">
        <v>2.299074549227953E-3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1.1015209871179914</v>
      </c>
      <c r="AL30">
        <f>(U30-T30)/(1000-U30)*AK30</f>
        <v>1.8293671293610467E-2</v>
      </c>
      <c r="AM30">
        <f>(P30+273.15)</f>
        <v>303.98931541442869</v>
      </c>
      <c r="AN30">
        <f>(O30+273.15)</f>
        <v>303.9486087799072</v>
      </c>
      <c r="AO30">
        <f>(Y30*AG30+Z30*AH30)*AI30</f>
        <v>24.066190868328704</v>
      </c>
      <c r="AP30">
        <f>((AO30+0.00000010773*(AN30^4-AM30^4))-AL30*44100)/(L30*51.4+0.00000043092*AM30^3)</f>
        <v>-6.4136967904879745</v>
      </c>
      <c r="AQ30">
        <f>0.61365*EXP(17.502*J30/(240.97+J30))</f>
        <v>4.4702103202488601</v>
      </c>
      <c r="AR30">
        <f>AQ30*1000/AA30</f>
        <v>50.414406383415624</v>
      </c>
      <c r="AS30">
        <f>(AR30-U30)</f>
        <v>28.158106410881445</v>
      </c>
      <c r="AT30">
        <f>IF(D30,P30,(O30+P30)/2)</f>
        <v>30.818962097167969</v>
      </c>
      <c r="AU30">
        <f>0.61365*EXP(17.502*AT30/(240.97+AT30))</f>
        <v>4.4650191487914013</v>
      </c>
      <c r="AV30">
        <f>IF(AS30&lt;&gt;0,(1000-(AR30+U30)/2)/AS30*AL30,0)</f>
        <v>0.62607066075376416</v>
      </c>
      <c r="AW30">
        <f>U30*AA30/1000</f>
        <v>1.9734506258216133</v>
      </c>
      <c r="AX30">
        <f>(AU30-AW30)</f>
        <v>2.4915685229697879</v>
      </c>
      <c r="AY30">
        <f>1/(1.6/F30+1.37/N30)</f>
        <v>0.40065423855515969</v>
      </c>
      <c r="AZ30">
        <f>G30*AA30*0.001</f>
        <v>33.395915148829303</v>
      </c>
      <c r="BA30">
        <f>G30/S30</f>
        <v>0.95708570038489804</v>
      </c>
      <c r="BB30">
        <f>(1-AL30*AA30/AQ30/F30)*100</f>
        <v>51.460166062623877</v>
      </c>
      <c r="BC30">
        <f>(S30-E30/(N30/1.35))</f>
        <v>393.61973303238017</v>
      </c>
      <c r="BD30">
        <f>E30*BB30/100/BC30</f>
        <v>-3.6391081444945569E-4</v>
      </c>
    </row>
    <row r="31" spans="1:56" x14ac:dyDescent="0.35">
      <c r="A31" s="1" t="s">
        <v>0</v>
      </c>
      <c r="B31" s="1" t="s">
        <v>5287</v>
      </c>
      <c r="K31" s="1">
        <v>2.72</v>
      </c>
    </row>
    <row r="32" spans="1:56" x14ac:dyDescent="0.35">
      <c r="A32" s="1" t="s">
        <v>0</v>
      </c>
      <c r="B32" s="1" t="s">
        <v>5286</v>
      </c>
      <c r="K32" s="1">
        <v>2.72</v>
      </c>
    </row>
    <row r="33" spans="1:56" x14ac:dyDescent="0.35">
      <c r="A33" s="1">
        <v>6</v>
      </c>
      <c r="B33" s="1" t="s">
        <v>5285</v>
      </c>
      <c r="C33" s="1">
        <v>1414.5000013075769</v>
      </c>
      <c r="D33" s="1">
        <v>0</v>
      </c>
      <c r="E33">
        <f>(R33-S33*(1000-T33)/(1000-U33))*AK33</f>
        <v>0.7074003095717778</v>
      </c>
      <c r="F33">
        <f>IF(AV33&lt;&gt;0,1/(1/AV33-1/N33),0)</f>
        <v>0.75696036623889873</v>
      </c>
      <c r="G33">
        <f>((AY33-AL33/2)*S33-E33)/(AY33+AL33/2)</f>
        <v>373.96157332223851</v>
      </c>
      <c r="H33">
        <f>AL33*1000</f>
        <v>18.023698396139771</v>
      </c>
      <c r="I33">
        <f>(AQ33-AW33)</f>
        <v>2.4336684167604892</v>
      </c>
      <c r="J33">
        <f>(P33+AP33*D33)</f>
        <v>30.802692413330078</v>
      </c>
      <c r="K33" s="1">
        <v>2.72</v>
      </c>
      <c r="L33">
        <f>(K33*AE33+AF33)</f>
        <v>2.140174012184143</v>
      </c>
      <c r="M33" s="1">
        <v>0.5</v>
      </c>
      <c r="N33">
        <f>L33*(M33+1)*(M33+1)/(M33*M33+1)</f>
        <v>3.8523132219314578</v>
      </c>
      <c r="O33" s="1">
        <v>30.774370193481445</v>
      </c>
      <c r="P33" s="1">
        <v>30.802692413330078</v>
      </c>
      <c r="Q33" s="1">
        <v>30.889972686767578</v>
      </c>
      <c r="R33" s="1">
        <v>399.83734130859375</v>
      </c>
      <c r="S33" s="1">
        <v>392.77078247070313</v>
      </c>
      <c r="T33" s="1">
        <v>6.8797855377197266</v>
      </c>
      <c r="U33" s="1">
        <v>22.86286735534668</v>
      </c>
      <c r="V33" s="1">
        <v>13.696964263916016</v>
      </c>
      <c r="W33" s="1">
        <v>45.517681121826172</v>
      </c>
      <c r="X33" s="1">
        <v>299.71453857421875</v>
      </c>
      <c r="Y33" s="1">
        <v>300.47640991210938</v>
      </c>
      <c r="Z33" s="1">
        <v>0.10739196091890335</v>
      </c>
      <c r="AA33" s="1">
        <v>88.668006896972656</v>
      </c>
      <c r="AB33" s="1">
        <v>-0.15198783576488495</v>
      </c>
      <c r="AC33" s="1">
        <v>1.0242026764899492E-3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1.1018916859346275</v>
      </c>
      <c r="AL33">
        <f>(U33-T33)/(1000-U33)*AK33</f>
        <v>1.8023698396139771E-2</v>
      </c>
      <c r="AM33">
        <f>(P33+273.15)</f>
        <v>303.95269241333006</v>
      </c>
      <c r="AN33">
        <f>(O33+273.15)</f>
        <v>303.92437019348142</v>
      </c>
      <c r="AO33">
        <f>(Y33*AG33+Z33*AH33)*AI33</f>
        <v>48.076224511350119</v>
      </c>
      <c r="AP33">
        <f>((AO33+0.00000010773*(AN33^4-AM33^4))-AL33*44100)/(L33*51.4+0.00000043092*AM33^3)</f>
        <v>-6.1185610832126676</v>
      </c>
      <c r="AQ33">
        <f>0.61365*EXP(17.502*J33/(240.97+J33))</f>
        <v>4.4608732971089395</v>
      </c>
      <c r="AR33">
        <f>AQ33*1000/AA33</f>
        <v>50.309840642885192</v>
      </c>
      <c r="AS33">
        <f>(AR33-U33)</f>
        <v>27.446973287538512</v>
      </c>
      <c r="AT33">
        <f>IF(D33,P33,(O33+P33)/2)</f>
        <v>30.788531303405762</v>
      </c>
      <c r="AU33">
        <f>0.61365*EXP(17.502*AT33/(240.97+AT33))</f>
        <v>4.4572674836789572</v>
      </c>
      <c r="AV33">
        <f>IF(AS33&lt;&gt;0,(1000-(AR33+U33)/2)/AS33*AL33,0)</f>
        <v>0.6326481541091834</v>
      </c>
      <c r="AW33">
        <f>U33*AA33/1000</f>
        <v>2.0272048803484504</v>
      </c>
      <c r="AX33">
        <f>(AU33-AW33)</f>
        <v>2.4300626033305068</v>
      </c>
      <c r="AY33">
        <f>1/(1.6/F33+1.37/N33)</f>
        <v>0.40496528137550092</v>
      </c>
      <c r="AZ33">
        <f>G33*AA33*0.001</f>
        <v>33.158427362538994</v>
      </c>
      <c r="BA33">
        <f>G33/S33</f>
        <v>0.95211148591515304</v>
      </c>
      <c r="BB33">
        <f>(1-AL33*AA33/AQ33/F33)*100</f>
        <v>52.672035246696993</v>
      </c>
      <c r="BC33">
        <f>(S33-E33/(N33/1.35))</f>
        <v>392.52288195926883</v>
      </c>
      <c r="BD33">
        <f>E33*BB33/100/BC33</f>
        <v>9.4924947695547218E-4</v>
      </c>
    </row>
    <row r="34" spans="1:56" x14ac:dyDescent="0.35">
      <c r="A34" s="1" t="s">
        <v>0</v>
      </c>
      <c r="B34" s="1" t="s">
        <v>5284</v>
      </c>
      <c r="K34" s="1">
        <v>2.72</v>
      </c>
    </row>
    <row r="35" spans="1:56" x14ac:dyDescent="0.35">
      <c r="A35" s="1" t="s">
        <v>0</v>
      </c>
      <c r="B35" s="1" t="s">
        <v>5283</v>
      </c>
      <c r="K35" s="1">
        <v>2.72</v>
      </c>
    </row>
    <row r="36" spans="1:56" x14ac:dyDescent="0.35">
      <c r="A36" s="1">
        <v>7</v>
      </c>
      <c r="B36" s="1" t="s">
        <v>5282</v>
      </c>
      <c r="C36" s="1">
        <v>1618.000001296401</v>
      </c>
      <c r="D36" s="1">
        <v>0</v>
      </c>
      <c r="E36">
        <f>(R36-S36*(1000-T36)/(1000-U36))*AK36</f>
        <v>1.4337346267270197</v>
      </c>
      <c r="F36">
        <f>IF(AV36&lt;&gt;0,1/(1/AV36-1/N36),0)</f>
        <v>0.77938606246478059</v>
      </c>
      <c r="G36">
        <f>((AY36-AL36/2)*S36-E36)/(AY36+AL36/2)</f>
        <v>372.16137446195279</v>
      </c>
      <c r="H36">
        <f>AL36*1000</f>
        <v>18.017063339711779</v>
      </c>
      <c r="I36">
        <f>(AQ36-AW36)</f>
        <v>2.3731839023715082</v>
      </c>
      <c r="J36">
        <f>(P36+AP36*D36)</f>
        <v>30.82780647277832</v>
      </c>
      <c r="K36" s="1">
        <v>2.72</v>
      </c>
      <c r="L36">
        <f>(K36*AE36+AF36)</f>
        <v>2.140174012184143</v>
      </c>
      <c r="M36" s="1">
        <v>0.5</v>
      </c>
      <c r="N36">
        <f>L36*(M36+1)*(M36+1)/(M36*M36+1)</f>
        <v>3.8523132219314578</v>
      </c>
      <c r="O36" s="1">
        <v>30.786567687988281</v>
      </c>
      <c r="P36" s="1">
        <v>30.82780647277832</v>
      </c>
      <c r="Q36" s="1">
        <v>30.888805389404297</v>
      </c>
      <c r="R36" s="1">
        <v>399.91445922851563</v>
      </c>
      <c r="S36" s="1">
        <v>392.19912719726563</v>
      </c>
      <c r="T36" s="1">
        <v>7.6502647399902344</v>
      </c>
      <c r="U36" s="1">
        <v>23.617839813232422</v>
      </c>
      <c r="V36" s="1">
        <v>15.219897270202637</v>
      </c>
      <c r="W36" s="1">
        <v>46.98675537109375</v>
      </c>
      <c r="X36" s="1">
        <v>299.6634521484375</v>
      </c>
      <c r="Y36" s="1">
        <v>500.33056640625</v>
      </c>
      <c r="Z36" s="1">
        <v>0.16895022988319397</v>
      </c>
      <c r="AA36" s="1">
        <v>88.665618896484375</v>
      </c>
      <c r="AB36" s="1">
        <v>-0.18040885031223297</v>
      </c>
      <c r="AC36" s="1">
        <v>-1.0218759067356586E-2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1.1017038681927847</v>
      </c>
      <c r="AL36">
        <f>(U36-T36)/(1000-U36)*AK36</f>
        <v>1.8017063339711779E-2</v>
      </c>
      <c r="AM36">
        <f>(P36+273.15)</f>
        <v>303.9778064727783</v>
      </c>
      <c r="AN36">
        <f>(O36+273.15)</f>
        <v>303.93656768798826</v>
      </c>
      <c r="AO36">
        <f>(Y36*AG36+Z36*AH36)*AI36</f>
        <v>80.052888835678459</v>
      </c>
      <c r="AP36">
        <f>((AO36+0.00000010773*(AN36^4-AM36^4))-AL36*44100)/(L36*51.4+0.00000043092*AM36^3)</f>
        <v>-5.855424732219622</v>
      </c>
      <c r="AQ36">
        <f>0.61365*EXP(17.502*J36/(240.97+J36))</f>
        <v>4.4672742864097899</v>
      </c>
      <c r="AR36">
        <f>AQ36*1000/AA36</f>
        <v>50.383388082197428</v>
      </c>
      <c r="AS36">
        <f>(AR36-U36)</f>
        <v>26.765548268965006</v>
      </c>
      <c r="AT36">
        <f>IF(D36,P36,(O36+P36)/2)</f>
        <v>30.807187080383301</v>
      </c>
      <c r="AU36">
        <f>0.61365*EXP(17.502*AT36/(240.97+AT36))</f>
        <v>4.4620182957889165</v>
      </c>
      <c r="AV36">
        <f>IF(AS36&lt;&gt;0,(1000-(AR36+U36)/2)/AS36*AL36,0)</f>
        <v>0.64823708299394756</v>
      </c>
      <c r="AW36">
        <f>U36*AA36/1000</f>
        <v>2.0940903840382816</v>
      </c>
      <c r="AX36">
        <f>(AU36-AW36)</f>
        <v>2.3679279117506349</v>
      </c>
      <c r="AY36">
        <f>1/(1.6/F36+1.37/N36)</f>
        <v>0.41519129031118579</v>
      </c>
      <c r="AZ36">
        <f>G36*AA36*0.001</f>
        <v>32.997918596035319</v>
      </c>
      <c r="BA36">
        <f>G36/S36</f>
        <v>0.94890923679890193</v>
      </c>
      <c r="BB36">
        <f>(1-AL36*AA36/AQ36/F36)*100</f>
        <v>54.117824533000089</v>
      </c>
      <c r="BC36">
        <f>(S36-E36/(N36/1.35))</f>
        <v>391.69669096361196</v>
      </c>
      <c r="BD36">
        <f>E36*BB36/100/BC36</f>
        <v>1.9808847188680307E-3</v>
      </c>
    </row>
    <row r="37" spans="1:56" x14ac:dyDescent="0.35">
      <c r="A37" s="1" t="s">
        <v>0</v>
      </c>
      <c r="B37" s="1" t="s">
        <v>5281</v>
      </c>
      <c r="K37" s="1">
        <v>2.72</v>
      </c>
    </row>
    <row r="38" spans="1:56" x14ac:dyDescent="0.35">
      <c r="A38" s="1" t="s">
        <v>0</v>
      </c>
      <c r="B38" s="1" t="s">
        <v>5280</v>
      </c>
      <c r="K38" s="1">
        <v>2.72</v>
      </c>
    </row>
    <row r="39" spans="1:56" x14ac:dyDescent="0.35">
      <c r="A39" s="1">
        <v>8</v>
      </c>
      <c r="B39" s="1" t="s">
        <v>5279</v>
      </c>
      <c r="C39" s="1">
        <v>1821.000001296401</v>
      </c>
      <c r="D39" s="1">
        <v>0</v>
      </c>
      <c r="E39">
        <f>(R39-S39*(1000-T39)/(1000-U39))*AK39</f>
        <v>1.8589978908683269</v>
      </c>
      <c r="F39">
        <f>IF(AV39&lt;&gt;0,1/(1/AV39-1/N39),0)</f>
        <v>0.82854230082266478</v>
      </c>
      <c r="G39">
        <f>((AY39-AL39/2)*S39-E39)/(AY39+AL39/2)</f>
        <v>371.7468538224465</v>
      </c>
      <c r="H39">
        <f>AL39*1000</f>
        <v>18.262045595259856</v>
      </c>
      <c r="I39">
        <f>(AQ39-AW39)</f>
        <v>2.2858419795067908</v>
      </c>
      <c r="J39">
        <f>(P39+AP39*D39)</f>
        <v>30.78895378112793</v>
      </c>
      <c r="K39" s="1">
        <v>2.72</v>
      </c>
      <c r="L39">
        <f>(K39*AE39+AF39)</f>
        <v>2.140174012184143</v>
      </c>
      <c r="M39" s="1">
        <v>0.5</v>
      </c>
      <c r="N39">
        <f>L39*(M39+1)*(M39+1)/(M39*M39+1)</f>
        <v>3.8523132219314578</v>
      </c>
      <c r="O39" s="1">
        <v>30.816003799438477</v>
      </c>
      <c r="P39" s="1">
        <v>30.78895378112793</v>
      </c>
      <c r="Q39" s="1">
        <v>30.903364181518555</v>
      </c>
      <c r="R39" s="1">
        <v>400.13485717773438</v>
      </c>
      <c r="S39" s="1">
        <v>391.94390869140625</v>
      </c>
      <c r="T39" s="1">
        <v>8.3080425262451172</v>
      </c>
      <c r="U39" s="1">
        <v>24.491352081298828</v>
      </c>
      <c r="V39" s="1">
        <v>16.500703811645508</v>
      </c>
      <c r="W39" s="1">
        <v>48.642570495605469</v>
      </c>
      <c r="X39" s="1">
        <v>299.4208984375</v>
      </c>
      <c r="Y39" s="1">
        <v>750.31396484375</v>
      </c>
      <c r="Z39" s="1">
        <v>0.30515196919441223</v>
      </c>
      <c r="AA39" s="1">
        <v>88.665298461914063</v>
      </c>
      <c r="AB39" s="1">
        <v>-8.5872560739517212E-3</v>
      </c>
      <c r="AC39" s="1">
        <v>-1.7892118543386459E-2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1.1008121266084556</v>
      </c>
      <c r="AL39">
        <f>(U39-T39)/(1000-U39)*AK39</f>
        <v>1.8262045595259856E-2</v>
      </c>
      <c r="AM39">
        <f>(P39+273.15)</f>
        <v>303.93895378112791</v>
      </c>
      <c r="AN39">
        <f>(O39+273.15)</f>
        <v>303.96600379943845</v>
      </c>
      <c r="AO39">
        <f>(Y39*AG39+Z39*AH39)*AI39</f>
        <v>120.05023169166816</v>
      </c>
      <c r="AP39">
        <f>((AO39+0.00000010773*(AN39^4-AM39^4))-AL39*44100)/(L39*51.4+0.00000043092*AM39^3)</f>
        <v>-5.6097915375970304</v>
      </c>
      <c r="AQ39">
        <f>0.61365*EXP(17.502*J39/(240.97+J39))</f>
        <v>4.4573750215309715</v>
      </c>
      <c r="AR39">
        <f>AQ39*1000/AA39</f>
        <v>50.271922599410473</v>
      </c>
      <c r="AS39">
        <f>(AR39-U39)</f>
        <v>25.780570518111645</v>
      </c>
      <c r="AT39">
        <f>IF(D39,P39,(O39+P39)/2)</f>
        <v>30.802478790283203</v>
      </c>
      <c r="AU39">
        <f>0.61365*EXP(17.502*AT39/(240.97+AT39))</f>
        <v>4.4608188838535705</v>
      </c>
      <c r="AV39">
        <f>IF(AS39&lt;&gt;0,(1000-(AR39+U39)/2)/AS39*AL39,0)</f>
        <v>0.68188484880017586</v>
      </c>
      <c r="AW39">
        <f>U39*AA39/1000</f>
        <v>2.1715330420241807</v>
      </c>
      <c r="AX39">
        <f>(AU39-AW39)</f>
        <v>2.2892858418293898</v>
      </c>
      <c r="AY39">
        <f>1/(1.6/F39+1.37/N39)</f>
        <v>0.43730512745676575</v>
      </c>
      <c r="AZ39">
        <f>G39*AA39*0.001</f>
        <v>32.961045746444753</v>
      </c>
      <c r="BA39">
        <f>G39/S39</f>
        <v>0.94846952734539947</v>
      </c>
      <c r="BB39">
        <f>(1-AL39*AA39/AQ39/F39)*100</f>
        <v>56.156093588473269</v>
      </c>
      <c r="BC39">
        <f>(S39-E39/(N39/1.35))</f>
        <v>391.29244371229066</v>
      </c>
      <c r="BD39">
        <f>E39*BB39/100/BC39</f>
        <v>2.6679293509980222E-3</v>
      </c>
    </row>
    <row r="40" spans="1:56" x14ac:dyDescent="0.35">
      <c r="A40" s="1" t="s">
        <v>0</v>
      </c>
      <c r="B40" s="1" t="s">
        <v>5278</v>
      </c>
      <c r="K40" s="1">
        <v>2.72</v>
      </c>
    </row>
    <row r="41" spans="1:56" x14ac:dyDescent="0.35">
      <c r="A41" s="1" t="s">
        <v>0</v>
      </c>
      <c r="B41" s="1" t="s">
        <v>5277</v>
      </c>
      <c r="K41" s="1">
        <v>2.72</v>
      </c>
    </row>
    <row r="42" spans="1:56" x14ac:dyDescent="0.35">
      <c r="A42" s="1">
        <v>9</v>
      </c>
      <c r="B42" s="1" t="s">
        <v>5276</v>
      </c>
      <c r="C42" s="1">
        <v>2024.000001296401</v>
      </c>
      <c r="D42" s="1">
        <v>0</v>
      </c>
      <c r="E42">
        <f>(R42-S42*(1000-T42)/(1000-U42))*AK42</f>
        <v>2.0611087432001831</v>
      </c>
      <c r="F42">
        <f>IF(AV42&lt;&gt;0,1/(1/AV42-1/N42),0)</f>
        <v>0.87410451834972491</v>
      </c>
      <c r="G42">
        <f>((AY42-AL42/2)*S42-E42)/(AY42+AL42/2)</f>
        <v>371.42436874895418</v>
      </c>
      <c r="H42">
        <f>AL42*1000</f>
        <v>18.6079991792475</v>
      </c>
      <c r="I42">
        <f>(AQ42-AW42)</f>
        <v>2.2279968603624587</v>
      </c>
      <c r="J42">
        <f>(P42+AP42*D42)</f>
        <v>30.864387512207031</v>
      </c>
      <c r="K42" s="1">
        <v>2.72</v>
      </c>
      <c r="L42">
        <f>(K42*AE42+AF42)</f>
        <v>2.140174012184143</v>
      </c>
      <c r="M42" s="1">
        <v>0.5</v>
      </c>
      <c r="N42">
        <f>L42*(M42+1)*(M42+1)/(M42*M42+1)</f>
        <v>3.8523132219314578</v>
      </c>
      <c r="O42" s="1">
        <v>30.862764358520508</v>
      </c>
      <c r="P42" s="1">
        <v>30.864387512207031</v>
      </c>
      <c r="Q42" s="1">
        <v>30.935705184936523</v>
      </c>
      <c r="R42" s="1">
        <v>399.92947387695313</v>
      </c>
      <c r="S42" s="1">
        <v>391.44631958007813</v>
      </c>
      <c r="T42" s="1">
        <v>8.8971958160400391</v>
      </c>
      <c r="U42" s="1">
        <v>25.360431671142578</v>
      </c>
      <c r="V42" s="1">
        <v>17.623916625976563</v>
      </c>
      <c r="W42" s="1">
        <v>50.234947204589844</v>
      </c>
      <c r="X42" s="1">
        <v>299.63836669921875</v>
      </c>
      <c r="Y42" s="1">
        <v>1000.4749145507813</v>
      </c>
      <c r="Z42" s="1">
        <v>0.25276660919189453</v>
      </c>
      <c r="AA42" s="1">
        <v>88.666290283203125</v>
      </c>
      <c r="AB42" s="1">
        <v>0.15026894211769104</v>
      </c>
      <c r="AC42" s="1">
        <v>-3.5538621246814728E-2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1.1016116422765394</v>
      </c>
      <c r="AL42">
        <f>(U42-T42)/(1000-U42)*AK42</f>
        <v>1.8607999179247499E-2</v>
      </c>
      <c r="AM42">
        <f>(P42+273.15)</f>
        <v>304.01438751220701</v>
      </c>
      <c r="AN42">
        <f>(O42+273.15)</f>
        <v>304.01276435852049</v>
      </c>
      <c r="AO42">
        <f>(Y42*AG42+Z42*AH42)*AI42</f>
        <v>160.07598275014789</v>
      </c>
      <c r="AP42">
        <f>((AO42+0.00000010773*(AN42^4-AM42^4))-AL42*44100)/(L42*51.4+0.00000043092*AM42^3)</f>
        <v>-5.4093809266589954</v>
      </c>
      <c r="AQ42">
        <f>0.61365*EXP(17.502*J42/(240.97+J42))</f>
        <v>4.4766122566233246</v>
      </c>
      <c r="AR42">
        <f>AQ42*1000/AA42</f>
        <v>50.488322476612858</v>
      </c>
      <c r="AS42">
        <f>(AR42-U42)</f>
        <v>25.12789080547028</v>
      </c>
      <c r="AT42">
        <f>IF(D42,P42,(O42+P42)/2)</f>
        <v>30.86357593536377</v>
      </c>
      <c r="AU42">
        <f>0.61365*EXP(17.502*AT42/(240.97+AT42))</f>
        <v>4.4764049027119617</v>
      </c>
      <c r="AV42">
        <f>IF(AS42&lt;&gt;0,(1000-(AR42+U42)/2)/AS42*AL42,0)</f>
        <v>0.71244747680477905</v>
      </c>
      <c r="AW42">
        <f>U42*AA42/1000</f>
        <v>2.2486153962608659</v>
      </c>
      <c r="AX42">
        <f>(AU42-AW42)</f>
        <v>2.2277895064510957</v>
      </c>
      <c r="AY42">
        <f>1/(1.6/F42+1.37/N42)</f>
        <v>0.45744080542402094</v>
      </c>
      <c r="AZ42">
        <f>G42*AA42*0.001</f>
        <v>32.932820897750254</v>
      </c>
      <c r="BA42">
        <f>G42/S42</f>
        <v>0.94885134990513542</v>
      </c>
      <c r="BB42">
        <f>(1-AL42*AA42/AQ42/F42)*100</f>
        <v>57.835653660398535</v>
      </c>
      <c r="BC42">
        <f>(S42-E42/(N42/1.35))</f>
        <v>390.72402711759628</v>
      </c>
      <c r="BD42">
        <f>E42*BB42/100/BC42</f>
        <v>3.0508891994058961E-3</v>
      </c>
    </row>
    <row r="43" spans="1:56" x14ac:dyDescent="0.35">
      <c r="A43" s="1" t="s">
        <v>0</v>
      </c>
      <c r="B43" s="1" t="s">
        <v>5275</v>
      </c>
      <c r="K43" s="1">
        <v>2.72</v>
      </c>
    </row>
    <row r="44" spans="1:56" x14ac:dyDescent="0.35">
      <c r="A44" s="1" t="s">
        <v>0</v>
      </c>
      <c r="B44" s="1" t="s">
        <v>5274</v>
      </c>
      <c r="K44" s="1">
        <v>2.72</v>
      </c>
    </row>
    <row r="45" spans="1:56" x14ac:dyDescent="0.35">
      <c r="A45" s="1">
        <v>10</v>
      </c>
      <c r="B45" s="1" t="s">
        <v>5273</v>
      </c>
      <c r="C45" s="1">
        <v>2227.000001296401</v>
      </c>
      <c r="D45" s="1">
        <v>0</v>
      </c>
      <c r="E45">
        <f>(R45-S45*(1000-T45)/(1000-U45))*AK45</f>
        <v>2.1736317991686174</v>
      </c>
      <c r="F45">
        <f>IF(AV45&lt;&gt;0,1/(1/AV45-1/N45),0)</f>
        <v>0.93122872944051205</v>
      </c>
      <c r="G45">
        <f>((AY45-AL45/2)*S45-E45)/(AY45+AL45/2)</f>
        <v>371.85831601136971</v>
      </c>
      <c r="H45">
        <f>AL45*1000</f>
        <v>19.047995713369041</v>
      </c>
      <c r="I45">
        <f>(AQ45-AW45)</f>
        <v>2.1653684101046697</v>
      </c>
      <c r="J45">
        <f>(P45+AP45*D45)</f>
        <v>30.93549919128418</v>
      </c>
      <c r="K45" s="1">
        <v>2.72</v>
      </c>
      <c r="L45">
        <f>(K45*AE45+AF45)</f>
        <v>2.140174012184143</v>
      </c>
      <c r="M45" s="1">
        <v>0.5</v>
      </c>
      <c r="N45">
        <f>L45*(M45+1)*(M45+1)/(M45*M45+1)</f>
        <v>3.8523132219314578</v>
      </c>
      <c r="O45" s="1">
        <v>30.939420700073242</v>
      </c>
      <c r="P45" s="1">
        <v>30.93549919128418</v>
      </c>
      <c r="Q45" s="1">
        <v>30.986394882202148</v>
      </c>
      <c r="R45" s="1">
        <v>400.18310546875</v>
      </c>
      <c r="S45" s="1">
        <v>391.44174194335938</v>
      </c>
      <c r="T45" s="1">
        <v>9.4359636306762695</v>
      </c>
      <c r="U45" s="1">
        <v>26.272321701049805</v>
      </c>
      <c r="V45" s="1">
        <v>18.609359741210938</v>
      </c>
      <c r="W45" s="1">
        <v>51.813587188720703</v>
      </c>
      <c r="X45" s="1">
        <v>299.64535522460938</v>
      </c>
      <c r="Y45" s="1">
        <v>1250.4259033203125</v>
      </c>
      <c r="Z45" s="1">
        <v>0.34182444214820862</v>
      </c>
      <c r="AA45" s="1">
        <v>88.665367126464844</v>
      </c>
      <c r="AB45" s="1">
        <v>0.35100290179252625</v>
      </c>
      <c r="AC45" s="1">
        <v>-4.6781390905380249E-2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1.101637335384593</v>
      </c>
      <c r="AL45">
        <f>(U45-T45)/(1000-U45)*AK45</f>
        <v>1.9047995713369039E-2</v>
      </c>
      <c r="AM45">
        <f>(P45+273.15)</f>
        <v>304.08549919128416</v>
      </c>
      <c r="AN45">
        <f>(O45+273.15)</f>
        <v>304.08942070007322</v>
      </c>
      <c r="AO45">
        <f>(Y45*AG45+Z45*AH45)*AI45</f>
        <v>200.06814005937849</v>
      </c>
      <c r="AP45">
        <f>((AO45+0.00000010773*(AN45^4-AM45^4))-AL45*44100)/(L45*51.4+0.00000043092*AM45^3)</f>
        <v>-5.2398658895377501</v>
      </c>
      <c r="AQ45">
        <f>0.61365*EXP(17.502*J45/(240.97+J45))</f>
        <v>4.4948134589928399</v>
      </c>
      <c r="AR45">
        <f>AQ45*1000/AA45</f>
        <v>50.694127872744431</v>
      </c>
      <c r="AS45">
        <f>(AR45-U45)</f>
        <v>24.421806171694627</v>
      </c>
      <c r="AT45">
        <f>IF(D45,P45,(O45+P45)/2)</f>
        <v>30.937459945678711</v>
      </c>
      <c r="AU45">
        <f>0.61365*EXP(17.502*AT45/(240.97+AT45))</f>
        <v>4.4953162305501495</v>
      </c>
      <c r="AV45">
        <f>IF(AS45&lt;&gt;0,(1000-(AR45+U45)/2)/AS45*AL45,0)</f>
        <v>0.74994319764191009</v>
      </c>
      <c r="AW45">
        <f>U45*AA45/1000</f>
        <v>2.3294450488881702</v>
      </c>
      <c r="AX45">
        <f>(AU45-AW45)</f>
        <v>2.1658711816619793</v>
      </c>
      <c r="AY45">
        <f>1/(1.6/F45+1.37/N45)</f>
        <v>0.48220877940008033</v>
      </c>
      <c r="AZ45">
        <f>G45*AA45*0.001</f>
        <v>32.970954108177075</v>
      </c>
      <c r="BA45">
        <f>G45/S45</f>
        <v>0.94997103314846953</v>
      </c>
      <c r="BB45">
        <f>(1-AL45*AA45/AQ45/F45)*100</f>
        <v>59.650768942923207</v>
      </c>
      <c r="BC45">
        <f>(S45-E45/(N45/1.35))</f>
        <v>390.68001703683518</v>
      </c>
      <c r="BD45">
        <f>E45*BB45/100/BC45</f>
        <v>3.3187980588977196E-3</v>
      </c>
    </row>
    <row r="46" spans="1:56" x14ac:dyDescent="0.35">
      <c r="A46" s="1" t="s">
        <v>0</v>
      </c>
      <c r="B46" s="1" t="s">
        <v>5272</v>
      </c>
      <c r="K46" s="1">
        <v>2.72</v>
      </c>
    </row>
    <row r="47" spans="1:56" x14ac:dyDescent="0.35">
      <c r="A47" s="1" t="s">
        <v>0</v>
      </c>
      <c r="B47" s="1" t="s">
        <v>5271</v>
      </c>
      <c r="K47" s="1">
        <v>2.72</v>
      </c>
    </row>
    <row r="48" spans="1:56" x14ac:dyDescent="0.35">
      <c r="A48" s="1">
        <v>11</v>
      </c>
      <c r="B48" s="1" t="s">
        <v>5270</v>
      </c>
      <c r="C48" s="1">
        <v>2430.5000012852252</v>
      </c>
      <c r="D48" s="1">
        <v>0</v>
      </c>
      <c r="E48">
        <f>(R48-S48*(1000-T48)/(1000-U48))*AK48</f>
        <v>1.9183624095294394</v>
      </c>
      <c r="F48">
        <f>IF(AV48&lt;&gt;0,1/(1/AV48-1/N48),0)</f>
        <v>1.023490279701706</v>
      </c>
      <c r="G48">
        <f>((AY48-AL48/2)*S48-E48)/(AY48+AL48/2)</f>
        <v>373.09026691842394</v>
      </c>
      <c r="H48">
        <f>AL48*1000</f>
        <v>19.718327640934653</v>
      </c>
      <c r="I48">
        <f>(AQ48-AW48)</f>
        <v>2.0775194383766595</v>
      </c>
      <c r="J48">
        <f>(P48+AP48*D48)</f>
        <v>30.961788177490234</v>
      </c>
      <c r="K48" s="1">
        <v>2.72</v>
      </c>
      <c r="L48">
        <f>(K48*AE48+AF48)</f>
        <v>2.140174012184143</v>
      </c>
      <c r="M48" s="1">
        <v>0.5</v>
      </c>
      <c r="N48">
        <f>L48*(M48+1)*(M48+1)/(M48*M48+1)</f>
        <v>3.8523132219314578</v>
      </c>
      <c r="O48" s="1">
        <v>31.010370254516602</v>
      </c>
      <c r="P48" s="1">
        <v>30.961788177490234</v>
      </c>
      <c r="Q48" s="1">
        <v>31.046133041381836</v>
      </c>
      <c r="R48" s="1">
        <v>399.97647094726563</v>
      </c>
      <c r="S48" s="1">
        <v>391.23150634765625</v>
      </c>
      <c r="T48" s="1">
        <v>9.9287843704223633</v>
      </c>
      <c r="U48" s="1">
        <v>27.340309143066406</v>
      </c>
      <c r="V48" s="1">
        <v>19.501420974731445</v>
      </c>
      <c r="W48" s="1">
        <v>53.699913024902344</v>
      </c>
      <c r="X48" s="1">
        <v>299.61468505859375</v>
      </c>
      <c r="Y48" s="1">
        <v>1600.410400390625</v>
      </c>
      <c r="Z48" s="1">
        <v>0.18465889990329742</v>
      </c>
      <c r="AA48" s="1">
        <v>88.661727905273438</v>
      </c>
      <c r="AB48" s="1">
        <v>0.66126596927642822</v>
      </c>
      <c r="AC48" s="1">
        <v>-6.7369982600212097E-2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1.1015245774213003</v>
      </c>
      <c r="AL48">
        <f>(U48-T48)/(1000-U48)*AK48</f>
        <v>1.9718327640934653E-2</v>
      </c>
      <c r="AM48">
        <f>(P48+273.15)</f>
        <v>304.11178817749021</v>
      </c>
      <c r="AN48">
        <f>(O48+273.15)</f>
        <v>304.16037025451658</v>
      </c>
      <c r="AO48">
        <f>(Y48*AG48+Z48*AH48)*AI48</f>
        <v>256.0656583389864</v>
      </c>
      <c r="AP48">
        <f>((AO48+0.00000010773*(AN48^4-AM48^4))-AL48*44100)/(L48*51.4+0.00000043092*AM48^3)</f>
        <v>-5.0188314597279993</v>
      </c>
      <c r="AQ48">
        <f>0.61365*EXP(17.502*J48/(240.97+J48))</f>
        <v>4.5015584884652728</v>
      </c>
      <c r="AR48">
        <f>AQ48*1000/AA48</f>
        <v>50.772284669150103</v>
      </c>
      <c r="AS48">
        <f>(AR48-U48)</f>
        <v>23.431975526083697</v>
      </c>
      <c r="AT48">
        <f>IF(D48,P48,(O48+P48)/2)</f>
        <v>30.986079216003418</v>
      </c>
      <c r="AU48">
        <f>0.61365*EXP(17.502*AT48/(240.97+AT48))</f>
        <v>4.5077987347714261</v>
      </c>
      <c r="AV48">
        <f>IF(AS48&lt;&gt;0,(1000-(AR48+U48)/2)/AS48*AL48,0)</f>
        <v>0.80864725899896395</v>
      </c>
      <c r="AW48">
        <f>U48*AA48/1000</f>
        <v>2.4240390500886133</v>
      </c>
      <c r="AX48">
        <f>(AU48-AW48)</f>
        <v>2.0837596846828128</v>
      </c>
      <c r="AY48">
        <f>1/(1.6/F48+1.37/N48)</f>
        <v>0.52112955239849845</v>
      </c>
      <c r="AZ48">
        <f>G48*AA48*0.001</f>
        <v>33.078827729627143</v>
      </c>
      <c r="BA48">
        <f>G48/S48</f>
        <v>0.95363042307458834</v>
      </c>
      <c r="BB48">
        <f>(1-AL48*AA48/AQ48/F48)*100</f>
        <v>62.054555046654492</v>
      </c>
      <c r="BC48">
        <f>(S48-E48/(N48/1.35))</f>
        <v>390.55923773820859</v>
      </c>
      <c r="BD48">
        <f>E48*BB48/100/BC48</f>
        <v>3.0480171569100566E-3</v>
      </c>
    </row>
    <row r="49" spans="1:56" x14ac:dyDescent="0.35">
      <c r="A49" s="1" t="s">
        <v>0</v>
      </c>
      <c r="B49" s="1" t="s">
        <v>5269</v>
      </c>
      <c r="K49" s="1">
        <v>2.72</v>
      </c>
    </row>
    <row r="50" spans="1:56" x14ac:dyDescent="0.35">
      <c r="A50" s="1" t="s">
        <v>0</v>
      </c>
      <c r="B50" s="1" t="s">
        <v>5264</v>
      </c>
      <c r="K50" s="1">
        <v>2.72</v>
      </c>
    </row>
    <row r="51" spans="1:56" x14ac:dyDescent="0.35">
      <c r="A51" s="1">
        <v>12</v>
      </c>
      <c r="B51" s="1" t="s">
        <v>5268</v>
      </c>
      <c r="C51" s="1">
        <v>2635.0000012740493</v>
      </c>
      <c r="D51" s="1">
        <v>0</v>
      </c>
      <c r="E51">
        <f>(R51-S51*(1000-T51)/(1000-U51))*AK51</f>
        <v>1.465251123421675</v>
      </c>
      <c r="F51">
        <f>IF(AV51&lt;&gt;0,1/(1/AV51-1/N51),0)</f>
        <v>1.1439696719769081</v>
      </c>
      <c r="G51">
        <f>((AY51-AL51/2)*S51-E51)/(AY51+AL51/2)</f>
        <v>374.83043244749797</v>
      </c>
      <c r="H51">
        <f>AL51*1000</f>
        <v>20.641570953842649</v>
      </c>
      <c r="I51">
        <f>(AQ51-AW51)</f>
        <v>1.9922166473055878</v>
      </c>
      <c r="J51">
        <f>(P51+AP51*D51)</f>
        <v>31.055723190307617</v>
      </c>
      <c r="K51" s="1">
        <v>2.72</v>
      </c>
      <c r="L51">
        <f>(K51*AE51+AF51)</f>
        <v>2.140174012184143</v>
      </c>
      <c r="M51" s="1">
        <v>0.5</v>
      </c>
      <c r="N51">
        <f>L51*(M51+1)*(M51+1)/(M51*M51+1)</f>
        <v>3.8523132219314578</v>
      </c>
      <c r="O51" s="1">
        <v>31.151760101318359</v>
      </c>
      <c r="P51" s="1">
        <v>31.055723190307617</v>
      </c>
      <c r="Q51" s="1">
        <v>31.146369934082031</v>
      </c>
      <c r="R51" s="1">
        <v>399.9329833984375</v>
      </c>
      <c r="S51" s="1">
        <v>391.271484375</v>
      </c>
      <c r="T51" s="1">
        <v>10.373753547668457</v>
      </c>
      <c r="U51" s="1">
        <v>28.57573127746582</v>
      </c>
      <c r="V51" s="1">
        <v>20.211423873901367</v>
      </c>
      <c r="W51" s="1">
        <v>55.674758911132813</v>
      </c>
      <c r="X51" s="1">
        <v>299.64154052734375</v>
      </c>
      <c r="Y51" s="1">
        <v>2001.14697265625</v>
      </c>
      <c r="Z51" s="1">
        <v>0.17156584560871124</v>
      </c>
      <c r="AA51" s="1">
        <v>88.659675598144531</v>
      </c>
      <c r="AB51" s="1">
        <v>1.3478764295578003</v>
      </c>
      <c r="AC51" s="1">
        <v>-0.10312905162572861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1.101623310762293</v>
      </c>
      <c r="AL51">
        <f>(U51-T51)/(1000-U51)*AK51</f>
        <v>2.0641570953842649E-2</v>
      </c>
      <c r="AM51">
        <f>(P51+273.15)</f>
        <v>304.20572319030759</v>
      </c>
      <c r="AN51">
        <f>(O51+273.15)</f>
        <v>304.30176010131834</v>
      </c>
      <c r="AO51">
        <f>(Y51*AG51+Z51*AH51)*AI51</f>
        <v>320.18350846834073</v>
      </c>
      <c r="AP51">
        <f>((AO51+0.00000010773*(AN51^4-AM51^4))-AL51*44100)/(L51*51.4+0.00000043092*AM51^3)</f>
        <v>-4.8220357892102275</v>
      </c>
      <c r="AQ51">
        <f>0.61365*EXP(17.502*J51/(240.97+J51))</f>
        <v>4.5257317123454595</v>
      </c>
      <c r="AR51">
        <f>AQ51*1000/AA51</f>
        <v>51.046111795610656</v>
      </c>
      <c r="AS51">
        <f>(AR51-U51)</f>
        <v>22.470380518144836</v>
      </c>
      <c r="AT51">
        <f>IF(D51,P51,(O51+P51)/2)</f>
        <v>31.103741645812988</v>
      </c>
      <c r="AU51">
        <f>0.61365*EXP(17.502*AT51/(240.97+AT51))</f>
        <v>4.538132388331392</v>
      </c>
      <c r="AV51">
        <f>IF(AS51&lt;&gt;0,(1000-(AR51+U51)/2)/AS51*AL51,0)</f>
        <v>0.88204162703002886</v>
      </c>
      <c r="AW51">
        <f>U51*AA51/1000</f>
        <v>2.5335150650398717</v>
      </c>
      <c r="AX51">
        <f>(AU51-AW51)</f>
        <v>2.0046173232915203</v>
      </c>
      <c r="AY51">
        <f>1/(1.6/F51+1.37/N51)</f>
        <v>0.57003801835377965</v>
      </c>
      <c r="AZ51">
        <f>G51*AA51*0.001</f>
        <v>33.232344545107402</v>
      </c>
      <c r="BA51">
        <f>G51/S51</f>
        <v>0.95798044942180172</v>
      </c>
      <c r="BB51">
        <f>(1-AL51*AA51/AQ51/F51)*100</f>
        <v>64.651941216999887</v>
      </c>
      <c r="BC51">
        <f>(S51-E51/(N51/1.35))</f>
        <v>390.75800353825031</v>
      </c>
      <c r="BD51">
        <f>E51*BB51/100/BC51</f>
        <v>2.4242965887281732E-3</v>
      </c>
    </row>
    <row r="52" spans="1:56" x14ac:dyDescent="0.35">
      <c r="A52" s="1" t="s">
        <v>0</v>
      </c>
      <c r="B52" s="1" t="s">
        <v>5267</v>
      </c>
      <c r="K52" s="1">
        <v>1.6918400000000002</v>
      </c>
    </row>
    <row r="53" spans="1:56" x14ac:dyDescent="0.35">
      <c r="A53" s="1" t="s">
        <v>0</v>
      </c>
      <c r="B53" s="1" t="s">
        <v>5266</v>
      </c>
      <c r="K53" s="1">
        <v>1.6918400000000002</v>
      </c>
    </row>
    <row r="54" spans="1:56" x14ac:dyDescent="0.35">
      <c r="A54" s="1" t="s">
        <v>0</v>
      </c>
      <c r="B54" s="1" t="s">
        <v>5265</v>
      </c>
      <c r="K54" s="1">
        <v>1.6918400000000002</v>
      </c>
    </row>
    <row r="55" spans="1:56" x14ac:dyDescent="0.35">
      <c r="A55" s="1" t="s">
        <v>0</v>
      </c>
      <c r="B55" s="1" t="s">
        <v>5264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AC59DA-D595-41DE-855E-A0DD9755818B}">
  <dimension ref="A1:BD55"/>
  <sheetViews>
    <sheetView topLeftCell="A2" zoomScale="51" workbookViewId="0">
      <selection activeCell="K18" sqref="K18:K51"/>
    </sheetView>
  </sheetViews>
  <sheetFormatPr defaultRowHeight="14.5" x14ac:dyDescent="0.35"/>
  <sheetData>
    <row r="1" spans="1:56" x14ac:dyDescent="0.35">
      <c r="A1" s="1" t="s">
        <v>70</v>
      </c>
    </row>
    <row r="2" spans="1:56" x14ac:dyDescent="0.35">
      <c r="A2" s="1" t="s">
        <v>253</v>
      </c>
    </row>
    <row r="3" spans="1:56" x14ac:dyDescent="0.35">
      <c r="A3" s="1" t="s">
        <v>69</v>
      </c>
      <c r="B3" s="1" t="s">
        <v>68</v>
      </c>
    </row>
    <row r="4" spans="1:56" x14ac:dyDescent="0.35">
      <c r="A4" s="1" t="s">
        <v>67</v>
      </c>
      <c r="B4" s="1" t="s">
        <v>66</v>
      </c>
      <c r="C4" s="1">
        <v>1</v>
      </c>
      <c r="D4" s="1">
        <v>0.15999999642372131</v>
      </c>
    </row>
    <row r="5" spans="1:56" x14ac:dyDescent="0.35">
      <c r="A5" s="1" t="s">
        <v>65</v>
      </c>
      <c r="B5" s="1">
        <v>4</v>
      </c>
    </row>
    <row r="6" spans="1:56" x14ac:dyDescent="0.35">
      <c r="A6" s="1" t="s">
        <v>64</v>
      </c>
      <c r="B6" s="1" t="s">
        <v>63</v>
      </c>
    </row>
    <row r="7" spans="1:56" x14ac:dyDescent="0.35">
      <c r="A7" s="1" t="s">
        <v>0</v>
      </c>
      <c r="B7" s="1" t="s">
        <v>62</v>
      </c>
    </row>
    <row r="9" spans="1:56" x14ac:dyDescent="0.35">
      <c r="A9" s="1" t="s">
        <v>61</v>
      </c>
      <c r="B9" s="1" t="s">
        <v>60</v>
      </c>
      <c r="C9" s="1" t="s">
        <v>59</v>
      </c>
      <c r="D9" s="1" t="s">
        <v>58</v>
      </c>
      <c r="E9" s="1" t="s">
        <v>57</v>
      </c>
      <c r="F9" s="1" t="s">
        <v>56</v>
      </c>
      <c r="G9" s="1" t="s">
        <v>55</v>
      </c>
      <c r="H9" s="1" t="s">
        <v>54</v>
      </c>
      <c r="I9" s="1" t="s">
        <v>53</v>
      </c>
      <c r="J9" s="1" t="s">
        <v>52</v>
      </c>
      <c r="K9" s="1" t="s">
        <v>51</v>
      </c>
      <c r="L9" s="1" t="s">
        <v>50</v>
      </c>
      <c r="M9" s="1" t="s">
        <v>49</v>
      </c>
      <c r="N9" s="1" t="s">
        <v>48</v>
      </c>
      <c r="O9" s="1" t="s">
        <v>47</v>
      </c>
      <c r="P9" s="1" t="s">
        <v>46</v>
      </c>
      <c r="Q9" s="1" t="s">
        <v>45</v>
      </c>
      <c r="R9" s="1" t="s">
        <v>44</v>
      </c>
      <c r="S9" s="1" t="s">
        <v>43</v>
      </c>
      <c r="T9" s="1" t="s">
        <v>42</v>
      </c>
      <c r="U9" s="1" t="s">
        <v>41</v>
      </c>
      <c r="V9" s="1" t="s">
        <v>40</v>
      </c>
      <c r="W9" s="1" t="s">
        <v>39</v>
      </c>
      <c r="X9" s="1" t="s">
        <v>38</v>
      </c>
      <c r="Y9" s="1" t="s">
        <v>37</v>
      </c>
      <c r="Z9" s="1" t="s">
        <v>36</v>
      </c>
      <c r="AA9" s="1" t="s">
        <v>35</v>
      </c>
      <c r="AB9" s="1" t="s">
        <v>34</v>
      </c>
      <c r="AC9" s="1" t="s">
        <v>33</v>
      </c>
      <c r="AD9" s="1" t="s">
        <v>32</v>
      </c>
      <c r="AE9" s="1" t="s">
        <v>31</v>
      </c>
      <c r="AF9" s="1" t="s">
        <v>30</v>
      </c>
      <c r="AG9" s="1" t="s">
        <v>29</v>
      </c>
      <c r="AH9" s="1" t="s">
        <v>28</v>
      </c>
      <c r="AI9" s="1" t="s">
        <v>27</v>
      </c>
      <c r="AJ9" s="1" t="s">
        <v>26</v>
      </c>
      <c r="AK9" s="1" t="s">
        <v>25</v>
      </c>
      <c r="AL9" s="1" t="s">
        <v>24</v>
      </c>
      <c r="AM9" s="1" t="s">
        <v>23</v>
      </c>
      <c r="AN9" s="1" t="s">
        <v>22</v>
      </c>
      <c r="AO9" s="1" t="s">
        <v>21</v>
      </c>
      <c r="AP9" s="1" t="s">
        <v>20</v>
      </c>
      <c r="AQ9" s="1" t="s">
        <v>19</v>
      </c>
      <c r="AR9" s="1" t="s">
        <v>18</v>
      </c>
      <c r="AS9" s="1" t="s">
        <v>17</v>
      </c>
      <c r="AT9" s="1" t="s">
        <v>16</v>
      </c>
      <c r="AU9" s="1" t="s">
        <v>15</v>
      </c>
      <c r="AV9" s="1" t="s">
        <v>14</v>
      </c>
      <c r="AW9" s="1" t="s">
        <v>13</v>
      </c>
      <c r="AX9" s="1" t="s">
        <v>12</v>
      </c>
      <c r="AY9" s="1" t="s">
        <v>11</v>
      </c>
      <c r="AZ9" s="1" t="s">
        <v>10</v>
      </c>
      <c r="BA9" s="1" t="s">
        <v>9</v>
      </c>
      <c r="BB9" s="1" t="s">
        <v>8</v>
      </c>
      <c r="BC9" s="1" t="s">
        <v>7</v>
      </c>
      <c r="BD9" s="1" t="s">
        <v>6</v>
      </c>
    </row>
    <row r="10" spans="1:56" x14ac:dyDescent="0.35">
      <c r="A10" s="1" t="s">
        <v>5</v>
      </c>
      <c r="B10" s="1" t="s">
        <v>5</v>
      </c>
      <c r="C10" s="1" t="s">
        <v>5</v>
      </c>
      <c r="D10" s="1" t="s">
        <v>5</v>
      </c>
      <c r="E10" s="1" t="s">
        <v>4</v>
      </c>
      <c r="F10" s="1" t="s">
        <v>4</v>
      </c>
      <c r="G10" s="1" t="s">
        <v>4</v>
      </c>
      <c r="H10" s="1" t="s">
        <v>4</v>
      </c>
      <c r="I10" s="1" t="s">
        <v>4</v>
      </c>
      <c r="J10" s="1" t="s">
        <v>4</v>
      </c>
      <c r="K10" s="1" t="s">
        <v>5</v>
      </c>
      <c r="L10" s="1" t="s">
        <v>4</v>
      </c>
      <c r="M10" s="1" t="s">
        <v>5</v>
      </c>
      <c r="N10" s="1" t="s">
        <v>4</v>
      </c>
      <c r="O10" s="1" t="s">
        <v>5</v>
      </c>
      <c r="P10" s="1" t="s">
        <v>5</v>
      </c>
      <c r="Q10" s="1" t="s">
        <v>5</v>
      </c>
      <c r="R10" s="1" t="s">
        <v>5</v>
      </c>
      <c r="S10" s="1" t="s">
        <v>5</v>
      </c>
      <c r="T10" s="1" t="s">
        <v>5</v>
      </c>
      <c r="U10" s="1" t="s">
        <v>5</v>
      </c>
      <c r="V10" s="1" t="s">
        <v>5</v>
      </c>
      <c r="W10" s="1" t="s">
        <v>5</v>
      </c>
      <c r="X10" s="1" t="s">
        <v>5</v>
      </c>
      <c r="Y10" s="1" t="s">
        <v>5</v>
      </c>
      <c r="Z10" s="1" t="s">
        <v>5</v>
      </c>
      <c r="AA10" s="1" t="s">
        <v>5</v>
      </c>
      <c r="AB10" s="1" t="s">
        <v>5</v>
      </c>
      <c r="AC10" s="1" t="s">
        <v>5</v>
      </c>
      <c r="AD10" s="1" t="s">
        <v>5</v>
      </c>
      <c r="AE10" s="1" t="s">
        <v>5</v>
      </c>
      <c r="AF10" s="1" t="s">
        <v>5</v>
      </c>
      <c r="AG10" s="1" t="s">
        <v>5</v>
      </c>
      <c r="AH10" s="1" t="s">
        <v>5</v>
      </c>
      <c r="AI10" s="1" t="s">
        <v>5</v>
      </c>
      <c r="AJ10" s="1" t="s">
        <v>5</v>
      </c>
      <c r="AK10" s="1" t="s">
        <v>4</v>
      </c>
      <c r="AL10" s="1" t="s">
        <v>4</v>
      </c>
      <c r="AM10" s="1" t="s">
        <v>4</v>
      </c>
      <c r="AN10" s="1" t="s">
        <v>4</v>
      </c>
      <c r="AO10" s="1" t="s">
        <v>4</v>
      </c>
      <c r="AP10" s="1" t="s">
        <v>4</v>
      </c>
      <c r="AQ10" s="1" t="s">
        <v>4</v>
      </c>
      <c r="AR10" s="1" t="s">
        <v>4</v>
      </c>
      <c r="AS10" s="1" t="s">
        <v>4</v>
      </c>
      <c r="AT10" s="1" t="s">
        <v>4</v>
      </c>
      <c r="AU10" s="1" t="s">
        <v>4</v>
      </c>
      <c r="AV10" s="1" t="s">
        <v>4</v>
      </c>
      <c r="AW10" s="1" t="s">
        <v>4</v>
      </c>
      <c r="AX10" s="1" t="s">
        <v>4</v>
      </c>
      <c r="AY10" s="1" t="s">
        <v>4</v>
      </c>
      <c r="AZ10" s="1" t="s">
        <v>4</v>
      </c>
      <c r="BA10" s="1" t="s">
        <v>4</v>
      </c>
      <c r="BB10" s="1" t="s">
        <v>4</v>
      </c>
      <c r="BC10" s="1" t="s">
        <v>4</v>
      </c>
      <c r="BD10" s="1" t="s">
        <v>4</v>
      </c>
    </row>
    <row r="11" spans="1:56" x14ac:dyDescent="0.35">
      <c r="A11" s="1" t="s">
        <v>0</v>
      </c>
      <c r="B11" s="1" t="s">
        <v>252</v>
      </c>
    </row>
    <row r="12" spans="1:56" x14ac:dyDescent="0.35">
      <c r="A12" s="1" t="s">
        <v>0</v>
      </c>
      <c r="B12" s="1" t="s">
        <v>251</v>
      </c>
    </row>
    <row r="13" spans="1:56" x14ac:dyDescent="0.35">
      <c r="A13" s="1" t="s">
        <v>0</v>
      </c>
      <c r="B13" s="1" t="s">
        <v>250</v>
      </c>
    </row>
    <row r="14" spans="1:56" x14ac:dyDescent="0.35">
      <c r="A14" s="1" t="s">
        <v>0</v>
      </c>
      <c r="B14" s="1" t="s">
        <v>249</v>
      </c>
    </row>
    <row r="15" spans="1:56" x14ac:dyDescent="0.35">
      <c r="A15" s="1" t="s">
        <v>0</v>
      </c>
      <c r="B15" s="1" t="s">
        <v>248</v>
      </c>
    </row>
    <row r="16" spans="1:56" x14ac:dyDescent="0.35">
      <c r="A16" s="1" t="s">
        <v>0</v>
      </c>
      <c r="B16" s="1" t="s">
        <v>247</v>
      </c>
    </row>
    <row r="17" spans="1:56" x14ac:dyDescent="0.35">
      <c r="A17" s="1" t="s">
        <v>0</v>
      </c>
      <c r="B17" s="1" t="s">
        <v>246</v>
      </c>
    </row>
    <row r="18" spans="1:56" x14ac:dyDescent="0.35">
      <c r="A18" s="1">
        <v>1</v>
      </c>
      <c r="B18" s="1" t="s">
        <v>245</v>
      </c>
      <c r="C18" s="1">
        <v>419.50000168755651</v>
      </c>
      <c r="D18" s="1">
        <v>0</v>
      </c>
      <c r="E18">
        <f>(R18-S18*(1000-T18)/(1000-U18))*AK18</f>
        <v>-9.8857896875101847</v>
      </c>
      <c r="F18">
        <f>IF(AV18&lt;&gt;0,1/(1/AV18-1/N18),0)</f>
        <v>2.6479772051902022</v>
      </c>
      <c r="G18">
        <f>((AY18-AL18/2)*S18-E18)/(AY18+AL18/2)</f>
        <v>393.98210635524407</v>
      </c>
      <c r="H18">
        <f>AL18*1000</f>
        <v>33.287027792190401</v>
      </c>
      <c r="I18">
        <f>(AQ18-AW18)</f>
        <v>1.7259985439182275</v>
      </c>
      <c r="J18">
        <f>(P18+AP18*D18)</f>
        <v>30.275135040283203</v>
      </c>
      <c r="K18" s="1"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31.974279403686523</v>
      </c>
      <c r="P18" s="1">
        <v>30.275135040283203</v>
      </c>
      <c r="Q18" s="1">
        <v>32.065238952636719</v>
      </c>
      <c r="R18" s="1">
        <v>400.0303955078125</v>
      </c>
      <c r="S18" s="1">
        <v>397.01303100585938</v>
      </c>
      <c r="T18" s="1">
        <v>0.19685742259025574</v>
      </c>
      <c r="U18" s="1">
        <v>29.473344802856445</v>
      </c>
      <c r="V18" s="1">
        <v>0.36452069878578186</v>
      </c>
      <c r="W18" s="1">
        <v>54.575767517089844</v>
      </c>
      <c r="X18" s="1">
        <v>300.14590454101563</v>
      </c>
      <c r="Y18" s="1">
        <v>-8.5808522999286652E-2</v>
      </c>
      <c r="Z18" s="1">
        <v>5.7851754128932953E-2</v>
      </c>
      <c r="AA18" s="1">
        <v>88.291534423828125</v>
      </c>
      <c r="AB18" s="1">
        <v>-27.6309814453125</v>
      </c>
      <c r="AC18" s="1">
        <v>-0.47419857978820801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1.1034775902243219</v>
      </c>
      <c r="AL18">
        <f>(U18-T18)/(1000-U18)*AK18</f>
        <v>3.32870277921904E-2</v>
      </c>
      <c r="AM18">
        <f>(P18+273.15)</f>
        <v>303.42513504028318</v>
      </c>
      <c r="AN18">
        <f>(O18+273.15)</f>
        <v>305.1242794036865</v>
      </c>
      <c r="AO18">
        <f>(Y18*AG18+Z18*AH18)*AI18</f>
        <v>-1.3729363373010672E-2</v>
      </c>
      <c r="AP18">
        <f>((AO18+0.00000010773*(AN18^4-AM18^4))-AL18*44100)/(L18*51.4+0.00000043092*AM18^3)</f>
        <v>-11.859317620117015</v>
      </c>
      <c r="AQ18">
        <f>0.61365*EXP(17.502*J18/(240.97+J18))</f>
        <v>4.328245381164983</v>
      </c>
      <c r="AR18">
        <f>AQ18*1000/AA18</f>
        <v>49.022201385559747</v>
      </c>
      <c r="AS18">
        <f>(AR18-U18)</f>
        <v>19.548856582703301</v>
      </c>
      <c r="AT18">
        <f>IF(D18,P18,(O18+P18)/2)</f>
        <v>31.124707221984863</v>
      </c>
      <c r="AU18">
        <f>0.61365*EXP(17.502*AT18/(240.97+AT18))</f>
        <v>4.5435559837382531</v>
      </c>
      <c r="AV18">
        <f>IF(AS18&lt;&gt;0,(1000-(AR18+U18)/2)/AS18*AL18,0)</f>
        <v>1.6359312854501231</v>
      </c>
      <c r="AW18">
        <f>U18*AA18/1000</f>
        <v>2.6022468372467555</v>
      </c>
      <c r="AX18">
        <f>(AU18-AW18)</f>
        <v>1.9413091464914976</v>
      </c>
      <c r="AY18">
        <f>1/(1.6/F18+1.37/N18)</f>
        <v>1.0818971933985031</v>
      </c>
      <c r="AZ18">
        <f>G18*AA18*0.001</f>
        <v>34.78528470563635</v>
      </c>
      <c r="BA18">
        <f>G18/S18</f>
        <v>0.99236567967823053</v>
      </c>
      <c r="BB18">
        <f>(1-AL18*AA18/AQ18/F18)*100</f>
        <v>74.357051114754967</v>
      </c>
      <c r="BC18">
        <f>(S18-E18/(N18/1.35))</f>
        <v>400.13095880102003</v>
      </c>
      <c r="BD18">
        <f>E18*BB18/100/BC18</f>
        <v>-1.8370939637026618E-2</v>
      </c>
    </row>
    <row r="19" spans="1:56" x14ac:dyDescent="0.35">
      <c r="A19" s="1" t="s">
        <v>0</v>
      </c>
      <c r="B19" s="1" t="s">
        <v>244</v>
      </c>
      <c r="K19" s="1">
        <v>2.72</v>
      </c>
    </row>
    <row r="20" spans="1:56" x14ac:dyDescent="0.35">
      <c r="A20" s="1" t="s">
        <v>0</v>
      </c>
      <c r="B20" s="1" t="s">
        <v>243</v>
      </c>
      <c r="K20" s="1">
        <v>2.72</v>
      </c>
    </row>
    <row r="21" spans="1:56" x14ac:dyDescent="0.35">
      <c r="A21" s="1">
        <v>2</v>
      </c>
      <c r="B21" s="1" t="s">
        <v>242</v>
      </c>
      <c r="C21" s="1">
        <v>623.50000168755651</v>
      </c>
      <c r="D21" s="1">
        <v>0</v>
      </c>
      <c r="E21">
        <f>(R21-S21*(1000-T21)/(1000-U21))*AK21</f>
        <v>-9.5880618013404177</v>
      </c>
      <c r="F21">
        <f>IF(AV21&lt;&gt;0,1/(1/AV21-1/N21),0)</f>
        <v>3.1235874498098783</v>
      </c>
      <c r="G21">
        <f>((AY21-AL21/2)*S21-E21)/(AY21+AL21/2)</f>
        <v>394.20024517817859</v>
      </c>
      <c r="H21">
        <f>AL21*1000</f>
        <v>32.729564940481104</v>
      </c>
      <c r="I21">
        <f>(AQ21-AW21)</f>
        <v>1.5398511200936356</v>
      </c>
      <c r="J21">
        <f>(P21+AP21*D21)</f>
        <v>29.337451934814453</v>
      </c>
      <c r="K21" s="1"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31.994768142700195</v>
      </c>
      <c r="P21" s="1">
        <v>29.337451934814453</v>
      </c>
      <c r="Q21" s="1">
        <v>32.114700317382813</v>
      </c>
      <c r="R21" s="1">
        <v>400.08245849609375</v>
      </c>
      <c r="S21" s="1">
        <v>396.99652099609375</v>
      </c>
      <c r="T21" s="1">
        <v>0.20983350276947021</v>
      </c>
      <c r="U21" s="1">
        <v>29.008140563964844</v>
      </c>
      <c r="V21" s="1">
        <v>0.38809096813201904</v>
      </c>
      <c r="W21" s="1">
        <v>53.651100158691406</v>
      </c>
      <c r="X21" s="1">
        <v>300.16342163085938</v>
      </c>
      <c r="Y21" s="1">
        <v>26.180194854736328</v>
      </c>
      <c r="Z21" s="1">
        <v>8.4367431700229645E-2</v>
      </c>
      <c r="AA21" s="1">
        <v>88.289901733398438</v>
      </c>
      <c r="AB21" s="1">
        <v>-27.774324417114258</v>
      </c>
      <c r="AC21" s="1">
        <v>-0.45381265878677368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1.1035419912899238</v>
      </c>
      <c r="AL21">
        <f>(U21-T21)/(1000-U21)*AK21</f>
        <v>3.2729564940481105E-2</v>
      </c>
      <c r="AM21">
        <f>(P21+273.15)</f>
        <v>302.48745193481443</v>
      </c>
      <c r="AN21">
        <f>(O21+273.15)</f>
        <v>305.14476814270017</v>
      </c>
      <c r="AO21">
        <f>(Y21*AG21+Z21*AH21)*AI21</f>
        <v>4.1888310831301396</v>
      </c>
      <c r="AP21">
        <f>((AO21+0.00000010773*(AN21^4-AM21^4))-AL21*44100)/(L21*51.4+0.00000043092*AM21^3)</f>
        <v>-11.539846816724241</v>
      </c>
      <c r="AQ21">
        <f>0.61365*EXP(17.502*J21/(240.97+J21))</f>
        <v>4.1009769999547006</v>
      </c>
      <c r="AR21">
        <f>AQ21*1000/AA21</f>
        <v>46.448992687046754</v>
      </c>
      <c r="AS21">
        <f>(AR21-U21)</f>
        <v>17.44085212308191</v>
      </c>
      <c r="AT21">
        <f>IF(D21,P21,(O21+P21)/2)</f>
        <v>30.666110038757324</v>
      </c>
      <c r="AU21">
        <f>0.61365*EXP(17.502*AT21/(240.97+AT21))</f>
        <v>4.4262013186573386</v>
      </c>
      <c r="AV21">
        <f>IF(AS21&lt;&gt;0,(1000-(AR21+U21)/2)/AS21*AL21,0)</f>
        <v>1.8058019841426776</v>
      </c>
      <c r="AW21">
        <f>U21*AA21/1000</f>
        <v>2.561125879861065</v>
      </c>
      <c r="AX21">
        <f>(AU21-AW21)</f>
        <v>1.8650754387962736</v>
      </c>
      <c r="AY21">
        <f>1/(1.6/F21+1.37/N21)</f>
        <v>1.2014913359885717</v>
      </c>
      <c r="AZ21">
        <f>G21*AA21*0.001</f>
        <v>34.803900910062957</v>
      </c>
      <c r="BA21">
        <f>G21/S21</f>
        <v>0.99295642236133685</v>
      </c>
      <c r="BB21">
        <f>(1-AL21*AA21/AQ21/F21)*100</f>
        <v>77.441497676974848</v>
      </c>
      <c r="BC21">
        <f>(S21-E21/(N21/1.35))</f>
        <v>400.02054692999428</v>
      </c>
      <c r="BD21">
        <f>E21*BB21/100/BC21</f>
        <v>-1.8561893168081166E-2</v>
      </c>
    </row>
    <row r="22" spans="1:56" x14ac:dyDescent="0.35">
      <c r="A22" s="1" t="s">
        <v>0</v>
      </c>
      <c r="B22" s="1" t="s">
        <v>241</v>
      </c>
      <c r="K22" s="1">
        <v>2.72</v>
      </c>
    </row>
    <row r="23" spans="1:56" x14ac:dyDescent="0.35">
      <c r="A23" s="1" t="s">
        <v>0</v>
      </c>
      <c r="B23" s="1" t="s">
        <v>240</v>
      </c>
      <c r="K23" s="1">
        <v>2.72</v>
      </c>
    </row>
    <row r="24" spans="1:56" x14ac:dyDescent="0.35">
      <c r="A24" s="1">
        <v>3</v>
      </c>
      <c r="B24" s="1" t="s">
        <v>239</v>
      </c>
      <c r="C24" s="1">
        <v>827.50000168755651</v>
      </c>
      <c r="D24" s="1">
        <v>0</v>
      </c>
      <c r="E24">
        <f>(R24-S24*(1000-T24)/(1000-U24))*AK24</f>
        <v>-9.5281207932447973</v>
      </c>
      <c r="F24">
        <f>IF(AV24&lt;&gt;0,1/(1/AV24-1/N24),0)</f>
        <v>3.0478398458828568</v>
      </c>
      <c r="G24">
        <f>((AY24-AL24/2)*S24-E24)/(AY24+AL24/2)</f>
        <v>393.95480207563713</v>
      </c>
      <c r="H24">
        <f>AL24*1000</f>
        <v>32.443010066146449</v>
      </c>
      <c r="I24">
        <f>(AQ24-AW24)</f>
        <v>1.548505435127574</v>
      </c>
      <c r="J24">
        <f>(P24+AP24*D24)</f>
        <v>29.291866302490234</v>
      </c>
      <c r="K24" s="1"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31.998188018798828</v>
      </c>
      <c r="P24" s="1">
        <v>29.291866302490234</v>
      </c>
      <c r="Q24" s="1">
        <v>32.138263702392578</v>
      </c>
      <c r="R24" s="1">
        <v>399.77197265625</v>
      </c>
      <c r="S24" s="1">
        <v>396.74185180664063</v>
      </c>
      <c r="T24" s="1">
        <v>0.23253147304058075</v>
      </c>
      <c r="U24" s="1">
        <v>28.789291381835938</v>
      </c>
      <c r="V24" s="1">
        <v>0.42996937036514282</v>
      </c>
      <c r="W24" s="1">
        <v>53.233711242675781</v>
      </c>
      <c r="X24" s="1">
        <v>300.1197509765625</v>
      </c>
      <c r="Y24" s="1">
        <v>48.856082916259766</v>
      </c>
      <c r="Z24" s="1">
        <v>4.579852893948555E-2</v>
      </c>
      <c r="AA24" s="1">
        <v>88.286064147949219</v>
      </c>
      <c r="AB24" s="1">
        <v>-27.908435821533203</v>
      </c>
      <c r="AC24" s="1">
        <v>-0.43844020366668701</v>
      </c>
      <c r="AD24" s="1">
        <v>0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1.1033814374138324</v>
      </c>
      <c r="AL24">
        <f>(U24-T24)/(1000-U24)*AK24</f>
        <v>3.2443010066146451E-2</v>
      </c>
      <c r="AM24">
        <f>(P24+273.15)</f>
        <v>302.44186630249021</v>
      </c>
      <c r="AN24">
        <f>(O24+273.15)</f>
        <v>305.14818801879881</v>
      </c>
      <c r="AO24">
        <f>(Y24*AG24+Z24*AH24)*AI24</f>
        <v>7.8169730918785945</v>
      </c>
      <c r="AP24">
        <f>((AO24+0.00000010773*(AN24^4-AM24^4))-AL24*44100)/(L24*51.4+0.00000043092*AM24^3)</f>
        <v>-11.402153444188905</v>
      </c>
      <c r="AQ24">
        <f>0.61365*EXP(17.502*J24/(240.97+J24))</f>
        <v>4.0901986608383432</v>
      </c>
      <c r="AR24">
        <f>AQ24*1000/AA24</f>
        <v>46.328927450928319</v>
      </c>
      <c r="AS24">
        <f>(AR24-U24)</f>
        <v>17.539636069092381</v>
      </c>
      <c r="AT24">
        <f>IF(D24,P24,(O24+P24)/2)</f>
        <v>30.645027160644531</v>
      </c>
      <c r="AU24">
        <f>0.61365*EXP(17.502*AT24/(240.97+AT24))</f>
        <v>4.4208703177737512</v>
      </c>
      <c r="AV24">
        <f>IF(AS24&lt;&gt;0,(1000-(AR24+U24)/2)/AS24*AL24,0)</f>
        <v>1.7802239099075579</v>
      </c>
      <c r="AW24">
        <f>U24*AA24/1000</f>
        <v>2.5416932257107692</v>
      </c>
      <c r="AX24">
        <f>(AU24-AW24)</f>
        <v>1.879177092062982</v>
      </c>
      <c r="AY24">
        <f>1/(1.6/F24+1.37/N24)</f>
        <v>1.1833907808143682</v>
      </c>
      <c r="AZ24">
        <f>G24*AA24*0.001</f>
        <v>34.780718927442337</v>
      </c>
      <c r="BA24">
        <f>G24/S24</f>
        <v>0.99297515571318695</v>
      </c>
      <c r="BB24">
        <f>(1-AL24*AA24/AQ24/F24)*100</f>
        <v>77.023876724449977</v>
      </c>
      <c r="BC24">
        <f>(S24-E24/(N24/1.35))</f>
        <v>399.74697265140622</v>
      </c>
      <c r="BD24">
        <f>E24*BB24/100/BC24</f>
        <v>-1.8358933315413418E-2</v>
      </c>
    </row>
    <row r="25" spans="1:56" x14ac:dyDescent="0.35">
      <c r="A25" s="1" t="s">
        <v>0</v>
      </c>
      <c r="B25" s="1" t="s">
        <v>238</v>
      </c>
      <c r="K25" s="1">
        <v>2.72</v>
      </c>
    </row>
    <row r="26" spans="1:56" x14ac:dyDescent="0.35">
      <c r="A26" s="1" t="s">
        <v>0</v>
      </c>
      <c r="B26" s="1" t="s">
        <v>237</v>
      </c>
      <c r="K26" s="1">
        <v>2.72</v>
      </c>
    </row>
    <row r="27" spans="1:56" x14ac:dyDescent="0.35">
      <c r="A27" s="1">
        <v>4</v>
      </c>
      <c r="B27" s="1" t="s">
        <v>236</v>
      </c>
      <c r="C27" s="1">
        <v>1031.5000016875565</v>
      </c>
      <c r="D27" s="1">
        <v>0</v>
      </c>
      <c r="E27">
        <f>(R27-S27*(1000-T27)/(1000-U27))*AK27</f>
        <v>-8.7594089973493716</v>
      </c>
      <c r="F27">
        <f>IF(AV27&lt;&gt;0,1/(1/AV27-1/N27),0)</f>
        <v>2.903942874622734</v>
      </c>
      <c r="G27">
        <f>((AY27-AL27/2)*S27-E27)/(AY27+AL27/2)</f>
        <v>392.95060681615394</v>
      </c>
      <c r="H27">
        <f>AL27*1000</f>
        <v>32.184898206944375</v>
      </c>
      <c r="I27">
        <f>(AQ27-AW27)</f>
        <v>1.5806052263245793</v>
      </c>
      <c r="J27">
        <f>(P27+AP27*D27)</f>
        <v>29.359426498413086</v>
      </c>
      <c r="K27" s="1"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32.019397735595703</v>
      </c>
      <c r="P27" s="1">
        <v>29.359426498413086</v>
      </c>
      <c r="Q27" s="1">
        <v>32.160152435302734</v>
      </c>
      <c r="R27" s="1">
        <v>400.0081787109375</v>
      </c>
      <c r="S27" s="1">
        <v>396.38507080078125</v>
      </c>
      <c r="T27" s="1">
        <v>0.27641823887825012</v>
      </c>
      <c r="U27" s="1">
        <v>28.607501983642578</v>
      </c>
      <c r="V27" s="1">
        <v>0.51049274206161499</v>
      </c>
      <c r="W27" s="1">
        <v>52.832698822021484</v>
      </c>
      <c r="X27" s="1">
        <v>300.15985107421875</v>
      </c>
      <c r="Y27" s="1">
        <v>100.67666625976563</v>
      </c>
      <c r="Z27" s="1">
        <v>5.3030025213956833E-2</v>
      </c>
      <c r="AA27" s="1">
        <v>88.283706665039063</v>
      </c>
      <c r="AB27" s="1">
        <v>-27.887960433959961</v>
      </c>
      <c r="AC27" s="1">
        <v>-0.44339492917060852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1.1035288642434511</v>
      </c>
      <c r="AL27">
        <f>(U27-T27)/(1000-U27)*AK27</f>
        <v>3.2184898206944375E-2</v>
      </c>
      <c r="AM27">
        <f>(P27+273.15)</f>
        <v>302.50942649841306</v>
      </c>
      <c r="AN27">
        <f>(O27+273.15)</f>
        <v>305.16939773559568</v>
      </c>
      <c r="AO27">
        <f>(Y27*AG27+Z27*AH27)*AI27</f>
        <v>16.108266241514684</v>
      </c>
      <c r="AP27">
        <f>((AO27+0.00000010773*(AN27^4-AM27^4))-AL27*44100)/(L27*51.4+0.00000043092*AM27^3)</f>
        <v>-11.244534109625716</v>
      </c>
      <c r="AQ27">
        <f>0.61365*EXP(17.502*J27/(240.97+J27))</f>
        <v>4.1061815398680039</v>
      </c>
      <c r="AR27">
        <f>AQ27*1000/AA27</f>
        <v>46.511204558361378</v>
      </c>
      <c r="AS27">
        <f>(AR27-U27)</f>
        <v>17.9037025747188</v>
      </c>
      <c r="AT27">
        <f>IF(D27,P27,(O27+P27)/2)</f>
        <v>30.689412117004395</v>
      </c>
      <c r="AU27">
        <f>0.61365*EXP(17.502*AT27/(240.97+AT27))</f>
        <v>4.4320999797215466</v>
      </c>
      <c r="AV27">
        <f>IF(AS27&lt;&gt;0,(1000-(AR27+U27)/2)/AS27*AL27,0)</f>
        <v>1.7301479465447962</v>
      </c>
      <c r="AW27">
        <f>U27*AA27/1000</f>
        <v>2.5255763135434246</v>
      </c>
      <c r="AX27">
        <f>(AU27-AW27)</f>
        <v>1.906523666178122</v>
      </c>
      <c r="AY27">
        <f>1/(1.6/F27+1.37/N27)</f>
        <v>1.1480496630346027</v>
      </c>
      <c r="AZ27">
        <f>G27*AA27*0.001</f>
        <v>34.691136106006432</v>
      </c>
      <c r="BA27">
        <f>G27/S27</f>
        <v>0.99133553648302397</v>
      </c>
      <c r="BB27">
        <f>(1-AL27*AA27/AQ27/F27)*100</f>
        <v>76.170963419777493</v>
      </c>
      <c r="BC27">
        <f>(S27-E27/(N27/1.35))</f>
        <v>399.14774385425727</v>
      </c>
      <c r="BD27">
        <f>E27*BB27/100/BC27</f>
        <v>-1.6715931195632448E-2</v>
      </c>
    </row>
    <row r="28" spans="1:56" x14ac:dyDescent="0.35">
      <c r="A28" s="1" t="s">
        <v>0</v>
      </c>
      <c r="B28" s="1" t="s">
        <v>235</v>
      </c>
      <c r="K28" s="1">
        <v>2.72</v>
      </c>
    </row>
    <row r="29" spans="1:56" x14ac:dyDescent="0.35">
      <c r="A29" s="1" t="s">
        <v>0</v>
      </c>
      <c r="B29" s="1" t="s">
        <v>234</v>
      </c>
      <c r="K29" s="1">
        <v>2.72</v>
      </c>
    </row>
    <row r="30" spans="1:56" x14ac:dyDescent="0.35">
      <c r="A30" s="1">
        <v>5</v>
      </c>
      <c r="B30" s="1" t="s">
        <v>233</v>
      </c>
      <c r="C30" s="1">
        <v>1235.5000016875565</v>
      </c>
      <c r="D30" s="1">
        <v>0</v>
      </c>
      <c r="E30">
        <f>(R30-S30*(1000-T30)/(1000-U30))*AK30</f>
        <v>-8.1025765634680944</v>
      </c>
      <c r="F30">
        <f>IF(AV30&lt;&gt;0,1/(1/AV30-1/N30),0)</f>
        <v>2.7188238379734235</v>
      </c>
      <c r="G30">
        <f>((AY30-AL30/2)*S30-E30)/(AY30+AL30/2)</f>
        <v>391.57623888205637</v>
      </c>
      <c r="H30">
        <f>AL30*1000</f>
        <v>32.107351745858551</v>
      </c>
      <c r="I30">
        <f>(AQ30-AW30)</f>
        <v>1.6401544040906018</v>
      </c>
      <c r="J30">
        <f>(P30+AP30*D30)</f>
        <v>29.623012542724609</v>
      </c>
      <c r="K30" s="1"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32.044509887695313</v>
      </c>
      <c r="P30" s="1">
        <v>29.623012542724609</v>
      </c>
      <c r="Q30" s="1">
        <v>32.188938140869141</v>
      </c>
      <c r="R30" s="1">
        <v>399.86825561523438</v>
      </c>
      <c r="S30" s="1">
        <v>395.697509765625</v>
      </c>
      <c r="T30" s="1">
        <v>0.38100132346153259</v>
      </c>
      <c r="U30" s="1">
        <v>28.644681930541992</v>
      </c>
      <c r="V30" s="1">
        <v>0.70265209674835205</v>
      </c>
      <c r="W30" s="1">
        <v>52.827228546142578</v>
      </c>
      <c r="X30" s="1">
        <v>300.13925170898438</v>
      </c>
      <c r="Y30" s="1">
        <v>151.21490478515625</v>
      </c>
      <c r="Z30" s="1">
        <v>0.13257576525211334</v>
      </c>
      <c r="AA30" s="1">
        <v>88.285362243652344</v>
      </c>
      <c r="AB30" s="1">
        <v>-27.807338714599609</v>
      </c>
      <c r="AC30" s="1">
        <v>-0.4508931040763855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1.1034531312830307</v>
      </c>
      <c r="AL30">
        <f>(U30-T30)/(1000-U30)*AK30</f>
        <v>3.2107351745858555E-2</v>
      </c>
      <c r="AM30">
        <f>(P30+273.15)</f>
        <v>302.77301254272459</v>
      </c>
      <c r="AN30">
        <f>(O30+273.15)</f>
        <v>305.19450988769529</v>
      </c>
      <c r="AO30">
        <f>(Y30*AG30+Z30*AH30)*AI30</f>
        <v>24.194384224838359</v>
      </c>
      <c r="AP30">
        <f>((AO30+0.00000010773*(AN30^4-AM30^4))-AL30*44100)/(L30*51.4+0.00000043092*AM30^3)</f>
        <v>-11.170611982360819</v>
      </c>
      <c r="AQ30">
        <f>0.61365*EXP(17.502*J30/(240.97+J30))</f>
        <v>4.1690605246827044</v>
      </c>
      <c r="AR30">
        <f>AQ30*1000/AA30</f>
        <v>47.222556703984722</v>
      </c>
      <c r="AS30">
        <f>(AR30-U30)</f>
        <v>18.57787477344273</v>
      </c>
      <c r="AT30">
        <f>IF(D30,P30,(O30+P30)/2)</f>
        <v>30.833761215209961</v>
      </c>
      <c r="AU30">
        <f>0.61365*EXP(17.502*AT30/(240.97+AT30))</f>
        <v>4.4687931846117168</v>
      </c>
      <c r="AV30">
        <f>IF(AS30&lt;&gt;0,(1000-(AR30+U30)/2)/AS30*AL30,0)</f>
        <v>1.6626984552400157</v>
      </c>
      <c r="AW30">
        <f>U30*AA30/1000</f>
        <v>2.5289061205921026</v>
      </c>
      <c r="AX30">
        <f>(AU30-AW30)</f>
        <v>1.9398870640196142</v>
      </c>
      <c r="AY30">
        <f>1/(1.6/F30+1.37/N30)</f>
        <v>1.1006461717119467</v>
      </c>
      <c r="AZ30">
        <f>G30*AA30*0.001</f>
        <v>34.57045009570929</v>
      </c>
      <c r="BA30">
        <f>G30/S30</f>
        <v>0.98958479449110082</v>
      </c>
      <c r="BB30">
        <f>(1-AL30*AA30/AQ30/F30)*100</f>
        <v>74.99229025151844</v>
      </c>
      <c r="BC30">
        <f>(S30-E30/(N30/1.35))</f>
        <v>398.25302120964977</v>
      </c>
      <c r="BD30">
        <f>E30*BB30/100/BC30</f>
        <v>-1.5257405244212298E-2</v>
      </c>
    </row>
    <row r="31" spans="1:56" x14ac:dyDescent="0.35">
      <c r="A31" s="1" t="s">
        <v>0</v>
      </c>
      <c r="B31" s="1" t="s">
        <v>232</v>
      </c>
      <c r="K31" s="1">
        <v>2.72</v>
      </c>
    </row>
    <row r="32" spans="1:56" x14ac:dyDescent="0.35">
      <c r="A32" s="1" t="s">
        <v>0</v>
      </c>
      <c r="B32" s="1" t="s">
        <v>231</v>
      </c>
      <c r="K32" s="1">
        <v>2.72</v>
      </c>
    </row>
    <row r="33" spans="1:56" x14ac:dyDescent="0.35">
      <c r="A33" s="1">
        <v>6</v>
      </c>
      <c r="B33" s="1" t="s">
        <v>230</v>
      </c>
      <c r="C33" s="1">
        <v>1439.5000016875565</v>
      </c>
      <c r="D33" s="1">
        <v>0</v>
      </c>
      <c r="E33">
        <f>(R33-S33*(1000-T33)/(1000-U33))*AK33</f>
        <v>-7.2651599187250202</v>
      </c>
      <c r="F33">
        <f>IF(AV33&lt;&gt;0,1/(1/AV33-1/N33),0)</f>
        <v>3.467940771940162</v>
      </c>
      <c r="G33">
        <f>((AY33-AL33/2)*S33-E33)/(AY33+AL33/2)</f>
        <v>390.95438997339494</v>
      </c>
      <c r="H33">
        <f>AL33*1000</f>
        <v>32.24873426052185</v>
      </c>
      <c r="I33">
        <f>(AQ33-AW33)</f>
        <v>1.4310525761326094</v>
      </c>
      <c r="J33">
        <f>(P33+AP33*D33)</f>
        <v>28.85911750793457</v>
      </c>
      <c r="K33" s="1"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32.087154388427734</v>
      </c>
      <c r="P33" s="1">
        <v>28.85911750793457</v>
      </c>
      <c r="Q33" s="1">
        <v>32.227447509765625</v>
      </c>
      <c r="R33" s="1">
        <v>400.148193359375</v>
      </c>
      <c r="S33" s="1">
        <v>395.18258666992188</v>
      </c>
      <c r="T33" s="1">
        <v>0.59398508071899414</v>
      </c>
      <c r="U33" s="1">
        <v>28.974231719970703</v>
      </c>
      <c r="V33" s="1">
        <v>1.0928233861923218</v>
      </c>
      <c r="W33" s="1">
        <v>53.307262420654297</v>
      </c>
      <c r="X33" s="1">
        <v>300.120849609375</v>
      </c>
      <c r="Y33" s="1">
        <v>299.95706176757813</v>
      </c>
      <c r="Z33" s="1">
        <v>9.521280974149704E-2</v>
      </c>
      <c r="AA33" s="1">
        <v>88.287071228027344</v>
      </c>
      <c r="AB33" s="1">
        <v>-27.548545837402344</v>
      </c>
      <c r="AC33" s="1">
        <v>-0.45574674010276794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1.103385476505055</v>
      </c>
      <c r="AL33">
        <f>(U33-T33)/(1000-U33)*AK33</f>
        <v>3.2248734260521848E-2</v>
      </c>
      <c r="AM33">
        <f>(P33+273.15)</f>
        <v>302.00911750793455</v>
      </c>
      <c r="AN33">
        <f>(O33+273.15)</f>
        <v>305.23715438842771</v>
      </c>
      <c r="AO33">
        <f>(Y33*AG33+Z33*AH33)*AI33</f>
        <v>47.993128810082453</v>
      </c>
      <c r="AP33">
        <f>((AO33+0.00000010773*(AN33^4-AM33^4))-AL33*44100)/(L33*51.4+0.00000043092*AM33^3)</f>
        <v>-10.955805362670592</v>
      </c>
      <c r="AQ33">
        <f>0.61365*EXP(17.502*J33/(240.97+J33))</f>
        <v>3.9891026357710322</v>
      </c>
      <c r="AR33">
        <f>AQ33*1000/AA33</f>
        <v>45.183315974634617</v>
      </c>
      <c r="AS33">
        <f>(AR33-U33)</f>
        <v>16.209084254663914</v>
      </c>
      <c r="AT33">
        <f>IF(D33,P33,(O33+P33)/2)</f>
        <v>30.473135948181152</v>
      </c>
      <c r="AU33">
        <f>0.61365*EXP(17.502*AT33/(240.97+AT33))</f>
        <v>4.3776143471956352</v>
      </c>
      <c r="AV33">
        <f>IF(AS33&lt;&gt;0,(1000-(AR33+U33)/2)/AS33*AL33,0)</f>
        <v>1.9157769956732245</v>
      </c>
      <c r="AW33">
        <f>U33*AA33/1000</f>
        <v>2.5580500596384228</v>
      </c>
      <c r="AX33">
        <f>(AU33-AW33)</f>
        <v>1.8195642875572124</v>
      </c>
      <c r="AY33">
        <f>1/(1.6/F33+1.37/N33)</f>
        <v>1.279694795606273</v>
      </c>
      <c r="AZ33">
        <f>G33*AA33*0.001</f>
        <v>34.516218074491093</v>
      </c>
      <c r="BA33">
        <f>G33/S33</f>
        <v>0.98930065028381786</v>
      </c>
      <c r="BB33">
        <f>(1-AL33*AA33/AQ33/F33)*100</f>
        <v>79.419169232402638</v>
      </c>
      <c r="BC33">
        <f>(S33-E33/(N33/1.35))</f>
        <v>397.4739811627158</v>
      </c>
      <c r="BD33">
        <f>E33*BB33/100/BC33</f>
        <v>-1.4516496486080296E-2</v>
      </c>
    </row>
    <row r="34" spans="1:56" x14ac:dyDescent="0.35">
      <c r="A34" s="1" t="s">
        <v>0</v>
      </c>
      <c r="B34" s="1" t="s">
        <v>229</v>
      </c>
      <c r="K34" s="1">
        <v>2.72</v>
      </c>
    </row>
    <row r="35" spans="1:56" x14ac:dyDescent="0.35">
      <c r="A35" s="1" t="s">
        <v>0</v>
      </c>
      <c r="B35" s="1" t="s">
        <v>228</v>
      </c>
      <c r="K35" s="1">
        <v>2.72</v>
      </c>
    </row>
    <row r="36" spans="1:56" x14ac:dyDescent="0.35">
      <c r="A36" s="1">
        <v>7</v>
      </c>
      <c r="B36" s="1" t="s">
        <v>227</v>
      </c>
      <c r="C36" s="1">
        <v>1643.5000016875565</v>
      </c>
      <c r="D36" s="1">
        <v>0</v>
      </c>
      <c r="E36">
        <f>(R36-S36*(1000-T36)/(1000-U36))*AK36</f>
        <v>-6.7928417807344648</v>
      </c>
      <c r="F36">
        <f>IF(AV36&lt;&gt;0,1/(1/AV36-1/N36),0)</f>
        <v>6.8061212668274083</v>
      </c>
      <c r="G36">
        <f>((AY36-AL36/2)*S36-E36)/(AY36+AL36/2)</f>
        <v>391.2790927236577</v>
      </c>
      <c r="H36">
        <f>AL36*1000</f>
        <v>32.487282287617589</v>
      </c>
      <c r="I36">
        <f>(AQ36-AW36)</f>
        <v>1.0527299577775695</v>
      </c>
      <c r="J36">
        <f>(P36+AP36*D36)</f>
        <v>27.368112564086914</v>
      </c>
      <c r="K36" s="1"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32.153827667236328</v>
      </c>
      <c r="P36" s="1">
        <v>27.368112564086914</v>
      </c>
      <c r="Q36" s="1">
        <v>32.280670166015625</v>
      </c>
      <c r="R36" s="1">
        <v>400.05596923828125</v>
      </c>
      <c r="S36" s="1">
        <v>394.59478759765625</v>
      </c>
      <c r="T36" s="1">
        <v>0.93125438690185547</v>
      </c>
      <c r="U36" s="1">
        <v>29.502641677856445</v>
      </c>
      <c r="V36" s="1">
        <v>1.706787109375</v>
      </c>
      <c r="W36" s="1">
        <v>54.071937561035156</v>
      </c>
      <c r="X36" s="1">
        <v>300.15481567382813</v>
      </c>
      <c r="Y36" s="1">
        <v>501.11605834960938</v>
      </c>
      <c r="Z36" s="1">
        <v>6.8698465824127197E-2</v>
      </c>
      <c r="AA36" s="1">
        <v>88.281784057617188</v>
      </c>
      <c r="AB36" s="1">
        <v>-27.209787368774414</v>
      </c>
      <c r="AC36" s="1">
        <v>-0.48103484511375427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1.1035103517420151</v>
      </c>
      <c r="AL36">
        <f>(U36-T36)/(1000-U36)*AK36</f>
        <v>3.2487282287617589E-2</v>
      </c>
      <c r="AM36">
        <f>(P36+273.15)</f>
        <v>300.51811256408689</v>
      </c>
      <c r="AN36">
        <f>(O36+273.15)</f>
        <v>305.30382766723631</v>
      </c>
      <c r="AO36">
        <f>(Y36*AG36+Z36*AH36)*AI36</f>
        <v>80.178567543806821</v>
      </c>
      <c r="AP36">
        <f>((AO36+0.00000010773*(AN36^4-AM36^4))-AL36*44100)/(L36*51.4+0.00000043092*AM36^3)</f>
        <v>-10.642461213335961</v>
      </c>
      <c r="AQ36">
        <f>0.61365*EXP(17.502*J36/(240.97+J36))</f>
        <v>3.657275799511349</v>
      </c>
      <c r="AR36">
        <f>AQ36*1000/AA36</f>
        <v>41.42729826488808</v>
      </c>
      <c r="AS36">
        <f>(AR36-U36)</f>
        <v>11.924656587031635</v>
      </c>
      <c r="AT36">
        <f>IF(D36,P36,(O36+P36)/2)</f>
        <v>29.760970115661621</v>
      </c>
      <c r="AU36">
        <f>0.61365*EXP(17.502*AT36/(240.97+AT36))</f>
        <v>4.2023039416583954</v>
      </c>
      <c r="AV36">
        <f>IF(AS36&lt;&gt;0,(1000-(AR36+U36)/2)/AS36*AL36,0)</f>
        <v>2.6277588430440399</v>
      </c>
      <c r="AW36">
        <f>U36*AA36/1000</f>
        <v>2.6045458417337795</v>
      </c>
      <c r="AX36">
        <f>(AU36-AW36)</f>
        <v>1.5977580999246159</v>
      </c>
      <c r="AY36">
        <f>1/(1.6/F36+1.37/N36)</f>
        <v>1.8013151820254423</v>
      </c>
      <c r="AZ36">
        <f>G36*AA36*0.001</f>
        <v>34.542816370090328</v>
      </c>
      <c r="BA36">
        <f>G36/S36</f>
        <v>0.99159721573063619</v>
      </c>
      <c r="BB36">
        <f>(1-AL36*AA36/AQ36/F36)*100</f>
        <v>88.478020765716181</v>
      </c>
      <c r="BC36">
        <f>(S36-E36/(N36/1.35))</f>
        <v>396.73721535161087</v>
      </c>
      <c r="BD36">
        <f>E36*BB36/100/BC36</f>
        <v>-1.5148999712603044E-2</v>
      </c>
    </row>
    <row r="37" spans="1:56" x14ac:dyDescent="0.35">
      <c r="A37" s="1" t="s">
        <v>0</v>
      </c>
      <c r="B37" s="1" t="s">
        <v>226</v>
      </c>
      <c r="K37" s="1">
        <v>2.72</v>
      </c>
    </row>
    <row r="38" spans="1:56" x14ac:dyDescent="0.35">
      <c r="A38" s="1" t="s">
        <v>0</v>
      </c>
      <c r="B38" s="1" t="s">
        <v>225</v>
      </c>
      <c r="K38" s="1">
        <v>2.72</v>
      </c>
    </row>
    <row r="39" spans="1:56" x14ac:dyDescent="0.35">
      <c r="A39" s="1">
        <v>8</v>
      </c>
      <c r="B39" s="1" t="s">
        <v>224</v>
      </c>
      <c r="C39" s="1">
        <v>1847.5000016875565</v>
      </c>
      <c r="D39" s="1">
        <v>0</v>
      </c>
      <c r="E39">
        <f>(R39-S39*(1000-T39)/(1000-U39))*AK39</f>
        <v>-6.4600817613220771</v>
      </c>
      <c r="F39">
        <f>IF(AV39&lt;&gt;0,1/(1/AV39-1/N39),0)</f>
        <v>5.7820025773311361</v>
      </c>
      <c r="G39">
        <f>((AY39-AL39/2)*S39-E39)/(AY39+AL39/2)</f>
        <v>390.43037727702819</v>
      </c>
      <c r="H39">
        <f>AL39*1000</f>
        <v>32.771678261140288</v>
      </c>
      <c r="I39">
        <f>(AQ39-AW39)</f>
        <v>1.1331721000602677</v>
      </c>
      <c r="J39">
        <f>(P39+AP39*D39)</f>
        <v>28.016574859619141</v>
      </c>
      <c r="K39" s="1"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32.235595703125</v>
      </c>
      <c r="P39" s="1">
        <v>28.016574859619141</v>
      </c>
      <c r="Q39" s="1">
        <v>32.348583221435547</v>
      </c>
      <c r="R39" s="1">
        <v>400.101806640625</v>
      </c>
      <c r="S39" s="1">
        <v>394.24835205078125</v>
      </c>
      <c r="T39" s="1">
        <v>1.3948022127151489</v>
      </c>
      <c r="U39" s="1">
        <v>30.192472457885742</v>
      </c>
      <c r="V39" s="1">
        <v>2.5444779396057129</v>
      </c>
      <c r="W39" s="1">
        <v>55.078834533691406</v>
      </c>
      <c r="X39" s="1">
        <v>300.189697265625</v>
      </c>
      <c r="Y39" s="1">
        <v>750.2296142578125</v>
      </c>
      <c r="Z39" s="1">
        <v>8.4365624934434891E-3</v>
      </c>
      <c r="AA39" s="1">
        <v>88.278160095214844</v>
      </c>
      <c r="AB39" s="1">
        <v>-26.887351989746094</v>
      </c>
      <c r="AC39" s="1">
        <v>-0.51997935771942139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1.103638592888327</v>
      </c>
      <c r="AL39">
        <f>(U39-T39)/(1000-U39)*AK39</f>
        <v>3.2771678261140288E-2</v>
      </c>
      <c r="AM39">
        <f>(P39+273.15)</f>
        <v>301.16657485961912</v>
      </c>
      <c r="AN39">
        <f>(O39+273.15)</f>
        <v>305.38559570312498</v>
      </c>
      <c r="AO39">
        <f>(Y39*AG39+Z39*AH39)*AI39</f>
        <v>120.03673559821982</v>
      </c>
      <c r="AP39">
        <f>((AO39+0.00000010773*(AN39^4-AM39^4))-AL39*44100)/(L39*51.4+0.00000043092*AM39^3)</f>
        <v>-10.465756584171835</v>
      </c>
      <c r="AQ39">
        <f>0.61365*EXP(17.502*J39/(240.97+J39))</f>
        <v>3.7985080173678702</v>
      </c>
      <c r="AR39">
        <f>AQ39*1000/AA39</f>
        <v>43.02885349299175</v>
      </c>
      <c r="AS39">
        <f>(AR39-U39)</f>
        <v>12.836381035106008</v>
      </c>
      <c r="AT39">
        <f>IF(D39,P39,(O39+P39)/2)</f>
        <v>30.12608528137207</v>
      </c>
      <c r="AU39">
        <f>0.61365*EXP(17.502*AT39/(240.97+AT39))</f>
        <v>4.2914024974321778</v>
      </c>
      <c r="AV39">
        <f>IF(AS39&lt;&gt;0,(1000-(AR39+U39)/2)/AS39*AL39,0)</f>
        <v>2.4595628087727168</v>
      </c>
      <c r="AW39">
        <f>U39*AA39/1000</f>
        <v>2.6653359173076026</v>
      </c>
      <c r="AX39">
        <f>(AU39-AW39)</f>
        <v>1.6260665801245753</v>
      </c>
      <c r="AY39">
        <f>1/(1.6/F39+1.37/N39)</f>
        <v>1.6756364422845511</v>
      </c>
      <c r="AZ39">
        <f>G39*AA39*0.001</f>
        <v>34.46647535129663</v>
      </c>
      <c r="BA39">
        <f>G39/S39</f>
        <v>0.99031581297957771</v>
      </c>
      <c r="BB39">
        <f>(1-AL39*AA39/AQ39/F39)*100</f>
        <v>86.827729908832822</v>
      </c>
      <c r="BC39">
        <f>(S39-E39/(N39/1.35))</f>
        <v>396.28582898680025</v>
      </c>
      <c r="BD39">
        <f>E39*BB39/100/BC39</f>
        <v>-1.4154284441489168E-2</v>
      </c>
    </row>
    <row r="40" spans="1:56" x14ac:dyDescent="0.35">
      <c r="A40" s="1" t="s">
        <v>0</v>
      </c>
      <c r="B40" s="1" t="s">
        <v>223</v>
      </c>
      <c r="K40" s="1">
        <v>2.72</v>
      </c>
    </row>
    <row r="41" spans="1:56" x14ac:dyDescent="0.35">
      <c r="A41" s="1" t="s">
        <v>0</v>
      </c>
      <c r="B41" s="1" t="s">
        <v>222</v>
      </c>
      <c r="K41" s="1">
        <v>2.72</v>
      </c>
    </row>
    <row r="42" spans="1:56" x14ac:dyDescent="0.35">
      <c r="A42" s="1">
        <v>9</v>
      </c>
      <c r="B42" s="1" t="s">
        <v>221</v>
      </c>
      <c r="C42" s="1">
        <v>2051.5000016875565</v>
      </c>
      <c r="D42" s="1">
        <v>0</v>
      </c>
      <c r="E42">
        <f>(R42-S42*(1000-T42)/(1000-U42))*AK42</f>
        <v>-6.2399384530027451</v>
      </c>
      <c r="F42">
        <f>IF(AV42&lt;&gt;0,1/(1/AV42-1/N42),0)</f>
        <v>-12.057594213600622</v>
      </c>
      <c r="G42">
        <f>((AY42-AL42/2)*S42-E42)/(AY42+AL42/2)</f>
        <v>392.64067039939988</v>
      </c>
      <c r="H42">
        <f>AL42*1000</f>
        <v>33.065856676201619</v>
      </c>
      <c r="I42">
        <f>(AQ42-AW42)</f>
        <v>0.42514262618178833</v>
      </c>
      <c r="J42">
        <f>(P42+AP42*D42)</f>
        <v>24.908943176269531</v>
      </c>
      <c r="K42" s="1"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32.335601806640625</v>
      </c>
      <c r="P42" s="1">
        <v>24.908943176269531</v>
      </c>
      <c r="Q42" s="1">
        <v>32.433319091796875</v>
      </c>
      <c r="R42" s="1">
        <v>400.05612182617188</v>
      </c>
      <c r="S42" s="1">
        <v>393.90805053710938</v>
      </c>
      <c r="T42" s="1">
        <v>1.9766054153442383</v>
      </c>
      <c r="U42" s="1">
        <v>31.009500503540039</v>
      </c>
      <c r="V42" s="1">
        <v>3.5853331089019775</v>
      </c>
      <c r="W42" s="1">
        <v>56.247642517089844</v>
      </c>
      <c r="X42" s="1">
        <v>300.17730712890625</v>
      </c>
      <c r="Y42" s="1">
        <v>999.7509765625</v>
      </c>
      <c r="Z42" s="1">
        <v>2.0489033311605453E-2</v>
      </c>
      <c r="AA42" s="1">
        <v>88.273406982421875</v>
      </c>
      <c r="AB42" s="1">
        <v>-26.511495590209961</v>
      </c>
      <c r="AC42" s="1">
        <v>-0.55429476499557495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1.1035930409150962</v>
      </c>
      <c r="AL42">
        <f>(U42-T42)/(1000-U42)*AK42</f>
        <v>3.306585667620162E-2</v>
      </c>
      <c r="AM42">
        <f>(P42+273.15)</f>
        <v>298.05894317626951</v>
      </c>
      <c r="AN42">
        <f>(O42+273.15)</f>
        <v>305.4856018066406</v>
      </c>
      <c r="AO42">
        <f>(Y42*AG42+Z42*AH42)*AI42</f>
        <v>159.96015267461189</v>
      </c>
      <c r="AP42">
        <f>((AO42+0.00000010773*(AN42^4-AM42^4))-AL42*44100)/(L42*51.4+0.00000043092*AM42^3)</f>
        <v>-9.968112293321381</v>
      </c>
      <c r="AQ42">
        <f>0.61365*EXP(17.502*J42/(240.97+J42))</f>
        <v>3.1624568844523941</v>
      </c>
      <c r="AR42">
        <f>AQ42*1000/AA42</f>
        <v>35.825703261709869</v>
      </c>
      <c r="AS42">
        <f>(AR42-U42)</f>
        <v>4.8162027581698297</v>
      </c>
      <c r="AT42">
        <f>IF(D42,P42,(O42+P42)/2)</f>
        <v>28.622272491455078</v>
      </c>
      <c r="AU42">
        <f>0.61365*EXP(17.502*AT42/(240.97+AT42))</f>
        <v>3.9347005543453184</v>
      </c>
      <c r="AV42">
        <f>IF(AS42&lt;&gt;0,(1000-(AR42+U42)/2)/AS42*AL42,0)</f>
        <v>6.6361149325934106</v>
      </c>
      <c r="AW42">
        <f>U42*AA42/1000</f>
        <v>2.7373142582706058</v>
      </c>
      <c r="AX42">
        <f>(AU42-AW42)</f>
        <v>1.1973862960747126</v>
      </c>
      <c r="AY42">
        <f>1/(1.6/F42+1.37/N42)</f>
        <v>5.337005830696941</v>
      </c>
      <c r="AZ42">
        <f>G42*AA42*0.001</f>
        <v>34.659729696017187</v>
      </c>
      <c r="BA42">
        <f>G42/S42</f>
        <v>0.99678254827241697</v>
      </c>
      <c r="BB42">
        <f>(1-AL42*AA42/AQ42/F42)*100</f>
        <v>107.65463330292486</v>
      </c>
      <c r="BC42">
        <f>(S42-E42/(N42/1.35))</f>
        <v>395.87609539318083</v>
      </c>
      <c r="BD42">
        <f>E42*BB42/100/BC42</f>
        <v>-1.6968902487624216E-2</v>
      </c>
    </row>
    <row r="43" spans="1:56" x14ac:dyDescent="0.35">
      <c r="A43" s="1" t="s">
        <v>0</v>
      </c>
      <c r="B43" s="1" t="s">
        <v>220</v>
      </c>
      <c r="K43" s="1">
        <v>2.72</v>
      </c>
    </row>
    <row r="44" spans="1:56" x14ac:dyDescent="0.35">
      <c r="A44" s="1" t="s">
        <v>0</v>
      </c>
      <c r="B44" s="1" t="s">
        <v>219</v>
      </c>
      <c r="K44" s="1">
        <v>2.72</v>
      </c>
    </row>
    <row r="45" spans="1:56" x14ac:dyDescent="0.35">
      <c r="A45" s="1">
        <v>10</v>
      </c>
      <c r="B45" s="1" t="s">
        <v>218</v>
      </c>
      <c r="C45" s="1">
        <v>2255.5000016875565</v>
      </c>
      <c r="D45" s="1">
        <v>0</v>
      </c>
      <c r="E45">
        <f>(R45-S45*(1000-T45)/(1000-U45))*AK45</f>
        <v>-6.2273708144449476</v>
      </c>
      <c r="F45">
        <f>IF(AV45&lt;&gt;0,1/(1/AV45-1/N45),0)</f>
        <v>-71.101867870926924</v>
      </c>
      <c r="G45">
        <f>((AY45-AL45/2)*S45-E45)/(AY45+AL45/2)</f>
        <v>391.84604818038417</v>
      </c>
      <c r="H45">
        <f>AL45*1000</f>
        <v>33.382012822756529</v>
      </c>
      <c r="I45">
        <f>(AQ45-AW45)</f>
        <v>0.62402254987021166</v>
      </c>
      <c r="J45">
        <f>(P45+AP45*D45)</f>
        <v>26.353641510009766</v>
      </c>
      <c r="K45" s="1"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32.451881408691406</v>
      </c>
      <c r="P45" s="1">
        <v>26.353641510009766</v>
      </c>
      <c r="Q45" s="1">
        <v>32.530712127685547</v>
      </c>
      <c r="R45" s="1">
        <v>400.1680908203125</v>
      </c>
      <c r="S45" s="1">
        <v>393.8955078125</v>
      </c>
      <c r="T45" s="1">
        <v>2.6785416603088379</v>
      </c>
      <c r="U45" s="1">
        <v>31.963249206542969</v>
      </c>
      <c r="V45" s="1">
        <v>4.8267664909362793</v>
      </c>
      <c r="W45" s="1">
        <v>57.598186492919922</v>
      </c>
      <c r="X45" s="1">
        <v>300.1458740234375</v>
      </c>
      <c r="Y45" s="1">
        <v>1249.962890625</v>
      </c>
      <c r="Z45" s="1">
        <v>4.9414239823818207E-2</v>
      </c>
      <c r="AA45" s="1">
        <v>88.273086547851563</v>
      </c>
      <c r="AB45" s="1">
        <v>-26.105501174926758</v>
      </c>
      <c r="AC45" s="1">
        <v>-0.5910068154335022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1.1034774780273435</v>
      </c>
      <c r="AL45">
        <f>(U45-T45)/(1000-U45)*AK45</f>
        <v>3.3382012822756532E-2</v>
      </c>
      <c r="AM45">
        <f>(P45+273.15)</f>
        <v>299.50364151000974</v>
      </c>
      <c r="AN45">
        <f>(O45+273.15)</f>
        <v>305.60188140869138</v>
      </c>
      <c r="AO45">
        <f>(Y45*AG45+Z45*AH45)*AI45</f>
        <v>199.99405802978436</v>
      </c>
      <c r="AP45">
        <f>((AO45+0.00000010773*(AN45^4-AM45^4))-AL45*44100)/(L45*51.4+0.00000043092*AM45^3)</f>
        <v>-9.8646617359203006</v>
      </c>
      <c r="AQ45">
        <f>0.61365*EXP(17.502*J45/(240.97+J45))</f>
        <v>3.4455172134299268</v>
      </c>
      <c r="AR45">
        <f>AQ45*1000/AA45</f>
        <v>39.032476921062027</v>
      </c>
      <c r="AS45">
        <f>(AR45-U45)</f>
        <v>7.0692277145190587</v>
      </c>
      <c r="AT45">
        <f>IF(D45,P45,(O45+P45)/2)</f>
        <v>29.402761459350586</v>
      </c>
      <c r="AU45">
        <f>0.61365*EXP(17.502*AT45/(240.97+AT45))</f>
        <v>4.1164620354375385</v>
      </c>
      <c r="AV45">
        <f>IF(AS45&lt;&gt;0,(1000-(AR45+U45)/2)/AS45*AL45,0)</f>
        <v>4.5545318389804743</v>
      </c>
      <c r="AW45">
        <f>U45*AA45/1000</f>
        <v>2.8214946635597151</v>
      </c>
      <c r="AX45">
        <f>(AU45-AW45)</f>
        <v>1.2949673718778234</v>
      </c>
      <c r="AY45">
        <f>1/(1.6/F45+1.37/N45)</f>
        <v>3.360615855218577</v>
      </c>
      <c r="AZ45">
        <f>G45*AA45*0.001</f>
        <v>34.589460124460665</v>
      </c>
      <c r="BA45">
        <f>G45/S45</f>
        <v>0.99479694591213419</v>
      </c>
      <c r="BB45">
        <f>(1-AL45*AA45/AQ45/F45)*100</f>
        <v>101.20283317593264</v>
      </c>
      <c r="BC45">
        <f>(S45-E45/(N45/1.35))</f>
        <v>395.85958889928065</v>
      </c>
      <c r="BD45">
        <f>E45*BB45/100/BC45</f>
        <v>-1.5920482598674499E-2</v>
      </c>
    </row>
    <row r="46" spans="1:56" x14ac:dyDescent="0.35">
      <c r="A46" s="1" t="s">
        <v>0</v>
      </c>
      <c r="B46" s="1" t="s">
        <v>217</v>
      </c>
      <c r="K46" s="1">
        <v>2.72</v>
      </c>
    </row>
    <row r="47" spans="1:56" x14ac:dyDescent="0.35">
      <c r="A47" s="1" t="s">
        <v>0</v>
      </c>
      <c r="B47" s="1" t="s">
        <v>216</v>
      </c>
      <c r="K47" s="1">
        <v>2.72</v>
      </c>
    </row>
    <row r="48" spans="1:56" x14ac:dyDescent="0.35">
      <c r="A48" s="1">
        <v>11</v>
      </c>
      <c r="B48" s="1" t="s">
        <v>215</v>
      </c>
      <c r="C48" s="1">
        <v>2459.5000016875565</v>
      </c>
      <c r="D48" s="1">
        <v>0</v>
      </c>
      <c r="E48">
        <f>(R48-S48*(1000-T48)/(1000-U48))*AK48</f>
        <v>-6.1884423373359665</v>
      </c>
      <c r="F48">
        <f>IF(AV48&lt;&gt;0,1/(1/AV48-1/N48),0)</f>
        <v>4.2674449216152706</v>
      </c>
      <c r="G48">
        <f>((AY48-AL48/2)*S48-E48)/(AY48+AL48/2)</f>
        <v>388.61185187578411</v>
      </c>
      <c r="H48">
        <f>AL48*1000</f>
        <v>33.953987737888738</v>
      </c>
      <c r="I48">
        <f>(AQ48-AW48)</f>
        <v>1.3453016826511197</v>
      </c>
      <c r="J48">
        <f>(P48+AP48*D48)</f>
        <v>30.066520690917969</v>
      </c>
      <c r="K48" s="1"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32.589401245117188</v>
      </c>
      <c r="P48" s="1">
        <v>30.066520690917969</v>
      </c>
      <c r="Q48" s="1">
        <v>32.64385986328125</v>
      </c>
      <c r="R48" s="1">
        <v>400.04025268554688</v>
      </c>
      <c r="S48" s="1">
        <v>393.53948974609375</v>
      </c>
      <c r="T48" s="1">
        <v>3.4623949527740479</v>
      </c>
      <c r="U48" s="1">
        <v>33.209098815917969</v>
      </c>
      <c r="V48" s="1">
        <v>6.1910543441772461</v>
      </c>
      <c r="W48" s="1">
        <v>59.380668640136719</v>
      </c>
      <c r="X48" s="1">
        <v>300.160400390625</v>
      </c>
      <c r="Y48" s="1">
        <v>1600.5225830078125</v>
      </c>
      <c r="Z48" s="1">
        <v>5.544004961848259E-2</v>
      </c>
      <c r="AA48" s="1">
        <v>88.272613525390625</v>
      </c>
      <c r="AB48" s="1">
        <v>-25.540834426879883</v>
      </c>
      <c r="AC48" s="1">
        <v>-0.64894521236419678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1.1035308837890623</v>
      </c>
      <c r="AL48">
        <f>(U48-T48)/(1000-U48)*AK48</f>
        <v>3.3953987737888741E-2</v>
      </c>
      <c r="AM48">
        <f>(P48+273.15)</f>
        <v>303.21652069091795</v>
      </c>
      <c r="AN48">
        <f>(O48+273.15)</f>
        <v>305.73940124511716</v>
      </c>
      <c r="AO48">
        <f>(Y48*AG48+Z48*AH48)*AI48</f>
        <v>256.0836075573352</v>
      </c>
      <c r="AP48">
        <f>((AO48+0.00000010773*(AN48^4-AM48^4))-AL48*44100)/(L48*51.4+0.00000043092*AM48^3)</f>
        <v>-9.9214770695972341</v>
      </c>
      <c r="AQ48">
        <f>0.61365*EXP(17.502*J48/(240.97+J48))</f>
        <v>4.2767556279551542</v>
      </c>
      <c r="AR48">
        <f>AQ48*1000/AA48</f>
        <v>48.44940528157121</v>
      </c>
      <c r="AS48">
        <f>(AR48-U48)</f>
        <v>15.240306465653241</v>
      </c>
      <c r="AT48">
        <f>IF(D48,P48,(O48+P48)/2)</f>
        <v>31.327960968017578</v>
      </c>
      <c r="AU48">
        <f>0.61365*EXP(17.502*AT48/(240.97+AT48))</f>
        <v>4.5964291577302596</v>
      </c>
      <c r="AV48">
        <f>IF(AS48&lt;&gt;0,(1000-(AR48+U48)/2)/AS48*AL48,0)</f>
        <v>2.1369433671085014</v>
      </c>
      <c r="AW48">
        <f>U48*AA48/1000</f>
        <v>2.9314539453040345</v>
      </c>
      <c r="AX48">
        <f>(AU48-AW48)</f>
        <v>1.6649752124262251</v>
      </c>
      <c r="AY48">
        <f>1/(1.6/F48+1.37/N48)</f>
        <v>1.4388509019068485</v>
      </c>
      <c r="AZ48">
        <f>G48*AA48*0.001</f>
        <v>34.303783812017443</v>
      </c>
      <c r="BA48">
        <f>G48/S48</f>
        <v>0.98747866986998212</v>
      </c>
      <c r="BB48">
        <f>(1-AL48*AA48/AQ48/F48)*100</f>
        <v>83.577683701809136</v>
      </c>
      <c r="BC48">
        <f>(S48-E48/(N48/1.35))</f>
        <v>395.4912929891575</v>
      </c>
      <c r="BD48">
        <f>E48*BB48/100/BC48</f>
        <v>-1.3077801849127673E-2</v>
      </c>
    </row>
    <row r="49" spans="1:56" x14ac:dyDescent="0.35">
      <c r="A49" s="1" t="s">
        <v>0</v>
      </c>
      <c r="B49" s="1" t="s">
        <v>214</v>
      </c>
      <c r="K49" s="1">
        <v>2.72</v>
      </c>
    </row>
    <row r="50" spans="1:56" x14ac:dyDescent="0.35">
      <c r="A50" s="1" t="s">
        <v>0</v>
      </c>
      <c r="B50" s="1" t="s">
        <v>209</v>
      </c>
      <c r="K50" s="1">
        <v>2.72</v>
      </c>
    </row>
    <row r="51" spans="1:56" x14ac:dyDescent="0.35">
      <c r="A51" s="1">
        <v>12</v>
      </c>
      <c r="B51" s="1" t="s">
        <v>213</v>
      </c>
      <c r="C51" s="1">
        <v>2663.5000016875565</v>
      </c>
      <c r="D51" s="1">
        <v>0</v>
      </c>
      <c r="E51">
        <f>(R51-S51*(1000-T51)/(1000-U51))*AK51</f>
        <v>-6.4147337722549649</v>
      </c>
      <c r="F51">
        <f>IF(AV51&lt;&gt;0,1/(1/AV51-1/N51),0)</f>
        <v>4.502791729030343</v>
      </c>
      <c r="G51">
        <f>((AY51-AL51/2)*S51-E51)/(AY51+AL51/2)</f>
        <v>388.4862620308952</v>
      </c>
      <c r="H51">
        <f>AL51*1000</f>
        <v>34.817764582844077</v>
      </c>
      <c r="I51">
        <f>(AQ51-AW51)</f>
        <v>1.3413770620640255</v>
      </c>
      <c r="J51">
        <f>(P51+AP51*D51)</f>
        <v>30.583816528320313</v>
      </c>
      <c r="K51" s="1"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32.743503570556641</v>
      </c>
      <c r="P51" s="1">
        <v>30.583816528320313</v>
      </c>
      <c r="Q51" s="1">
        <v>32.768959045410156</v>
      </c>
      <c r="R51" s="1">
        <v>399.94400024414063</v>
      </c>
      <c r="S51" s="1">
        <v>393.34652709960938</v>
      </c>
      <c r="T51" s="1">
        <v>4.2551846504211426</v>
      </c>
      <c r="U51" s="1">
        <v>34.710437774658203</v>
      </c>
      <c r="V51" s="1">
        <v>7.5430359840393066</v>
      </c>
      <c r="W51" s="1">
        <v>61.530136108398438</v>
      </c>
      <c r="X51" s="1">
        <v>300.16854858398438</v>
      </c>
      <c r="Y51" s="1">
        <v>2000.425537109375</v>
      </c>
      <c r="Z51" s="1">
        <v>9.5213860273361206E-2</v>
      </c>
      <c r="AA51" s="1">
        <v>88.274520874023438</v>
      </c>
      <c r="AB51" s="1">
        <v>-24.964076995849609</v>
      </c>
      <c r="AC51" s="1">
        <v>-0.72331976890563965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1.1035608403822952</v>
      </c>
      <c r="AL51">
        <f>(U51-T51)/(1000-U51)*AK51</f>
        <v>3.481776458284408E-2</v>
      </c>
      <c r="AM51">
        <f>(P51+273.15)</f>
        <v>303.73381652832029</v>
      </c>
      <c r="AN51">
        <f>(O51+273.15)</f>
        <v>305.89350357055662</v>
      </c>
      <c r="AO51">
        <f>(Y51*AG51+Z51*AH51)*AI51</f>
        <v>320.06807878342079</v>
      </c>
      <c r="AP51">
        <f>((AO51+0.00000010773*(AN51^4-AM51^4))-AL51*44100)/(L51*51.4+0.00000043092*AM51^3)</f>
        <v>-9.7398579644266494</v>
      </c>
      <c r="AQ51">
        <f>0.61365*EXP(17.502*J51/(240.97+J51))</f>
        <v>4.4054243259495829</v>
      </c>
      <c r="AR51">
        <f>AQ51*1000/AA51</f>
        <v>49.905955674758779</v>
      </c>
      <c r="AS51">
        <f>(AR51-U51)</f>
        <v>15.195517900100576</v>
      </c>
      <c r="AT51">
        <f>IF(D51,P51,(O51+P51)/2)</f>
        <v>31.663660049438477</v>
      </c>
      <c r="AU51">
        <f>0.61365*EXP(17.502*AT51/(240.97+AT51))</f>
        <v>4.6849295809533773</v>
      </c>
      <c r="AV51">
        <f>IF(AS51&lt;&gt;0,(1000-(AR51+U51)/2)/AS51*AL51,0)</f>
        <v>2.1943765239576218</v>
      </c>
      <c r="AW51">
        <f>U51*AA51/1000</f>
        <v>3.0640472638855574</v>
      </c>
      <c r="AX51">
        <f>(AU51-AW51)</f>
        <v>1.6208823170678199</v>
      </c>
      <c r="AY51">
        <f>1/(1.6/F51+1.37/N51)</f>
        <v>1.4805985113063036</v>
      </c>
      <c r="AZ51">
        <f>G51*AA51*0.001</f>
        <v>34.293438646917593</v>
      </c>
      <c r="BA51">
        <f>G51/S51</f>
        <v>0.98764380836268739</v>
      </c>
      <c r="BB51">
        <f>(1-AL51*AA51/AQ51/F51)*100</f>
        <v>84.505889522011785</v>
      </c>
      <c r="BC51">
        <f>(S51-E51/(N51/1.35))</f>
        <v>395.36970151048507</v>
      </c>
      <c r="BD51">
        <f>E51*BB51/100/BC51</f>
        <v>-1.3710782121146433E-2</v>
      </c>
    </row>
    <row r="52" spans="1:56" x14ac:dyDescent="0.35">
      <c r="A52" s="1" t="s">
        <v>0</v>
      </c>
      <c r="B52" s="1" t="s">
        <v>212</v>
      </c>
    </row>
    <row r="53" spans="1:56" x14ac:dyDescent="0.35">
      <c r="A53" s="1" t="s">
        <v>0</v>
      </c>
      <c r="B53" s="1" t="s">
        <v>211</v>
      </c>
    </row>
    <row r="54" spans="1:56" x14ac:dyDescent="0.35">
      <c r="A54" s="1" t="s">
        <v>0</v>
      </c>
      <c r="B54" s="1" t="s">
        <v>210</v>
      </c>
    </row>
    <row r="55" spans="1:56" x14ac:dyDescent="0.35">
      <c r="A55" s="1" t="s">
        <v>0</v>
      </c>
      <c r="B55" s="1" t="s">
        <v>209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4AA48B-8A48-4A8B-AECA-1AFE2A25C065}">
  <dimension ref="A1:BD55"/>
  <sheetViews>
    <sheetView topLeftCell="B8" zoomScale="66" workbookViewId="0">
      <selection activeCell="K18" sqref="K18:K51"/>
    </sheetView>
  </sheetViews>
  <sheetFormatPr defaultRowHeight="14.5" x14ac:dyDescent="0.35"/>
  <sheetData>
    <row r="1" spans="1:56" x14ac:dyDescent="0.35">
      <c r="A1" s="1" t="s">
        <v>70</v>
      </c>
    </row>
    <row r="2" spans="1:56" x14ac:dyDescent="0.35">
      <c r="A2" s="1" t="s">
        <v>300</v>
      </c>
    </row>
    <row r="3" spans="1:56" x14ac:dyDescent="0.35">
      <c r="A3" s="1" t="s">
        <v>69</v>
      </c>
      <c r="B3" s="1" t="s">
        <v>68</v>
      </c>
    </row>
    <row r="4" spans="1:56" x14ac:dyDescent="0.35">
      <c r="A4" s="1" t="s">
        <v>67</v>
      </c>
      <c r="B4" s="1" t="s">
        <v>66</v>
      </c>
      <c r="C4" s="1">
        <v>1</v>
      </c>
      <c r="D4" s="1">
        <v>0.15999999642372131</v>
      </c>
    </row>
    <row r="5" spans="1:56" x14ac:dyDescent="0.35">
      <c r="A5" s="1" t="s">
        <v>65</v>
      </c>
      <c r="B5" s="1">
        <v>4</v>
      </c>
    </row>
    <row r="6" spans="1:56" x14ac:dyDescent="0.35">
      <c r="A6" s="1" t="s">
        <v>64</v>
      </c>
      <c r="B6" s="1" t="s">
        <v>63</v>
      </c>
    </row>
    <row r="7" spans="1:56" x14ac:dyDescent="0.35">
      <c r="A7" s="1" t="s">
        <v>0</v>
      </c>
      <c r="B7" s="1" t="s">
        <v>62</v>
      </c>
    </row>
    <row r="9" spans="1:56" x14ac:dyDescent="0.35">
      <c r="A9" s="1" t="s">
        <v>61</v>
      </c>
      <c r="B9" s="1" t="s">
        <v>60</v>
      </c>
      <c r="C9" s="1" t="s">
        <v>59</v>
      </c>
      <c r="D9" s="1" t="s">
        <v>58</v>
      </c>
      <c r="E9" s="1" t="s">
        <v>57</v>
      </c>
      <c r="F9" s="1" t="s">
        <v>56</v>
      </c>
      <c r="G9" s="1" t="s">
        <v>55</v>
      </c>
      <c r="H9" s="1" t="s">
        <v>54</v>
      </c>
      <c r="I9" s="1" t="s">
        <v>53</v>
      </c>
      <c r="J9" s="1" t="s">
        <v>52</v>
      </c>
      <c r="K9" s="1" t="s">
        <v>51</v>
      </c>
      <c r="L9" s="1" t="s">
        <v>50</v>
      </c>
      <c r="M9" s="1" t="s">
        <v>49</v>
      </c>
      <c r="N9" s="1" t="s">
        <v>48</v>
      </c>
      <c r="O9" s="1" t="s">
        <v>47</v>
      </c>
      <c r="P9" s="1" t="s">
        <v>46</v>
      </c>
      <c r="Q9" s="1" t="s">
        <v>45</v>
      </c>
      <c r="R9" s="1" t="s">
        <v>44</v>
      </c>
      <c r="S9" s="1" t="s">
        <v>43</v>
      </c>
      <c r="T9" s="1" t="s">
        <v>42</v>
      </c>
      <c r="U9" s="1" t="s">
        <v>41</v>
      </c>
      <c r="V9" s="1" t="s">
        <v>40</v>
      </c>
      <c r="W9" s="1" t="s">
        <v>39</v>
      </c>
      <c r="X9" s="1" t="s">
        <v>38</v>
      </c>
      <c r="Y9" s="1" t="s">
        <v>37</v>
      </c>
      <c r="Z9" s="1" t="s">
        <v>36</v>
      </c>
      <c r="AA9" s="1" t="s">
        <v>35</v>
      </c>
      <c r="AB9" s="1" t="s">
        <v>34</v>
      </c>
      <c r="AC9" s="1" t="s">
        <v>33</v>
      </c>
      <c r="AD9" s="1" t="s">
        <v>32</v>
      </c>
      <c r="AE9" s="1" t="s">
        <v>31</v>
      </c>
      <c r="AF9" s="1" t="s">
        <v>30</v>
      </c>
      <c r="AG9" s="1" t="s">
        <v>29</v>
      </c>
      <c r="AH9" s="1" t="s">
        <v>28</v>
      </c>
      <c r="AI9" s="1" t="s">
        <v>27</v>
      </c>
      <c r="AJ9" s="1" t="s">
        <v>26</v>
      </c>
      <c r="AK9" s="1" t="s">
        <v>25</v>
      </c>
      <c r="AL9" s="1" t="s">
        <v>24</v>
      </c>
      <c r="AM9" s="1" t="s">
        <v>23</v>
      </c>
      <c r="AN9" s="1" t="s">
        <v>22</v>
      </c>
      <c r="AO9" s="1" t="s">
        <v>21</v>
      </c>
      <c r="AP9" s="1" t="s">
        <v>20</v>
      </c>
      <c r="AQ9" s="1" t="s">
        <v>19</v>
      </c>
      <c r="AR9" s="1" t="s">
        <v>18</v>
      </c>
      <c r="AS9" s="1" t="s">
        <v>17</v>
      </c>
      <c r="AT9" s="1" t="s">
        <v>16</v>
      </c>
      <c r="AU9" s="1" t="s">
        <v>15</v>
      </c>
      <c r="AV9" s="1" t="s">
        <v>14</v>
      </c>
      <c r="AW9" s="1" t="s">
        <v>13</v>
      </c>
      <c r="AX9" s="1" t="s">
        <v>12</v>
      </c>
      <c r="AY9" s="1" t="s">
        <v>11</v>
      </c>
      <c r="AZ9" s="1" t="s">
        <v>10</v>
      </c>
      <c r="BA9" s="1" t="s">
        <v>9</v>
      </c>
      <c r="BB9" s="1" t="s">
        <v>8</v>
      </c>
      <c r="BC9" s="1" t="s">
        <v>7</v>
      </c>
      <c r="BD9" s="1" t="s">
        <v>6</v>
      </c>
    </row>
    <row r="10" spans="1:56" x14ac:dyDescent="0.35">
      <c r="A10" s="1" t="s">
        <v>5</v>
      </c>
      <c r="B10" s="1" t="s">
        <v>5</v>
      </c>
      <c r="C10" s="1" t="s">
        <v>5</v>
      </c>
      <c r="D10" s="1" t="s">
        <v>5</v>
      </c>
      <c r="E10" s="1" t="s">
        <v>4</v>
      </c>
      <c r="F10" s="1" t="s">
        <v>4</v>
      </c>
      <c r="G10" s="1" t="s">
        <v>4</v>
      </c>
      <c r="H10" s="1" t="s">
        <v>4</v>
      </c>
      <c r="I10" s="1" t="s">
        <v>4</v>
      </c>
      <c r="J10" s="1" t="s">
        <v>4</v>
      </c>
      <c r="K10" s="1" t="s">
        <v>5</v>
      </c>
      <c r="L10" s="1" t="s">
        <v>4</v>
      </c>
      <c r="M10" s="1" t="s">
        <v>5</v>
      </c>
      <c r="N10" s="1" t="s">
        <v>4</v>
      </c>
      <c r="O10" s="1" t="s">
        <v>5</v>
      </c>
      <c r="P10" s="1" t="s">
        <v>5</v>
      </c>
      <c r="Q10" s="1" t="s">
        <v>5</v>
      </c>
      <c r="R10" s="1" t="s">
        <v>5</v>
      </c>
      <c r="S10" s="1" t="s">
        <v>5</v>
      </c>
      <c r="T10" s="1" t="s">
        <v>5</v>
      </c>
      <c r="U10" s="1" t="s">
        <v>5</v>
      </c>
      <c r="V10" s="1" t="s">
        <v>5</v>
      </c>
      <c r="W10" s="1" t="s">
        <v>5</v>
      </c>
      <c r="X10" s="1" t="s">
        <v>5</v>
      </c>
      <c r="Y10" s="1" t="s">
        <v>5</v>
      </c>
      <c r="Z10" s="1" t="s">
        <v>5</v>
      </c>
      <c r="AA10" s="1" t="s">
        <v>5</v>
      </c>
      <c r="AB10" s="1" t="s">
        <v>5</v>
      </c>
      <c r="AC10" s="1" t="s">
        <v>5</v>
      </c>
      <c r="AD10" s="1" t="s">
        <v>5</v>
      </c>
      <c r="AE10" s="1" t="s">
        <v>5</v>
      </c>
      <c r="AF10" s="1" t="s">
        <v>5</v>
      </c>
      <c r="AG10" s="1" t="s">
        <v>5</v>
      </c>
      <c r="AH10" s="1" t="s">
        <v>5</v>
      </c>
      <c r="AI10" s="1" t="s">
        <v>5</v>
      </c>
      <c r="AJ10" s="1" t="s">
        <v>5</v>
      </c>
      <c r="AK10" s="1" t="s">
        <v>4</v>
      </c>
      <c r="AL10" s="1" t="s">
        <v>4</v>
      </c>
      <c r="AM10" s="1" t="s">
        <v>4</v>
      </c>
      <c r="AN10" s="1" t="s">
        <v>4</v>
      </c>
      <c r="AO10" s="1" t="s">
        <v>4</v>
      </c>
      <c r="AP10" s="1" t="s">
        <v>4</v>
      </c>
      <c r="AQ10" s="1" t="s">
        <v>4</v>
      </c>
      <c r="AR10" s="1" t="s">
        <v>4</v>
      </c>
      <c r="AS10" s="1" t="s">
        <v>4</v>
      </c>
      <c r="AT10" s="1" t="s">
        <v>4</v>
      </c>
      <c r="AU10" s="1" t="s">
        <v>4</v>
      </c>
      <c r="AV10" s="1" t="s">
        <v>4</v>
      </c>
      <c r="AW10" s="1" t="s">
        <v>4</v>
      </c>
      <c r="AX10" s="1" t="s">
        <v>4</v>
      </c>
      <c r="AY10" s="1" t="s">
        <v>4</v>
      </c>
      <c r="AZ10" s="1" t="s">
        <v>4</v>
      </c>
      <c r="BA10" s="1" t="s">
        <v>4</v>
      </c>
      <c r="BB10" s="1" t="s">
        <v>4</v>
      </c>
      <c r="BC10" s="1" t="s">
        <v>4</v>
      </c>
      <c r="BD10" s="1" t="s">
        <v>4</v>
      </c>
    </row>
    <row r="11" spans="1:56" x14ac:dyDescent="0.35">
      <c r="A11" s="1" t="s">
        <v>0</v>
      </c>
      <c r="B11" s="1" t="s">
        <v>299</v>
      </c>
    </row>
    <row r="12" spans="1:56" x14ac:dyDescent="0.35">
      <c r="A12" s="1" t="s">
        <v>0</v>
      </c>
      <c r="B12" s="1" t="s">
        <v>298</v>
      </c>
    </row>
    <row r="13" spans="1:56" x14ac:dyDescent="0.35">
      <c r="A13" s="1" t="s">
        <v>0</v>
      </c>
      <c r="B13" s="1" t="s">
        <v>297</v>
      </c>
    </row>
    <row r="14" spans="1:56" x14ac:dyDescent="0.35">
      <c r="A14" s="1" t="s">
        <v>0</v>
      </c>
      <c r="B14" s="1" t="s">
        <v>296</v>
      </c>
    </row>
    <row r="15" spans="1:56" x14ac:dyDescent="0.35">
      <c r="A15" s="1" t="s">
        <v>0</v>
      </c>
      <c r="B15" s="1" t="s">
        <v>295</v>
      </c>
    </row>
    <row r="16" spans="1:56" x14ac:dyDescent="0.35">
      <c r="A16" s="1" t="s">
        <v>0</v>
      </c>
      <c r="B16" s="1" t="s">
        <v>294</v>
      </c>
    </row>
    <row r="17" spans="1:56" x14ac:dyDescent="0.35">
      <c r="A17" s="1" t="s">
        <v>0</v>
      </c>
      <c r="B17" s="1" t="s">
        <v>293</v>
      </c>
    </row>
    <row r="18" spans="1:56" x14ac:dyDescent="0.35">
      <c r="A18" s="1">
        <v>1</v>
      </c>
      <c r="B18" s="1" t="s">
        <v>292</v>
      </c>
      <c r="C18" s="1">
        <v>454.50000204518437</v>
      </c>
      <c r="D18" s="1">
        <v>0</v>
      </c>
      <c r="E18">
        <f>(R18-S18*(1000-T18)/(1000-U18))*AK18</f>
        <v>-3.2771261345548797</v>
      </c>
      <c r="F18">
        <f>IF(AV18&lt;&gt;0,1/(1/AV18-1/N18),0)</f>
        <v>2.0457503826826295</v>
      </c>
      <c r="G18">
        <f>((AY18-AL18/2)*S18-E18)/(AY18+AL18/2)</f>
        <v>383.85286268187269</v>
      </c>
      <c r="H18">
        <f>AL18*1000</f>
        <v>29.03819025052502</v>
      </c>
      <c r="I18">
        <f>(AQ18-AW18)</f>
        <v>1.7741310983789367</v>
      </c>
      <c r="J18">
        <f>(P18+AP18*D18)</f>
        <v>31.290260314941406</v>
      </c>
      <c r="K18" s="1"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32.862869262695313</v>
      </c>
      <c r="P18" s="1">
        <v>31.290260314941406</v>
      </c>
      <c r="Q18" s="1">
        <v>32.954940795898438</v>
      </c>
      <c r="R18" s="1">
        <v>400.030029296875</v>
      </c>
      <c r="S18" s="1">
        <v>392.667236328125</v>
      </c>
      <c r="T18" s="1">
        <v>6.3873953819274902</v>
      </c>
      <c r="U18" s="1">
        <v>31.862390518188477</v>
      </c>
      <c r="V18" s="1">
        <v>11.246199607849121</v>
      </c>
      <c r="W18" s="1">
        <v>56.09967041015625</v>
      </c>
      <c r="X18" s="1">
        <v>300.16595458984375</v>
      </c>
      <c r="Y18" s="1">
        <v>-0.14534983038902283</v>
      </c>
      <c r="Z18" s="1">
        <v>2.7720252051949501E-2</v>
      </c>
      <c r="AA18" s="1">
        <v>88.268661499023438</v>
      </c>
      <c r="AB18" s="1">
        <v>-26.054227828979492</v>
      </c>
      <c r="AC18" s="1">
        <v>-0.56669795513153076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1.1035513036391311</v>
      </c>
      <c r="AL18">
        <f>(U18-T18)/(1000-U18)*AK18</f>
        <v>2.9038190250525019E-2</v>
      </c>
      <c r="AM18">
        <f>(P18+273.15)</f>
        <v>304.44026031494138</v>
      </c>
      <c r="AN18">
        <f>(O18+273.15)</f>
        <v>306.01286926269529</v>
      </c>
      <c r="AO18">
        <f>(Y18*AG18+Z18*AH18)*AI18</f>
        <v>-2.3255972342432152E-2</v>
      </c>
      <c r="AP18">
        <f>((AO18+0.00000010773*(AN18^4-AM18^4))-AL18*44100)/(L18*51.4+0.00000043092*AM18^3)</f>
        <v>-10.324942838396703</v>
      </c>
      <c r="AQ18">
        <f>0.61365*EXP(17.502*J18/(240.97+J18))</f>
        <v>4.5865816615786095</v>
      </c>
      <c r="AR18">
        <f>AQ18*1000/AA18</f>
        <v>51.961608839274781</v>
      </c>
      <c r="AS18">
        <f>(AR18-U18)</f>
        <v>20.099218321086305</v>
      </c>
      <c r="AT18">
        <f>IF(D18,P18,(O18+P18)/2)</f>
        <v>32.076564788818359</v>
      </c>
      <c r="AU18">
        <f>0.61365*EXP(17.502*AT18/(240.97+AT18))</f>
        <v>4.795815655823441</v>
      </c>
      <c r="AV18">
        <f>IF(AS18&lt;&gt;0,(1000-(AR18+U18)/2)/AS18*AL18,0)</f>
        <v>1.3841902299696209</v>
      </c>
      <c r="AW18">
        <f>U18*AA18/1000</f>
        <v>2.8124505631996728</v>
      </c>
      <c r="AX18">
        <f>(AU18-AW18)</f>
        <v>1.9833650926237683</v>
      </c>
      <c r="AY18">
        <f>1/(1.6/F18+1.37/N18)</f>
        <v>0.90729567075362083</v>
      </c>
      <c r="AZ18">
        <f>G18*AA18*0.001</f>
        <v>33.882178401497349</v>
      </c>
      <c r="BA18">
        <f>G18/S18</f>
        <v>0.97755256148010594</v>
      </c>
      <c r="BB18">
        <f>(1-AL18*AA18/AQ18/F18)*100</f>
        <v>72.682917394606889</v>
      </c>
      <c r="BC18">
        <f>(S18-E18/(N18/1.35))</f>
        <v>393.70082524576964</v>
      </c>
      <c r="BD18">
        <f>E18*BB18/100/BC18</f>
        <v>-6.0500530569339737E-3</v>
      </c>
    </row>
    <row r="19" spans="1:56" x14ac:dyDescent="0.35">
      <c r="A19" s="1" t="s">
        <v>0</v>
      </c>
      <c r="B19" s="1" t="s">
        <v>291</v>
      </c>
      <c r="K19" s="1">
        <v>2.72</v>
      </c>
    </row>
    <row r="20" spans="1:56" x14ac:dyDescent="0.35">
      <c r="A20" s="1" t="s">
        <v>0</v>
      </c>
      <c r="B20" s="1" t="s">
        <v>290</v>
      </c>
      <c r="K20" s="1">
        <v>2.72</v>
      </c>
    </row>
    <row r="21" spans="1:56" x14ac:dyDescent="0.35">
      <c r="A21" s="1">
        <v>2</v>
      </c>
      <c r="B21" s="1" t="s">
        <v>289</v>
      </c>
      <c r="C21" s="1">
        <v>658.00000205636024</v>
      </c>
      <c r="D21" s="1">
        <v>0</v>
      </c>
      <c r="E21">
        <f>(R21-S21*(1000-T21)/(1000-U21))*AK21</f>
        <v>-1.9534766400550549</v>
      </c>
      <c r="F21">
        <f>IF(AV21&lt;&gt;0,1/(1/AV21-1/N21),0)</f>
        <v>1.8674720865277306</v>
      </c>
      <c r="G21">
        <f>((AY21-AL21/2)*S21-E21)/(AY21+AL21/2)</f>
        <v>381.7341819481162</v>
      </c>
      <c r="H21">
        <f>AL21*1000</f>
        <v>27.601157206189729</v>
      </c>
      <c r="I21">
        <f>(AQ21-AW21)</f>
        <v>1.7959122695265766</v>
      </c>
      <c r="J21">
        <f>(P21+AP21*D21)</f>
        <v>31.208047866821289</v>
      </c>
      <c r="K21" s="1"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32.827293395996094</v>
      </c>
      <c r="P21" s="1">
        <v>31.208047866821289</v>
      </c>
      <c r="Q21" s="1">
        <v>32.949256896972656</v>
      </c>
      <c r="R21" s="1">
        <v>400.03543090820313</v>
      </c>
      <c r="S21" s="1">
        <v>392.00155639648438</v>
      </c>
      <c r="T21" s="1">
        <v>7.1482653617858887</v>
      </c>
      <c r="U21" s="1">
        <v>31.373619079589844</v>
      </c>
      <c r="V21" s="1">
        <v>12.610844612121582</v>
      </c>
      <c r="W21" s="1">
        <v>55.348789215087891</v>
      </c>
      <c r="X21" s="1">
        <v>300.180419921875</v>
      </c>
      <c r="Y21" s="1">
        <v>26.348106384277344</v>
      </c>
      <c r="Z21" s="1">
        <v>0.10846785455942154</v>
      </c>
      <c r="AA21" s="1">
        <v>88.267120361328125</v>
      </c>
      <c r="AB21" s="1">
        <v>-26.196176528930664</v>
      </c>
      <c r="AC21" s="1">
        <v>-0.52506023645401001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1.1036044850068931</v>
      </c>
      <c r="AL21">
        <f>(U21-T21)/(1000-U21)*AK21</f>
        <v>2.760115720618973E-2</v>
      </c>
      <c r="AM21">
        <f>(P21+273.15)</f>
        <v>304.35804786682127</v>
      </c>
      <c r="AN21">
        <f>(O21+273.15)</f>
        <v>305.97729339599607</v>
      </c>
      <c r="AO21">
        <f>(Y21*AG21+Z21*AH21)*AI21</f>
        <v>4.2156969272562037</v>
      </c>
      <c r="AP21">
        <f>((AO21+0.00000010773*(AN21^4-AM21^4))-AL21*44100)/(L21*51.4+0.00000043092*AM21^3)</f>
        <v>-9.7676930273243379</v>
      </c>
      <c r="AQ21">
        <f>0.61365*EXP(17.502*J21/(240.97+J21))</f>
        <v>4.5651712809951936</v>
      </c>
      <c r="AR21">
        <f>AQ21*1000/AA21</f>
        <v>51.719952597380768</v>
      </c>
      <c r="AS21">
        <f>(AR21-U21)</f>
        <v>20.346333517790924</v>
      </c>
      <c r="AT21">
        <f>IF(D21,P21,(O21+P21)/2)</f>
        <v>32.017670631408691</v>
      </c>
      <c r="AU21">
        <f>0.61365*EXP(17.502*AT21/(240.97+AT21))</f>
        <v>4.7798611923500554</v>
      </c>
      <c r="AV21">
        <f>IF(AS21&lt;&gt;0,(1000-(AR21+U21)/2)/AS21*AL21,0)</f>
        <v>1.3002056520757383</v>
      </c>
      <c r="AW21">
        <f>U21*AA21/1000</f>
        <v>2.7692590114686171</v>
      </c>
      <c r="AX21">
        <f>(AU21-AW21)</f>
        <v>2.0106021808814383</v>
      </c>
      <c r="AY21">
        <f>1/(1.6/F21+1.37/N21)</f>
        <v>0.8497327412053115</v>
      </c>
      <c r="AZ21">
        <f>G21*AA21*0.001</f>
        <v>33.694576984047508</v>
      </c>
      <c r="BA21">
        <f>G21/S21</f>
        <v>0.97380782223736029</v>
      </c>
      <c r="BB21">
        <f>(1-AL21*AA21/AQ21/F21)*100</f>
        <v>71.423104054647226</v>
      </c>
      <c r="BC21">
        <f>(S21-E21/(N21/1.35))</f>
        <v>392.61767299472842</v>
      </c>
      <c r="BD21">
        <f>E21*BB21/100/BC21</f>
        <v>-3.5536700186404539E-3</v>
      </c>
    </row>
    <row r="22" spans="1:56" x14ac:dyDescent="0.35">
      <c r="A22" s="1" t="s">
        <v>0</v>
      </c>
      <c r="B22" s="1" t="s">
        <v>288</v>
      </c>
      <c r="K22" s="1">
        <v>2.72</v>
      </c>
    </row>
    <row r="23" spans="1:56" x14ac:dyDescent="0.35">
      <c r="A23" s="1" t="s">
        <v>0</v>
      </c>
      <c r="B23" s="1" t="s">
        <v>287</v>
      </c>
      <c r="K23" s="1">
        <v>2.72</v>
      </c>
    </row>
    <row r="24" spans="1:56" x14ac:dyDescent="0.35">
      <c r="A24" s="1">
        <v>3</v>
      </c>
      <c r="B24" s="1" t="s">
        <v>286</v>
      </c>
      <c r="C24" s="1">
        <v>861.00000205636024</v>
      </c>
      <c r="D24" s="1">
        <v>0</v>
      </c>
      <c r="E24">
        <f>(R24-S24*(1000-T24)/(1000-U24))*AK24</f>
        <v>-1.1600526183975484</v>
      </c>
      <c r="F24">
        <f>IF(AV24&lt;&gt;0,1/(1/AV24-1/N24),0)</f>
        <v>1.6031974429007683</v>
      </c>
      <c r="G24">
        <f>((AY24-AL24/2)*S24-E24)/(AY24+AL24/2)</f>
        <v>380.36785909068811</v>
      </c>
      <c r="H24">
        <f>AL24*1000</f>
        <v>25.694075420680626</v>
      </c>
      <c r="I24">
        <f>(AQ24-AW24)</f>
        <v>1.8646103779170615</v>
      </c>
      <c r="J24">
        <f>(P24+AP24*D24)</f>
        <v>31.17210578918457</v>
      </c>
      <c r="K24" s="1"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32.781761169433594</v>
      </c>
      <c r="P24" s="1">
        <v>31.17210578918457</v>
      </c>
      <c r="Q24" s="1">
        <v>32.915390014648438</v>
      </c>
      <c r="R24" s="1">
        <v>399.990966796875</v>
      </c>
      <c r="S24" s="1">
        <v>391.91616821289063</v>
      </c>
      <c r="T24" s="1">
        <v>7.9144759178161621</v>
      </c>
      <c r="U24" s="1">
        <v>30.490392684936523</v>
      </c>
      <c r="V24" s="1">
        <v>13.998028755187988</v>
      </c>
      <c r="W24" s="1">
        <v>53.927181243896484</v>
      </c>
      <c r="X24" s="1">
        <v>300.12945556640625</v>
      </c>
      <c r="Y24" s="1">
        <v>50.886451721191406</v>
      </c>
      <c r="Z24" s="1">
        <v>0.10244457423686981</v>
      </c>
      <c r="AA24" s="1">
        <v>88.264785766601563</v>
      </c>
      <c r="AB24" s="1">
        <v>-26.512937545776367</v>
      </c>
      <c r="AC24" s="1">
        <v>-0.46943366527557373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1.1034171160529638</v>
      </c>
      <c r="AL24">
        <f>(U24-T24)/(1000-U24)*AK24</f>
        <v>2.5694075420680626E-2</v>
      </c>
      <c r="AM24">
        <f>(P24+273.15)</f>
        <v>304.32210578918455</v>
      </c>
      <c r="AN24">
        <f>(O24+273.15)</f>
        <v>305.93176116943357</v>
      </c>
      <c r="AO24">
        <f>(Y24*AG24+Z24*AH24)*AI24</f>
        <v>8.1418320934064923</v>
      </c>
      <c r="AP24">
        <f>((AO24+0.00000010773*(AN24^4-AM24^4))-AL24*44100)/(L24*51.4+0.00000043092*AM24^3)</f>
        <v>-9.048404359349334</v>
      </c>
      <c r="AQ24">
        <f>0.61365*EXP(17.502*J24/(240.97+J24))</f>
        <v>4.5558383561925391</v>
      </c>
      <c r="AR24">
        <f>AQ24*1000/AA24</f>
        <v>51.615582778839297</v>
      </c>
      <c r="AS24">
        <f>(AR24-U24)</f>
        <v>21.125190093902773</v>
      </c>
      <c r="AT24">
        <f>IF(D24,P24,(O24+P24)/2)</f>
        <v>31.976933479309082</v>
      </c>
      <c r="AU24">
        <f>0.61365*EXP(17.502*AT24/(240.97+AT24))</f>
        <v>4.7688525248614315</v>
      </c>
      <c r="AV24">
        <f>IF(AS24&lt;&gt;0,(1000-(AR24+U24)/2)/AS24*AL24,0)</f>
        <v>1.1663448588216343</v>
      </c>
      <c r="AW24">
        <f>U24*AA24/1000</f>
        <v>2.6912279782754776</v>
      </c>
      <c r="AX24">
        <f>(AU24-AW24)</f>
        <v>2.077624546585954</v>
      </c>
      <c r="AY24">
        <f>1/(1.6/F24+1.37/N24)</f>
        <v>0.75868331118885302</v>
      </c>
      <c r="AZ24">
        <f>G24*AA24*0.001</f>
        <v>33.573087595140478</v>
      </c>
      <c r="BA24">
        <f>G24/S24</f>
        <v>0.970533726192359</v>
      </c>
      <c r="BB24">
        <f>(1-AL24*AA24/AQ24/F24)*100</f>
        <v>68.949746664792428</v>
      </c>
      <c r="BC24">
        <f>(S24-E24/(N24/1.35))</f>
        <v>392.28204290950896</v>
      </c>
      <c r="BD24">
        <f>E24*BB24/100/BC24</f>
        <v>-2.0389751609096972E-3</v>
      </c>
    </row>
    <row r="25" spans="1:56" x14ac:dyDescent="0.35">
      <c r="A25" s="1" t="s">
        <v>0</v>
      </c>
      <c r="B25" s="1" t="s">
        <v>285</v>
      </c>
      <c r="K25" s="1">
        <v>2.72</v>
      </c>
    </row>
    <row r="26" spans="1:56" x14ac:dyDescent="0.35">
      <c r="A26" s="1" t="s">
        <v>0</v>
      </c>
      <c r="B26" s="1" t="s">
        <v>284</v>
      </c>
      <c r="K26" s="1">
        <v>2.72</v>
      </c>
    </row>
    <row r="27" spans="1:56" x14ac:dyDescent="0.35">
      <c r="A27" s="1">
        <v>4</v>
      </c>
      <c r="B27" s="1" t="s">
        <v>283</v>
      </c>
      <c r="C27" s="1">
        <v>1064.0000020563602</v>
      </c>
      <c r="D27" s="1">
        <v>0</v>
      </c>
      <c r="E27">
        <f>(R27-S27*(1000-T27)/(1000-U27))*AK27</f>
        <v>-0.23903829163499912</v>
      </c>
      <c r="F27">
        <f>IF(AV27&lt;&gt;0,1/(1/AV27-1/N27),0)</f>
        <v>1.3964616764654783</v>
      </c>
      <c r="G27">
        <f>((AY27-AL27/2)*S27-E27)/(AY27+AL27/2)</f>
        <v>378.51320164334834</v>
      </c>
      <c r="H27">
        <f>AL27*1000</f>
        <v>24.066916314194309</v>
      </c>
      <c r="I27">
        <f>(AQ27-AW27)</f>
        <v>1.9350619860447007</v>
      </c>
      <c r="J27">
        <f>(P27+AP27*D27)</f>
        <v>31.21533203125</v>
      </c>
      <c r="K27" s="1"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32.74908447265625</v>
      </c>
      <c r="P27" s="1">
        <v>31.21533203125</v>
      </c>
      <c r="Q27" s="1">
        <v>32.888580322265625</v>
      </c>
      <c r="R27" s="1">
        <v>400.0770263671875</v>
      </c>
      <c r="S27" s="1">
        <v>391.7493896484375</v>
      </c>
      <c r="T27" s="1">
        <v>8.6610565185546875</v>
      </c>
      <c r="U27" s="1">
        <v>29.821176528930664</v>
      </c>
      <c r="V27" s="1">
        <v>15.345760345458984</v>
      </c>
      <c r="W27" s="1">
        <v>52.837505340576172</v>
      </c>
      <c r="X27" s="1">
        <v>300.139404296875</v>
      </c>
      <c r="Y27" s="1">
        <v>101.32951354980469</v>
      </c>
      <c r="Z27" s="1">
        <v>0.118116594851017</v>
      </c>
      <c r="AA27" s="1">
        <v>88.259521484375</v>
      </c>
      <c r="AB27" s="1">
        <v>-26.65894889831543</v>
      </c>
      <c r="AC27" s="1">
        <v>-0.43092381954193115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1.1034536922679226</v>
      </c>
      <c r="AL27">
        <f>(U27-T27)/(1000-U27)*AK27</f>
        <v>2.406691631419431E-2</v>
      </c>
      <c r="AM27">
        <f>(P27+273.15)</f>
        <v>304.36533203124998</v>
      </c>
      <c r="AN27">
        <f>(O27+273.15)</f>
        <v>305.89908447265623</v>
      </c>
      <c r="AO27">
        <f>(Y27*AG27+Z27*AH27)*AI27</f>
        <v>16.21272180558617</v>
      </c>
      <c r="AP27">
        <f>((AO27+0.00000010773*(AN27^4-AM27^4))-AL27*44100)/(L27*51.4+0.00000043092*AM27^3)</f>
        <v>-8.4021176630902961</v>
      </c>
      <c r="AQ27">
        <f>0.61365*EXP(17.502*J27/(240.97+J27))</f>
        <v>4.567064756589196</v>
      </c>
      <c r="AR27">
        <f>AQ27*1000/AA27</f>
        <v>51.745859027773278</v>
      </c>
      <c r="AS27">
        <f>(AR27-U27)</f>
        <v>21.924682498842614</v>
      </c>
      <c r="AT27">
        <f>IF(D27,P27,(O27+P27)/2)</f>
        <v>31.982208251953125</v>
      </c>
      <c r="AU27">
        <f>0.61365*EXP(17.502*AT27/(240.97+AT27))</f>
        <v>4.7702767160834965</v>
      </c>
      <c r="AV27">
        <f>IF(AS27&lt;&gt;0,(1000-(AR27+U27)/2)/AS27*AL27,0)</f>
        <v>1.0529403473023116</v>
      </c>
      <c r="AW27">
        <f>U27*AA27/1000</f>
        <v>2.6320027705444953</v>
      </c>
      <c r="AX27">
        <f>(AU27-AW27)</f>
        <v>2.1382739455390012</v>
      </c>
      <c r="AY27">
        <f>1/(1.6/F27+1.37/N27)</f>
        <v>0.68221185489206226</v>
      </c>
      <c r="AZ27">
        <f>G27*AA27*0.001</f>
        <v>33.407394052560669</v>
      </c>
      <c r="BA27">
        <f>G27/S27</f>
        <v>0.9662126135870498</v>
      </c>
      <c r="BB27">
        <f>(1-AL27*AA27/AQ27/F27)*100</f>
        <v>66.694510185023361</v>
      </c>
      <c r="BC27">
        <f>(S27-E27/(N27/1.35))</f>
        <v>391.82478111003599</v>
      </c>
      <c r="BD27">
        <f>E27*BB27/100/BC27</f>
        <v>-4.0687936405900518E-4</v>
      </c>
    </row>
    <row r="28" spans="1:56" x14ac:dyDescent="0.35">
      <c r="A28" s="1" t="s">
        <v>0</v>
      </c>
      <c r="B28" s="1" t="s">
        <v>282</v>
      </c>
      <c r="K28" s="1">
        <v>2.72</v>
      </c>
    </row>
    <row r="29" spans="1:56" x14ac:dyDescent="0.35">
      <c r="A29" s="1" t="s">
        <v>0</v>
      </c>
      <c r="B29" s="1" t="s">
        <v>281</v>
      </c>
      <c r="K29" s="1">
        <v>2.72</v>
      </c>
    </row>
    <row r="30" spans="1:56" x14ac:dyDescent="0.35">
      <c r="A30" s="1">
        <v>5</v>
      </c>
      <c r="B30" s="1" t="s">
        <v>280</v>
      </c>
      <c r="C30" s="1">
        <v>1267.0000020563602</v>
      </c>
      <c r="D30" s="1">
        <v>0</v>
      </c>
      <c r="E30">
        <f>(R30-S30*(1000-T30)/(1000-U30))*AK30</f>
        <v>0.46779536715264031</v>
      </c>
      <c r="F30">
        <f>IF(AV30&lt;&gt;0,1/(1/AV30-1/N30),0)</f>
        <v>1.2692693033499709</v>
      </c>
      <c r="G30">
        <f>((AY30-AL30/2)*S30-E30)/(AY30+AL30/2)</f>
        <v>376.88411143875891</v>
      </c>
      <c r="H30">
        <f>AL30*1000</f>
        <v>22.928197540242405</v>
      </c>
      <c r="I30">
        <f>(AQ30-AW30)</f>
        <v>1.9828635185320138</v>
      </c>
      <c r="J30">
        <f>(P30+AP30*D30)</f>
        <v>31.290622711181641</v>
      </c>
      <c r="K30" s="1"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32.737796783447266</v>
      </c>
      <c r="P30" s="1">
        <v>31.290622711181641</v>
      </c>
      <c r="Q30" s="1">
        <v>32.874229431152344</v>
      </c>
      <c r="R30" s="1">
        <v>400.10775756835938</v>
      </c>
      <c r="S30" s="1">
        <v>391.54794311523438</v>
      </c>
      <c r="T30" s="1">
        <v>9.3365421295166016</v>
      </c>
      <c r="U30" s="1">
        <v>29.502264022827148</v>
      </c>
      <c r="V30" s="1">
        <v>16.552835464477539</v>
      </c>
      <c r="W30" s="1">
        <v>52.304813385009766</v>
      </c>
      <c r="X30" s="1">
        <v>300.13702392578125</v>
      </c>
      <c r="Y30" s="1">
        <v>150.16548156738281</v>
      </c>
      <c r="Z30" s="1">
        <v>0.12413690239191055</v>
      </c>
      <c r="AA30" s="1">
        <v>88.258064270019531</v>
      </c>
      <c r="AB30" s="1">
        <v>-26.765874862670898</v>
      </c>
      <c r="AC30" s="1">
        <v>-0.41507384181022644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1.1034449409036073</v>
      </c>
      <c r="AL30">
        <f>(U30-T30)/(1000-U30)*AK30</f>
        <v>2.2928197540242404E-2</v>
      </c>
      <c r="AM30">
        <f>(P30+273.15)</f>
        <v>304.44062271118162</v>
      </c>
      <c r="AN30">
        <f>(O30+273.15)</f>
        <v>305.88779678344724</v>
      </c>
      <c r="AO30">
        <f>(Y30*AG30+Z30*AH30)*AI30</f>
        <v>24.026476513747639</v>
      </c>
      <c r="AP30">
        <f>((AO30+0.00000010773*(AN30^4-AM30^4))-AL30*44100)/(L30*51.4+0.00000043092*AM30^3)</f>
        <v>-7.9351010808936326</v>
      </c>
      <c r="AQ30">
        <f>0.61365*EXP(17.502*J30/(240.97+J30))</f>
        <v>4.5866762327697774</v>
      </c>
      <c r="AR30">
        <f>AQ30*1000/AA30</f>
        <v>51.968919448959973</v>
      </c>
      <c r="AS30">
        <f>(AR30-U30)</f>
        <v>22.466655426132824</v>
      </c>
      <c r="AT30">
        <f>IF(D30,P30,(O30+P30)/2)</f>
        <v>32.014209747314453</v>
      </c>
      <c r="AU30">
        <f>0.61365*EXP(17.502*AT30/(240.97+AT30))</f>
        <v>4.7789250758365638</v>
      </c>
      <c r="AV30">
        <f>IF(AS30&lt;&gt;0,(1000-(AR30+U30)/2)/AS30*AL30,0)</f>
        <v>0.97897098739583177</v>
      </c>
      <c r="AW30">
        <f>U30*AA30/1000</f>
        <v>2.6038127142377636</v>
      </c>
      <c r="AX30">
        <f>(AU30-AW30)</f>
        <v>2.1751123615988002</v>
      </c>
      <c r="AY30">
        <f>1/(1.6/F30+1.37/N30)</f>
        <v>0.63265703967195275</v>
      </c>
      <c r="AZ30">
        <f>G30*AA30*0.001</f>
        <v>33.263062129711187</v>
      </c>
      <c r="BA30">
        <f>G30/S30</f>
        <v>0.96254907749021212</v>
      </c>
      <c r="BB30">
        <f>(1-AL30*AA30/AQ30/F30)*100</f>
        <v>65.240585626815147</v>
      </c>
      <c r="BC30">
        <f>(S30-E30/(N30/1.35))</f>
        <v>391.40040283531772</v>
      </c>
      <c r="BD30">
        <f>E30*BB30/100/BC30</f>
        <v>7.7974482104430217E-4</v>
      </c>
    </row>
    <row r="31" spans="1:56" x14ac:dyDescent="0.35">
      <c r="A31" s="1" t="s">
        <v>0</v>
      </c>
      <c r="B31" s="1" t="s">
        <v>279</v>
      </c>
      <c r="K31" s="1">
        <v>2.72</v>
      </c>
    </row>
    <row r="32" spans="1:56" x14ac:dyDescent="0.35">
      <c r="A32" s="1" t="s">
        <v>0</v>
      </c>
      <c r="B32" s="1" t="s">
        <v>278</v>
      </c>
      <c r="K32" s="1">
        <v>2.72</v>
      </c>
    </row>
    <row r="33" spans="1:56" x14ac:dyDescent="0.35">
      <c r="A33" s="1">
        <v>6</v>
      </c>
      <c r="B33" s="1" t="s">
        <v>277</v>
      </c>
      <c r="C33" s="1">
        <v>1470.0000020563602</v>
      </c>
      <c r="D33" s="1">
        <v>0</v>
      </c>
      <c r="E33">
        <f>(R33-S33*(1000-T33)/(1000-U33))*AK33</f>
        <v>0.86410004773475635</v>
      </c>
      <c r="F33">
        <f>IF(AV33&lt;&gt;0,1/(1/AV33-1/N33),0)</f>
        <v>1.2227648118425962</v>
      </c>
      <c r="G33">
        <f>((AY33-AL33/2)*S33-E33)/(AY33+AL33/2)</f>
        <v>375.9708929595962</v>
      </c>
      <c r="H33">
        <f>AL33*1000</f>
        <v>22.427415320342838</v>
      </c>
      <c r="I33">
        <f>(AQ33-AW33)</f>
        <v>1.9958337196749878</v>
      </c>
      <c r="J33">
        <f>(P33+AP33*D33)</f>
        <v>31.398082733154297</v>
      </c>
      <c r="K33" s="1"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32.746467590332031</v>
      </c>
      <c r="P33" s="1">
        <v>31.398082733154297</v>
      </c>
      <c r="Q33" s="1">
        <v>32.874969482421875</v>
      </c>
      <c r="R33" s="1">
        <v>400.13043212890625</v>
      </c>
      <c r="S33" s="1">
        <v>391.39202880859375</v>
      </c>
      <c r="T33" s="1">
        <v>9.9529590606689453</v>
      </c>
      <c r="U33" s="1">
        <v>29.67540168762207</v>
      </c>
      <c r="V33" s="1">
        <v>17.636178970336914</v>
      </c>
      <c r="W33" s="1">
        <v>52.583423614501953</v>
      </c>
      <c r="X33" s="1">
        <v>300.1265869140625</v>
      </c>
      <c r="Y33" s="1">
        <v>299.6871337890625</v>
      </c>
      <c r="Z33" s="1">
        <v>0.12534168362617493</v>
      </c>
      <c r="AA33" s="1">
        <v>88.253578186035156</v>
      </c>
      <c r="AB33" s="1">
        <v>-26.655820846557617</v>
      </c>
      <c r="AC33" s="1">
        <v>-0.42122951149940491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1.1034065695369943</v>
      </c>
      <c r="AL33">
        <f>(U33-T33)/(1000-U33)*AK33</f>
        <v>2.2427415320342838E-2</v>
      </c>
      <c r="AM33">
        <f>(P33+273.15)</f>
        <v>304.54808273315427</v>
      </c>
      <c r="AN33">
        <f>(O33+273.15)</f>
        <v>305.89646759033201</v>
      </c>
      <c r="AO33">
        <f>(Y33*AG33+Z33*AH33)*AI33</f>
        <v>47.949940334485291</v>
      </c>
      <c r="AP33">
        <f>((AO33+0.00000010773*(AN33^4-AM33^4))-AL33*44100)/(L33*51.4+0.00000043092*AM33^3)</f>
        <v>-7.5675213471716596</v>
      </c>
      <c r="AQ33">
        <f>0.61365*EXP(17.502*J33/(240.97+J33))</f>
        <v>4.6147941027155417</v>
      </c>
      <c r="AR33">
        <f>AQ33*1000/AA33</f>
        <v>52.290164292123464</v>
      </c>
      <c r="AS33">
        <f>(AR33-U33)</f>
        <v>22.614762604501394</v>
      </c>
      <c r="AT33">
        <f>IF(D33,P33,(O33+P33)/2)</f>
        <v>32.072275161743164</v>
      </c>
      <c r="AU33">
        <f>0.61365*EXP(17.502*AT33/(240.97+AT33))</f>
        <v>4.7946520299416671</v>
      </c>
      <c r="AV33">
        <f>IF(AS33&lt;&gt;0,(1000-(AR33+U33)/2)/AS33*AL33,0)</f>
        <v>0.95107243889282866</v>
      </c>
      <c r="AW33">
        <f>U33*AA33/1000</f>
        <v>2.6189603830405539</v>
      </c>
      <c r="AX33">
        <f>(AU33-AW33)</f>
        <v>2.1756916469011132</v>
      </c>
      <c r="AY33">
        <f>1/(1.6/F33+1.37/N33)</f>
        <v>0.61403281926951825</v>
      </c>
      <c r="AZ33">
        <f>G33*AA33*0.001</f>
        <v>33.180776597483181</v>
      </c>
      <c r="BA33">
        <f>G33/S33</f>
        <v>0.96059925927479961</v>
      </c>
      <c r="BB33">
        <f>(1-AL33*AA33/AQ33/F33)*100</f>
        <v>64.92349719040331</v>
      </c>
      <c r="BC33">
        <f>(S33-E33/(N33/1.35))</f>
        <v>391.11949604775265</v>
      </c>
      <c r="BD33">
        <f>E33*BB33/100/BC33</f>
        <v>1.4343544003361419E-3</v>
      </c>
    </row>
    <row r="34" spans="1:56" x14ac:dyDescent="0.35">
      <c r="A34" s="1" t="s">
        <v>0</v>
      </c>
      <c r="B34" s="1" t="s">
        <v>276</v>
      </c>
      <c r="K34" s="1">
        <v>2.72</v>
      </c>
    </row>
    <row r="35" spans="1:56" x14ac:dyDescent="0.35">
      <c r="A35" s="1" t="s">
        <v>0</v>
      </c>
      <c r="B35" s="1" t="s">
        <v>275</v>
      </c>
      <c r="K35" s="1">
        <v>2.72</v>
      </c>
    </row>
    <row r="36" spans="1:56" x14ac:dyDescent="0.35">
      <c r="A36" s="1">
        <v>7</v>
      </c>
      <c r="B36" s="1" t="s">
        <v>274</v>
      </c>
      <c r="C36" s="1">
        <v>1673.0000020563602</v>
      </c>
      <c r="D36" s="1">
        <v>0</v>
      </c>
      <c r="E36">
        <f>(R36-S36*(1000-T36)/(1000-U36))*AK36</f>
        <v>1.2934529117714277</v>
      </c>
      <c r="F36">
        <f>IF(AV36&lt;&gt;0,1/(1/AV36-1/N36),0)</f>
        <v>1.2329089851389601</v>
      </c>
      <c r="G36">
        <f>((AY36-AL36/2)*S36-E36)/(AY36+AL36/2)</f>
        <v>374.98457652526378</v>
      </c>
      <c r="H36">
        <f>AL36*1000</f>
        <v>22.413373282961661</v>
      </c>
      <c r="I36">
        <f>(AQ36-AW36)</f>
        <v>1.9806874988534258</v>
      </c>
      <c r="J36">
        <f>(P36+AP36*D36)</f>
        <v>31.528802871704102</v>
      </c>
      <c r="K36" s="1"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32.775173187255859</v>
      </c>
      <c r="P36" s="1">
        <v>31.528802871704102</v>
      </c>
      <c r="Q36" s="1">
        <v>32.893096923828125</v>
      </c>
      <c r="R36" s="1">
        <v>400.07611083984375</v>
      </c>
      <c r="S36" s="1">
        <v>390.96401977539063</v>
      </c>
      <c r="T36" s="1">
        <v>10.544205665588379</v>
      </c>
      <c r="U36" s="1">
        <v>30.23906135559082</v>
      </c>
      <c r="V36" s="1">
        <v>18.65233039855957</v>
      </c>
      <c r="W36" s="1">
        <v>53.491844177246094</v>
      </c>
      <c r="X36" s="1">
        <v>300.184326171875</v>
      </c>
      <c r="Y36" s="1">
        <v>500.52871704101563</v>
      </c>
      <c r="Z36" s="1">
        <v>0.15667782723903656</v>
      </c>
      <c r="AA36" s="1">
        <v>88.247215270996094</v>
      </c>
      <c r="AB36" s="1">
        <v>-26.423583984375</v>
      </c>
      <c r="AC36" s="1">
        <v>-0.45529904961585999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1.1036188462201284</v>
      </c>
      <c r="AL36">
        <f>(U36-T36)/(1000-U36)*AK36</f>
        <v>2.2413373282961661E-2</v>
      </c>
      <c r="AM36">
        <f>(P36+273.15)</f>
        <v>304.67880287170408</v>
      </c>
      <c r="AN36">
        <f>(O36+273.15)</f>
        <v>305.92517318725584</v>
      </c>
      <c r="AO36">
        <f>(Y36*AG36+Z36*AH36)*AI36</f>
        <v>80.084592936532317</v>
      </c>
      <c r="AP36">
        <f>((AO36+0.00000010773*(AN36^4-AM36^4))-AL36*44100)/(L36*51.4+0.00000043092*AM36^3)</f>
        <v>-7.3086308378590994</v>
      </c>
      <c r="AQ36">
        <f>0.61365*EXP(17.502*J36/(240.97+J36))</f>
        <v>4.6492004558931077</v>
      </c>
      <c r="AR36">
        <f>AQ36*1000/AA36</f>
        <v>52.683820578541749</v>
      </c>
      <c r="AS36">
        <f>(AR36-U36)</f>
        <v>22.444759222950928</v>
      </c>
      <c r="AT36">
        <f>IF(D36,P36,(O36+P36)/2)</f>
        <v>32.15198802947998</v>
      </c>
      <c r="AU36">
        <f>0.61365*EXP(17.502*AT36/(240.97+AT36))</f>
        <v>4.8163155443564269</v>
      </c>
      <c r="AV36">
        <f>IF(AS36&lt;&gt;0,(1000-(AR36+U36)/2)/AS36*AL36,0)</f>
        <v>0.95719817336016411</v>
      </c>
      <c r="AW36">
        <f>U36*AA36/1000</f>
        <v>2.6685129570396819</v>
      </c>
      <c r="AX36">
        <f>(AU36-AW36)</f>
        <v>2.147802587316745</v>
      </c>
      <c r="AY36">
        <f>1/(1.6/F36+1.37/N36)</f>
        <v>0.6181190833364345</v>
      </c>
      <c r="AZ36">
        <f>G36*AA36*0.001</f>
        <v>33.09134464792826</v>
      </c>
      <c r="BA36">
        <f>G36/S36</f>
        <v>0.95912809762057627</v>
      </c>
      <c r="BB36">
        <f>(1-AL36*AA36/AQ36/F36)*100</f>
        <v>65.493656245573689</v>
      </c>
      <c r="BC36">
        <f>(S36-E36/(N36/1.35))</f>
        <v>390.55607130462369</v>
      </c>
      <c r="BD36">
        <f>E36*BB36/100/BC36</f>
        <v>2.1690345278826896E-3</v>
      </c>
    </row>
    <row r="37" spans="1:56" x14ac:dyDescent="0.35">
      <c r="A37" s="1" t="s">
        <v>0</v>
      </c>
      <c r="B37" s="1" t="s">
        <v>273</v>
      </c>
      <c r="K37" s="1">
        <v>2.72</v>
      </c>
    </row>
    <row r="38" spans="1:56" x14ac:dyDescent="0.35">
      <c r="A38" s="1" t="s">
        <v>0</v>
      </c>
      <c r="B38" s="1" t="s">
        <v>272</v>
      </c>
      <c r="K38" s="1">
        <v>2.72</v>
      </c>
    </row>
    <row r="39" spans="1:56" x14ac:dyDescent="0.35">
      <c r="A39" s="1">
        <v>8</v>
      </c>
      <c r="B39" s="1" t="s">
        <v>271</v>
      </c>
      <c r="C39" s="1">
        <v>1876.0000020563602</v>
      </c>
      <c r="D39" s="1">
        <v>0</v>
      </c>
      <c r="E39">
        <f>(R39-S39*(1000-T39)/(1000-U39))*AK39</f>
        <v>1.3751314045400496</v>
      </c>
      <c r="F39">
        <f>IF(AV39&lt;&gt;0,1/(1/AV39-1/N39),0)</f>
        <v>1.2856627980162258</v>
      </c>
      <c r="G39">
        <f>((AY39-AL39/2)*S39-E39)/(AY39+AL39/2)</f>
        <v>374.93690603995145</v>
      </c>
      <c r="H39">
        <f>AL39*1000</f>
        <v>22.773571230422192</v>
      </c>
      <c r="I39">
        <f>(AQ39-AW39)</f>
        <v>1.9469491990524115</v>
      </c>
      <c r="J39">
        <f>(P39+AP39*D39)</f>
        <v>31.688924789428711</v>
      </c>
      <c r="K39" s="1"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32.823139190673828</v>
      </c>
      <c r="P39" s="1">
        <v>31.688924789428711</v>
      </c>
      <c r="Q39" s="1">
        <v>32.924652099609375</v>
      </c>
      <c r="R39" s="1">
        <v>400.03854370117188</v>
      </c>
      <c r="S39" s="1">
        <v>390.72897338867188</v>
      </c>
      <c r="T39" s="1">
        <v>11.108737945556641</v>
      </c>
      <c r="U39" s="1">
        <v>31.103799819946289</v>
      </c>
      <c r="V39" s="1">
        <v>19.597122192382813</v>
      </c>
      <c r="W39" s="1">
        <v>54.870765686035156</v>
      </c>
      <c r="X39" s="1">
        <v>300.16119384765625</v>
      </c>
      <c r="Y39" s="1">
        <v>749.70001220703125</v>
      </c>
      <c r="Z39" s="1">
        <v>2.6514677330851555E-2</v>
      </c>
      <c r="AA39" s="1">
        <v>88.243255615234375</v>
      </c>
      <c r="AB39" s="1">
        <v>-26.147199630737305</v>
      </c>
      <c r="AC39" s="1">
        <v>-0.49437281489372253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1.1035338009105007</v>
      </c>
      <c r="AL39">
        <f>(U39-T39)/(1000-U39)*AK39</f>
        <v>2.2773571230422191E-2</v>
      </c>
      <c r="AM39">
        <f>(P39+273.15)</f>
        <v>304.83892478942869</v>
      </c>
      <c r="AN39">
        <f>(O39+273.15)</f>
        <v>305.97313919067381</v>
      </c>
      <c r="AO39">
        <f>(Y39*AG39+Z39*AH39)*AI39</f>
        <v>119.95199927198883</v>
      </c>
      <c r="AP39">
        <f>((AO39+0.00000010773*(AN39^4-AM39^4))-AL39*44100)/(L39*51.4+0.00000043092*AM39^3)</f>
        <v>-7.1223800426191328</v>
      </c>
      <c r="AQ39">
        <f>0.61365*EXP(17.502*J39/(240.97+J39))</f>
        <v>4.6916497571690128</v>
      </c>
      <c r="AR39">
        <f>AQ39*1000/AA39</f>
        <v>53.167233285520837</v>
      </c>
      <c r="AS39">
        <f>(AR39-U39)</f>
        <v>22.063433465574548</v>
      </c>
      <c r="AT39">
        <f>IF(D39,P39,(O39+P39)/2)</f>
        <v>32.25603199005127</v>
      </c>
      <c r="AU39">
        <f>0.61365*EXP(17.502*AT39/(240.97+AT39))</f>
        <v>4.8447196559674541</v>
      </c>
      <c r="AV39">
        <f>IF(AS39&lt;&gt;0,(1000-(AR39+U39)/2)/AS39*AL39,0)</f>
        <v>0.98869448750640454</v>
      </c>
      <c r="AW39">
        <f>U39*AA39/1000</f>
        <v>2.7447005581166013</v>
      </c>
      <c r="AX39">
        <f>(AU39-AW39)</f>
        <v>2.1000190978508528</v>
      </c>
      <c r="AY39">
        <f>1/(1.6/F39+1.37/N39)</f>
        <v>0.63915663501104036</v>
      </c>
      <c r="AZ39">
        <f>G39*AA39*0.001</f>
        <v>33.085653239268545</v>
      </c>
      <c r="BA39">
        <f>G39/S39</f>
        <v>0.95958306543852967</v>
      </c>
      <c r="BB39">
        <f>(1-AL39*AA39/AQ39/F39)*100</f>
        <v>66.683451661642849</v>
      </c>
      <c r="BC39">
        <f>(S39-E39/(N39/1.35))</f>
        <v>390.29526393664594</v>
      </c>
      <c r="BD39">
        <f>E39*BB39/100/BC39</f>
        <v>2.3494650593028528E-3</v>
      </c>
    </row>
    <row r="40" spans="1:56" x14ac:dyDescent="0.35">
      <c r="A40" s="1" t="s">
        <v>0</v>
      </c>
      <c r="B40" s="1" t="s">
        <v>270</v>
      </c>
      <c r="K40" s="1">
        <v>2.72</v>
      </c>
    </row>
    <row r="41" spans="1:56" x14ac:dyDescent="0.35">
      <c r="A41" s="1" t="s">
        <v>0</v>
      </c>
      <c r="B41" s="1" t="s">
        <v>269</v>
      </c>
      <c r="K41" s="1">
        <v>2.72</v>
      </c>
    </row>
    <row r="42" spans="1:56" x14ac:dyDescent="0.35">
      <c r="A42" s="1">
        <v>9</v>
      </c>
      <c r="B42" s="1" t="s">
        <v>268</v>
      </c>
      <c r="C42" s="1">
        <v>2079.0000020563602</v>
      </c>
      <c r="D42" s="1">
        <v>0</v>
      </c>
      <c r="E42">
        <f>(R42-S42*(1000-T42)/(1000-U42))*AK42</f>
        <v>1.7360775519624243</v>
      </c>
      <c r="F42">
        <f>IF(AV42&lt;&gt;0,1/(1/AV42-1/N42),0)</f>
        <v>1.3569908267547164</v>
      </c>
      <c r="G42">
        <f>((AY42-AL42/2)*S42-E42)/(AY42+AL42/2)</f>
        <v>374.41567766215496</v>
      </c>
      <c r="H42">
        <f>AL42*1000</f>
        <v>23.274092739531948</v>
      </c>
      <c r="I42">
        <f>(AQ42-AW42)</f>
        <v>1.9077832568125954</v>
      </c>
      <c r="J42">
        <f>(P42+AP42*D42)</f>
        <v>31.856197357177734</v>
      </c>
      <c r="K42" s="1"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32.885684967041016</v>
      </c>
      <c r="P42" s="1">
        <v>31.856197357177734</v>
      </c>
      <c r="Q42" s="1">
        <v>32.971858978271484</v>
      </c>
      <c r="R42" s="1">
        <v>400.16656494140625</v>
      </c>
      <c r="S42" s="1">
        <v>390.36032104492188</v>
      </c>
      <c r="T42" s="1">
        <v>11.640703201293945</v>
      </c>
      <c r="U42" s="1">
        <v>32.055454254150391</v>
      </c>
      <c r="V42" s="1">
        <v>20.462684631347656</v>
      </c>
      <c r="W42" s="1">
        <v>56.348884582519531</v>
      </c>
      <c r="X42" s="1">
        <v>300.15670776367188</v>
      </c>
      <c r="Y42" s="1">
        <v>1000.4819946289063</v>
      </c>
      <c r="Z42" s="1">
        <v>3.3746920526027679E-2</v>
      </c>
      <c r="AA42" s="1">
        <v>88.239944458007813</v>
      </c>
      <c r="AB42" s="1">
        <v>-25.870243072509766</v>
      </c>
      <c r="AC42" s="1">
        <v>-0.53801637887954712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1.1035173079546758</v>
      </c>
      <c r="AL42">
        <f>(U42-T42)/(1000-U42)*AK42</f>
        <v>2.3274092739531949E-2</v>
      </c>
      <c r="AM42">
        <f>(P42+273.15)</f>
        <v>305.00619735717771</v>
      </c>
      <c r="AN42">
        <f>(O42+273.15)</f>
        <v>306.03568496704099</v>
      </c>
      <c r="AO42">
        <f>(Y42*AG42+Z42*AH42)*AI42</f>
        <v>160.07711556262257</v>
      </c>
      <c r="AP42">
        <f>((AO42+0.00000010773*(AN42^4-AM42^4))-AL42*44100)/(L42*51.4+0.00000043092*AM42^3)</f>
        <v>-6.9839217941102714</v>
      </c>
      <c r="AQ42">
        <f>0.61365*EXP(17.502*J42/(240.97+J42))</f>
        <v>4.7363547597750362</v>
      </c>
      <c r="AR42">
        <f>AQ42*1000/AA42</f>
        <v>53.67585835266479</v>
      </c>
      <c r="AS42">
        <f>(AR42-U42)</f>
        <v>21.620404098514399</v>
      </c>
      <c r="AT42">
        <f>IF(D42,P42,(O42+P42)/2)</f>
        <v>32.370941162109375</v>
      </c>
      <c r="AU42">
        <f>0.61365*EXP(17.502*AT42/(240.97+AT42))</f>
        <v>4.8762593209973577</v>
      </c>
      <c r="AV42">
        <f>IF(AS42&lt;&gt;0,(1000-(AR42+U42)/2)/AS42*AL42,0)</f>
        <v>1.0303430674968845</v>
      </c>
      <c r="AW42">
        <f>U42*AA42/1000</f>
        <v>2.8285715029624408</v>
      </c>
      <c r="AX42">
        <f>(AU42-AW42)</f>
        <v>2.047687818034917</v>
      </c>
      <c r="AY42">
        <f>1/(1.6/F42+1.37/N42)</f>
        <v>0.66704604525028288</v>
      </c>
      <c r="AZ42">
        <f>G42*AA42*0.001</f>
        <v>33.038418601115914</v>
      </c>
      <c r="BA42">
        <f>G42/S42</f>
        <v>0.95915403660882825</v>
      </c>
      <c r="BB42">
        <f>(1-AL42*AA42/AQ42/F42)*100</f>
        <v>68.046616592599193</v>
      </c>
      <c r="BC42">
        <f>(S42-E42/(N42/1.35))</f>
        <v>389.81277101352106</v>
      </c>
      <c r="BD42">
        <f>E42*BB42/100/BC42</f>
        <v>3.0305370254097622E-3</v>
      </c>
    </row>
    <row r="43" spans="1:56" x14ac:dyDescent="0.35">
      <c r="A43" s="1" t="s">
        <v>0</v>
      </c>
      <c r="B43" s="1" t="s">
        <v>267</v>
      </c>
      <c r="K43" s="1">
        <v>2.72</v>
      </c>
    </row>
    <row r="44" spans="1:56" x14ac:dyDescent="0.35">
      <c r="A44" s="1" t="s">
        <v>0</v>
      </c>
      <c r="B44" s="1" t="s">
        <v>266</v>
      </c>
      <c r="K44" s="1">
        <v>2.72</v>
      </c>
    </row>
    <row r="45" spans="1:56" x14ac:dyDescent="0.35">
      <c r="A45" s="1">
        <v>10</v>
      </c>
      <c r="B45" s="1" t="s">
        <v>265</v>
      </c>
      <c r="C45" s="1">
        <v>2282.0000020563602</v>
      </c>
      <c r="D45" s="1">
        <v>0</v>
      </c>
      <c r="E45">
        <f>(R45-S45*(1000-T45)/(1000-U45))*AK45</f>
        <v>1.7351655522480767</v>
      </c>
      <c r="F45">
        <f>IF(AV45&lt;&gt;0,1/(1/AV45-1/N45),0)</f>
        <v>1.4425691264849734</v>
      </c>
      <c r="G45">
        <f>((AY45-AL45/2)*S45-E45)/(AY45+AL45/2)</f>
        <v>374.44002873389161</v>
      </c>
      <c r="H45">
        <f>AL45*1000</f>
        <v>23.830280964640355</v>
      </c>
      <c r="I45">
        <f>(AQ45-AW45)</f>
        <v>1.8639436140985843</v>
      </c>
      <c r="J45">
        <f>(P45+AP45*D45)</f>
        <v>32.017990112304688</v>
      </c>
      <c r="K45" s="1"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32.95196533203125</v>
      </c>
      <c r="P45" s="1">
        <v>32.017990112304688</v>
      </c>
      <c r="Q45" s="1">
        <v>33.021572113037109</v>
      </c>
      <c r="R45" s="1">
        <v>399.93002319335938</v>
      </c>
      <c r="S45" s="1">
        <v>389.93658447265625</v>
      </c>
      <c r="T45" s="1">
        <v>12.164149284362793</v>
      </c>
      <c r="U45" s="1">
        <v>33.046249389648438</v>
      </c>
      <c r="V45" s="1">
        <v>21.303329467773438</v>
      </c>
      <c r="W45" s="1">
        <v>57.874591827392578</v>
      </c>
      <c r="X45" s="1">
        <v>300.14395141601563</v>
      </c>
      <c r="Y45" s="1">
        <v>1251.5108642578125</v>
      </c>
      <c r="Z45" s="1">
        <v>1.2052074074745178E-2</v>
      </c>
      <c r="AA45" s="1">
        <v>88.240089416503906</v>
      </c>
      <c r="AB45" s="1">
        <v>-25.412841796875</v>
      </c>
      <c r="AC45" s="1">
        <v>-0.58593720197677612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1.1034704096177044</v>
      </c>
      <c r="AL45">
        <f>(U45-T45)/(1000-U45)*AK45</f>
        <v>2.3830280964640356E-2</v>
      </c>
      <c r="AM45">
        <f>(P45+273.15)</f>
        <v>305.16799011230466</v>
      </c>
      <c r="AN45">
        <f>(O45+273.15)</f>
        <v>306.10196533203123</v>
      </c>
      <c r="AO45">
        <f>(Y45*AG45+Z45*AH45)*AI45</f>
        <v>200.24173380549837</v>
      </c>
      <c r="AP45">
        <f>((AO45+0.00000010773*(AN45^4-AM45^4))-AL45*44100)/(L45*51.4+0.00000043092*AM45^3)</f>
        <v>-6.8643995733360104</v>
      </c>
      <c r="AQ45">
        <f>0.61365*EXP(17.502*J45/(240.97+J45))</f>
        <v>4.7799476151212499</v>
      </c>
      <c r="AR45">
        <f>AQ45*1000/AA45</f>
        <v>54.169795687301708</v>
      </c>
      <c r="AS45">
        <f>(AR45-U45)</f>
        <v>21.12354629765327</v>
      </c>
      <c r="AT45">
        <f>IF(D45,P45,(O45+P45)/2)</f>
        <v>32.484977722167969</v>
      </c>
      <c r="AU45">
        <f>0.61365*EXP(17.502*AT45/(240.97+AT45))</f>
        <v>4.9077360060959068</v>
      </c>
      <c r="AV45">
        <f>IF(AS45&lt;&gt;0,(1000-(AR45+U45)/2)/AS45*AL45,0)</f>
        <v>1.0789423903583895</v>
      </c>
      <c r="AW45">
        <f>U45*AA45/1000</f>
        <v>2.9160040010226655</v>
      </c>
      <c r="AX45">
        <f>(AU45-AW45)</f>
        <v>1.9917320050732412</v>
      </c>
      <c r="AY45">
        <f>1/(1.6/F45+1.37/N45)</f>
        <v>0.69969227115938437</v>
      </c>
      <c r="AZ45">
        <f>G45*AA45*0.001</f>
        <v>33.040621616596887</v>
      </c>
      <c r="BA45">
        <f>G45/S45</f>
        <v>0.96025877961740391</v>
      </c>
      <c r="BB45">
        <f>(1-AL45*AA45/AQ45/F45)*100</f>
        <v>69.504529942505513</v>
      </c>
      <c r="BC45">
        <f>(S45-E45/(N45/1.35))</f>
        <v>389.38932208132752</v>
      </c>
      <c r="BD45">
        <f>E45*BB45/100/BC45</f>
        <v>3.0972052709817696E-3</v>
      </c>
    </row>
    <row r="46" spans="1:56" x14ac:dyDescent="0.35">
      <c r="A46" s="1" t="s">
        <v>0</v>
      </c>
      <c r="B46" s="1" t="s">
        <v>264</v>
      </c>
      <c r="K46" s="1">
        <v>2.72</v>
      </c>
    </row>
    <row r="47" spans="1:56" x14ac:dyDescent="0.35">
      <c r="A47" s="1" t="s">
        <v>0</v>
      </c>
      <c r="B47" s="1" t="s">
        <v>263</v>
      </c>
      <c r="K47" s="1">
        <v>2.72</v>
      </c>
    </row>
    <row r="48" spans="1:56" x14ac:dyDescent="0.35">
      <c r="A48" s="1">
        <v>11</v>
      </c>
      <c r="B48" s="1" t="s">
        <v>262</v>
      </c>
      <c r="C48" s="1">
        <v>2485.0000020563602</v>
      </c>
      <c r="D48" s="1">
        <v>0</v>
      </c>
      <c r="E48">
        <f>(R48-S48*(1000-T48)/(1000-U48))*AK48</f>
        <v>1.6956807346036424</v>
      </c>
      <c r="F48">
        <f>IF(AV48&lt;&gt;0,1/(1/AV48-1/N48),0)</f>
        <v>1.5748243363302936</v>
      </c>
      <c r="G48">
        <f>((AY48-AL48/2)*S48-E48)/(AY48+AL48/2)</f>
        <v>374.7135767542386</v>
      </c>
      <c r="H48">
        <f>AL48*1000</f>
        <v>24.717965145503261</v>
      </c>
      <c r="I48">
        <f>(AQ48-AW48)</f>
        <v>1.8100822779787222</v>
      </c>
      <c r="J48">
        <f>(P48+AP48*D48)</f>
        <v>32.225185394287109</v>
      </c>
      <c r="K48" s="1"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33.038482666015625</v>
      </c>
      <c r="P48" s="1">
        <v>32.225185394287109</v>
      </c>
      <c r="Q48" s="1">
        <v>33.085315704345703</v>
      </c>
      <c r="R48" s="1">
        <v>399.86236572265625</v>
      </c>
      <c r="S48" s="1">
        <v>389.59963989257813</v>
      </c>
      <c r="T48" s="1">
        <v>12.666576385498047</v>
      </c>
      <c r="U48" s="1">
        <v>34.296291351318359</v>
      </c>
      <c r="V48" s="1">
        <v>22.074882507324219</v>
      </c>
      <c r="W48" s="1">
        <v>59.770423889160156</v>
      </c>
      <c r="X48" s="1">
        <v>300.17514038085938</v>
      </c>
      <c r="Y48" s="1">
        <v>1601.0521240234375</v>
      </c>
      <c r="Z48" s="1">
        <v>7.7133536338806152E-2</v>
      </c>
      <c r="AA48" s="1">
        <v>88.236976623535156</v>
      </c>
      <c r="AB48" s="1">
        <v>-24.945510864257813</v>
      </c>
      <c r="AC48" s="1">
        <v>-0.65067625045776367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1.1035850749296299</v>
      </c>
      <c r="AL48">
        <f>(U48-T48)/(1000-U48)*AK48</f>
        <v>2.471796514550326E-2</v>
      </c>
      <c r="AM48">
        <f>(P48+273.15)</f>
        <v>305.37518539428709</v>
      </c>
      <c r="AN48">
        <f>(O48+273.15)</f>
        <v>306.1884826660156</v>
      </c>
      <c r="AO48">
        <f>(Y48*AG48+Z48*AH48)*AI48</f>
        <v>256.16833411794141</v>
      </c>
      <c r="AP48">
        <f>((AO48+0.00000010773*(AN48^4-AM48^4))-AL48*44100)/(L48*51.4+0.00000043092*AM48^3)</f>
        <v>-6.737794559140454</v>
      </c>
      <c r="AQ48">
        <f>0.61365*EXP(17.502*J48/(240.97+J48))</f>
        <v>4.8362833362189512</v>
      </c>
      <c r="AR48">
        <f>AQ48*1000/AA48</f>
        <v>54.810166001641825</v>
      </c>
      <c r="AS48">
        <f>(AR48-U48)</f>
        <v>20.513874650323466</v>
      </c>
      <c r="AT48">
        <f>IF(D48,P48,(O48+P48)/2)</f>
        <v>32.631834030151367</v>
      </c>
      <c r="AU48">
        <f>0.61365*EXP(17.502*AT48/(240.97+AT48))</f>
        <v>4.9485320882300705</v>
      </c>
      <c r="AV48">
        <f>IF(AS48&lt;&gt;0,(1000-(AR48+U48)/2)/AS48*AL48,0)</f>
        <v>1.1512549625326873</v>
      </c>
      <c r="AW48">
        <f>U48*AA48/1000</f>
        <v>3.026201058240229</v>
      </c>
      <c r="AX48">
        <f>(AU48-AW48)</f>
        <v>1.9223310299898415</v>
      </c>
      <c r="AY48">
        <f>1/(1.6/F48+1.37/N48)</f>
        <v>0.74847287397090678</v>
      </c>
      <c r="AZ48">
        <f>G48*AA48*0.001</f>
        <v>33.063593112584996</v>
      </c>
      <c r="BA48">
        <f>G48/S48</f>
        <v>0.96179138373319861</v>
      </c>
      <c r="BB48">
        <f>(1-AL48*AA48/AQ48/F48)*100</f>
        <v>71.363530072552166</v>
      </c>
      <c r="BC48">
        <f>(S48-E48/(N48/1.35))</f>
        <v>389.06483081194204</v>
      </c>
      <c r="BD48">
        <f>E48*BB48/100/BC48</f>
        <v>3.1102724665397867E-3</v>
      </c>
    </row>
    <row r="49" spans="1:56" x14ac:dyDescent="0.35">
      <c r="A49" s="1" t="s">
        <v>0</v>
      </c>
      <c r="B49" s="1" t="s">
        <v>261</v>
      </c>
      <c r="K49" s="1">
        <v>2.72</v>
      </c>
    </row>
    <row r="50" spans="1:56" x14ac:dyDescent="0.35">
      <c r="A50" s="1" t="s">
        <v>0</v>
      </c>
      <c r="B50" s="1" t="s">
        <v>256</v>
      </c>
      <c r="K50" s="1">
        <v>2.72</v>
      </c>
    </row>
    <row r="51" spans="1:56" x14ac:dyDescent="0.35">
      <c r="A51" s="1">
        <v>12</v>
      </c>
      <c r="B51" s="1" t="s">
        <v>260</v>
      </c>
      <c r="C51" s="1">
        <v>2688.5000020451844</v>
      </c>
      <c r="D51" s="1">
        <v>0</v>
      </c>
      <c r="E51">
        <f>(R51-S51*(1000-T51)/(1000-U51))*AK51</f>
        <v>1.4426164959361911</v>
      </c>
      <c r="F51">
        <f>IF(AV51&lt;&gt;0,1/(1/AV51-1/N51),0)</f>
        <v>1.7202599745032952</v>
      </c>
      <c r="G51">
        <f>((AY51-AL51/2)*S51-E51)/(AY51+AL51/2)</f>
        <v>375.6373388324152</v>
      </c>
      <c r="H51">
        <f>AL51*1000</f>
        <v>25.685158975331145</v>
      </c>
      <c r="I51">
        <f>(AQ51-AW51)</f>
        <v>1.7626573776844068</v>
      </c>
      <c r="J51">
        <f>(P51+AP51*D51)</f>
        <v>32.471149444580078</v>
      </c>
      <c r="K51" s="1"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33.160423278808594</v>
      </c>
      <c r="P51" s="1">
        <v>32.471149444580078</v>
      </c>
      <c r="Q51" s="1">
        <v>33.177364349365234</v>
      </c>
      <c r="R51" s="1">
        <v>400.107666015625</v>
      </c>
      <c r="S51" s="1">
        <v>389.72900390625</v>
      </c>
      <c r="T51" s="1">
        <v>13.154581069946289</v>
      </c>
      <c r="U51" s="1">
        <v>35.601963043212891</v>
      </c>
      <c r="V51" s="1">
        <v>22.767795562744141</v>
      </c>
      <c r="W51" s="1">
        <v>61.619464874267578</v>
      </c>
      <c r="X51" s="1">
        <v>300.15237426757813</v>
      </c>
      <c r="Y51" s="1">
        <v>2000.4874267578125</v>
      </c>
      <c r="Z51" s="1">
        <v>0.20971512794494629</v>
      </c>
      <c r="AA51" s="1">
        <v>88.232559204101563</v>
      </c>
      <c r="AB51" s="1">
        <v>-24.410129547119141</v>
      </c>
      <c r="AC51" s="1">
        <v>-0.71541869640350342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1.1035013759837429</v>
      </c>
      <c r="AL51">
        <f>(U51-T51)/(1000-U51)*AK51</f>
        <v>2.5685158975331145E-2</v>
      </c>
      <c r="AM51">
        <f>(P51+273.15)</f>
        <v>305.62114944458006</v>
      </c>
      <c r="AN51">
        <f>(O51+273.15)</f>
        <v>306.31042327880857</v>
      </c>
      <c r="AO51">
        <f>(Y51*AG51+Z51*AH51)*AI51</f>
        <v>320.07798112694945</v>
      </c>
      <c r="AP51">
        <f>((AO51+0.00000010773*(AN51^4-AM51^4))-AL51*44100)/(L51*51.4+0.00000043092*AM51^3)</f>
        <v>-6.5747312922563435</v>
      </c>
      <c r="AQ51">
        <f>0.61365*EXP(17.502*J51/(240.97+J51))</f>
        <v>4.9039096896769241</v>
      </c>
      <c r="AR51">
        <f>AQ51*1000/AA51</f>
        <v>55.579365870291589</v>
      </c>
      <c r="AS51">
        <f>(AR51-U51)</f>
        <v>19.977402827078699</v>
      </c>
      <c r="AT51">
        <f>IF(D51,P51,(O51+P51)/2)</f>
        <v>32.815786361694336</v>
      </c>
      <c r="AU51">
        <f>0.61365*EXP(17.502*AT51/(240.97+AT51))</f>
        <v>5.0000494170177259</v>
      </c>
      <c r="AV51">
        <f>IF(AS51&lt;&gt;0,(1000-(AR51+U51)/2)/AS51*AL51,0)</f>
        <v>1.2270942185608016</v>
      </c>
      <c r="AW51">
        <f>U51*AA51/1000</f>
        <v>3.1412523119925173</v>
      </c>
      <c r="AX51">
        <f>(AU51-AW51)</f>
        <v>1.8587971050252086</v>
      </c>
      <c r="AY51">
        <f>1/(1.6/F51+1.37/N51)</f>
        <v>0.79989799152059393</v>
      </c>
      <c r="AZ51">
        <f>G51*AA51*0.001</f>
        <v>33.143443737802237</v>
      </c>
      <c r="BA51">
        <f>G51/S51</f>
        <v>0.96384240091808882</v>
      </c>
      <c r="BB51">
        <f>(1-AL51*AA51/AQ51/F51)*100</f>
        <v>73.135758312350347</v>
      </c>
      <c r="BC51">
        <f>(S51-E51/(N51/1.35))</f>
        <v>389.27400999958019</v>
      </c>
      <c r="BD51">
        <f>E51*BB51/100/BC51</f>
        <v>2.7103492314915346E-3</v>
      </c>
    </row>
    <row r="52" spans="1:56" x14ac:dyDescent="0.35">
      <c r="A52" s="1" t="s">
        <v>0</v>
      </c>
      <c r="B52" s="1" t="s">
        <v>259</v>
      </c>
      <c r="K52" s="1">
        <v>2.4833600000000002</v>
      </c>
    </row>
    <row r="53" spans="1:56" x14ac:dyDescent="0.35">
      <c r="A53" s="1" t="s">
        <v>0</v>
      </c>
      <c r="B53" s="1" t="s">
        <v>258</v>
      </c>
      <c r="K53" s="1">
        <v>2.4833600000000002</v>
      </c>
    </row>
    <row r="54" spans="1:56" x14ac:dyDescent="0.35">
      <c r="A54" s="1" t="s">
        <v>0</v>
      </c>
      <c r="B54" s="1" t="s">
        <v>257</v>
      </c>
    </row>
    <row r="55" spans="1:56" x14ac:dyDescent="0.35">
      <c r="A55" s="1" t="s">
        <v>0</v>
      </c>
      <c r="B55" s="1" t="s">
        <v>256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A9900A-DD48-41CF-A370-AA491A2BA89B}">
  <dimension ref="A1:BD55"/>
  <sheetViews>
    <sheetView topLeftCell="A4" zoomScale="50" workbookViewId="0">
      <selection activeCell="K18" sqref="K18:K51"/>
    </sheetView>
  </sheetViews>
  <sheetFormatPr defaultRowHeight="14.5" x14ac:dyDescent="0.35"/>
  <sheetData>
    <row r="1" spans="1:56" x14ac:dyDescent="0.35">
      <c r="A1" s="1" t="s">
        <v>70</v>
      </c>
    </row>
    <row r="2" spans="1:56" x14ac:dyDescent="0.35">
      <c r="A2" s="1" t="s">
        <v>208</v>
      </c>
    </row>
    <row r="3" spans="1:56" x14ac:dyDescent="0.35">
      <c r="A3" s="1" t="s">
        <v>69</v>
      </c>
      <c r="B3" s="1" t="s">
        <v>68</v>
      </c>
    </row>
    <row r="4" spans="1:56" x14ac:dyDescent="0.35">
      <c r="A4" s="1" t="s">
        <v>67</v>
      </c>
      <c r="B4" s="1" t="s">
        <v>66</v>
      </c>
      <c r="C4" s="1">
        <v>1</v>
      </c>
      <c r="D4" s="1">
        <v>0.15999999642372131</v>
      </c>
    </row>
    <row r="5" spans="1:56" x14ac:dyDescent="0.35">
      <c r="A5" s="1" t="s">
        <v>65</v>
      </c>
      <c r="B5" s="1">
        <v>4</v>
      </c>
    </row>
    <row r="6" spans="1:56" x14ac:dyDescent="0.35">
      <c r="A6" s="1" t="s">
        <v>64</v>
      </c>
      <c r="B6" s="1" t="s">
        <v>63</v>
      </c>
    </row>
    <row r="7" spans="1:56" x14ac:dyDescent="0.35">
      <c r="A7" s="1" t="s">
        <v>0</v>
      </c>
      <c r="B7" s="1" t="s">
        <v>62</v>
      </c>
    </row>
    <row r="9" spans="1:56" x14ac:dyDescent="0.35">
      <c r="A9" s="1" t="s">
        <v>61</v>
      </c>
      <c r="B9" s="1" t="s">
        <v>60</v>
      </c>
      <c r="C9" s="1" t="s">
        <v>59</v>
      </c>
      <c r="D9" s="1" t="s">
        <v>58</v>
      </c>
      <c r="E9" s="1" t="s">
        <v>57</v>
      </c>
      <c r="F9" s="1" t="s">
        <v>56</v>
      </c>
      <c r="G9" s="1" t="s">
        <v>55</v>
      </c>
      <c r="H9" s="1" t="s">
        <v>54</v>
      </c>
      <c r="I9" s="1" t="s">
        <v>53</v>
      </c>
      <c r="J9" s="1" t="s">
        <v>52</v>
      </c>
      <c r="K9" s="1" t="s">
        <v>51</v>
      </c>
      <c r="L9" s="1" t="s">
        <v>50</v>
      </c>
      <c r="M9" s="1" t="s">
        <v>49</v>
      </c>
      <c r="N9" s="1" t="s">
        <v>48</v>
      </c>
      <c r="O9" s="1" t="s">
        <v>47</v>
      </c>
      <c r="P9" s="1" t="s">
        <v>46</v>
      </c>
      <c r="Q9" s="1" t="s">
        <v>45</v>
      </c>
      <c r="R9" s="1" t="s">
        <v>44</v>
      </c>
      <c r="S9" s="1" t="s">
        <v>43</v>
      </c>
      <c r="T9" s="1" t="s">
        <v>42</v>
      </c>
      <c r="U9" s="1" t="s">
        <v>41</v>
      </c>
      <c r="V9" s="1" t="s">
        <v>40</v>
      </c>
      <c r="W9" s="1" t="s">
        <v>39</v>
      </c>
      <c r="X9" s="1" t="s">
        <v>38</v>
      </c>
      <c r="Y9" s="1" t="s">
        <v>37</v>
      </c>
      <c r="Z9" s="1" t="s">
        <v>36</v>
      </c>
      <c r="AA9" s="1" t="s">
        <v>35</v>
      </c>
      <c r="AB9" s="1" t="s">
        <v>34</v>
      </c>
      <c r="AC9" s="1" t="s">
        <v>33</v>
      </c>
      <c r="AD9" s="1" t="s">
        <v>32</v>
      </c>
      <c r="AE9" s="1" t="s">
        <v>31</v>
      </c>
      <c r="AF9" s="1" t="s">
        <v>30</v>
      </c>
      <c r="AG9" s="1" t="s">
        <v>29</v>
      </c>
      <c r="AH9" s="1" t="s">
        <v>28</v>
      </c>
      <c r="AI9" s="1" t="s">
        <v>27</v>
      </c>
      <c r="AJ9" s="1" t="s">
        <v>26</v>
      </c>
      <c r="AK9" s="1" t="s">
        <v>25</v>
      </c>
      <c r="AL9" s="1" t="s">
        <v>24</v>
      </c>
      <c r="AM9" s="1" t="s">
        <v>23</v>
      </c>
      <c r="AN9" s="1" t="s">
        <v>22</v>
      </c>
      <c r="AO9" s="1" t="s">
        <v>21</v>
      </c>
      <c r="AP9" s="1" t="s">
        <v>20</v>
      </c>
      <c r="AQ9" s="1" t="s">
        <v>19</v>
      </c>
      <c r="AR9" s="1" t="s">
        <v>18</v>
      </c>
      <c r="AS9" s="1" t="s">
        <v>17</v>
      </c>
      <c r="AT9" s="1" t="s">
        <v>16</v>
      </c>
      <c r="AU9" s="1" t="s">
        <v>15</v>
      </c>
      <c r="AV9" s="1" t="s">
        <v>14</v>
      </c>
      <c r="AW9" s="1" t="s">
        <v>13</v>
      </c>
      <c r="AX9" s="1" t="s">
        <v>12</v>
      </c>
      <c r="AY9" s="1" t="s">
        <v>11</v>
      </c>
      <c r="AZ9" s="1" t="s">
        <v>10</v>
      </c>
      <c r="BA9" s="1" t="s">
        <v>9</v>
      </c>
      <c r="BB9" s="1" t="s">
        <v>8</v>
      </c>
      <c r="BC9" s="1" t="s">
        <v>7</v>
      </c>
      <c r="BD9" s="1" t="s">
        <v>6</v>
      </c>
    </row>
    <row r="10" spans="1:56" x14ac:dyDescent="0.35">
      <c r="A10" s="1" t="s">
        <v>5</v>
      </c>
      <c r="B10" s="1" t="s">
        <v>5</v>
      </c>
      <c r="C10" s="1" t="s">
        <v>5</v>
      </c>
      <c r="D10" s="1" t="s">
        <v>5</v>
      </c>
      <c r="E10" s="1" t="s">
        <v>4</v>
      </c>
      <c r="F10" s="1" t="s">
        <v>4</v>
      </c>
      <c r="G10" s="1" t="s">
        <v>4</v>
      </c>
      <c r="H10" s="1" t="s">
        <v>4</v>
      </c>
      <c r="I10" s="1" t="s">
        <v>4</v>
      </c>
      <c r="J10" s="1" t="s">
        <v>4</v>
      </c>
      <c r="K10" s="1" t="s">
        <v>5</v>
      </c>
      <c r="L10" s="1" t="s">
        <v>4</v>
      </c>
      <c r="M10" s="1" t="s">
        <v>5</v>
      </c>
      <c r="N10" s="1" t="s">
        <v>4</v>
      </c>
      <c r="O10" s="1" t="s">
        <v>5</v>
      </c>
      <c r="P10" s="1" t="s">
        <v>5</v>
      </c>
      <c r="Q10" s="1" t="s">
        <v>5</v>
      </c>
      <c r="R10" s="1" t="s">
        <v>5</v>
      </c>
      <c r="S10" s="1" t="s">
        <v>5</v>
      </c>
      <c r="T10" s="1" t="s">
        <v>5</v>
      </c>
      <c r="U10" s="1" t="s">
        <v>5</v>
      </c>
      <c r="V10" s="1" t="s">
        <v>5</v>
      </c>
      <c r="W10" s="1" t="s">
        <v>5</v>
      </c>
      <c r="X10" s="1" t="s">
        <v>5</v>
      </c>
      <c r="Y10" s="1" t="s">
        <v>5</v>
      </c>
      <c r="Z10" s="1" t="s">
        <v>5</v>
      </c>
      <c r="AA10" s="1" t="s">
        <v>5</v>
      </c>
      <c r="AB10" s="1" t="s">
        <v>5</v>
      </c>
      <c r="AC10" s="1" t="s">
        <v>5</v>
      </c>
      <c r="AD10" s="1" t="s">
        <v>5</v>
      </c>
      <c r="AE10" s="1" t="s">
        <v>5</v>
      </c>
      <c r="AF10" s="1" t="s">
        <v>5</v>
      </c>
      <c r="AG10" s="1" t="s">
        <v>5</v>
      </c>
      <c r="AH10" s="1" t="s">
        <v>5</v>
      </c>
      <c r="AI10" s="1" t="s">
        <v>5</v>
      </c>
      <c r="AJ10" s="1" t="s">
        <v>5</v>
      </c>
      <c r="AK10" s="1" t="s">
        <v>4</v>
      </c>
      <c r="AL10" s="1" t="s">
        <v>4</v>
      </c>
      <c r="AM10" s="1" t="s">
        <v>4</v>
      </c>
      <c r="AN10" s="1" t="s">
        <v>4</v>
      </c>
      <c r="AO10" s="1" t="s">
        <v>4</v>
      </c>
      <c r="AP10" s="1" t="s">
        <v>4</v>
      </c>
      <c r="AQ10" s="1" t="s">
        <v>4</v>
      </c>
      <c r="AR10" s="1" t="s">
        <v>4</v>
      </c>
      <c r="AS10" s="1" t="s">
        <v>4</v>
      </c>
      <c r="AT10" s="1" t="s">
        <v>4</v>
      </c>
      <c r="AU10" s="1" t="s">
        <v>4</v>
      </c>
      <c r="AV10" s="1" t="s">
        <v>4</v>
      </c>
      <c r="AW10" s="1" t="s">
        <v>4</v>
      </c>
      <c r="AX10" s="1" t="s">
        <v>4</v>
      </c>
      <c r="AY10" s="1" t="s">
        <v>4</v>
      </c>
      <c r="AZ10" s="1" t="s">
        <v>4</v>
      </c>
      <c r="BA10" s="1" t="s">
        <v>4</v>
      </c>
      <c r="BB10" s="1" t="s">
        <v>4</v>
      </c>
      <c r="BC10" s="1" t="s">
        <v>4</v>
      </c>
      <c r="BD10" s="1" t="s">
        <v>4</v>
      </c>
    </row>
    <row r="11" spans="1:56" x14ac:dyDescent="0.35">
      <c r="A11" s="1" t="s">
        <v>0</v>
      </c>
      <c r="B11" s="1" t="s">
        <v>207</v>
      </c>
    </row>
    <row r="12" spans="1:56" x14ac:dyDescent="0.35">
      <c r="A12" s="1" t="s">
        <v>0</v>
      </c>
      <c r="B12" s="1" t="s">
        <v>206</v>
      </c>
    </row>
    <row r="13" spans="1:56" x14ac:dyDescent="0.35">
      <c r="A13" s="1" t="s">
        <v>0</v>
      </c>
      <c r="B13" s="1" t="s">
        <v>205</v>
      </c>
    </row>
    <row r="14" spans="1:56" x14ac:dyDescent="0.35">
      <c r="A14" s="1" t="s">
        <v>0</v>
      </c>
      <c r="B14" s="1" t="s">
        <v>204</v>
      </c>
    </row>
    <row r="15" spans="1:56" x14ac:dyDescent="0.35">
      <c r="A15" s="1" t="s">
        <v>0</v>
      </c>
      <c r="B15" s="1" t="s">
        <v>203</v>
      </c>
    </row>
    <row r="16" spans="1:56" x14ac:dyDescent="0.35">
      <c r="A16" s="1" t="s">
        <v>0</v>
      </c>
      <c r="B16" s="1" t="s">
        <v>202</v>
      </c>
    </row>
    <row r="17" spans="1:56" x14ac:dyDescent="0.35">
      <c r="A17" s="1" t="s">
        <v>0</v>
      </c>
      <c r="B17" s="1" t="s">
        <v>201</v>
      </c>
    </row>
    <row r="18" spans="1:56" x14ac:dyDescent="0.35">
      <c r="A18" s="1">
        <v>1</v>
      </c>
      <c r="B18" s="1" t="s">
        <v>200</v>
      </c>
      <c r="C18" s="1">
        <v>483.00000181049109</v>
      </c>
      <c r="D18" s="1">
        <v>0</v>
      </c>
      <c r="E18">
        <f>(R18-S18*(1000-T18)/(1000-U18))*AK18</f>
        <v>-4.417264229312341</v>
      </c>
      <c r="F18">
        <f>IF(AV18&lt;&gt;0,1/(1/AV18-1/N18),0)</f>
        <v>2.9520111880909581</v>
      </c>
      <c r="G18">
        <f>((AY18-AL18/2)*S18-E18)/(AY18+AL18/2)</f>
        <v>388.75625166588964</v>
      </c>
      <c r="H18">
        <f>AL18*1000</f>
        <v>27.469124220881227</v>
      </c>
      <c r="I18">
        <f>(AQ18-AW18)</f>
        <v>1.3233207191920204</v>
      </c>
      <c r="J18">
        <f>(P18+AP18*D18)</f>
        <v>31.812620162963867</v>
      </c>
      <c r="K18" s="1"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33.161556243896484</v>
      </c>
      <c r="P18" s="1">
        <v>31.812620162963867</v>
      </c>
      <c r="Q18" s="1">
        <v>33.259391784667969</v>
      </c>
      <c r="R18" s="1">
        <v>400.0289306640625</v>
      </c>
      <c r="S18" s="1">
        <v>394.21881103515625</v>
      </c>
      <c r="T18" s="1">
        <v>14.61868953704834</v>
      </c>
      <c r="U18" s="1">
        <v>38.551342010498047</v>
      </c>
      <c r="V18" s="1">
        <v>25.299270629882813</v>
      </c>
      <c r="W18" s="1">
        <v>66.717391967773438</v>
      </c>
      <c r="X18" s="1">
        <v>300.1573486328125</v>
      </c>
      <c r="Y18" s="1">
        <v>-6.53223916888237E-2</v>
      </c>
      <c r="Z18" s="1">
        <v>8.1955745816230774E-2</v>
      </c>
      <c r="AA18" s="1">
        <v>88.229148864746094</v>
      </c>
      <c r="AB18" s="1">
        <v>-24.948848724365234</v>
      </c>
      <c r="AC18" s="1">
        <v>-1.0346075296401978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1.1035196640912222</v>
      </c>
      <c r="AL18">
        <f>(U18-T18)/(1000-U18)*AK18</f>
        <v>2.7469124220881228E-2</v>
      </c>
      <c r="AM18">
        <f>(P18+273.15)</f>
        <v>304.96262016296384</v>
      </c>
      <c r="AN18">
        <f>(O18+273.15)</f>
        <v>306.31155624389646</v>
      </c>
      <c r="AO18">
        <f>(Y18*AG18+Z18*AH18)*AI18</f>
        <v>-1.0451582436600715E-2</v>
      </c>
      <c r="AP18">
        <f>((AO18+0.00000010773*(AN18^4-AM18^4))-AL18*44100)/(L18*51.4+0.00000043092*AM18^3)</f>
        <v>-9.7752933767518346</v>
      </c>
      <c r="AQ18">
        <f>0.61365*EXP(17.502*J18/(240.97+J18))</f>
        <v>4.7246728123719928</v>
      </c>
      <c r="AR18">
        <f>AQ18*1000/AA18</f>
        <v>53.550021429027304</v>
      </c>
      <c r="AS18">
        <f>(AR18-U18)</f>
        <v>14.998679418529257</v>
      </c>
      <c r="AT18">
        <f>IF(D18,P18,(O18+P18)/2)</f>
        <v>32.487088203430176</v>
      </c>
      <c r="AU18">
        <f>0.61365*EXP(17.502*AT18/(240.97+AT18))</f>
        <v>4.908320209630392</v>
      </c>
      <c r="AV18">
        <f>IF(AS18&lt;&gt;0,(1000-(AR18+U18)/2)/AS18*AL18,0)</f>
        <v>1.7470973005725017</v>
      </c>
      <c r="AW18">
        <f>U18*AA18/1000</f>
        <v>3.4013520931799723</v>
      </c>
      <c r="AX18">
        <f>(AU18-AW18)</f>
        <v>1.5069681164504196</v>
      </c>
      <c r="AY18">
        <f>1/(1.6/F18+1.37/N18)</f>
        <v>1.1599975344765823</v>
      </c>
      <c r="AZ18">
        <f>G18*AA18*0.001</f>
        <v>34.299633200330469</v>
      </c>
      <c r="BA18">
        <f>G18/S18</f>
        <v>0.98614333152970857</v>
      </c>
      <c r="BB18">
        <f>(1-AL18*AA18/AQ18/F18)*100</f>
        <v>82.623305523952013</v>
      </c>
      <c r="BC18">
        <f>(S18-E18/(N18/1.35))</f>
        <v>395.61199370993461</v>
      </c>
      <c r="BD18">
        <f>E18*BB18/100/BC18</f>
        <v>-9.2254273834300304E-3</v>
      </c>
    </row>
    <row r="19" spans="1:56" x14ac:dyDescent="0.35">
      <c r="A19" s="1" t="s">
        <v>0</v>
      </c>
      <c r="B19" s="1" t="s">
        <v>199</v>
      </c>
      <c r="K19" s="1">
        <v>2.72</v>
      </c>
    </row>
    <row r="20" spans="1:56" x14ac:dyDescent="0.35">
      <c r="A20" s="1" t="s">
        <v>0</v>
      </c>
      <c r="B20" s="1" t="s">
        <v>198</v>
      </c>
      <c r="K20" s="1">
        <v>2.72</v>
      </c>
    </row>
    <row r="21" spans="1:56" x14ac:dyDescent="0.35">
      <c r="A21" s="1">
        <v>2</v>
      </c>
      <c r="B21" s="1" t="s">
        <v>197</v>
      </c>
      <c r="C21" s="1">
        <v>687.00000181049109</v>
      </c>
      <c r="D21" s="1">
        <v>0</v>
      </c>
      <c r="E21">
        <f>(R21-S21*(1000-T21)/(1000-U21))*AK21</f>
        <v>-4.2587636169852372</v>
      </c>
      <c r="F21">
        <f>IF(AV21&lt;&gt;0,1/(1/AV21-1/N21),0)</f>
        <v>2.5844584646533999</v>
      </c>
      <c r="G21">
        <f>((AY21-AL21/2)*S21-E21)/(AY21+AL21/2)</f>
        <v>388.9421827570867</v>
      </c>
      <c r="H21">
        <f>AL21*1000</f>
        <v>26.010842064914112</v>
      </c>
      <c r="I21">
        <f>(AQ21-AW21)</f>
        <v>1.359319638206137</v>
      </c>
      <c r="J21">
        <f>(P21+AP21*D21)</f>
        <v>31.699045181274414</v>
      </c>
      <c r="K21" s="1"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33.107383728027344</v>
      </c>
      <c r="P21" s="1">
        <v>31.699045181274414</v>
      </c>
      <c r="Q21" s="1">
        <v>33.237804412841797</v>
      </c>
      <c r="R21" s="1">
        <v>399.951416015625</v>
      </c>
      <c r="S21" s="1">
        <v>394.51171875</v>
      </c>
      <c r="T21" s="1">
        <v>15.119691848754883</v>
      </c>
      <c r="U21" s="1">
        <v>37.799507141113281</v>
      </c>
      <c r="V21" s="1">
        <v>26.246044158935547</v>
      </c>
      <c r="W21" s="1">
        <v>65.615592956542969</v>
      </c>
      <c r="X21" s="1">
        <v>300.15762329101563</v>
      </c>
      <c r="Y21" s="1">
        <v>24.918794631958008</v>
      </c>
      <c r="Z21" s="1">
        <v>1.5667742118239403E-2</v>
      </c>
      <c r="AA21" s="1">
        <v>88.22930908203125</v>
      </c>
      <c r="AB21" s="1">
        <v>-24.90199089050293</v>
      </c>
      <c r="AC21" s="1">
        <v>-0.86430227756500244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1.1035206738640277</v>
      </c>
      <c r="AL21">
        <f>(U21-T21)/(1000-U21)*AK21</f>
        <v>2.6010842064914112E-2</v>
      </c>
      <c r="AM21">
        <f>(P21+273.15)</f>
        <v>304.84904518127439</v>
      </c>
      <c r="AN21">
        <f>(O21+273.15)</f>
        <v>306.25738372802732</v>
      </c>
      <c r="AO21">
        <f>(Y21*AG21+Z21*AH21)*AI21</f>
        <v>3.9870070519967271</v>
      </c>
      <c r="AP21">
        <f>((AO21+0.00000010773*(AN21^4-AM21^4))-AL21*44100)/(L21*51.4+0.00000043092*AM21^3)</f>
        <v>-9.2115990031540171</v>
      </c>
      <c r="AQ21">
        <f>0.61365*EXP(17.502*J21/(240.97+J21))</f>
        <v>4.6943440369078679</v>
      </c>
      <c r="AR21">
        <f>AQ21*1000/AA21</f>
        <v>53.20617474793211</v>
      </c>
      <c r="AS21">
        <f>(AR21-U21)</f>
        <v>15.406667606818829</v>
      </c>
      <c r="AT21">
        <f>IF(D21,P21,(O21+P21)/2)</f>
        <v>32.403214454650879</v>
      </c>
      <c r="AU21">
        <f>0.61365*EXP(17.502*AT21/(240.97+AT21))</f>
        <v>4.8851496058810868</v>
      </c>
      <c r="AV21">
        <f>IF(AS21&lt;&gt;0,(1000-(AR21+U21)/2)/AS21*AL21,0)</f>
        <v>1.6114630034994026</v>
      </c>
      <c r="AW21">
        <f>U21*AA21/1000</f>
        <v>3.335024398701731</v>
      </c>
      <c r="AX21">
        <f>(AU21-AW21)</f>
        <v>1.5501252071793559</v>
      </c>
      <c r="AY21">
        <f>1/(1.6/F21+1.37/N21)</f>
        <v>1.064789641216334</v>
      </c>
      <c r="AZ21">
        <f>G21*AA21*0.001</f>
        <v>34.316100057514888</v>
      </c>
      <c r="BA21">
        <f>G21/S21</f>
        <v>0.98588245740694291</v>
      </c>
      <c r="BB21">
        <f>(1-AL21*AA21/AQ21/F21)*100</f>
        <v>81.084282528846501</v>
      </c>
      <c r="BC21">
        <f>(S21-E21/(N21/1.35))</f>
        <v>395.85491113767472</v>
      </c>
      <c r="BD21">
        <f>E21*BB21/100/BC21</f>
        <v>-8.7233676437351183E-3</v>
      </c>
    </row>
    <row r="22" spans="1:56" x14ac:dyDescent="0.35">
      <c r="A22" s="1" t="s">
        <v>0</v>
      </c>
      <c r="B22" s="1" t="s">
        <v>196</v>
      </c>
      <c r="K22" s="1">
        <v>2.72</v>
      </c>
    </row>
    <row r="23" spans="1:56" x14ac:dyDescent="0.35">
      <c r="A23" s="1" t="s">
        <v>0</v>
      </c>
      <c r="B23" s="1" t="s">
        <v>195</v>
      </c>
      <c r="K23" s="1">
        <v>2.72</v>
      </c>
    </row>
    <row r="24" spans="1:56" x14ac:dyDescent="0.35">
      <c r="A24" s="1">
        <v>3</v>
      </c>
      <c r="B24" s="1" t="s">
        <v>194</v>
      </c>
      <c r="C24" s="1">
        <v>891.00000181049109</v>
      </c>
      <c r="D24" s="1">
        <v>0</v>
      </c>
      <c r="E24">
        <f>(R24-S24*(1000-T24)/(1000-U24))*AK24</f>
        <v>-3.9695131577073606</v>
      </c>
      <c r="F24">
        <f>IF(AV24&lt;&gt;0,1/(1/AV24-1/N24),0)</f>
        <v>2.2493267104955694</v>
      </c>
      <c r="G24">
        <f>((AY24-AL24/2)*S24-E24)/(AY24+AL24/2)</f>
        <v>388.91503623365202</v>
      </c>
      <c r="H24">
        <f>AL24*1000</f>
        <v>24.541884919354658</v>
      </c>
      <c r="I24">
        <f>(AQ24-AW24)</f>
        <v>1.4023428256925015</v>
      </c>
      <c r="J24">
        <f>(P24+AP24*D24)</f>
        <v>31.601158142089844</v>
      </c>
      <c r="K24" s="1"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33.042552947998047</v>
      </c>
      <c r="P24" s="1">
        <v>31.601158142089844</v>
      </c>
      <c r="Q24" s="1">
        <v>33.188949584960938</v>
      </c>
      <c r="R24" s="1">
        <v>399.920654296875</v>
      </c>
      <c r="S24" s="1">
        <v>394.73895263671875</v>
      </c>
      <c r="T24" s="1">
        <v>15.604652404785156</v>
      </c>
      <c r="U24" s="1">
        <v>37.020908355712891</v>
      </c>
      <c r="V24" s="1">
        <v>27.183925628662109</v>
      </c>
      <c r="W24" s="1">
        <v>64.491897583007813</v>
      </c>
      <c r="X24" s="1">
        <v>300.15814208984375</v>
      </c>
      <c r="Y24" s="1">
        <v>51.1090087890625</v>
      </c>
      <c r="Z24" s="1">
        <v>9.8827175796031952E-2</v>
      </c>
      <c r="AA24" s="1">
        <v>88.220359802246094</v>
      </c>
      <c r="AB24" s="1">
        <v>-25.066852569580078</v>
      </c>
      <c r="AC24" s="1">
        <v>-0.79037117958068848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1.1035225812126606</v>
      </c>
      <c r="AL24">
        <f>(U24-T24)/(1000-U24)*AK24</f>
        <v>2.4541884919354658E-2</v>
      </c>
      <c r="AM24">
        <f>(P24+273.15)</f>
        <v>304.75115814208982</v>
      </c>
      <c r="AN24">
        <f>(O24+273.15)</f>
        <v>306.19255294799802</v>
      </c>
      <c r="AO24">
        <f>(Y24*AG24+Z24*AH24)*AI24</f>
        <v>8.1774412234699412</v>
      </c>
      <c r="AP24">
        <f>((AO24+0.00000010773*(AN24^4-AM24^4))-AL24*44100)/(L24*51.4+0.00000043092*AM24^3)</f>
        <v>-8.6448675257762453</v>
      </c>
      <c r="AQ24">
        <f>0.61365*EXP(17.502*J24/(240.97+J24))</f>
        <v>4.6683406810394716</v>
      </c>
      <c r="AR24">
        <f>AQ24*1000/AA24</f>
        <v>52.916817518132767</v>
      </c>
      <c r="AS24">
        <f>(AR24-U24)</f>
        <v>15.895909162419876</v>
      </c>
      <c r="AT24">
        <f>IF(D24,P24,(O24+P24)/2)</f>
        <v>32.321855545043945</v>
      </c>
      <c r="AU24">
        <f>0.61365*EXP(17.502*AT24/(240.97+AT24))</f>
        <v>4.8627647617780028</v>
      </c>
      <c r="AV24">
        <f>IF(AS24&lt;&gt;0,(1000-(AR24+U24)/2)/AS24*AL24,0)</f>
        <v>1.47448403364142</v>
      </c>
      <c r="AW24">
        <f>U24*AA24/1000</f>
        <v>3.2659978553469702</v>
      </c>
      <c r="AX24">
        <f>(AU24-AW24)</f>
        <v>1.5967669064310326</v>
      </c>
      <c r="AY24">
        <f>1/(1.6/F24+1.37/N24)</f>
        <v>0.96956402826184251</v>
      </c>
      <c r="AZ24">
        <f>G24*AA24*0.001</f>
        <v>34.31022442903636</v>
      </c>
      <c r="BA24">
        <f>G24/S24</f>
        <v>0.98524615732963516</v>
      </c>
      <c r="BB24">
        <f>(1-AL24*AA24/AQ24/F24)*100</f>
        <v>79.381282063912977</v>
      </c>
      <c r="BC24">
        <f>(S24-E24/(N24/1.35))</f>
        <v>395.99091690046475</v>
      </c>
      <c r="BD24">
        <f>E24*BB24/100/BC24</f>
        <v>-7.9573805908175876E-3</v>
      </c>
    </row>
    <row r="25" spans="1:56" x14ac:dyDescent="0.35">
      <c r="A25" s="1" t="s">
        <v>0</v>
      </c>
      <c r="B25" s="1" t="s">
        <v>193</v>
      </c>
      <c r="K25" s="1">
        <v>2.72</v>
      </c>
    </row>
    <row r="26" spans="1:56" x14ac:dyDescent="0.35">
      <c r="A26" s="1" t="s">
        <v>0</v>
      </c>
      <c r="B26" s="1" t="s">
        <v>192</v>
      </c>
      <c r="K26" s="1">
        <v>2.72</v>
      </c>
    </row>
    <row r="27" spans="1:56" x14ac:dyDescent="0.35">
      <c r="A27" s="1">
        <v>4</v>
      </c>
      <c r="B27" s="1" t="s">
        <v>191</v>
      </c>
      <c r="C27" s="1">
        <v>1094.0000018104911</v>
      </c>
      <c r="D27" s="1">
        <v>0</v>
      </c>
      <c r="E27">
        <f>(R27-S27*(1000-T27)/(1000-U27))*AK27</f>
        <v>-3.4108162151517192</v>
      </c>
      <c r="F27">
        <f>IF(AV27&lt;&gt;0,1/(1/AV27-1/N27),0)</f>
        <v>1.9938033548870142</v>
      </c>
      <c r="G27">
        <f>((AY27-AL27/2)*S27-E27)/(AY27+AL27/2)</f>
        <v>388.21369851448281</v>
      </c>
      <c r="H27">
        <f>AL27*1000</f>
        <v>23.381307810357676</v>
      </c>
      <c r="I27">
        <f>(AQ27-AW27)</f>
        <v>1.4486867852555583</v>
      </c>
      <c r="J27">
        <f>(P27+AP27*D27)</f>
        <v>31.602483749389648</v>
      </c>
      <c r="K27" s="1"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32.997486114501953</v>
      </c>
      <c r="P27" s="1">
        <v>31.602483749389648</v>
      </c>
      <c r="Q27" s="1">
        <v>33.146846771240234</v>
      </c>
      <c r="R27" s="1">
        <v>399.92971801757813</v>
      </c>
      <c r="S27" s="1">
        <v>394.6588134765625</v>
      </c>
      <c r="T27" s="1">
        <v>16.085283279418945</v>
      </c>
      <c r="U27" s="1">
        <v>36.498916625976563</v>
      </c>
      <c r="V27" s="1">
        <v>28.092741012573242</v>
      </c>
      <c r="W27" s="1">
        <v>63.744884490966797</v>
      </c>
      <c r="X27" s="1">
        <v>300.17160034179688</v>
      </c>
      <c r="Y27" s="1">
        <v>100.17744445800781</v>
      </c>
      <c r="Z27" s="1">
        <v>0.11449754238128662</v>
      </c>
      <c r="AA27" s="1">
        <v>88.221939086914063</v>
      </c>
      <c r="AB27" s="1">
        <v>-25.119935989379883</v>
      </c>
      <c r="AC27" s="1">
        <v>-0.74836814403533936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1.1035720600801353</v>
      </c>
      <c r="AL27">
        <f>(U27-T27)/(1000-U27)*AK27</f>
        <v>2.3381307810357677E-2</v>
      </c>
      <c r="AM27">
        <f>(P27+273.15)</f>
        <v>304.75248374938963</v>
      </c>
      <c r="AN27">
        <f>(O27+273.15)</f>
        <v>306.14748611450193</v>
      </c>
      <c r="AO27">
        <f>(Y27*AG27+Z27*AH27)*AI27</f>
        <v>16.028390755018791</v>
      </c>
      <c r="AP27">
        <f>((AO27+0.00000010773*(AN27^4-AM27^4))-AL27*44100)/(L27*51.4+0.00000043092*AM27^3)</f>
        <v>-8.1664754898241565</v>
      </c>
      <c r="AQ27">
        <f>0.61365*EXP(17.502*J27/(240.97+J27))</f>
        <v>4.6686919845708177</v>
      </c>
      <c r="AR27">
        <f>AQ27*1000/AA27</f>
        <v>52.91985228267697</v>
      </c>
      <c r="AS27">
        <f>(AR27-U27)</f>
        <v>16.420935656700408</v>
      </c>
      <c r="AT27">
        <f>IF(D27,P27,(O27+P27)/2)</f>
        <v>32.299984931945801</v>
      </c>
      <c r="AU27">
        <f>0.61365*EXP(17.502*AT27/(240.97+AT27))</f>
        <v>4.8567625945903972</v>
      </c>
      <c r="AV27">
        <f>IF(AS27&lt;&gt;0,(1000-(AR27+U27)/2)/AS27*AL27,0)</f>
        <v>1.3602114031367922</v>
      </c>
      <c r="AW27">
        <f>U27*AA27/1000</f>
        <v>3.2200051993152594</v>
      </c>
      <c r="AX27">
        <f>(AU27-AW27)</f>
        <v>1.6367573952751377</v>
      </c>
      <c r="AY27">
        <f>1/(1.6/F27+1.37/N27)</f>
        <v>0.89082590585179566</v>
      </c>
      <c r="AZ27">
        <f>G27*AA27*0.001</f>
        <v>34.24896526305033</v>
      </c>
      <c r="BA27">
        <f>G27/S27</f>
        <v>0.98366914726848631</v>
      </c>
      <c r="BB27">
        <f>(1-AL27*AA27/AQ27/F27)*100</f>
        <v>77.840097070459095</v>
      </c>
      <c r="BC27">
        <f>(S27-E27/(N27/1.35))</f>
        <v>395.73456756577218</v>
      </c>
      <c r="BD27">
        <f>E27*BB27/100/BC27</f>
        <v>-6.7089985823080567E-3</v>
      </c>
    </row>
    <row r="28" spans="1:56" x14ac:dyDescent="0.35">
      <c r="A28" s="1" t="s">
        <v>0</v>
      </c>
      <c r="B28" s="1" t="s">
        <v>190</v>
      </c>
      <c r="K28" s="1">
        <v>2.72</v>
      </c>
    </row>
    <row r="29" spans="1:56" x14ac:dyDescent="0.35">
      <c r="A29" s="1" t="s">
        <v>0</v>
      </c>
      <c r="B29" s="1" t="s">
        <v>189</v>
      </c>
      <c r="K29" s="1">
        <v>2.72</v>
      </c>
    </row>
    <row r="30" spans="1:56" x14ac:dyDescent="0.35">
      <c r="A30" s="1">
        <v>5</v>
      </c>
      <c r="B30" s="1" t="s">
        <v>188</v>
      </c>
      <c r="C30" s="1">
        <v>1298.0000018104911</v>
      </c>
      <c r="D30" s="1">
        <v>0</v>
      </c>
      <c r="E30">
        <f>(R30-S30*(1000-T30)/(1000-U30))*AK30</f>
        <v>-2.7254077433608273</v>
      </c>
      <c r="F30">
        <f>IF(AV30&lt;&gt;0,1/(1/AV30-1/N30),0)</f>
        <v>1.823857759711309</v>
      </c>
      <c r="G30">
        <f>((AY30-AL30/2)*S30-E30)/(AY30+AL30/2)</f>
        <v>387.2721298768015</v>
      </c>
      <c r="H30">
        <f>AL30*1000</f>
        <v>22.490410586910944</v>
      </c>
      <c r="I30">
        <f>(AQ30-AW30)</f>
        <v>1.4822128130588297</v>
      </c>
      <c r="J30">
        <f>(P30+AP30*D30)</f>
        <v>31.637060165405273</v>
      </c>
      <c r="K30" s="1"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32.9696044921875</v>
      </c>
      <c r="P30" s="1">
        <v>31.637060165405273</v>
      </c>
      <c r="Q30" s="1">
        <v>33.119152069091797</v>
      </c>
      <c r="R30" s="1">
        <v>400.1063232421875</v>
      </c>
      <c r="S30" s="1">
        <v>394.53533935546875</v>
      </c>
      <c r="T30" s="1">
        <v>16.580776214599609</v>
      </c>
      <c r="U30" s="1">
        <v>36.222629547119141</v>
      </c>
      <c r="V30" s="1">
        <v>29.003700256347656</v>
      </c>
      <c r="W30" s="1">
        <v>63.361949920654297</v>
      </c>
      <c r="X30" s="1">
        <v>300.16534423828125</v>
      </c>
      <c r="Y30" s="1">
        <v>151.10482788085938</v>
      </c>
      <c r="Z30" s="1">
        <v>8.7980993092060089E-2</v>
      </c>
      <c r="AA30" s="1">
        <v>88.222488403320313</v>
      </c>
      <c r="AB30" s="1">
        <v>-25.235662460327148</v>
      </c>
      <c r="AC30" s="1">
        <v>-0.72304141521453857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1.1035490596995632</v>
      </c>
      <c r="AL30">
        <f>(U30-T30)/(1000-U30)*AK30</f>
        <v>2.2490410586910942E-2</v>
      </c>
      <c r="AM30">
        <f>(P30+273.15)</f>
        <v>304.78706016540525</v>
      </c>
      <c r="AN30">
        <f>(O30+273.15)</f>
        <v>306.11960449218748</v>
      </c>
      <c r="AO30">
        <f>(Y30*AG30+Z30*AH30)*AI30</f>
        <v>24.176771920544525</v>
      </c>
      <c r="AP30">
        <f>((AO30+0.00000010773*(AN30^4-AM30^4))-AL30*44100)/(L30*51.4+0.00000043092*AM30^3)</f>
        <v>-7.7842971698153258</v>
      </c>
      <c r="AQ30">
        <f>0.61365*EXP(17.502*J30/(240.97+J30))</f>
        <v>4.6778633282173159</v>
      </c>
      <c r="AR30">
        <f>AQ30*1000/AA30</f>
        <v>53.023479759852947</v>
      </c>
      <c r="AS30">
        <f>(AR30-U30)</f>
        <v>16.800850212733806</v>
      </c>
      <c r="AT30">
        <f>IF(D30,P30,(O30+P30)/2)</f>
        <v>32.303332328796387</v>
      </c>
      <c r="AU30">
        <f>0.61365*EXP(17.502*AT30/(240.97+AT30))</f>
        <v>4.857680835423591</v>
      </c>
      <c r="AV30">
        <f>IF(AS30&lt;&gt;0,(1000-(AR30+U30)/2)/AS30*AL30,0)</f>
        <v>1.2789126439462242</v>
      </c>
      <c r="AW30">
        <f>U30*AA30/1000</f>
        <v>3.1956505151584862</v>
      </c>
      <c r="AX30">
        <f>(AU30-AW30)</f>
        <v>1.6620303202651048</v>
      </c>
      <c r="AY30">
        <f>1/(1.6/F30+1.37/N30)</f>
        <v>0.83519245395990604</v>
      </c>
      <c r="AZ30">
        <f>G30*AA30*0.001</f>
        <v>34.166110986985281</v>
      </c>
      <c r="BA30">
        <f>G30/S30</f>
        <v>0.98159047174194136</v>
      </c>
      <c r="BB30">
        <f>(1-AL30*AA30/AQ30/F30)*100</f>
        <v>76.743830017246893</v>
      </c>
      <c r="BC30">
        <f>(S30-E30/(N30/1.35))</f>
        <v>395.39491909818844</v>
      </c>
      <c r="BD30">
        <f>E30*BB30/100/BC30</f>
        <v>-5.2898562546331426E-3</v>
      </c>
    </row>
    <row r="31" spans="1:56" x14ac:dyDescent="0.35">
      <c r="A31" s="1" t="s">
        <v>0</v>
      </c>
      <c r="B31" s="1" t="s">
        <v>187</v>
      </c>
      <c r="K31" s="1">
        <v>2.72</v>
      </c>
    </row>
    <row r="32" spans="1:56" x14ac:dyDescent="0.35">
      <c r="A32" s="1" t="s">
        <v>0</v>
      </c>
      <c r="B32" s="1" t="s">
        <v>186</v>
      </c>
      <c r="K32" s="1">
        <v>2.72</v>
      </c>
    </row>
    <row r="33" spans="1:56" x14ac:dyDescent="0.35">
      <c r="A33" s="1">
        <v>6</v>
      </c>
      <c r="B33" s="1" t="s">
        <v>185</v>
      </c>
      <c r="C33" s="1">
        <v>1502.0000018104911</v>
      </c>
      <c r="D33" s="1">
        <v>0</v>
      </c>
      <c r="E33">
        <f>(R33-S33*(1000-T33)/(1000-U33))*AK33</f>
        <v>-1.8539803481273438</v>
      </c>
      <c r="F33">
        <f>IF(AV33&lt;&gt;0,1/(1/AV33-1/N33),0)</f>
        <v>1.768355736253624</v>
      </c>
      <c r="G33">
        <f>((AY33-AL33/2)*S33-E33)/(AY33+AL33/2)</f>
        <v>385.63662257514017</v>
      </c>
      <c r="H33">
        <f>AL33*1000</f>
        <v>22.117046137807581</v>
      </c>
      <c r="I33">
        <f>(AQ33-AW33)</f>
        <v>1.489224283185826</v>
      </c>
      <c r="J33">
        <f>(P33+AP33*D33)</f>
        <v>31.721368789672852</v>
      </c>
      <c r="K33" s="1"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32.965919494628906</v>
      </c>
      <c r="P33" s="1">
        <v>31.721368789672852</v>
      </c>
      <c r="Q33" s="1">
        <v>33.106857299804688</v>
      </c>
      <c r="R33" s="1">
        <v>400.13995361328125</v>
      </c>
      <c r="S33" s="1">
        <v>393.925048828125</v>
      </c>
      <c r="T33" s="1">
        <v>17.088212966918945</v>
      </c>
      <c r="U33" s="1">
        <v>36.400356292724609</v>
      </c>
      <c r="V33" s="1">
        <v>29.895072937011719</v>
      </c>
      <c r="W33" s="1">
        <v>63.680812835693359</v>
      </c>
      <c r="X33" s="1">
        <v>300.16647338867188</v>
      </c>
      <c r="Y33" s="1">
        <v>301.28408813476563</v>
      </c>
      <c r="Z33" s="1">
        <v>1.3257107697427273E-2</v>
      </c>
      <c r="AA33" s="1">
        <v>88.215278625488281</v>
      </c>
      <c r="AB33" s="1">
        <v>-25.090690612792969</v>
      </c>
      <c r="AC33" s="1">
        <v>-0.73779588937759399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1.1035532109877639</v>
      </c>
      <c r="AL33">
        <f>(U33-T33)/(1000-U33)*AK33</f>
        <v>2.2117046137807579E-2</v>
      </c>
      <c r="AM33">
        <f>(P33+273.15)</f>
        <v>304.87136878967283</v>
      </c>
      <c r="AN33">
        <f>(O33+273.15)</f>
        <v>306.11591949462888</v>
      </c>
      <c r="AO33">
        <f>(Y33*AG33+Z33*AH33)*AI33</f>
        <v>48.205453024086637</v>
      </c>
      <c r="AP33">
        <f>((AO33+0.00000010773*(AN33^4-AM33^4))-AL33*44100)/(L33*51.4+0.00000043092*AM33^3)</f>
        <v>-7.4611124516751026</v>
      </c>
      <c r="AQ33">
        <f>0.61365*EXP(17.502*J33/(240.97+J33))</f>
        <v>4.7002918556155731</v>
      </c>
      <c r="AR33">
        <f>AQ33*1000/AA33</f>
        <v>53.282060985946991</v>
      </c>
      <c r="AS33">
        <f>(AR33-U33)</f>
        <v>16.881704693222382</v>
      </c>
      <c r="AT33">
        <f>IF(D33,P33,(O33+P33)/2)</f>
        <v>32.343644142150879</v>
      </c>
      <c r="AU33">
        <f>0.61365*EXP(17.502*AT33/(240.97+AT33))</f>
        <v>4.8687508395684365</v>
      </c>
      <c r="AV33">
        <f>IF(AS33&lt;&gt;0,(1000-(AR33+U33)/2)/AS33*AL33,0)</f>
        <v>1.2513719106778152</v>
      </c>
      <c r="AW33">
        <f>U33*AA33/1000</f>
        <v>3.2110675724297471</v>
      </c>
      <c r="AX33">
        <f>(AU33-AW33)</f>
        <v>1.6576832671386894</v>
      </c>
      <c r="AY33">
        <f>1/(1.6/F33+1.37/N33)</f>
        <v>0.81641799928930681</v>
      </c>
      <c r="AZ33">
        <f>G33*AA33*0.001</f>
        <v>34.019042108658255</v>
      </c>
      <c r="BA33">
        <f>G33/S33</f>
        <v>0.97895938255858106</v>
      </c>
      <c r="BB33">
        <f>(1-AL33*AA33/AQ33/F33)*100</f>
        <v>76.526574400419065</v>
      </c>
      <c r="BC33">
        <f>(S33-E33/(N33/1.35))</f>
        <v>394.50978480186427</v>
      </c>
      <c r="BD33">
        <f>E33*BB33/100/BC33</f>
        <v>-3.5963306998618087E-3</v>
      </c>
    </row>
    <row r="34" spans="1:56" x14ac:dyDescent="0.35">
      <c r="A34" s="1" t="s">
        <v>0</v>
      </c>
      <c r="B34" s="1" t="s">
        <v>184</v>
      </c>
      <c r="K34" s="1">
        <v>2.72</v>
      </c>
    </row>
    <row r="35" spans="1:56" x14ac:dyDescent="0.35">
      <c r="A35" s="1" t="s">
        <v>0</v>
      </c>
      <c r="B35" s="1" t="s">
        <v>183</v>
      </c>
      <c r="K35" s="1">
        <v>2.72</v>
      </c>
    </row>
    <row r="36" spans="1:56" x14ac:dyDescent="0.35">
      <c r="A36" s="1">
        <v>7</v>
      </c>
      <c r="B36" s="1" t="s">
        <v>182</v>
      </c>
      <c r="C36" s="1">
        <v>1705.0000018104911</v>
      </c>
      <c r="D36" s="1">
        <v>0</v>
      </c>
      <c r="E36">
        <f>(R36-S36*(1000-T36)/(1000-U36))*AK36</f>
        <v>-1.1279403707164688</v>
      </c>
      <c r="F36">
        <f>IF(AV36&lt;&gt;0,1/(1/AV36-1/N36),0)</f>
        <v>1.7883872814097845</v>
      </c>
      <c r="G36">
        <f>((AY36-AL36/2)*S36-E36)/(AY36+AL36/2)</f>
        <v>384.10771955963395</v>
      </c>
      <c r="H36">
        <f>AL36*1000</f>
        <v>22.127710683597165</v>
      </c>
      <c r="I36">
        <f>(AQ36-AW36)</f>
        <v>1.4774535002612215</v>
      </c>
      <c r="J36">
        <f>(P36+AP36*D36)</f>
        <v>31.83740234375</v>
      </c>
      <c r="K36" s="1"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32.982818603515625</v>
      </c>
      <c r="P36" s="1">
        <v>31.83740234375</v>
      </c>
      <c r="Q36" s="1">
        <v>33.111324310302734</v>
      </c>
      <c r="R36" s="1">
        <v>400.04501342773438</v>
      </c>
      <c r="S36" s="1">
        <v>393.18405151367188</v>
      </c>
      <c r="T36" s="1">
        <v>17.576745986938477</v>
      </c>
      <c r="U36" s="1">
        <v>36.886199951171875</v>
      </c>
      <c r="V36" s="1">
        <v>30.719926834106445</v>
      </c>
      <c r="W36" s="1">
        <v>64.468208312988281</v>
      </c>
      <c r="X36" s="1">
        <v>300.20159912109375</v>
      </c>
      <c r="Y36" s="1">
        <v>501.11630249023438</v>
      </c>
      <c r="Z36" s="1">
        <v>1.084696501493454E-2</v>
      </c>
      <c r="AA36" s="1">
        <v>88.213470458984375</v>
      </c>
      <c r="AB36" s="1">
        <v>-24.898374557495117</v>
      </c>
      <c r="AC36" s="1">
        <v>-0.77726387977600098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1.1036823497099031</v>
      </c>
      <c r="AL36">
        <f>(U36-T36)/(1000-U36)*AK36</f>
        <v>2.2127710683597167E-2</v>
      </c>
      <c r="AM36">
        <f>(P36+273.15)</f>
        <v>304.98740234374998</v>
      </c>
      <c r="AN36">
        <f>(O36+273.15)</f>
        <v>306.1328186035156</v>
      </c>
      <c r="AO36">
        <f>(Y36*AG36+Z36*AH36)*AI36</f>
        <v>80.178606606305948</v>
      </c>
      <c r="AP36">
        <f>((AO36+0.00000010773*(AN36^4-AM36^4))-AL36*44100)/(L36*51.4+0.00000043092*AM36^3)</f>
        <v>-7.2124157383223668</v>
      </c>
      <c r="AQ36">
        <f>0.61365*EXP(17.502*J36/(240.97+J36))</f>
        <v>4.7313132099981123</v>
      </c>
      <c r="AR36">
        <f>AQ36*1000/AA36</f>
        <v>53.634815469571372</v>
      </c>
      <c r="AS36">
        <f>(AR36-U36)</f>
        <v>16.748615518399497</v>
      </c>
      <c r="AT36">
        <f>IF(D36,P36,(O36+P36)/2)</f>
        <v>32.410110473632813</v>
      </c>
      <c r="AU36">
        <f>0.61365*EXP(17.502*AT36/(240.97+AT36))</f>
        <v>4.8870510720685436</v>
      </c>
      <c r="AV36">
        <f>IF(AS36&lt;&gt;0,(1000-(AR36+U36)/2)/AS36*AL36,0)</f>
        <v>1.2613698869844361</v>
      </c>
      <c r="AW36">
        <f>U36*AA36/1000</f>
        <v>3.2538597097368909</v>
      </c>
      <c r="AX36">
        <f>(AU36-AW36)</f>
        <v>1.6331913623316527</v>
      </c>
      <c r="AY36">
        <f>1/(1.6/F36+1.37/N36)</f>
        <v>0.82322940375542197</v>
      </c>
      <c r="AZ36">
        <f>G36*AA36*0.001</f>
        <v>33.883474972441626</v>
      </c>
      <c r="BA36">
        <f>G36/S36</f>
        <v>0.97691581863736321</v>
      </c>
      <c r="BB36">
        <f>(1-AL36*AA36/AQ36/F36)*100</f>
        <v>76.931034417878635</v>
      </c>
      <c r="BC36">
        <f>(S36-E36/(N36/1.35))</f>
        <v>393.53979817067227</v>
      </c>
      <c r="BD36">
        <f>E36*BB36/100/BC36</f>
        <v>-2.204951567395759E-3</v>
      </c>
    </row>
    <row r="37" spans="1:56" x14ac:dyDescent="0.35">
      <c r="A37" s="1" t="s">
        <v>0</v>
      </c>
      <c r="B37" s="1" t="s">
        <v>181</v>
      </c>
      <c r="K37" s="1">
        <v>2.72</v>
      </c>
    </row>
    <row r="38" spans="1:56" x14ac:dyDescent="0.35">
      <c r="A38" s="1" t="s">
        <v>0</v>
      </c>
      <c r="B38" s="1" t="s">
        <v>180</v>
      </c>
      <c r="K38" s="1">
        <v>2.72</v>
      </c>
    </row>
    <row r="39" spans="1:56" x14ac:dyDescent="0.35">
      <c r="A39" s="1">
        <v>8</v>
      </c>
      <c r="B39" s="1" t="s">
        <v>179</v>
      </c>
      <c r="C39" s="1">
        <v>1909.0000018104911</v>
      </c>
      <c r="D39" s="1">
        <v>0</v>
      </c>
      <c r="E39">
        <f>(R39-S39*(1000-T39)/(1000-U39))*AK39</f>
        <v>-0.44857898081320052</v>
      </c>
      <c r="F39">
        <f>IF(AV39&lt;&gt;0,1/(1/AV39-1/N39),0)</f>
        <v>1.8696751455883438</v>
      </c>
      <c r="G39">
        <f>((AY39-AL39/2)*S39-E39)/(AY39+AL39/2)</f>
        <v>382.79420449691264</v>
      </c>
      <c r="H39">
        <f>AL39*1000</f>
        <v>22.449160223642426</v>
      </c>
      <c r="I39">
        <f>(AQ39-AW39)</f>
        <v>1.4520044078874239</v>
      </c>
      <c r="J39">
        <f>(P39+AP39*D39)</f>
        <v>31.982610702514648</v>
      </c>
      <c r="K39" s="1"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33.021011352539063</v>
      </c>
      <c r="P39" s="1">
        <v>31.982610702514648</v>
      </c>
      <c r="Q39" s="1">
        <v>33.134769439697266</v>
      </c>
      <c r="R39" s="1">
        <v>400.07696533203125</v>
      </c>
      <c r="S39" s="1">
        <v>392.49923706054688</v>
      </c>
      <c r="T39" s="1">
        <v>18.042259216308594</v>
      </c>
      <c r="U39" s="1">
        <v>37.618968963623047</v>
      </c>
      <c r="V39" s="1">
        <v>31.464807510375977</v>
      </c>
      <c r="W39" s="1">
        <v>65.605621337890625</v>
      </c>
      <c r="X39" s="1">
        <v>300.17626953125</v>
      </c>
      <c r="Y39" s="1">
        <v>750.93072509765625</v>
      </c>
      <c r="Z39" s="1">
        <v>7.2313649579882622E-3</v>
      </c>
      <c r="AA39" s="1">
        <v>88.210311889648438</v>
      </c>
      <c r="AB39" s="1">
        <v>-24.661996841430664</v>
      </c>
      <c r="AC39" s="1">
        <v>-0.854744553565979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1.1035892262178306</v>
      </c>
      <c r="AL39">
        <f>(U39-T39)/(1000-U39)*AK39</f>
        <v>2.2449160223642427E-2</v>
      </c>
      <c r="AM39">
        <f>(P39+273.15)</f>
        <v>305.13261070251463</v>
      </c>
      <c r="AN39">
        <f>(O39+273.15)</f>
        <v>306.17101135253904</v>
      </c>
      <c r="AO39">
        <f>(Y39*AG39+Z39*AH39)*AI39</f>
        <v>120.14891333008745</v>
      </c>
      <c r="AP39">
        <f>((AO39+0.00000010773*(AN39^4-AM39^4))-AL39*44100)/(L39*51.4+0.00000043092*AM39^3)</f>
        <v>-7.0110513933524174</v>
      </c>
      <c r="AQ39">
        <f>0.61365*EXP(17.502*J39/(240.97+J39))</f>
        <v>4.7703853931356175</v>
      </c>
      <c r="AR39">
        <f>AQ39*1000/AA39</f>
        <v>54.079679472207218</v>
      </c>
      <c r="AS39">
        <f>(AR39-U39)</f>
        <v>16.460710508584171</v>
      </c>
      <c r="AT39">
        <f>IF(D39,P39,(O39+P39)/2)</f>
        <v>32.501811027526855</v>
      </c>
      <c r="AU39">
        <f>0.61365*EXP(17.502*AT39/(240.97+AT39))</f>
        <v>4.9123973271342134</v>
      </c>
      <c r="AV39">
        <f>IF(AS39&lt;&gt;0,(1000-(AR39+U39)/2)/AS39*AL39,0)</f>
        <v>1.30127319759122</v>
      </c>
      <c r="AW39">
        <f>U39*AA39/1000</f>
        <v>3.3183809852481936</v>
      </c>
      <c r="AX39">
        <f>(AU39-AW39)</f>
        <v>1.5940163418860198</v>
      </c>
      <c r="AY39">
        <f>1/(1.6/F39+1.37/N39)</f>
        <v>0.85046230499481423</v>
      </c>
      <c r="AZ39">
        <f>G39*AA39*0.001</f>
        <v>33.766396168222528</v>
      </c>
      <c r="BA39">
        <f>G39/S39</f>
        <v>0.97527375432289787</v>
      </c>
      <c r="BB39">
        <f>(1-AL39*AA39/AQ39/F39)*100</f>
        <v>77.797604436537171</v>
      </c>
      <c r="BC39">
        <f>(S39-E39/(N39/1.35))</f>
        <v>392.64071658993333</v>
      </c>
      <c r="BD39">
        <f>E39*BB39/100/BC39</f>
        <v>-8.8881179748603553E-4</v>
      </c>
    </row>
    <row r="40" spans="1:56" x14ac:dyDescent="0.35">
      <c r="A40" s="1" t="s">
        <v>0</v>
      </c>
      <c r="B40" s="1" t="s">
        <v>178</v>
      </c>
      <c r="K40" s="1">
        <v>2.72</v>
      </c>
    </row>
    <row r="41" spans="1:56" x14ac:dyDescent="0.35">
      <c r="A41" s="1" t="s">
        <v>0</v>
      </c>
      <c r="B41" s="1" t="s">
        <v>177</v>
      </c>
      <c r="K41" s="1">
        <v>2.72</v>
      </c>
    </row>
    <row r="42" spans="1:56" x14ac:dyDescent="0.35">
      <c r="A42" s="1">
        <v>9</v>
      </c>
      <c r="B42" s="1" t="s">
        <v>176</v>
      </c>
      <c r="C42" s="1">
        <v>2113.0000018104911</v>
      </c>
      <c r="D42" s="1">
        <v>0</v>
      </c>
      <c r="E42">
        <f>(R42-S42*(1000-T42)/(1000-U42))*AK42</f>
        <v>0.42411571000706072</v>
      </c>
      <c r="F42">
        <f>IF(AV42&lt;&gt;0,1/(1/AV42-1/N42),0)</f>
        <v>1.9656397405873347</v>
      </c>
      <c r="G42">
        <f>((AY42-AL42/2)*S42-E42)/(AY42+AL42/2)</f>
        <v>381.05927357051837</v>
      </c>
      <c r="H42">
        <f>AL42*1000</f>
        <v>22.856058406682752</v>
      </c>
      <c r="I42">
        <f>(AQ42-AW42)</f>
        <v>1.427051057679547</v>
      </c>
      <c r="J42">
        <f>(P42+AP42*D42)</f>
        <v>32.144458770751953</v>
      </c>
      <c r="K42" s="1"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33.070835113525391</v>
      </c>
      <c r="P42" s="1">
        <v>32.144458770751953</v>
      </c>
      <c r="Q42" s="1">
        <v>33.164478302001953</v>
      </c>
      <c r="R42" s="1">
        <v>400.04739379882813</v>
      </c>
      <c r="S42" s="1">
        <v>391.55328369140625</v>
      </c>
      <c r="T42" s="1">
        <v>18.484983444213867</v>
      </c>
      <c r="U42" s="1">
        <v>38.401443481445313</v>
      </c>
      <c r="V42" s="1">
        <v>32.145011901855469</v>
      </c>
      <c r="W42" s="1">
        <v>66.779335021972656</v>
      </c>
      <c r="X42" s="1">
        <v>300.15936279296875</v>
      </c>
      <c r="Y42" s="1">
        <v>999.6627197265625</v>
      </c>
      <c r="Z42" s="1">
        <v>4.3387800455093384E-2</v>
      </c>
      <c r="AA42" s="1">
        <v>88.205398559570313</v>
      </c>
      <c r="AB42" s="1">
        <v>-24.666318893432617</v>
      </c>
      <c r="AC42" s="1">
        <v>-0.99216866493225098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1.1035270690917967</v>
      </c>
      <c r="AL42">
        <f>(U42-T42)/(1000-U42)*AK42</f>
        <v>2.2856058406682752E-2</v>
      </c>
      <c r="AM42">
        <f>(P42+273.15)</f>
        <v>305.29445877075193</v>
      </c>
      <c r="AN42">
        <f>(O42+273.15)</f>
        <v>306.22083511352537</v>
      </c>
      <c r="AO42">
        <f>(Y42*AG42+Z42*AH42)*AI42</f>
        <v>159.94603158117752</v>
      </c>
      <c r="AP42">
        <f>((AO42+0.00000010773*(AN42^4-AM42^4))-AL42*44100)/(L42*51.4+0.00000043092*AM42^3)</f>
        <v>-6.8423795872928164</v>
      </c>
      <c r="AQ42">
        <f>0.61365*EXP(17.502*J42/(240.97+J42))</f>
        <v>4.8142656852232442</v>
      </c>
      <c r="AR42">
        <f>AQ42*1000/AA42</f>
        <v>54.580170418615431</v>
      </c>
      <c r="AS42">
        <f>(AR42-U42)</f>
        <v>16.178726937170119</v>
      </c>
      <c r="AT42">
        <f>IF(D42,P42,(O42+P42)/2)</f>
        <v>32.607646942138672</v>
      </c>
      <c r="AU42">
        <f>0.61365*EXP(17.502*AT42/(240.97+AT42))</f>
        <v>4.941792783063188</v>
      </c>
      <c r="AV42">
        <f>IF(AS42&lt;&gt;0,(1000-(AR42+U42)/2)/AS42*AL42,0)</f>
        <v>1.3470442941705907</v>
      </c>
      <c r="AW42">
        <f>U42*AA42/1000</f>
        <v>3.3872146275436972</v>
      </c>
      <c r="AX42">
        <f>(AU42-AW42)</f>
        <v>1.5545781555194909</v>
      </c>
      <c r="AY42">
        <f>1/(1.6/F42+1.37/N42)</f>
        <v>0.8817939444184304</v>
      </c>
      <c r="AZ42">
        <f>G42*AA42*0.001</f>
        <v>33.611485100107906</v>
      </c>
      <c r="BA42">
        <f>G42/S42</f>
        <v>0.97319902409716863</v>
      </c>
      <c r="BB42">
        <f>(1-AL42*AA42/AQ42/F42)*100</f>
        <v>78.695932676734856</v>
      </c>
      <c r="BC42">
        <f>(S42-E42/(N42/1.35))</f>
        <v>391.41951975322883</v>
      </c>
      <c r="BD42">
        <f>E42*BB42/100/BC42</f>
        <v>8.5269588453083106E-4</v>
      </c>
    </row>
    <row r="43" spans="1:56" x14ac:dyDescent="0.35">
      <c r="A43" s="1" t="s">
        <v>0</v>
      </c>
      <c r="B43" s="1" t="s">
        <v>175</v>
      </c>
      <c r="K43" s="1">
        <v>2.72</v>
      </c>
    </row>
    <row r="44" spans="1:56" x14ac:dyDescent="0.35">
      <c r="A44" s="1" t="s">
        <v>0</v>
      </c>
      <c r="B44" s="1" t="s">
        <v>174</v>
      </c>
      <c r="K44" s="1">
        <v>2.72</v>
      </c>
    </row>
    <row r="45" spans="1:56" x14ac:dyDescent="0.35">
      <c r="A45" s="1">
        <v>10</v>
      </c>
      <c r="B45" s="1" t="s">
        <v>173</v>
      </c>
      <c r="C45" s="1">
        <v>2316.0000018104911</v>
      </c>
      <c r="D45" s="1">
        <v>0</v>
      </c>
      <c r="E45">
        <f>(R45-S45*(1000-T45)/(1000-U45))*AK45</f>
        <v>1.595116472661916</v>
      </c>
      <c r="F45">
        <f>IF(AV45&lt;&gt;0,1/(1/AV45-1/N45),0)</f>
        <v>2.0695842259714068</v>
      </c>
      <c r="G45">
        <f>((AY45-AL45/2)*S45-E45)/(AY45+AL45/2)</f>
        <v>378.9209678002241</v>
      </c>
      <c r="H45">
        <f>AL45*1000</f>
        <v>23.285098329342595</v>
      </c>
      <c r="I45">
        <f>(AQ45-AW45)</f>
        <v>1.4028042244007581</v>
      </c>
      <c r="J45">
        <f>(P45+AP45*D45)</f>
        <v>32.310001373291016</v>
      </c>
      <c r="K45" s="1"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33.133865356445313</v>
      </c>
      <c r="P45" s="1">
        <v>32.310001373291016</v>
      </c>
      <c r="Q45" s="1">
        <v>33.207515716552734</v>
      </c>
      <c r="R45" s="1">
        <v>400.14022827148438</v>
      </c>
      <c r="S45" s="1">
        <v>390.456787109375</v>
      </c>
      <c r="T45" s="1">
        <v>18.918510437011719</v>
      </c>
      <c r="U45" s="1">
        <v>39.190284729003906</v>
      </c>
      <c r="V45" s="1">
        <v>32.781848907470703</v>
      </c>
      <c r="W45" s="1">
        <v>67.908622741699219</v>
      </c>
      <c r="X45" s="1">
        <v>300.1875</v>
      </c>
      <c r="Y45" s="1">
        <v>1248.635498046875</v>
      </c>
      <c r="Z45" s="1">
        <v>0.16511593759059906</v>
      </c>
      <c r="AA45" s="1">
        <v>88.203147888183594</v>
      </c>
      <c r="AB45" s="1">
        <v>-24.878236770629883</v>
      </c>
      <c r="AC45" s="1">
        <v>-1.168420672416687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1.103630514705882</v>
      </c>
      <c r="AL45">
        <f>(U45-T45)/(1000-U45)*AK45</f>
        <v>2.3285098329342595E-2</v>
      </c>
      <c r="AM45">
        <f>(P45+273.15)</f>
        <v>305.46000137329099</v>
      </c>
      <c r="AN45">
        <f>(O45+273.15)</f>
        <v>306.28386535644529</v>
      </c>
      <c r="AO45">
        <f>(Y45*AG45+Z45*AH45)*AI45</f>
        <v>199.78167522203148</v>
      </c>
      <c r="AP45">
        <f>((AO45+0.00000010773*(AN45^4-AM45^4))-AL45*44100)/(L45*51.4+0.00000043092*AM45^3)</f>
        <v>-6.6804633358844647</v>
      </c>
      <c r="AQ45">
        <f>0.61365*EXP(17.502*J45/(240.97+J45))</f>
        <v>4.8595107041331129</v>
      </c>
      <c r="AR45">
        <f>AQ45*1000/AA45</f>
        <v>55.094526901620164</v>
      </c>
      <c r="AS45">
        <f>(AR45-U45)</f>
        <v>15.904242172616257</v>
      </c>
      <c r="AT45">
        <f>IF(D45,P45,(O45+P45)/2)</f>
        <v>32.721933364868164</v>
      </c>
      <c r="AU45">
        <f>0.61365*EXP(17.502*AT45/(240.97+AT45))</f>
        <v>4.9737071187037101</v>
      </c>
      <c r="AV45">
        <f>IF(AS45&lt;&gt;0,(1000-(AR45+U45)/2)/AS45*AL45,0)</f>
        <v>1.3950606720924601</v>
      </c>
      <c r="AW45">
        <f>U45*AA45/1000</f>
        <v>3.4567064797323548</v>
      </c>
      <c r="AX45">
        <f>(AU45-AW45)</f>
        <v>1.5170006389713553</v>
      </c>
      <c r="AY45">
        <f>1/(1.6/F45+1.37/N45)</f>
        <v>0.91477115994963143</v>
      </c>
      <c r="AZ45">
        <f>G45*AA45*0.001</f>
        <v>33.422022160816823</v>
      </c>
      <c r="BA45">
        <f>G45/S45</f>
        <v>0.97045558000271237</v>
      </c>
      <c r="BB45">
        <f>(1-AL45*AA45/AQ45/F45)*100</f>
        <v>79.578552956722902</v>
      </c>
      <c r="BC45">
        <f>(S45-E45/(N45/1.35))</f>
        <v>389.95369548555516</v>
      </c>
      <c r="BD45">
        <f>E45*BB45/100/BC45</f>
        <v>3.2551829143152556E-3</v>
      </c>
    </row>
    <row r="46" spans="1:56" x14ac:dyDescent="0.35">
      <c r="A46" s="1" t="s">
        <v>0</v>
      </c>
      <c r="B46" s="1" t="s">
        <v>172</v>
      </c>
      <c r="K46" s="1">
        <v>2.72</v>
      </c>
    </row>
    <row r="47" spans="1:56" x14ac:dyDescent="0.35">
      <c r="A47" s="1" t="s">
        <v>0</v>
      </c>
      <c r="B47" s="1" t="s">
        <v>171</v>
      </c>
      <c r="K47" s="1">
        <v>2.72</v>
      </c>
    </row>
    <row r="48" spans="1:56" x14ac:dyDescent="0.35">
      <c r="A48" s="1">
        <v>11</v>
      </c>
      <c r="B48" s="1" t="s">
        <v>170</v>
      </c>
      <c r="C48" s="1">
        <v>2521.0000017881393</v>
      </c>
      <c r="D48" s="1">
        <v>0</v>
      </c>
      <c r="E48">
        <f>(R48-S48*(1000-T48)/(1000-U48))*AK48</f>
        <v>2.7269059669719646</v>
      </c>
      <c r="F48">
        <f>IF(AV48&lt;&gt;0,1/(1/AV48-1/N48),0)</f>
        <v>2.2976253971722338</v>
      </c>
      <c r="G48">
        <f>((AY48-AL48/2)*S48-E48)/(AY48+AL48/2)</f>
        <v>376.98316365104006</v>
      </c>
      <c r="H48">
        <f>AL48*1000</f>
        <v>24.124798388233266</v>
      </c>
      <c r="I48">
        <f>(AQ48-AW48)</f>
        <v>1.3548094616208672</v>
      </c>
      <c r="J48">
        <f>(P48+AP48*D48)</f>
        <v>32.509132385253906</v>
      </c>
      <c r="K48" s="1"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33.218914031982422</v>
      </c>
      <c r="P48" s="1">
        <v>32.509132385253906</v>
      </c>
      <c r="Q48" s="1">
        <v>33.269111633300781</v>
      </c>
      <c r="R48" s="1">
        <v>400.1270751953125</v>
      </c>
      <c r="S48" s="1">
        <v>389.148193359375</v>
      </c>
      <c r="T48" s="1">
        <v>19.379060745239258</v>
      </c>
      <c r="U48" s="1">
        <v>40.359092712402344</v>
      </c>
      <c r="V48" s="1">
        <v>33.418292999267578</v>
      </c>
      <c r="W48" s="1">
        <v>69.597389221191406</v>
      </c>
      <c r="X48" s="1">
        <v>300.1478271484375</v>
      </c>
      <c r="Y48" s="1">
        <v>1600.362548828125</v>
      </c>
      <c r="Z48" s="1">
        <v>1.4462483115494251E-2</v>
      </c>
      <c r="AA48" s="1">
        <v>88.198623657226563</v>
      </c>
      <c r="AB48" s="1">
        <v>-24.721675872802734</v>
      </c>
      <c r="AC48" s="1">
        <v>-1.2977433204650879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1.1034846586339611</v>
      </c>
      <c r="AL48">
        <f>(U48-T48)/(1000-U48)*AK48</f>
        <v>2.4124798388233268E-2</v>
      </c>
      <c r="AM48">
        <f>(P48+273.15)</f>
        <v>305.65913238525388</v>
      </c>
      <c r="AN48">
        <f>(O48+273.15)</f>
        <v>306.3689140319824</v>
      </c>
      <c r="AO48">
        <f>(Y48*AG48+Z48*AH48)*AI48</f>
        <v>256.05800208915753</v>
      </c>
      <c r="AP48">
        <f>((AO48+0.00000010773*(AN48^4-AM48^4))-AL48*44100)/(L48*51.4+0.00000043092*AM48^3)</f>
        <v>-6.5332030338747913</v>
      </c>
      <c r="AQ48">
        <f>0.61365*EXP(17.502*J48/(240.97+J48))</f>
        <v>4.9144258909091567</v>
      </c>
      <c r="AR48">
        <f>AQ48*1000/AA48</f>
        <v>55.719983908235207</v>
      </c>
      <c r="AS48">
        <f>(AR48-U48)</f>
        <v>15.360891195832863</v>
      </c>
      <c r="AT48">
        <f>IF(D48,P48,(O48+P48)/2)</f>
        <v>32.864023208618164</v>
      </c>
      <c r="AU48">
        <f>0.61365*EXP(17.502*AT48/(240.97+AT48))</f>
        <v>5.0136355207022696</v>
      </c>
      <c r="AV48">
        <f>IF(AS48&lt;&gt;0,(1000-(AR48+U48)/2)/AS48*AL48,0)</f>
        <v>1.4950860545163711</v>
      </c>
      <c r="AW48">
        <f>U48*AA48/1000</f>
        <v>3.5596164292882895</v>
      </c>
      <c r="AX48">
        <f>(AU48-AW48)</f>
        <v>1.4540190914139801</v>
      </c>
      <c r="AY48">
        <f>1/(1.6/F48+1.37/N48)</f>
        <v>0.98382729161456373</v>
      </c>
      <c r="AZ48">
        <f>G48*AA48*0.001</f>
        <v>33.249396175968741</v>
      </c>
      <c r="BA48">
        <f>G48/S48</f>
        <v>0.96873933911058752</v>
      </c>
      <c r="BB48">
        <f>(1-AL48*AA48/AQ48/F48)*100</f>
        <v>81.155983008969741</v>
      </c>
      <c r="BC48">
        <f>(S48-E48/(N48/1.35))</f>
        <v>388.28814108454731</v>
      </c>
      <c r="BD48">
        <f>E48*BB48/100/BC48</f>
        <v>5.6994976386478729E-3</v>
      </c>
    </row>
    <row r="49" spans="1:56" x14ac:dyDescent="0.35">
      <c r="A49" s="1" t="s">
        <v>0</v>
      </c>
      <c r="B49" s="1" t="s">
        <v>169</v>
      </c>
      <c r="K49" s="1">
        <v>2.72</v>
      </c>
    </row>
    <row r="50" spans="1:56" x14ac:dyDescent="0.35">
      <c r="A50" s="1" t="s">
        <v>0</v>
      </c>
      <c r="B50" s="1" t="s">
        <v>168</v>
      </c>
      <c r="K50" s="1">
        <v>2.72</v>
      </c>
    </row>
    <row r="51" spans="1:56" x14ac:dyDescent="0.35">
      <c r="A51" s="1">
        <v>12</v>
      </c>
      <c r="B51" s="1" t="s">
        <v>167</v>
      </c>
      <c r="C51" s="1">
        <v>2725.0000017881393</v>
      </c>
      <c r="D51" s="1">
        <v>0</v>
      </c>
      <c r="E51">
        <f>(R51-S51*(1000-T51)/(1000-U51))*AK51</f>
        <v>3.7977732191545082</v>
      </c>
      <c r="F51">
        <f>IF(AV51&lt;&gt;0,1/(1/AV51-1/N51),0)</f>
        <v>2.6551834727528068</v>
      </c>
      <c r="G51">
        <f>((AY51-AL51/2)*S51-E51)/(AY51+AL51/2)</f>
        <v>375.41652142582831</v>
      </c>
      <c r="H51">
        <f>AL51*1000</f>
        <v>25.264820748488386</v>
      </c>
      <c r="I51">
        <f>(AQ51-AW51)</f>
        <v>1.2929342112258975</v>
      </c>
      <c r="J51">
        <f>(P51+AP51*D51)</f>
        <v>32.7454833984375</v>
      </c>
      <c r="K51" s="1"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33.32684326171875</v>
      </c>
      <c r="P51" s="1">
        <v>32.7454833984375</v>
      </c>
      <c r="Q51" s="1">
        <v>33.349796295166016</v>
      </c>
      <c r="R51" s="1">
        <v>400.13763427734375</v>
      </c>
      <c r="S51" s="1">
        <v>387.81640625</v>
      </c>
      <c r="T51" s="1">
        <v>19.871047973632813</v>
      </c>
      <c r="U51" s="1">
        <v>41.809925079345703</v>
      </c>
      <c r="V51" s="1">
        <v>34.058029174804688</v>
      </c>
      <c r="W51" s="1">
        <v>71.66021728515625</v>
      </c>
      <c r="X51" s="1">
        <v>300.13897705078125</v>
      </c>
      <c r="Y51" s="1">
        <v>1999.4791259765625</v>
      </c>
      <c r="Z51" s="1">
        <v>0.28322255611419678</v>
      </c>
      <c r="AA51" s="1">
        <v>88.193687438964844</v>
      </c>
      <c r="AB51" s="1">
        <v>-24.183647155761719</v>
      </c>
      <c r="AC51" s="1">
        <v>-1.4614360332489014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1.1034521215102249</v>
      </c>
      <c r="AL51">
        <f>(U51-T51)/(1000-U51)*AK51</f>
        <v>2.5264820748488386E-2</v>
      </c>
      <c r="AM51">
        <f>(P51+273.15)</f>
        <v>305.89548339843748</v>
      </c>
      <c r="AN51">
        <f>(O51+273.15)</f>
        <v>306.47684326171873</v>
      </c>
      <c r="AO51">
        <f>(Y51*AG51+Z51*AH51)*AI51</f>
        <v>319.91665300555542</v>
      </c>
      <c r="AP51">
        <f>((AO51+0.00000010773*(AN51^4-AM51^4))-AL51*44100)/(L51*51.4+0.00000043092*AM51^3)</f>
        <v>-6.4335082791588407</v>
      </c>
      <c r="AQ51">
        <f>0.61365*EXP(17.502*J51/(240.97+J51))</f>
        <v>4.9803056755202499</v>
      </c>
      <c r="AR51">
        <f>AQ51*1000/AA51</f>
        <v>56.4700923630947</v>
      </c>
      <c r="AS51">
        <f>(AR51-U51)</f>
        <v>14.660167283748997</v>
      </c>
      <c r="AT51">
        <f>IF(D51,P51,(O51+P51)/2)</f>
        <v>33.036163330078125</v>
      </c>
      <c r="AU51">
        <f>0.61365*EXP(17.502*AT51/(240.97+AT51))</f>
        <v>5.0623816953727356</v>
      </c>
      <c r="AV51">
        <f>IF(AS51&lt;&gt;0,(1000-(AR51+U51)/2)/AS51*AL51,0)</f>
        <v>1.638678929891733</v>
      </c>
      <c r="AW51">
        <f>U51*AA51/1000</f>
        <v>3.6873714642943525</v>
      </c>
      <c r="AX51">
        <f>(AU51-AW51)</f>
        <v>1.3750102310783832</v>
      </c>
      <c r="AY51">
        <f>1/(1.6/F51+1.37/N51)</f>
        <v>1.0838201292397158</v>
      </c>
      <c r="AZ51">
        <f>G51*AA51*0.001</f>
        <v>33.109367350052949</v>
      </c>
      <c r="BA51">
        <f>G51/S51</f>
        <v>0.96802640469991286</v>
      </c>
      <c r="BB51">
        <f>(1-AL51*AA51/AQ51/F51)*100</f>
        <v>83.149872666845297</v>
      </c>
      <c r="BC51">
        <f>(S51-E51/(N51/1.35))</f>
        <v>386.61860788952316</v>
      </c>
      <c r="BD51">
        <f>E51*BB51/100/BC51</f>
        <v>8.1678520678054988E-3</v>
      </c>
    </row>
    <row r="52" spans="1:56" x14ac:dyDescent="0.35">
      <c r="A52" s="1" t="s">
        <v>0</v>
      </c>
      <c r="B52" s="1" t="s">
        <v>166</v>
      </c>
    </row>
    <row r="53" spans="1:56" x14ac:dyDescent="0.35">
      <c r="A53" s="1" t="s">
        <v>0</v>
      </c>
      <c r="B53" s="1" t="s">
        <v>165</v>
      </c>
    </row>
    <row r="54" spans="1:56" x14ac:dyDescent="0.35">
      <c r="A54" s="1" t="s">
        <v>0</v>
      </c>
      <c r="B54" s="1" t="s">
        <v>164</v>
      </c>
    </row>
    <row r="55" spans="1:56" x14ac:dyDescent="0.35">
      <c r="A55" s="1" t="s">
        <v>0</v>
      </c>
      <c r="B55" s="1" t="s">
        <v>163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C8FFBC-77A9-4351-B9C5-EA7F511B045A}">
  <dimension ref="A1:BD55"/>
  <sheetViews>
    <sheetView zoomScale="42" workbookViewId="0">
      <selection activeCell="A55" sqref="A55"/>
    </sheetView>
  </sheetViews>
  <sheetFormatPr defaultRowHeight="14.5" x14ac:dyDescent="0.35"/>
  <sheetData>
    <row r="1" spans="1:56" x14ac:dyDescent="0.35">
      <c r="A1" s="1" t="s">
        <v>70</v>
      </c>
    </row>
    <row r="2" spans="1:56" x14ac:dyDescent="0.35">
      <c r="A2" s="1" t="s">
        <v>346</v>
      </c>
    </row>
    <row r="3" spans="1:56" x14ac:dyDescent="0.35">
      <c r="A3" s="1" t="s">
        <v>69</v>
      </c>
      <c r="B3" s="1" t="s">
        <v>68</v>
      </c>
    </row>
    <row r="4" spans="1:56" x14ac:dyDescent="0.35">
      <c r="A4" s="1" t="s">
        <v>67</v>
      </c>
      <c r="B4" s="1" t="s">
        <v>66</v>
      </c>
      <c r="C4" s="1">
        <v>1</v>
      </c>
      <c r="D4" s="1">
        <v>0.15999999642372131</v>
      </c>
    </row>
    <row r="5" spans="1:56" x14ac:dyDescent="0.35">
      <c r="A5" s="1" t="s">
        <v>65</v>
      </c>
      <c r="B5" s="1">
        <v>4</v>
      </c>
    </row>
    <row r="6" spans="1:56" x14ac:dyDescent="0.35">
      <c r="A6" s="1" t="s">
        <v>64</v>
      </c>
      <c r="B6" s="1" t="s">
        <v>63</v>
      </c>
    </row>
    <row r="7" spans="1:56" x14ac:dyDescent="0.35">
      <c r="A7" s="1" t="s">
        <v>0</v>
      </c>
      <c r="B7" s="1" t="s">
        <v>62</v>
      </c>
    </row>
    <row r="9" spans="1:56" x14ac:dyDescent="0.35">
      <c r="A9" s="1" t="s">
        <v>61</v>
      </c>
      <c r="B9" s="1" t="s">
        <v>60</v>
      </c>
      <c r="C9" s="1" t="s">
        <v>59</v>
      </c>
      <c r="D9" s="1" t="s">
        <v>58</v>
      </c>
      <c r="E9" s="1" t="s">
        <v>57</v>
      </c>
      <c r="F9" s="1" t="s">
        <v>56</v>
      </c>
      <c r="G9" s="1" t="s">
        <v>55</v>
      </c>
      <c r="H9" s="1" t="s">
        <v>54</v>
      </c>
      <c r="I9" s="1" t="s">
        <v>53</v>
      </c>
      <c r="J9" s="1" t="s">
        <v>52</v>
      </c>
      <c r="K9" s="1" t="s">
        <v>51</v>
      </c>
      <c r="L9" s="1" t="s">
        <v>50</v>
      </c>
      <c r="M9" s="1" t="s">
        <v>49</v>
      </c>
      <c r="N9" s="1" t="s">
        <v>48</v>
      </c>
      <c r="O9" s="1" t="s">
        <v>47</v>
      </c>
      <c r="P9" s="1" t="s">
        <v>46</v>
      </c>
      <c r="Q9" s="1" t="s">
        <v>45</v>
      </c>
      <c r="R9" s="1" t="s">
        <v>44</v>
      </c>
      <c r="S9" s="1" t="s">
        <v>43</v>
      </c>
      <c r="T9" s="1" t="s">
        <v>42</v>
      </c>
      <c r="U9" s="1" t="s">
        <v>41</v>
      </c>
      <c r="V9" s="1" t="s">
        <v>40</v>
      </c>
      <c r="W9" s="1" t="s">
        <v>39</v>
      </c>
      <c r="X9" s="1" t="s">
        <v>38</v>
      </c>
      <c r="Y9" s="1" t="s">
        <v>37</v>
      </c>
      <c r="Z9" s="1" t="s">
        <v>36</v>
      </c>
      <c r="AA9" s="1" t="s">
        <v>35</v>
      </c>
      <c r="AB9" s="1" t="s">
        <v>34</v>
      </c>
      <c r="AC9" s="1" t="s">
        <v>33</v>
      </c>
      <c r="AD9" s="1" t="s">
        <v>32</v>
      </c>
      <c r="AE9" s="1" t="s">
        <v>31</v>
      </c>
      <c r="AF9" s="1" t="s">
        <v>30</v>
      </c>
      <c r="AG9" s="1" t="s">
        <v>29</v>
      </c>
      <c r="AH9" s="1" t="s">
        <v>28</v>
      </c>
      <c r="AI9" s="1" t="s">
        <v>27</v>
      </c>
      <c r="AJ9" s="1" t="s">
        <v>26</v>
      </c>
      <c r="AK9" s="1" t="s">
        <v>25</v>
      </c>
      <c r="AL9" s="1" t="s">
        <v>24</v>
      </c>
      <c r="AM9" s="1" t="s">
        <v>23</v>
      </c>
      <c r="AN9" s="1" t="s">
        <v>22</v>
      </c>
      <c r="AO9" s="1" t="s">
        <v>21</v>
      </c>
      <c r="AP9" s="1" t="s">
        <v>20</v>
      </c>
      <c r="AQ9" s="1" t="s">
        <v>19</v>
      </c>
      <c r="AR9" s="1" t="s">
        <v>18</v>
      </c>
      <c r="AS9" s="1" t="s">
        <v>17</v>
      </c>
      <c r="AT9" s="1" t="s">
        <v>16</v>
      </c>
      <c r="AU9" s="1" t="s">
        <v>15</v>
      </c>
      <c r="AV9" s="1" t="s">
        <v>14</v>
      </c>
      <c r="AW9" s="1" t="s">
        <v>13</v>
      </c>
      <c r="AX9" s="1" t="s">
        <v>12</v>
      </c>
      <c r="AY9" s="1" t="s">
        <v>11</v>
      </c>
      <c r="AZ9" s="1" t="s">
        <v>10</v>
      </c>
      <c r="BA9" s="1" t="s">
        <v>9</v>
      </c>
      <c r="BB9" s="1" t="s">
        <v>8</v>
      </c>
      <c r="BC9" s="1" t="s">
        <v>7</v>
      </c>
      <c r="BD9" s="1" t="s">
        <v>6</v>
      </c>
    </row>
    <row r="10" spans="1:56" x14ac:dyDescent="0.35">
      <c r="A10" s="1" t="s">
        <v>5</v>
      </c>
      <c r="B10" s="1" t="s">
        <v>5</v>
      </c>
      <c r="C10" s="1" t="s">
        <v>5</v>
      </c>
      <c r="D10" s="1" t="s">
        <v>5</v>
      </c>
      <c r="E10" s="1" t="s">
        <v>4</v>
      </c>
      <c r="F10" s="1" t="s">
        <v>4</v>
      </c>
      <c r="G10" s="1" t="s">
        <v>4</v>
      </c>
      <c r="H10" s="1" t="s">
        <v>4</v>
      </c>
      <c r="I10" s="1" t="s">
        <v>4</v>
      </c>
      <c r="J10" s="1" t="s">
        <v>4</v>
      </c>
      <c r="K10" s="1" t="s">
        <v>5</v>
      </c>
      <c r="L10" s="1" t="s">
        <v>4</v>
      </c>
      <c r="M10" s="1" t="s">
        <v>5</v>
      </c>
      <c r="N10" s="1" t="s">
        <v>4</v>
      </c>
      <c r="O10" s="1" t="s">
        <v>5</v>
      </c>
      <c r="P10" s="1" t="s">
        <v>5</v>
      </c>
      <c r="Q10" s="1" t="s">
        <v>5</v>
      </c>
      <c r="R10" s="1" t="s">
        <v>5</v>
      </c>
      <c r="S10" s="1" t="s">
        <v>5</v>
      </c>
      <c r="T10" s="1" t="s">
        <v>5</v>
      </c>
      <c r="U10" s="1" t="s">
        <v>5</v>
      </c>
      <c r="V10" s="1" t="s">
        <v>5</v>
      </c>
      <c r="W10" s="1" t="s">
        <v>5</v>
      </c>
      <c r="X10" s="1" t="s">
        <v>5</v>
      </c>
      <c r="Y10" s="1" t="s">
        <v>5</v>
      </c>
      <c r="Z10" s="1" t="s">
        <v>5</v>
      </c>
      <c r="AA10" s="1" t="s">
        <v>5</v>
      </c>
      <c r="AB10" s="1" t="s">
        <v>5</v>
      </c>
      <c r="AC10" s="1" t="s">
        <v>5</v>
      </c>
      <c r="AD10" s="1" t="s">
        <v>5</v>
      </c>
      <c r="AE10" s="1" t="s">
        <v>5</v>
      </c>
      <c r="AF10" s="1" t="s">
        <v>5</v>
      </c>
      <c r="AG10" s="1" t="s">
        <v>5</v>
      </c>
      <c r="AH10" s="1" t="s">
        <v>5</v>
      </c>
      <c r="AI10" s="1" t="s">
        <v>5</v>
      </c>
      <c r="AJ10" s="1" t="s">
        <v>5</v>
      </c>
      <c r="AK10" s="1" t="s">
        <v>4</v>
      </c>
      <c r="AL10" s="1" t="s">
        <v>4</v>
      </c>
      <c r="AM10" s="1" t="s">
        <v>4</v>
      </c>
      <c r="AN10" s="1" t="s">
        <v>4</v>
      </c>
      <c r="AO10" s="1" t="s">
        <v>4</v>
      </c>
      <c r="AP10" s="1" t="s">
        <v>4</v>
      </c>
      <c r="AQ10" s="1" t="s">
        <v>4</v>
      </c>
      <c r="AR10" s="1" t="s">
        <v>4</v>
      </c>
      <c r="AS10" s="1" t="s">
        <v>4</v>
      </c>
      <c r="AT10" s="1" t="s">
        <v>4</v>
      </c>
      <c r="AU10" s="1" t="s">
        <v>4</v>
      </c>
      <c r="AV10" s="1" t="s">
        <v>4</v>
      </c>
      <c r="AW10" s="1" t="s">
        <v>4</v>
      </c>
      <c r="AX10" s="1" t="s">
        <v>4</v>
      </c>
      <c r="AY10" s="1" t="s">
        <v>4</v>
      </c>
      <c r="AZ10" s="1" t="s">
        <v>4</v>
      </c>
      <c r="BA10" s="1" t="s">
        <v>4</v>
      </c>
      <c r="BB10" s="1" t="s">
        <v>4</v>
      </c>
      <c r="BC10" s="1" t="s">
        <v>4</v>
      </c>
      <c r="BD10" s="1" t="s">
        <v>4</v>
      </c>
    </row>
    <row r="11" spans="1:56" x14ac:dyDescent="0.35">
      <c r="A11" s="1" t="s">
        <v>0</v>
      </c>
      <c r="B11" s="1" t="s">
        <v>345</v>
      </c>
    </row>
    <row r="12" spans="1:56" x14ac:dyDescent="0.35">
      <c r="A12" s="1" t="s">
        <v>0</v>
      </c>
      <c r="B12" s="1" t="s">
        <v>344</v>
      </c>
    </row>
    <row r="13" spans="1:56" x14ac:dyDescent="0.35">
      <c r="A13" s="1" t="s">
        <v>0</v>
      </c>
      <c r="B13" s="1" t="s">
        <v>343</v>
      </c>
    </row>
    <row r="14" spans="1:56" x14ac:dyDescent="0.35">
      <c r="A14" s="1" t="s">
        <v>0</v>
      </c>
      <c r="B14" s="1" t="s">
        <v>342</v>
      </c>
    </row>
    <row r="15" spans="1:56" x14ac:dyDescent="0.35">
      <c r="A15" s="1" t="s">
        <v>0</v>
      </c>
      <c r="B15" s="1" t="s">
        <v>341</v>
      </c>
    </row>
    <row r="16" spans="1:56" x14ac:dyDescent="0.35">
      <c r="A16" s="1" t="s">
        <v>0</v>
      </c>
      <c r="B16" s="1" t="s">
        <v>340</v>
      </c>
    </row>
    <row r="17" spans="1:56" x14ac:dyDescent="0.35">
      <c r="A17" s="1" t="s">
        <v>0</v>
      </c>
      <c r="B17" s="1" t="s">
        <v>339</v>
      </c>
    </row>
    <row r="18" spans="1:56" x14ac:dyDescent="0.35">
      <c r="A18" s="1">
        <v>1</v>
      </c>
      <c r="B18" s="1" t="s">
        <v>338</v>
      </c>
      <c r="C18" s="1">
        <v>449.50000146403909</v>
      </c>
      <c r="D18" s="1">
        <v>0</v>
      </c>
      <c r="E18">
        <f>(R18-S18*(1000-T18)/(1000-U18))*AK18</f>
        <v>-3.7833828104651639</v>
      </c>
      <c r="F18">
        <f>IF(AV18&lt;&gt;0,1/(1/AV18-1/N18),0)</f>
        <v>1.7702751695529568</v>
      </c>
      <c r="G18">
        <f>((AY18-AL18/2)*S18-E18)/(AY18+AL18/2)</f>
        <v>390.46464223645523</v>
      </c>
      <c r="H18">
        <f>AL18*1000</f>
        <v>20.998430669527739</v>
      </c>
      <c r="I18">
        <f>(AQ18-AW18)</f>
        <v>1.4084331965193777</v>
      </c>
      <c r="J18">
        <f>(P18+AP18*D18)</f>
        <v>32.425350189208984</v>
      </c>
      <c r="K18" s="1"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33.373336791992188</v>
      </c>
      <c r="P18" s="1">
        <v>32.425350189208984</v>
      </c>
      <c r="Q18" s="1">
        <v>33.450126647949219</v>
      </c>
      <c r="R18" s="1">
        <v>400.0450439453125</v>
      </c>
      <c r="S18" s="1">
        <v>395.93936157226563</v>
      </c>
      <c r="T18" s="1">
        <v>21.217473983764648</v>
      </c>
      <c r="U18" s="1">
        <v>39.494461059570313</v>
      </c>
      <c r="V18" s="1">
        <v>36.267566680908203</v>
      </c>
      <c r="W18" s="1">
        <v>67.508880615234375</v>
      </c>
      <c r="X18" s="1">
        <v>300.15875244140625</v>
      </c>
      <c r="Y18" s="1">
        <v>-5.2522182464599609E-2</v>
      </c>
      <c r="Z18" s="1">
        <v>9.1594204306602478E-2</v>
      </c>
      <c r="AA18" s="1">
        <v>88.185081481933594</v>
      </c>
      <c r="AB18" s="1">
        <v>-25.309066772460938</v>
      </c>
      <c r="AC18" s="1">
        <v>-1.1688261032104492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1.1035248251522287</v>
      </c>
      <c r="AL18">
        <f>(U18-T18)/(1000-U18)*AK18</f>
        <v>2.0998430669527737E-2</v>
      </c>
      <c r="AM18">
        <f>(P18+273.15)</f>
        <v>305.57535018920896</v>
      </c>
      <c r="AN18">
        <f>(O18+273.15)</f>
        <v>306.52333679199216</v>
      </c>
      <c r="AO18">
        <f>(Y18*AG18+Z18*AH18)*AI18</f>
        <v>-8.4035490065019758E-3</v>
      </c>
      <c r="AP18">
        <f>((AO18+0.00000010773*(AN18^4-AM18^4))-AL18*44100)/(L18*51.4+0.00000043092*AM18^3)</f>
        <v>-7.4760773645455973</v>
      </c>
      <c r="AQ18">
        <f>0.61365*EXP(17.502*J18/(240.97+J18))</f>
        <v>4.891255463142639</v>
      </c>
      <c r="AR18">
        <f>AQ18*1000/AA18</f>
        <v>55.465792863668291</v>
      </c>
      <c r="AS18">
        <f>(AR18-U18)</f>
        <v>15.971331804097979</v>
      </c>
      <c r="AT18">
        <f>IF(D18,P18,(O18+P18)/2)</f>
        <v>32.899343490600586</v>
      </c>
      <c r="AU18">
        <f>0.61365*EXP(17.502*AT18/(240.97+AT18))</f>
        <v>5.0236039822994769</v>
      </c>
      <c r="AV18">
        <f>IF(AS18&lt;&gt;0,(1000-(AR18+U18)/2)/AS18*AL18,0)</f>
        <v>1.2523327898185526</v>
      </c>
      <c r="AW18">
        <f>U18*AA18/1000</f>
        <v>3.4828222666232613</v>
      </c>
      <c r="AX18">
        <f>(AU18-AW18)</f>
        <v>1.5407817156762156</v>
      </c>
      <c r="AY18">
        <f>1/(1.6/F18+1.37/N18)</f>
        <v>0.8170724180111506</v>
      </c>
      <c r="AZ18">
        <f>G18*AA18*0.001</f>
        <v>34.43315629143585</v>
      </c>
      <c r="BA18">
        <f>G18/S18</f>
        <v>0.98617283385498622</v>
      </c>
      <c r="BB18">
        <f>(1-AL18*AA18/AQ18/F18)*100</f>
        <v>78.614429745209947</v>
      </c>
      <c r="BC18">
        <f>(S18-E18/(N18/1.35))</f>
        <v>397.13262127102149</v>
      </c>
      <c r="BD18">
        <f>E18*BB18/100/BC18</f>
        <v>-7.4893994152540246E-3</v>
      </c>
    </row>
    <row r="19" spans="1:56" x14ac:dyDescent="0.35">
      <c r="A19" s="1" t="s">
        <v>0</v>
      </c>
      <c r="B19" s="1" t="s">
        <v>337</v>
      </c>
      <c r="K19" s="1">
        <v>2.72</v>
      </c>
    </row>
    <row r="20" spans="1:56" x14ac:dyDescent="0.35">
      <c r="A20" s="1" t="s">
        <v>0</v>
      </c>
      <c r="B20" s="1" t="s">
        <v>336</v>
      </c>
      <c r="K20" s="1">
        <v>2.72</v>
      </c>
    </row>
    <row r="21" spans="1:56" x14ac:dyDescent="0.35">
      <c r="A21" s="1">
        <v>2</v>
      </c>
      <c r="B21" s="1" t="s">
        <v>335</v>
      </c>
      <c r="C21" s="1">
        <v>653.00000147521496</v>
      </c>
      <c r="D21" s="1">
        <v>0</v>
      </c>
      <c r="E21">
        <f>(R21-S21*(1000-T21)/(1000-U21))*AK21</f>
        <v>-3.4082137738237148</v>
      </c>
      <c r="F21">
        <f>IF(AV21&lt;&gt;0,1/(1/AV21-1/N21),0)</f>
        <v>1.6812124340663952</v>
      </c>
      <c r="G21">
        <f>((AY21-AL21/2)*S21-E21)/(AY21+AL21/2)</f>
        <v>390.19091243658482</v>
      </c>
      <c r="H21">
        <f>AL21*1000</f>
        <v>20.097778558267535</v>
      </c>
      <c r="I21">
        <f>(AQ21-AW21)</f>
        <v>1.3989742920814789</v>
      </c>
      <c r="J21">
        <f>(P21+AP21*D21)</f>
        <v>32.291824340820313</v>
      </c>
      <c r="K21" s="1"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33.329978942871094</v>
      </c>
      <c r="P21" s="1">
        <v>32.291824340820313</v>
      </c>
      <c r="Q21" s="1">
        <v>33.436485290527344</v>
      </c>
      <c r="R21" s="1">
        <v>400.02435302734375</v>
      </c>
      <c r="S21" s="1">
        <v>395.902587890625</v>
      </c>
      <c r="T21" s="1">
        <v>21.689542770385742</v>
      </c>
      <c r="U21" s="1">
        <v>39.187885284423828</v>
      </c>
      <c r="V21" s="1">
        <v>37.162143707275391</v>
      </c>
      <c r="W21" s="1">
        <v>67.143218994140625</v>
      </c>
      <c r="X21" s="1">
        <v>300.1639404296875</v>
      </c>
      <c r="Y21" s="1">
        <v>24.926811218261719</v>
      </c>
      <c r="Z21" s="1">
        <v>5.543903261423111E-2</v>
      </c>
      <c r="AA21" s="1">
        <v>88.179046630859375</v>
      </c>
      <c r="AB21" s="1">
        <v>-25.105976104736328</v>
      </c>
      <c r="AC21" s="1">
        <v>-1.0802596807479858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1.1035438986385568</v>
      </c>
      <c r="AL21">
        <f>(U21-T21)/(1000-U21)*AK21</f>
        <v>2.0097778558267537E-2</v>
      </c>
      <c r="AM21">
        <f>(P21+273.15)</f>
        <v>305.44182434082029</v>
      </c>
      <c r="AN21">
        <f>(O21+273.15)</f>
        <v>306.47997894287107</v>
      </c>
      <c r="AO21">
        <f>(Y21*AG21+Z21*AH21)*AI21</f>
        <v>3.9882897057766513</v>
      </c>
      <c r="AP21">
        <f>((AO21+0.00000010773*(AN21^4-AM21^4))-AL21*44100)/(L21*51.4+0.00000043092*AM21^3)</f>
        <v>-7.1105548084765111</v>
      </c>
      <c r="AQ21">
        <f>0.61365*EXP(17.502*J21/(240.97+J21))</f>
        <v>4.8545246559414554</v>
      </c>
      <c r="AR21">
        <f>AQ21*1000/AA21</f>
        <v>55.053040846129456</v>
      </c>
      <c r="AS21">
        <f>(AR21-U21)</f>
        <v>15.865155561705627</v>
      </c>
      <c r="AT21">
        <f>IF(D21,P21,(O21+P21)/2)</f>
        <v>32.810901641845703</v>
      </c>
      <c r="AU21">
        <f>0.61365*EXP(17.502*AT21/(240.97+AT21))</f>
        <v>4.9986754038700294</v>
      </c>
      <c r="AV21">
        <f>IF(AS21&lt;&gt;0,(1000-(AR21+U21)/2)/AS21*AL21,0)</f>
        <v>1.2070957546891981</v>
      </c>
      <c r="AW21">
        <f>U21*AA21/1000</f>
        <v>3.4555503638599765</v>
      </c>
      <c r="AX21">
        <f>(AU21-AW21)</f>
        <v>1.5431250400100529</v>
      </c>
      <c r="AY21">
        <f>1/(1.6/F21+1.37/N21)</f>
        <v>0.78631091877502823</v>
      </c>
      <c r="AZ21">
        <f>G21*AA21*0.001</f>
        <v>34.406662662683182</v>
      </c>
      <c r="BA21">
        <f>G21/S21</f>
        <v>0.98557302824295223</v>
      </c>
      <c r="BB21">
        <f>(1-AL21*AA21/AQ21/F21)*100</f>
        <v>78.28578411747911</v>
      </c>
      <c r="BC21">
        <f>(S21-E21/(N21/1.35))</f>
        <v>396.97752118307403</v>
      </c>
      <c r="BD21">
        <f>E21*BB21/100/BC21</f>
        <v>-6.72115355369795E-3</v>
      </c>
    </row>
    <row r="22" spans="1:56" x14ac:dyDescent="0.35">
      <c r="A22" s="1" t="s">
        <v>0</v>
      </c>
      <c r="B22" s="1" t="s">
        <v>334</v>
      </c>
      <c r="K22" s="1">
        <v>2.72</v>
      </c>
    </row>
    <row r="23" spans="1:56" x14ac:dyDescent="0.35">
      <c r="A23" s="1" t="s">
        <v>0</v>
      </c>
      <c r="B23" s="1" t="s">
        <v>333</v>
      </c>
      <c r="K23" s="1">
        <v>2.72</v>
      </c>
    </row>
    <row r="24" spans="1:56" x14ac:dyDescent="0.35">
      <c r="A24" s="1">
        <v>3</v>
      </c>
      <c r="B24" s="1" t="s">
        <v>332</v>
      </c>
      <c r="C24" s="1">
        <v>857.00000147521496</v>
      </c>
      <c r="D24" s="1">
        <v>0</v>
      </c>
      <c r="E24">
        <f>(R24-S24*(1000-T24)/(1000-U24))*AK24</f>
        <v>-2.6535996027201807</v>
      </c>
      <c r="F24">
        <f>IF(AV24&lt;&gt;0,1/(1/AV24-1/N24),0)</f>
        <v>1.595193316781695</v>
      </c>
      <c r="G24">
        <f>((AY24-AL24/2)*S24-E24)/(AY24+AL24/2)</f>
        <v>389.1629900014911</v>
      </c>
      <c r="H24">
        <f>AL24*1000</f>
        <v>19.22991121894918</v>
      </c>
      <c r="I24">
        <f>(AQ24-AW24)</f>
        <v>1.3907180347736103</v>
      </c>
      <c r="J24">
        <f>(P24+AP24*D24)</f>
        <v>32.173206329345703</v>
      </c>
      <c r="K24" s="1"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33.263389587402344</v>
      </c>
      <c r="P24" s="1">
        <v>32.173206329345703</v>
      </c>
      <c r="Q24" s="1">
        <v>33.389793395996094</v>
      </c>
      <c r="R24" s="1">
        <v>400.126220703125</v>
      </c>
      <c r="S24" s="1">
        <v>395.63577270507813</v>
      </c>
      <c r="T24" s="1">
        <v>22.16676139831543</v>
      </c>
      <c r="U24" s="1">
        <v>38.917461395263672</v>
      </c>
      <c r="V24" s="1">
        <v>38.118228912353516</v>
      </c>
      <c r="W24" s="1">
        <v>66.922935485839844</v>
      </c>
      <c r="X24" s="1">
        <v>300.10546875</v>
      </c>
      <c r="Y24" s="1">
        <v>50.9832763671875</v>
      </c>
      <c r="Z24" s="1">
        <v>2.1693665534257889E-2</v>
      </c>
      <c r="AA24" s="1">
        <v>88.170661926269531</v>
      </c>
      <c r="AB24" s="1">
        <v>-25.102243423461914</v>
      </c>
      <c r="AC24" s="1">
        <v>-1.0297330617904663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1.1033289292279409</v>
      </c>
      <c r="AL24">
        <f>(U24-T24)/(1000-U24)*AK24</f>
        <v>1.9229911218949181E-2</v>
      </c>
      <c r="AM24">
        <f>(P24+273.15)</f>
        <v>305.32320632934568</v>
      </c>
      <c r="AN24">
        <f>(O24+273.15)</f>
        <v>306.41338958740232</v>
      </c>
      <c r="AO24">
        <f>(Y24*AG24+Z24*AH24)*AI24</f>
        <v>8.1573240364195954</v>
      </c>
      <c r="AP24">
        <f>((AO24+0.00000010773*(AN24^4-AM24^4))-AL24*44100)/(L24*51.4+0.00000043092*AM24^3)</f>
        <v>-6.7591180211422648</v>
      </c>
      <c r="AQ24">
        <f>0.61365*EXP(17.502*J24/(240.97+J24))</f>
        <v>4.8220963664840495</v>
      </c>
      <c r="AR24">
        <f>AQ24*1000/AA24</f>
        <v>54.690486167795861</v>
      </c>
      <c r="AS24">
        <f>(AR24-U24)</f>
        <v>15.773024772532189</v>
      </c>
      <c r="AT24">
        <f>IF(D24,P24,(O24+P24)/2)</f>
        <v>32.718297958374023</v>
      </c>
      <c r="AU24">
        <f>0.61365*EXP(17.502*AT24/(240.97+AT24))</f>
        <v>4.9726891810682101</v>
      </c>
      <c r="AV24">
        <f>IF(AS24&lt;&gt;0,(1000-(AR24+U24)/2)/AS24*AL24,0)</f>
        <v>1.1621027179489858</v>
      </c>
      <c r="AW24">
        <f>U24*AA24/1000</f>
        <v>3.4313783317104392</v>
      </c>
      <c r="AX24">
        <f>(AU24-AW24)</f>
        <v>1.541310849357771</v>
      </c>
      <c r="AY24">
        <f>1/(1.6/F24+1.37/N24)</f>
        <v>0.75581181805515318</v>
      </c>
      <c r="AZ24">
        <f>G24*AA24*0.001</f>
        <v>34.312758425637682</v>
      </c>
      <c r="BA24">
        <f>G24/S24</f>
        <v>0.98363954134043363</v>
      </c>
      <c r="BB24">
        <f>(1-AL24*AA24/AQ24/F24)*100</f>
        <v>77.957940331458701</v>
      </c>
      <c r="BC24">
        <f>(S24-E24/(N24/1.35))</f>
        <v>396.47270452540619</v>
      </c>
      <c r="BD24">
        <f>E24*BB24/100/BC24</f>
        <v>-5.2177402663841146E-3</v>
      </c>
    </row>
    <row r="25" spans="1:56" x14ac:dyDescent="0.35">
      <c r="A25" s="1" t="s">
        <v>0</v>
      </c>
      <c r="B25" s="1" t="s">
        <v>331</v>
      </c>
      <c r="K25" s="1">
        <v>2.72</v>
      </c>
    </row>
    <row r="26" spans="1:56" x14ac:dyDescent="0.35">
      <c r="A26" s="1" t="s">
        <v>0</v>
      </c>
      <c r="B26" s="1" t="s">
        <v>330</v>
      </c>
      <c r="K26" s="1">
        <v>2.72</v>
      </c>
    </row>
    <row r="27" spans="1:56" x14ac:dyDescent="0.35">
      <c r="A27" s="1">
        <v>4</v>
      </c>
      <c r="B27" s="1" t="s">
        <v>329</v>
      </c>
      <c r="C27" s="1">
        <v>1060.000001475215</v>
      </c>
      <c r="D27" s="1">
        <v>0</v>
      </c>
      <c r="E27">
        <f>(R27-S27*(1000-T27)/(1000-U27))*AK27</f>
        <v>-1.4965647623870932</v>
      </c>
      <c r="F27">
        <f>IF(AV27&lt;&gt;0,1/(1/AV27-1/N27),0)</f>
        <v>1.5535734112212547</v>
      </c>
      <c r="G27">
        <f>((AY27-AL27/2)*S27-E27)/(AY27+AL27/2)</f>
        <v>386.76833533656639</v>
      </c>
      <c r="H27">
        <f>AL27*1000</f>
        <v>18.657341860485825</v>
      </c>
      <c r="I27">
        <f>(AQ27-AW27)</f>
        <v>1.3756436535910774</v>
      </c>
      <c r="J27">
        <f>(P27+AP27*D27)</f>
        <v>32.107368469238281</v>
      </c>
      <c r="K27" s="1"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33.216106414794922</v>
      </c>
      <c r="P27" s="1">
        <v>32.107368469238281</v>
      </c>
      <c r="Q27" s="1">
        <v>33.345664978027344</v>
      </c>
      <c r="R27" s="1">
        <v>399.90325927734375</v>
      </c>
      <c r="S27" s="1">
        <v>394.58786010742188</v>
      </c>
      <c r="T27" s="1">
        <v>22.639476776123047</v>
      </c>
      <c r="U27" s="1">
        <v>38.889781951904297</v>
      </c>
      <c r="V27" s="1">
        <v>39.029918670654297</v>
      </c>
      <c r="W27" s="1">
        <v>67.045051574707031</v>
      </c>
      <c r="X27" s="1">
        <v>300.14447021484375</v>
      </c>
      <c r="Y27" s="1">
        <v>99.83984375</v>
      </c>
      <c r="Z27" s="1">
        <v>3.254154697060585E-2</v>
      </c>
      <c r="AA27" s="1">
        <v>88.160308837890625</v>
      </c>
      <c r="AB27" s="1">
        <v>-25.047664642333984</v>
      </c>
      <c r="AC27" s="1">
        <v>-1.0280139446258545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1.1034723169663372</v>
      </c>
      <c r="AL27">
        <f>(U27-T27)/(1000-U27)*AK27</f>
        <v>1.8657341860485826E-2</v>
      </c>
      <c r="AM27">
        <f>(P27+273.15)</f>
        <v>305.25736846923826</v>
      </c>
      <c r="AN27">
        <f>(O27+273.15)</f>
        <v>306.3661064147949</v>
      </c>
      <c r="AO27">
        <f>(Y27*AG27+Z27*AH27)*AI27</f>
        <v>15.974374642944895</v>
      </c>
      <c r="AP27">
        <f>((AO27+0.00000010773*(AN27^4-AM27^4))-AL27*44100)/(L27*51.4+0.00000043092*AM27^3)</f>
        <v>-6.4872846586192958</v>
      </c>
      <c r="AQ27">
        <f>0.61365*EXP(17.502*J27/(240.97+J27))</f>
        <v>4.8041788411091852</v>
      </c>
      <c r="AR27">
        <f>AQ27*1000/AA27</f>
        <v>54.493670728208549</v>
      </c>
      <c r="AS27">
        <f>(AR27-U27)</f>
        <v>15.603888776304252</v>
      </c>
      <c r="AT27">
        <f>IF(D27,P27,(O27+P27)/2)</f>
        <v>32.661737442016602</v>
      </c>
      <c r="AU27">
        <f>0.61365*EXP(17.502*AT27/(240.97+AT27))</f>
        <v>4.9568752020137845</v>
      </c>
      <c r="AV27">
        <f>IF(AS27&lt;&gt;0,(1000-(AR27+U27)/2)/AS27*AL27,0)</f>
        <v>1.1398567764154344</v>
      </c>
      <c r="AW27">
        <f>U27*AA27/1000</f>
        <v>3.4285351875181078</v>
      </c>
      <c r="AX27">
        <f>(AU27-AW27)</f>
        <v>1.5283400144956767</v>
      </c>
      <c r="AY27">
        <f>1/(1.6/F27+1.37/N27)</f>
        <v>0.74076753178220578</v>
      </c>
      <c r="AZ27">
        <f>G27*AA27*0.001</f>
        <v>34.097615891988539</v>
      </c>
      <c r="BA27">
        <f>G27/S27</f>
        <v>0.98018305791585503</v>
      </c>
      <c r="BB27">
        <f>(1-AL27*AA27/AQ27/F27)*100</f>
        <v>77.962012817667699</v>
      </c>
      <c r="BC27">
        <f>(S27-E27/(N27/1.35))</f>
        <v>395.05986902298679</v>
      </c>
      <c r="BD27">
        <f>E27*BB27/100/BC27</f>
        <v>-2.9533549301334777E-3</v>
      </c>
    </row>
    <row r="28" spans="1:56" x14ac:dyDescent="0.35">
      <c r="A28" s="1" t="s">
        <v>0</v>
      </c>
      <c r="B28" s="1" t="s">
        <v>328</v>
      </c>
      <c r="K28" s="1">
        <v>2.72</v>
      </c>
    </row>
    <row r="29" spans="1:56" x14ac:dyDescent="0.35">
      <c r="A29" s="1" t="s">
        <v>0</v>
      </c>
      <c r="B29" s="1" t="s">
        <v>327</v>
      </c>
      <c r="K29" s="1">
        <v>2.72</v>
      </c>
    </row>
    <row r="30" spans="1:56" x14ac:dyDescent="0.35">
      <c r="A30" s="1">
        <v>5</v>
      </c>
      <c r="B30" s="1" t="s">
        <v>326</v>
      </c>
      <c r="C30" s="1">
        <v>1264.000001475215</v>
      </c>
      <c r="D30" s="1">
        <v>0</v>
      </c>
      <c r="E30">
        <f>(R30-S30*(1000-T30)/(1000-U30))*AK30</f>
        <v>-0.49245917412308476</v>
      </c>
      <c r="F30">
        <f>IF(AV30&lt;&gt;0,1/(1/AV30-1/N30),0)</f>
        <v>1.7480309768945337</v>
      </c>
      <c r="G30">
        <f>((AY30-AL30/2)*S30-E30)/(AY30+AL30/2)</f>
        <v>385.96351480533372</v>
      </c>
      <c r="H30">
        <f>AL30*1000</f>
        <v>18.155592630066462</v>
      </c>
      <c r="I30">
        <f>(AQ30-AW30)</f>
        <v>1.2303195260710655</v>
      </c>
      <c r="J30">
        <f>(P30+AP30*D30)</f>
        <v>31.583086013793945</v>
      </c>
      <c r="K30" s="1"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33.184505462646484</v>
      </c>
      <c r="P30" s="1">
        <v>31.583086013793945</v>
      </c>
      <c r="Q30" s="1">
        <v>33.311779022216797</v>
      </c>
      <c r="R30" s="1">
        <v>400.14117431640625</v>
      </c>
      <c r="S30" s="1">
        <v>394.10324096679688</v>
      </c>
      <c r="T30" s="1">
        <v>23.132678985595703</v>
      </c>
      <c r="U30" s="1">
        <v>38.944995880126953</v>
      </c>
      <c r="V30" s="1">
        <v>39.948993682861328</v>
      </c>
      <c r="W30" s="1">
        <v>67.256080627441406</v>
      </c>
      <c r="X30" s="1">
        <v>300.14566040039063</v>
      </c>
      <c r="Y30" s="1">
        <v>150.8297119140625</v>
      </c>
      <c r="Z30" s="1">
        <v>6.9901898503303528E-2</v>
      </c>
      <c r="AA30" s="1">
        <v>88.155975341796875</v>
      </c>
      <c r="AB30" s="1">
        <v>-25.054868698120117</v>
      </c>
      <c r="AC30" s="1">
        <v>-1.0505670309066772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1.1034766926484947</v>
      </c>
      <c r="AL30">
        <f>(U30-T30)/(1000-U30)*AK30</f>
        <v>1.8155592630066462E-2</v>
      </c>
      <c r="AM30">
        <f>(P30+273.15)</f>
        <v>304.73308601379392</v>
      </c>
      <c r="AN30">
        <f>(O30+273.15)</f>
        <v>306.33450546264646</v>
      </c>
      <c r="AO30">
        <f>(Y30*AG30+Z30*AH30)*AI30</f>
        <v>24.132753366840916</v>
      </c>
      <c r="AP30">
        <f>((AO30+0.00000010773*(AN30^4-AM30^4))-AL30*44100)/(L30*51.4+0.00000043092*AM30^3)</f>
        <v>-6.1935450378236583</v>
      </c>
      <c r="AQ30">
        <f>0.61365*EXP(17.502*J30/(240.97+J30))</f>
        <v>4.6635536225659182</v>
      </c>
      <c r="AR30">
        <f>AQ30*1000/AA30</f>
        <v>52.901163017985631</v>
      </c>
      <c r="AS30">
        <f>(AR30-U30)</f>
        <v>13.956167137858678</v>
      </c>
      <c r="AT30">
        <f>IF(D30,P30,(O30+P30)/2)</f>
        <v>32.383795738220215</v>
      </c>
      <c r="AU30">
        <f>0.61365*EXP(17.502*AT30/(240.97+AT30))</f>
        <v>4.8797986666769333</v>
      </c>
      <c r="AV30">
        <f>IF(AS30&lt;&gt;0,(1000-(AR30+U30)/2)/AS30*AL30,0)</f>
        <v>1.2411596777372029</v>
      </c>
      <c r="AW30">
        <f>U30*AA30/1000</f>
        <v>3.4332340964948527</v>
      </c>
      <c r="AX30">
        <f>(AU30-AW30)</f>
        <v>1.4465645701820806</v>
      </c>
      <c r="AY30">
        <f>1/(1.6/F30+1.37/N30)</f>
        <v>0.80946555402555931</v>
      </c>
      <c r="AZ30">
        <f>G30*AA30*0.001</f>
        <v>34.024990094012253</v>
      </c>
      <c r="BA30">
        <f>G30/S30</f>
        <v>0.9793462085176079</v>
      </c>
      <c r="BB30">
        <f>(1-AL30*AA30/AQ30/F30)*100</f>
        <v>80.366574215390969</v>
      </c>
      <c r="BC30">
        <f>(S30-E30/(N30/1.35))</f>
        <v>394.25856008600897</v>
      </c>
      <c r="BD30">
        <f>E30*BB30/100/BC30</f>
        <v>-1.003840138729749E-3</v>
      </c>
    </row>
    <row r="31" spans="1:56" x14ac:dyDescent="0.35">
      <c r="A31" s="1" t="s">
        <v>0</v>
      </c>
      <c r="B31" s="1" t="s">
        <v>325</v>
      </c>
      <c r="K31" s="1">
        <v>2.72</v>
      </c>
    </row>
    <row r="32" spans="1:56" x14ac:dyDescent="0.35">
      <c r="A32" s="1" t="s">
        <v>0</v>
      </c>
      <c r="B32" s="1" t="s">
        <v>324</v>
      </c>
      <c r="K32" s="1">
        <v>2.72</v>
      </c>
    </row>
    <row r="33" spans="1:56" x14ac:dyDescent="0.35">
      <c r="A33" s="1">
        <v>6</v>
      </c>
      <c r="B33" s="1" t="s">
        <v>323</v>
      </c>
      <c r="C33" s="1">
        <v>1468.000001475215</v>
      </c>
      <c r="D33" s="1">
        <v>0</v>
      </c>
      <c r="E33">
        <f>(R33-S33*(1000-T33)/(1000-U33))*AK33</f>
        <v>0.78004932459173615</v>
      </c>
      <c r="F33">
        <f>IF(AV33&lt;&gt;0,1/(1/AV33-1/N33),0)</f>
        <v>1.4970637247907344</v>
      </c>
      <c r="G33">
        <f>((AY33-AL33/2)*S33-E33)/(AY33+AL33/2)</f>
        <v>382.30774258108625</v>
      </c>
      <c r="H33">
        <f>AL33*1000</f>
        <v>17.937807046833967</v>
      </c>
      <c r="I33">
        <f>(AQ33-AW33)</f>
        <v>1.3586466249374567</v>
      </c>
      <c r="J33">
        <f>(P33+AP33*D33)</f>
        <v>32.161888122558594</v>
      </c>
      <c r="K33" s="1"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33.174209594726563</v>
      </c>
      <c r="P33" s="1">
        <v>32.161888122558594</v>
      </c>
      <c r="Q33" s="1">
        <v>33.295032501220703</v>
      </c>
      <c r="R33" s="1">
        <v>400.14520263671875</v>
      </c>
      <c r="S33" s="1">
        <v>393.04913330078125</v>
      </c>
      <c r="T33" s="1">
        <v>23.638931274414063</v>
      </c>
      <c r="U33" s="1">
        <v>39.256229400634766</v>
      </c>
      <c r="V33" s="1">
        <v>40.843246459960938</v>
      </c>
      <c r="W33" s="1">
        <v>67.826751708984375</v>
      </c>
      <c r="X33" s="1">
        <v>300.15109252929688</v>
      </c>
      <c r="Y33" s="1">
        <v>300.85592651367188</v>
      </c>
      <c r="Z33" s="1">
        <v>1.687304861843586E-2</v>
      </c>
      <c r="AA33" s="1">
        <v>88.148185729980469</v>
      </c>
      <c r="AB33" s="1">
        <v>-25.022369384765625</v>
      </c>
      <c r="AC33" s="1">
        <v>-1.1156527996063232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1.10349666371065</v>
      </c>
      <c r="AL33">
        <f>(U33-T33)/(1000-U33)*AK33</f>
        <v>1.7937807046833967E-2</v>
      </c>
      <c r="AM33">
        <f>(P33+273.15)</f>
        <v>305.31188812255857</v>
      </c>
      <c r="AN33">
        <f>(O33+273.15)</f>
        <v>306.32420959472654</v>
      </c>
      <c r="AO33">
        <f>(Y33*AG33+Z33*AH33)*AI33</f>
        <v>48.136947166242862</v>
      </c>
      <c r="AP33">
        <f>((AO33+0.00000010773*(AN33^4-AM33^4))-AL33*44100)/(L33*51.4+0.00000043092*AM33^3)</f>
        <v>-5.9740779797375243</v>
      </c>
      <c r="AQ33">
        <f>0.61365*EXP(17.502*J33/(240.97+J33))</f>
        <v>4.8190120252033299</v>
      </c>
      <c r="AR33">
        <f>AQ33*1000/AA33</f>
        <v>54.669440843231271</v>
      </c>
      <c r="AS33">
        <f>(AR33-U33)</f>
        <v>15.413211442596506</v>
      </c>
      <c r="AT33">
        <f>IF(D33,P33,(O33+P33)/2)</f>
        <v>32.668048858642578</v>
      </c>
      <c r="AU33">
        <f>0.61365*EXP(17.502*AT33/(240.97+AT33))</f>
        <v>4.9586376639070204</v>
      </c>
      <c r="AV33">
        <f>IF(AS33&lt;&gt;0,(1000-(AR33+U33)/2)/AS33*AL33,0)</f>
        <v>1.1091391846347478</v>
      </c>
      <c r="AW33">
        <f>U33*AA33/1000</f>
        <v>3.4603654002658732</v>
      </c>
      <c r="AX33">
        <f>(AU33-AW33)</f>
        <v>1.4982722636411472</v>
      </c>
      <c r="AY33">
        <f>1/(1.6/F33+1.37/N33)</f>
        <v>0.72003249322391349</v>
      </c>
      <c r="AZ33">
        <f>G33*AA33*0.001</f>
        <v>33.699733899047153</v>
      </c>
      <c r="BA33">
        <f>G33/S33</f>
        <v>0.9726716336212472</v>
      </c>
      <c r="BB33">
        <f>(1-AL33*AA33/AQ33/F33)*100</f>
        <v>78.08283238487968</v>
      </c>
      <c r="BC33">
        <f>(S33-E33/(N33/1.35))</f>
        <v>392.80310971059566</v>
      </c>
      <c r="BD33">
        <f>E33*BB33/100/BC33</f>
        <v>1.5506104498233344E-3</v>
      </c>
    </row>
    <row r="34" spans="1:56" x14ac:dyDescent="0.35">
      <c r="A34" s="1" t="s">
        <v>0</v>
      </c>
      <c r="B34" s="1" t="s">
        <v>322</v>
      </c>
      <c r="K34" s="1">
        <v>2.72</v>
      </c>
    </row>
    <row r="35" spans="1:56" x14ac:dyDescent="0.35">
      <c r="A35" s="1" t="s">
        <v>0</v>
      </c>
      <c r="B35" s="1" t="s">
        <v>321</v>
      </c>
      <c r="K35" s="1">
        <v>2.72</v>
      </c>
    </row>
    <row r="36" spans="1:56" x14ac:dyDescent="0.35">
      <c r="A36" s="1">
        <v>7</v>
      </c>
      <c r="B36" s="1" t="s">
        <v>320</v>
      </c>
      <c r="C36" s="1">
        <v>1672.5000014640391</v>
      </c>
      <c r="D36" s="1">
        <v>0</v>
      </c>
      <c r="E36">
        <f>(R36-S36*(1000-T36)/(1000-U36))*AK36</f>
        <v>1.7008684922603803</v>
      </c>
      <c r="F36">
        <f>IF(AV36&lt;&gt;0,1/(1/AV36-1/N36),0)</f>
        <v>1.5320211580995873</v>
      </c>
      <c r="G36">
        <f>((AY36-AL36/2)*S36-E36)/(AY36+AL36/2)</f>
        <v>380.25734072989445</v>
      </c>
      <c r="H36">
        <f>AL36*1000</f>
        <v>17.957059072499924</v>
      </c>
      <c r="I36">
        <f>(AQ36-AW36)</f>
        <v>1.3364380575788739</v>
      </c>
      <c r="J36">
        <f>(P36+AP36*D36)</f>
        <v>32.253288269042969</v>
      </c>
      <c r="K36" s="1"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33.183547973632813</v>
      </c>
      <c r="P36" s="1">
        <v>32.253288269042969</v>
      </c>
      <c r="Q36" s="1">
        <v>33.295543670654297</v>
      </c>
      <c r="R36" s="1">
        <v>399.96047973632813</v>
      </c>
      <c r="S36" s="1">
        <v>392.03921508789063</v>
      </c>
      <c r="T36" s="1">
        <v>24.168201446533203</v>
      </c>
      <c r="U36" s="1">
        <v>39.794132232666016</v>
      </c>
      <c r="V36" s="1">
        <v>41.732868194580078</v>
      </c>
      <c r="W36" s="1">
        <v>68.715217590332031</v>
      </c>
      <c r="X36" s="1">
        <v>300.13909912109375</v>
      </c>
      <c r="Y36" s="1">
        <v>500.54571533203125</v>
      </c>
      <c r="Z36" s="1">
        <v>1.325738150626421E-2</v>
      </c>
      <c r="AA36" s="1">
        <v>88.14190673828125</v>
      </c>
      <c r="AB36" s="1">
        <v>-24.994110107421875</v>
      </c>
      <c r="AC36" s="1">
        <v>-1.1901850700378418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1.1034525702981386</v>
      </c>
      <c r="AL36">
        <f>(U36-T36)/(1000-U36)*AK36</f>
        <v>1.7957059072499924E-2</v>
      </c>
      <c r="AM36">
        <f>(P36+273.15)</f>
        <v>305.40328826904295</v>
      </c>
      <c r="AN36">
        <f>(O36+273.15)</f>
        <v>306.33354797363279</v>
      </c>
      <c r="AO36">
        <f>(Y36*AG36+Z36*AH36)*AI36</f>
        <v>80.087312663034027</v>
      </c>
      <c r="AP36">
        <f>((AO36+0.00000010773*(AN36^4-AM36^4))-AL36*44100)/(L36*51.4+0.00000043092*AM36^3)</f>
        <v>-5.7274190042721012</v>
      </c>
      <c r="AQ36">
        <f>0.61365*EXP(17.502*J36/(240.97+J36))</f>
        <v>4.8439687495613537</v>
      </c>
      <c r="AR36">
        <f>AQ36*1000/AA36</f>
        <v>54.956477898129592</v>
      </c>
      <c r="AS36">
        <f>(AR36-U36)</f>
        <v>15.162345665463576</v>
      </c>
      <c r="AT36">
        <f>IF(D36,P36,(O36+P36)/2)</f>
        <v>32.718418121337891</v>
      </c>
      <c r="AU36">
        <f>0.61365*EXP(17.502*AT36/(240.97+AT36))</f>
        <v>4.9727228245879154</v>
      </c>
      <c r="AV36">
        <f>IF(AS36&lt;&gt;0,(1000-(AR36+U36)/2)/AS36*AL36,0)</f>
        <v>1.1282118412474444</v>
      </c>
      <c r="AW36">
        <f>U36*AA36/1000</f>
        <v>3.5075306919824798</v>
      </c>
      <c r="AX36">
        <f>(AU36-AW36)</f>
        <v>1.4651921326054356</v>
      </c>
      <c r="AY36">
        <f>1/(1.6/F36+1.37/N36)</f>
        <v>0.73290171555378347</v>
      </c>
      <c r="AZ36">
        <f>G36*AA36*0.001</f>
        <v>33.516607063161196</v>
      </c>
      <c r="BA36">
        <f>G36/S36</f>
        <v>0.96994720450260363</v>
      </c>
      <c r="BB36">
        <f>(1-AL36*AA36/AQ36/F36)*100</f>
        <v>78.671930038933354</v>
      </c>
      <c r="BC36">
        <f>(S36-E36/(N36/1.35))</f>
        <v>391.50276981487093</v>
      </c>
      <c r="BD36">
        <f>E36*BB36/100/BC36</f>
        <v>3.4178712730898284E-3</v>
      </c>
    </row>
    <row r="37" spans="1:56" x14ac:dyDescent="0.35">
      <c r="A37" s="1" t="s">
        <v>0</v>
      </c>
      <c r="B37" s="1" t="s">
        <v>319</v>
      </c>
      <c r="K37" s="1">
        <v>2.72</v>
      </c>
    </row>
    <row r="38" spans="1:56" x14ac:dyDescent="0.35">
      <c r="A38" s="1" t="s">
        <v>0</v>
      </c>
      <c r="B38" s="1" t="s">
        <v>318</v>
      </c>
      <c r="K38" s="1">
        <v>2.72</v>
      </c>
    </row>
    <row r="39" spans="1:56" x14ac:dyDescent="0.35">
      <c r="A39" s="1">
        <v>8</v>
      </c>
      <c r="B39" s="1" t="s">
        <v>317</v>
      </c>
      <c r="C39" s="1">
        <v>1876.5000014640391</v>
      </c>
      <c r="D39" s="1">
        <v>0</v>
      </c>
      <c r="E39">
        <f>(R39-S39*(1000-T39)/(1000-U39))*AK39</f>
        <v>2.5555917336709686</v>
      </c>
      <c r="F39">
        <f>IF(AV39&lt;&gt;0,1/(1/AV39-1/N39),0)</f>
        <v>1.6064090192277745</v>
      </c>
      <c r="G39">
        <f>((AY39-AL39/2)*S39-E39)/(AY39+AL39/2)</f>
        <v>378.75018899983894</v>
      </c>
      <c r="H39">
        <f>AL39*1000</f>
        <v>18.187612851790046</v>
      </c>
      <c r="I39">
        <f>(AQ39-AW39)</f>
        <v>1.3066293866964998</v>
      </c>
      <c r="J39">
        <f>(P39+AP39*D39)</f>
        <v>32.382328033447266</v>
      </c>
      <c r="K39" s="1"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33.214767456054688</v>
      </c>
      <c r="P39" s="1">
        <v>32.382328033447266</v>
      </c>
      <c r="Q39" s="1">
        <v>33.312725067138672</v>
      </c>
      <c r="R39" s="1">
        <v>400.09573364257813</v>
      </c>
      <c r="S39" s="1">
        <v>391.32998657226563</v>
      </c>
      <c r="T39" s="1">
        <v>24.72120475769043</v>
      </c>
      <c r="U39" s="1">
        <v>40.534954071044922</v>
      </c>
      <c r="V39" s="1">
        <v>42.612319946289063</v>
      </c>
      <c r="W39" s="1">
        <v>69.870719909667969</v>
      </c>
      <c r="X39" s="1">
        <v>300.150390625</v>
      </c>
      <c r="Y39" s="1">
        <v>749.89300537109375</v>
      </c>
      <c r="Z39" s="1">
        <v>5.0618652254343033E-2</v>
      </c>
      <c r="AA39" s="1">
        <v>88.140350341796875</v>
      </c>
      <c r="AB39" s="1">
        <v>-24.8206787109375</v>
      </c>
      <c r="AC39" s="1">
        <v>-1.28287672996521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1.1034940831801467</v>
      </c>
      <c r="AL39">
        <f>(U39-T39)/(1000-U39)*AK39</f>
        <v>1.8187612851790047E-2</v>
      </c>
      <c r="AM39">
        <f>(P39+273.15)</f>
        <v>305.53232803344724</v>
      </c>
      <c r="AN39">
        <f>(O39+273.15)</f>
        <v>306.36476745605466</v>
      </c>
      <c r="AO39">
        <f>(Y39*AG39+Z39*AH39)*AI39</f>
        <v>119.98287817754863</v>
      </c>
      <c r="AP39">
        <f>((AO39+0.00000010773*(AN39^4-AM39^4))-AL39*44100)/(L39*51.4+0.00000043092*AM39^3)</f>
        <v>-5.4934026098044759</v>
      </c>
      <c r="AQ39">
        <f>0.61365*EXP(17.502*J39/(240.97+J39))</f>
        <v>4.8793944396070446</v>
      </c>
      <c r="AR39">
        <f>AQ39*1000/AA39</f>
        <v>55.359371963979996</v>
      </c>
      <c r="AS39">
        <f>(AR39-U39)</f>
        <v>14.824417892935074</v>
      </c>
      <c r="AT39">
        <f>IF(D39,P39,(O39+P39)/2)</f>
        <v>32.798547744750977</v>
      </c>
      <c r="AU39">
        <f>0.61365*EXP(17.502*AT39/(240.97+AT39))</f>
        <v>4.9952018668353704</v>
      </c>
      <c r="AV39">
        <f>IF(AS39&lt;&gt;0,(1000-(AR39+U39)/2)/AS39*AL39,0)</f>
        <v>1.1680437328832998</v>
      </c>
      <c r="AW39">
        <f>U39*AA39/1000</f>
        <v>3.5727650529105448</v>
      </c>
      <c r="AX39">
        <f>(AU39-AW39)</f>
        <v>1.4224368139248256</v>
      </c>
      <c r="AY39">
        <f>1/(1.6/F39+1.37/N39)</f>
        <v>0.75983351303633906</v>
      </c>
      <c r="AZ39">
        <f>G39*AA39*0.001</f>
        <v>33.383174350467584</v>
      </c>
      <c r="BA39">
        <f>G39/S39</f>
        <v>0.96785373468919278</v>
      </c>
      <c r="BB39">
        <f>(1-AL39*AA39/AQ39/F39)*100</f>
        <v>79.548347131512756</v>
      </c>
      <c r="BC39">
        <f>(S39-E39/(N39/1.35))</f>
        <v>390.52396593543551</v>
      </c>
      <c r="BD39">
        <f>E39*BB39/100/BC39</f>
        <v>5.2056497446841135E-3</v>
      </c>
    </row>
    <row r="40" spans="1:56" x14ac:dyDescent="0.35">
      <c r="A40" s="1" t="s">
        <v>0</v>
      </c>
      <c r="B40" s="1" t="s">
        <v>316</v>
      </c>
      <c r="K40" s="1">
        <v>2.72</v>
      </c>
    </row>
    <row r="41" spans="1:56" x14ac:dyDescent="0.35">
      <c r="A41" s="1" t="s">
        <v>0</v>
      </c>
      <c r="B41" s="1" t="s">
        <v>315</v>
      </c>
      <c r="K41" s="1">
        <v>2.72</v>
      </c>
    </row>
    <row r="42" spans="1:56" x14ac:dyDescent="0.35">
      <c r="A42" s="1">
        <v>9</v>
      </c>
      <c r="B42" s="1" t="s">
        <v>314</v>
      </c>
      <c r="C42" s="1">
        <v>2081.0000014528632</v>
      </c>
      <c r="D42" s="1">
        <v>0</v>
      </c>
      <c r="E42">
        <f>(R42-S42*(1000-T42)/(1000-U42))*AK42</f>
        <v>3.6127047259432521</v>
      </c>
      <c r="F42">
        <f>IF(AV42&lt;&gt;0,1/(1/AV42-1/N42),0)</f>
        <v>1.7083401629274111</v>
      </c>
      <c r="G42">
        <f>((AY42-AL42/2)*S42-E42)/(AY42+AL42/2)</f>
        <v>376.65729582153477</v>
      </c>
      <c r="H42">
        <f>AL42*1000</f>
        <v>18.563173278008424</v>
      </c>
      <c r="I42">
        <f>(AQ42-AW42)</f>
        <v>1.2747499742343891</v>
      </c>
      <c r="J42">
        <f>(P42+AP42*D42)</f>
        <v>32.545394897460938</v>
      </c>
      <c r="K42" s="1"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33.268280029296875</v>
      </c>
      <c r="P42" s="1">
        <v>32.545394897460938</v>
      </c>
      <c r="Q42" s="1">
        <v>33.349979400634766</v>
      </c>
      <c r="R42" s="1">
        <v>399.97628784179688</v>
      </c>
      <c r="S42" s="1">
        <v>390.14089965820313</v>
      </c>
      <c r="T42" s="1">
        <v>25.287418365478516</v>
      </c>
      <c r="U42" s="1">
        <v>41.410507202148438</v>
      </c>
      <c r="V42" s="1">
        <v>43.455265045166016</v>
      </c>
      <c r="W42" s="1">
        <v>71.16204833984375</v>
      </c>
      <c r="X42" s="1">
        <v>300.19644165039063</v>
      </c>
      <c r="Y42" s="1">
        <v>1000.301025390625</v>
      </c>
      <c r="Z42" s="1">
        <v>4.2182315140962601E-2</v>
      </c>
      <c r="AA42" s="1">
        <v>88.135459899902344</v>
      </c>
      <c r="AB42" s="1">
        <v>-24.681428909301758</v>
      </c>
      <c r="AC42" s="1">
        <v>-1.3909330368041992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1.1036633884205536</v>
      </c>
      <c r="AL42">
        <f>(U42-T42)/(1000-U42)*AK42</f>
        <v>1.8563173278008424E-2</v>
      </c>
      <c r="AM42">
        <f>(P42+273.15)</f>
        <v>305.69539489746091</v>
      </c>
      <c r="AN42">
        <f>(O42+273.15)</f>
        <v>306.41828002929685</v>
      </c>
      <c r="AO42">
        <f>(Y42*AG42+Z42*AH42)*AI42</f>
        <v>160.04816048514476</v>
      </c>
      <c r="AP42">
        <f>((AO42+0.00000010773*(AN42^4-AM42^4))-AL42*44100)/(L42*51.4+0.00000043092*AM42^3)</f>
        <v>-5.3113423724271556</v>
      </c>
      <c r="AQ42">
        <f>0.61365*EXP(17.502*J42/(240.97+J42))</f>
        <v>4.9244840711839597</v>
      </c>
      <c r="AR42">
        <f>AQ42*1000/AA42</f>
        <v>55.874038403802736</v>
      </c>
      <c r="AS42">
        <f>(AR42-U42)</f>
        <v>14.463531201654298</v>
      </c>
      <c r="AT42">
        <f>IF(D42,P42,(O42+P42)/2)</f>
        <v>32.906837463378906</v>
      </c>
      <c r="AU42">
        <f>0.61365*EXP(17.502*AT42/(240.97+AT42))</f>
        <v>5.0257212264516165</v>
      </c>
      <c r="AV42">
        <f>IF(AS42&lt;&gt;0,(1000-(AR42+U42)/2)/AS42*AL42,0)</f>
        <v>1.2210170596037226</v>
      </c>
      <c r="AW42">
        <f>U42*AA42/1000</f>
        <v>3.6497340969495706</v>
      </c>
      <c r="AX42">
        <f>(AU42-AW42)</f>
        <v>1.3759871295020458</v>
      </c>
      <c r="AY42">
        <f>1/(1.6/F42+1.37/N42)</f>
        <v>0.79576712145317918</v>
      </c>
      <c r="AZ42">
        <f>G42*AA42*0.001</f>
        <v>33.196863991884527</v>
      </c>
      <c r="BA42">
        <f>G42/S42</f>
        <v>0.96543914301607148</v>
      </c>
      <c r="BB42">
        <f>(1-AL42*AA42/AQ42/F42)*100</f>
        <v>80.552319750132526</v>
      </c>
      <c r="BC42">
        <f>(S42-E42/(N42/1.35))</f>
        <v>389.00147095935495</v>
      </c>
      <c r="BD42">
        <f>E42*BB42/100/BC42</f>
        <v>7.4809934658936622E-3</v>
      </c>
    </row>
    <row r="43" spans="1:56" x14ac:dyDescent="0.35">
      <c r="A43" s="1" t="s">
        <v>0</v>
      </c>
      <c r="B43" s="1" t="s">
        <v>313</v>
      </c>
      <c r="K43" s="1">
        <v>2.72</v>
      </c>
    </row>
    <row r="44" spans="1:56" x14ac:dyDescent="0.35">
      <c r="A44" s="1" t="s">
        <v>0</v>
      </c>
      <c r="B44" s="1" t="s">
        <v>312</v>
      </c>
      <c r="K44" s="1">
        <v>2.72</v>
      </c>
    </row>
    <row r="45" spans="1:56" x14ac:dyDescent="0.35">
      <c r="A45" s="1">
        <v>10</v>
      </c>
      <c r="B45" s="1" t="s">
        <v>311</v>
      </c>
      <c r="C45" s="1">
        <v>2286.0000014528632</v>
      </c>
      <c r="D45" s="1">
        <v>0</v>
      </c>
      <c r="E45">
        <f>(R45-S45*(1000-T45)/(1000-U45))*AK45</f>
        <v>4.4083486152228115</v>
      </c>
      <c r="F45">
        <f>IF(AV45&lt;&gt;0,1/(1/AV45-1/N45),0)</f>
        <v>1.844644852395011</v>
      </c>
      <c r="G45">
        <f>((AY45-AL45/2)*S45-E45)/(AY45+AL45/2)</f>
        <v>375.39213519307924</v>
      </c>
      <c r="H45">
        <f>AL45*1000</f>
        <v>19.084804083065567</v>
      </c>
      <c r="I45">
        <f>(AQ45-AW45)</f>
        <v>1.2402619186102264</v>
      </c>
      <c r="J45">
        <f>(P45+AP45*D45)</f>
        <v>32.721084594726563</v>
      </c>
      <c r="K45" s="1"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33.340236663818359</v>
      </c>
      <c r="P45" s="1">
        <v>32.721084594726563</v>
      </c>
      <c r="Q45" s="1">
        <v>33.402313232421875</v>
      </c>
      <c r="R45" s="1">
        <v>400.02005004882813</v>
      </c>
      <c r="S45" s="1">
        <v>389.29147338867188</v>
      </c>
      <c r="T45" s="1">
        <v>25.797582626342773</v>
      </c>
      <c r="U45" s="1">
        <v>42.361263275146484</v>
      </c>
      <c r="V45" s="1">
        <v>44.149669647216797</v>
      </c>
      <c r="W45" s="1">
        <v>72.496551513671875</v>
      </c>
      <c r="X45" s="1">
        <v>300.12451171875</v>
      </c>
      <c r="Y45" s="1">
        <v>1249.8037109375</v>
      </c>
      <c r="Z45" s="1">
        <v>2.7720261365175247E-2</v>
      </c>
      <c r="AA45" s="1">
        <v>88.127861022949219</v>
      </c>
      <c r="AB45" s="1">
        <v>-24.315555572509766</v>
      </c>
      <c r="AC45" s="1">
        <v>-1.4938943386077881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1.1033989401424629</v>
      </c>
      <c r="AL45">
        <f>(U45-T45)/(1000-U45)*AK45</f>
        <v>1.9084804083065569E-2</v>
      </c>
      <c r="AM45">
        <f>(P45+273.15)</f>
        <v>305.87108459472654</v>
      </c>
      <c r="AN45">
        <f>(O45+273.15)</f>
        <v>306.49023666381834</v>
      </c>
      <c r="AO45">
        <f>(Y45*AG45+Z45*AH45)*AI45</f>
        <v>199.96858928035363</v>
      </c>
      <c r="AP45">
        <f>((AO45+0.00000010773*(AN45^4-AM45^4))-AL45*44100)/(L45*51.4+0.00000043092*AM45^3)</f>
        <v>-5.1825410169254269</v>
      </c>
      <c r="AQ45">
        <f>0.61365*EXP(17.502*J45/(240.97+J45))</f>
        <v>4.9734694412788985</v>
      </c>
      <c r="AR45">
        <f>AQ45*1000/AA45</f>
        <v>56.434700485738176</v>
      </c>
      <c r="AS45">
        <f>(AR45-U45)</f>
        <v>14.073437210591692</v>
      </c>
      <c r="AT45">
        <f>IF(D45,P45,(O45+P45)/2)</f>
        <v>33.030660629272461</v>
      </c>
      <c r="AU45">
        <f>0.61365*EXP(17.502*AT45/(240.97+AT45))</f>
        <v>5.0608170987744341</v>
      </c>
      <c r="AV45">
        <f>IF(AS45&lt;&gt;0,(1000-(AR45+U45)/2)/AS45*AL45,0)</f>
        <v>1.2890989603538192</v>
      </c>
      <c r="AW45">
        <f>U45*AA45/1000</f>
        <v>3.7332075226686721</v>
      </c>
      <c r="AX45">
        <f>(AU45-AW45)</f>
        <v>1.327609576105762</v>
      </c>
      <c r="AY45">
        <f>1/(1.6/F45+1.37/N45)</f>
        <v>0.84214563874642712</v>
      </c>
      <c r="AZ45">
        <f>G45*AA45*0.001</f>
        <v>33.082505919403857</v>
      </c>
      <c r="BA45">
        <f>G45/S45</f>
        <v>0.96429580623843925</v>
      </c>
      <c r="BB45">
        <f>(1-AL45*AA45/AQ45/F45)*100</f>
        <v>81.667203515859001</v>
      </c>
      <c r="BC45">
        <f>(S45-E45/(N45/1.35))</f>
        <v>387.90110265323869</v>
      </c>
      <c r="BD45">
        <f>E45*BB45/100/BC45</f>
        <v>9.2811673147031887E-3</v>
      </c>
    </row>
    <row r="46" spans="1:56" x14ac:dyDescent="0.35">
      <c r="A46" s="1" t="s">
        <v>0</v>
      </c>
      <c r="B46" s="1" t="s">
        <v>310</v>
      </c>
      <c r="K46" s="1">
        <v>2.72</v>
      </c>
    </row>
    <row r="47" spans="1:56" x14ac:dyDescent="0.35">
      <c r="A47" s="1" t="s">
        <v>0</v>
      </c>
      <c r="B47" s="1" t="s">
        <v>309</v>
      </c>
      <c r="K47" s="1">
        <v>2.72</v>
      </c>
    </row>
    <row r="48" spans="1:56" x14ac:dyDescent="0.35">
      <c r="A48" s="1">
        <v>11</v>
      </c>
      <c r="B48" s="1" t="s">
        <v>308</v>
      </c>
      <c r="C48" s="1">
        <v>2491.0000014528632</v>
      </c>
      <c r="D48" s="1">
        <v>0</v>
      </c>
      <c r="E48">
        <f>(R48-S48*(1000-T48)/(1000-U48))*AK48</f>
        <v>5.3158272244842975</v>
      </c>
      <c r="F48">
        <f>IF(AV48&lt;&gt;0,1/(1/AV48-1/N48),0)</f>
        <v>2.0855346884100676</v>
      </c>
      <c r="G48">
        <f>((AY48-AL48/2)*S48-E48)/(AY48+AL48/2)</f>
        <v>374.16217599553113</v>
      </c>
      <c r="H48">
        <f>AL48*1000</f>
        <v>19.949601816790732</v>
      </c>
      <c r="I48">
        <f>(AQ48-AW48)</f>
        <v>1.1904782051499407</v>
      </c>
      <c r="J48">
        <f>(P48+AP48*D48)</f>
        <v>32.929927825927734</v>
      </c>
      <c r="K48" s="1"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33.427764892578125</v>
      </c>
      <c r="P48" s="1">
        <v>32.929927825927734</v>
      </c>
      <c r="Q48" s="1">
        <v>33.465591430664063</v>
      </c>
      <c r="R48" s="1">
        <v>400.04571533203125</v>
      </c>
      <c r="S48" s="1">
        <v>388.20989990234375</v>
      </c>
      <c r="T48" s="1">
        <v>26.307428359985352</v>
      </c>
      <c r="U48" s="1">
        <v>43.598197937011719</v>
      </c>
      <c r="V48" s="1">
        <v>44.796768188476563</v>
      </c>
      <c r="W48" s="1">
        <v>74.23980712890625</v>
      </c>
      <c r="X48" s="1">
        <v>300.1436767578125</v>
      </c>
      <c r="Y48" s="1">
        <v>1600.47314453125</v>
      </c>
      <c r="Z48" s="1">
        <v>6.5081879496574402E-2</v>
      </c>
      <c r="AA48" s="1">
        <v>88.117668151855469</v>
      </c>
      <c r="AB48" s="1">
        <v>-23.869993209838867</v>
      </c>
      <c r="AC48" s="1">
        <v>-1.6482356786727905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1.1034693998448988</v>
      </c>
      <c r="AL48">
        <f>(U48-T48)/(1000-U48)*AK48</f>
        <v>1.9949601816790733E-2</v>
      </c>
      <c r="AM48">
        <f>(P48+273.15)</f>
        <v>306.07992782592771</v>
      </c>
      <c r="AN48">
        <f>(O48+273.15)</f>
        <v>306.5777648925781</v>
      </c>
      <c r="AO48">
        <f>(Y48*AG48+Z48*AH48)*AI48</f>
        <v>256.075697401262</v>
      </c>
      <c r="AP48">
        <f>((AO48+0.00000010773*(AN48^4-AM48^4))-AL48*44100)/(L48*51.4+0.00000043092*AM48^3)</f>
        <v>-5.0468045273763025</v>
      </c>
      <c r="AQ48">
        <f>0.61365*EXP(17.502*J48/(240.97+J48))</f>
        <v>5.0322497429824491</v>
      </c>
      <c r="AR48">
        <f>AQ48*1000/AA48</f>
        <v>57.108294494473483</v>
      </c>
      <c r="AS48">
        <f>(AR48-U48)</f>
        <v>13.510096557461765</v>
      </c>
      <c r="AT48">
        <f>IF(D48,P48,(O48+P48)/2)</f>
        <v>33.17884635925293</v>
      </c>
      <c r="AU48">
        <f>0.61365*EXP(17.502*AT48/(240.97+AT48))</f>
        <v>5.103098322657992</v>
      </c>
      <c r="AV48">
        <f>IF(AS48&lt;&gt;0,(1000-(AR48+U48)/2)/AS48*AL48,0)</f>
        <v>1.4022900964494058</v>
      </c>
      <c r="AW48">
        <f>U48*AA48/1000</f>
        <v>3.8417715378325084</v>
      </c>
      <c r="AX48">
        <f>(AU48-AW48)</f>
        <v>1.2613267848254837</v>
      </c>
      <c r="AY48">
        <f>1/(1.6/F48+1.37/N48)</f>
        <v>0.91974593075678179</v>
      </c>
      <c r="AZ48">
        <f>G48*AA48*0.001</f>
        <v>32.97029845935036</v>
      </c>
      <c r="BA48">
        <f>G48/S48</f>
        <v>0.96381410182907135</v>
      </c>
      <c r="BB48">
        <f>(1-AL48*AA48/AQ48/F48)*100</f>
        <v>83.249891536228446</v>
      </c>
      <c r="BC48">
        <f>(S48-E48/(N48/1.35))</f>
        <v>386.53331502835726</v>
      </c>
      <c r="BD48">
        <f>E48*BB48/100/BC48</f>
        <v>1.14490012285534E-2</v>
      </c>
    </row>
    <row r="49" spans="1:56" x14ac:dyDescent="0.35">
      <c r="A49" s="1" t="s">
        <v>0</v>
      </c>
      <c r="B49" s="1" t="s">
        <v>307</v>
      </c>
      <c r="K49" s="1">
        <v>2.72</v>
      </c>
    </row>
    <row r="50" spans="1:56" x14ac:dyDescent="0.35">
      <c r="A50" s="1" t="s">
        <v>0</v>
      </c>
      <c r="B50" s="1" t="s">
        <v>306</v>
      </c>
      <c r="K50" s="1">
        <v>2.72</v>
      </c>
    </row>
    <row r="51" spans="1:56" x14ac:dyDescent="0.35">
      <c r="A51" s="1">
        <v>12</v>
      </c>
      <c r="B51" s="1" t="s">
        <v>305</v>
      </c>
      <c r="C51" s="1">
        <v>2696.0000014305115</v>
      </c>
      <c r="D51" s="1">
        <v>0</v>
      </c>
      <c r="E51">
        <f>(R51-S51*(1000-T51)/(1000-U51))*AK51</f>
        <v>6.3452445392641232</v>
      </c>
      <c r="F51">
        <f>IF(AV51&lt;&gt;0,1/(1/AV51-1/N51),0)</f>
        <v>2.4416854838938411</v>
      </c>
      <c r="G51">
        <f>((AY51-AL51/2)*S51-E51)/(AY51+AL51/2)</f>
        <v>372.72194080683062</v>
      </c>
      <c r="H51">
        <f>AL51*1000</f>
        <v>21.098486197781956</v>
      </c>
      <c r="I51">
        <f>(AQ51-AW51)</f>
        <v>1.1341469456756208</v>
      </c>
      <c r="J51">
        <f>(P51+AP51*D51)</f>
        <v>33.184577941894531</v>
      </c>
      <c r="K51" s="1"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33.540233612060547</v>
      </c>
      <c r="P51" s="1">
        <v>33.184577941894531</v>
      </c>
      <c r="Q51" s="1">
        <v>33.551097869873047</v>
      </c>
      <c r="R51" s="1">
        <v>399.86917114257813</v>
      </c>
      <c r="S51" s="1">
        <v>386.72491455078125</v>
      </c>
      <c r="T51" s="1">
        <v>26.803506851196289</v>
      </c>
      <c r="U51" s="1">
        <v>45.061717987060547</v>
      </c>
      <c r="V51" s="1">
        <v>45.353385925292969</v>
      </c>
      <c r="W51" s="1">
        <v>76.247543334960938</v>
      </c>
      <c r="X51" s="1">
        <v>300.14926147460938</v>
      </c>
      <c r="Y51" s="1">
        <v>2000.0477294921875</v>
      </c>
      <c r="Z51" s="1">
        <v>8.4364406764507294E-2</v>
      </c>
      <c r="AA51" s="1">
        <v>88.114547729492188</v>
      </c>
      <c r="AB51" s="1">
        <v>-23.390604019165039</v>
      </c>
      <c r="AC51" s="1">
        <v>-1.8510123491287231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1.103489931891946</v>
      </c>
      <c r="AL51">
        <f>(U51-T51)/(1000-U51)*AK51</f>
        <v>2.1098486197781957E-2</v>
      </c>
      <c r="AM51">
        <f>(P51+273.15)</f>
        <v>306.33457794189451</v>
      </c>
      <c r="AN51">
        <f>(O51+273.15)</f>
        <v>306.69023361206052</v>
      </c>
      <c r="AO51">
        <f>(Y51*AG51+Z51*AH51)*AI51</f>
        <v>320.00762956602193</v>
      </c>
      <c r="AP51">
        <f>((AO51+0.00000010773*(AN51^4-AM51^4))-AL51*44100)/(L51*51.4+0.00000043092*AM51^3)</f>
        <v>-4.9514665220471512</v>
      </c>
      <c r="AQ51">
        <f>0.61365*EXP(17.502*J51/(240.97+J51))</f>
        <v>5.1047398460193838</v>
      </c>
      <c r="AR51">
        <f>AQ51*1000/AA51</f>
        <v>57.93299719009751</v>
      </c>
      <c r="AS51">
        <f>(AR51-U51)</f>
        <v>12.871279203036963</v>
      </c>
      <c r="AT51">
        <f>IF(D51,P51,(O51+P51)/2)</f>
        <v>33.362405776977539</v>
      </c>
      <c r="AU51">
        <f>0.61365*EXP(17.502*AT51/(240.97+AT51))</f>
        <v>5.1558984361525679</v>
      </c>
      <c r="AV51">
        <f>IF(AS51&lt;&gt;0,(1000-(AR51+U51)/2)/AS51*AL51,0)</f>
        <v>1.5547770811121306</v>
      </c>
      <c r="AW51">
        <f>U51*AA51/1000</f>
        <v>3.970592900343763</v>
      </c>
      <c r="AX51">
        <f>(AU51-AW51)</f>
        <v>1.1853055358088049</v>
      </c>
      <c r="AY51">
        <f>1/(1.6/F51+1.37/N51)</f>
        <v>1.0252703675404715</v>
      </c>
      <c r="AZ51">
        <f>G51*AA51*0.001</f>
        <v>32.84222524305244</v>
      </c>
      <c r="BA51">
        <f>G51/S51</f>
        <v>0.96379086731400154</v>
      </c>
      <c r="BB51">
        <f>(1-AL51*AA51/AQ51/F51)*100</f>
        <v>85.084576901310953</v>
      </c>
      <c r="BC51">
        <f>(S51-E51/(N51/1.35))</f>
        <v>384.72365669061674</v>
      </c>
      <c r="BD51">
        <f>E51*BB51/100/BC51</f>
        <v>1.4032993229548112E-2</v>
      </c>
    </row>
    <row r="52" spans="1:56" x14ac:dyDescent="0.35">
      <c r="A52" s="1" t="s">
        <v>0</v>
      </c>
      <c r="B52" s="1" t="s">
        <v>304</v>
      </c>
      <c r="K52" s="1">
        <v>2.3120000000000003</v>
      </c>
    </row>
    <row r="53" spans="1:56" x14ac:dyDescent="0.35">
      <c r="A53" s="1" t="s">
        <v>0</v>
      </c>
      <c r="B53" s="1" t="s">
        <v>303</v>
      </c>
    </row>
    <row r="54" spans="1:56" x14ac:dyDescent="0.35">
      <c r="A54" s="1" t="s">
        <v>0</v>
      </c>
      <c r="B54" s="1" t="s">
        <v>302</v>
      </c>
    </row>
    <row r="55" spans="1:56" x14ac:dyDescent="0.35">
      <c r="A55" s="1" t="s">
        <v>0</v>
      </c>
      <c r="B55" s="1" t="s">
        <v>301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E4306A-0B83-46C3-91D6-4998E5C36DCE}">
  <dimension ref="A1:BD57"/>
  <sheetViews>
    <sheetView topLeftCell="A8" zoomScale="50" workbookViewId="0">
      <selection activeCell="A56" sqref="A56:XFD58"/>
    </sheetView>
  </sheetViews>
  <sheetFormatPr defaultRowHeight="14.5" x14ac:dyDescent="0.35"/>
  <sheetData>
    <row r="1" spans="1:56" x14ac:dyDescent="0.35">
      <c r="A1" s="1" t="s">
        <v>70</v>
      </c>
    </row>
    <row r="2" spans="1:56" x14ac:dyDescent="0.35">
      <c r="A2" s="1" t="s">
        <v>2560</v>
      </c>
    </row>
    <row r="3" spans="1:56" x14ac:dyDescent="0.35">
      <c r="A3" s="1" t="s">
        <v>69</v>
      </c>
      <c r="B3" s="1" t="s">
        <v>68</v>
      </c>
    </row>
    <row r="4" spans="1:56" x14ac:dyDescent="0.35">
      <c r="A4" s="1" t="s">
        <v>67</v>
      </c>
      <c r="B4" s="1" t="s">
        <v>66</v>
      </c>
      <c r="C4" s="1">
        <v>1</v>
      </c>
      <c r="D4" s="1">
        <v>0.15999999642372131</v>
      </c>
    </row>
    <row r="5" spans="1:56" x14ac:dyDescent="0.35">
      <c r="A5" s="1" t="s">
        <v>65</v>
      </c>
      <c r="B5" s="1">
        <v>4</v>
      </c>
    </row>
    <row r="6" spans="1:56" x14ac:dyDescent="0.35">
      <c r="A6" s="1" t="s">
        <v>64</v>
      </c>
      <c r="B6" s="1" t="s">
        <v>63</v>
      </c>
    </row>
    <row r="7" spans="1:56" x14ac:dyDescent="0.35">
      <c r="A7" s="1" t="s">
        <v>0</v>
      </c>
      <c r="B7" s="1" t="s">
        <v>62</v>
      </c>
    </row>
    <row r="9" spans="1:56" x14ac:dyDescent="0.35">
      <c r="A9" s="1" t="s">
        <v>61</v>
      </c>
      <c r="B9" s="1" t="s">
        <v>60</v>
      </c>
      <c r="C9" s="1" t="s">
        <v>59</v>
      </c>
      <c r="D9" s="1" t="s">
        <v>58</v>
      </c>
      <c r="E9" s="1" t="s">
        <v>57</v>
      </c>
      <c r="F9" s="1" t="s">
        <v>56</v>
      </c>
      <c r="G9" s="1" t="s">
        <v>55</v>
      </c>
      <c r="H9" s="1" t="s">
        <v>54</v>
      </c>
      <c r="I9" s="1" t="s">
        <v>53</v>
      </c>
      <c r="J9" s="1" t="s">
        <v>52</v>
      </c>
      <c r="K9" s="1" t="s">
        <v>51</v>
      </c>
      <c r="L9" s="1" t="s">
        <v>50</v>
      </c>
      <c r="M9" s="1" t="s">
        <v>49</v>
      </c>
      <c r="N9" s="1" t="s">
        <v>48</v>
      </c>
      <c r="O9" s="1" t="s">
        <v>47</v>
      </c>
      <c r="P9" s="1" t="s">
        <v>46</v>
      </c>
      <c r="Q9" s="1" t="s">
        <v>45</v>
      </c>
      <c r="R9" s="1" t="s">
        <v>44</v>
      </c>
      <c r="S9" s="1" t="s">
        <v>43</v>
      </c>
      <c r="T9" s="1" t="s">
        <v>42</v>
      </c>
      <c r="U9" s="1" t="s">
        <v>41</v>
      </c>
      <c r="V9" s="1" t="s">
        <v>40</v>
      </c>
      <c r="W9" s="1" t="s">
        <v>39</v>
      </c>
      <c r="X9" s="1" t="s">
        <v>38</v>
      </c>
      <c r="Y9" s="1" t="s">
        <v>37</v>
      </c>
      <c r="Z9" s="1" t="s">
        <v>36</v>
      </c>
      <c r="AA9" s="1" t="s">
        <v>35</v>
      </c>
      <c r="AB9" s="1" t="s">
        <v>34</v>
      </c>
      <c r="AC9" s="1" t="s">
        <v>33</v>
      </c>
      <c r="AD9" s="1" t="s">
        <v>32</v>
      </c>
      <c r="AE9" s="1" t="s">
        <v>31</v>
      </c>
      <c r="AF9" s="1" t="s">
        <v>30</v>
      </c>
      <c r="AG9" s="1" t="s">
        <v>29</v>
      </c>
      <c r="AH9" s="1" t="s">
        <v>28</v>
      </c>
      <c r="AI9" s="1" t="s">
        <v>27</v>
      </c>
      <c r="AJ9" s="1" t="s">
        <v>26</v>
      </c>
      <c r="AK9" s="1" t="s">
        <v>25</v>
      </c>
      <c r="AL9" s="1" t="s">
        <v>24</v>
      </c>
      <c r="AM9" s="1" t="s">
        <v>23</v>
      </c>
      <c r="AN9" s="1" t="s">
        <v>22</v>
      </c>
      <c r="AO9" s="1" t="s">
        <v>21</v>
      </c>
      <c r="AP9" s="1" t="s">
        <v>20</v>
      </c>
      <c r="AQ9" s="1" t="s">
        <v>19</v>
      </c>
      <c r="AR9" s="1" t="s">
        <v>18</v>
      </c>
      <c r="AS9" s="1" t="s">
        <v>17</v>
      </c>
      <c r="AT9" s="1" t="s">
        <v>16</v>
      </c>
      <c r="AU9" s="1" t="s">
        <v>15</v>
      </c>
      <c r="AV9" s="1" t="s">
        <v>14</v>
      </c>
      <c r="AW9" s="1" t="s">
        <v>13</v>
      </c>
      <c r="AX9" s="1" t="s">
        <v>12</v>
      </c>
      <c r="AY9" s="1" t="s">
        <v>11</v>
      </c>
      <c r="AZ9" s="1" t="s">
        <v>10</v>
      </c>
      <c r="BA9" s="1" t="s">
        <v>9</v>
      </c>
      <c r="BB9" s="1" t="s">
        <v>8</v>
      </c>
      <c r="BC9" s="1" t="s">
        <v>7</v>
      </c>
      <c r="BD9" s="1" t="s">
        <v>6</v>
      </c>
    </row>
    <row r="10" spans="1:56" x14ac:dyDescent="0.35">
      <c r="A10" s="1" t="s">
        <v>5</v>
      </c>
      <c r="B10" s="1" t="s">
        <v>5</v>
      </c>
      <c r="C10" s="1" t="s">
        <v>5</v>
      </c>
      <c r="D10" s="1" t="s">
        <v>5</v>
      </c>
      <c r="E10" s="1" t="s">
        <v>4</v>
      </c>
      <c r="F10" s="1" t="s">
        <v>4</v>
      </c>
      <c r="G10" s="1" t="s">
        <v>4</v>
      </c>
      <c r="H10" s="1" t="s">
        <v>4</v>
      </c>
      <c r="I10" s="1" t="s">
        <v>4</v>
      </c>
      <c r="J10" s="1" t="s">
        <v>4</v>
      </c>
      <c r="K10" s="1" t="s">
        <v>5</v>
      </c>
      <c r="L10" s="1" t="s">
        <v>4</v>
      </c>
      <c r="M10" s="1" t="s">
        <v>5</v>
      </c>
      <c r="N10" s="1" t="s">
        <v>4</v>
      </c>
      <c r="O10" s="1" t="s">
        <v>5</v>
      </c>
      <c r="P10" s="1" t="s">
        <v>5</v>
      </c>
      <c r="Q10" s="1" t="s">
        <v>5</v>
      </c>
      <c r="R10" s="1" t="s">
        <v>5</v>
      </c>
      <c r="S10" s="1" t="s">
        <v>5</v>
      </c>
      <c r="T10" s="1" t="s">
        <v>5</v>
      </c>
      <c r="U10" s="1" t="s">
        <v>5</v>
      </c>
      <c r="V10" s="1" t="s">
        <v>5</v>
      </c>
      <c r="W10" s="1" t="s">
        <v>5</v>
      </c>
      <c r="X10" s="1" t="s">
        <v>5</v>
      </c>
      <c r="Y10" s="1" t="s">
        <v>5</v>
      </c>
      <c r="Z10" s="1" t="s">
        <v>5</v>
      </c>
      <c r="AA10" s="1" t="s">
        <v>5</v>
      </c>
      <c r="AB10" s="1" t="s">
        <v>5</v>
      </c>
      <c r="AC10" s="1" t="s">
        <v>5</v>
      </c>
      <c r="AD10" s="1" t="s">
        <v>5</v>
      </c>
      <c r="AE10" s="1" t="s">
        <v>5</v>
      </c>
      <c r="AF10" s="1" t="s">
        <v>5</v>
      </c>
      <c r="AG10" s="1" t="s">
        <v>5</v>
      </c>
      <c r="AH10" s="1" t="s">
        <v>5</v>
      </c>
      <c r="AI10" s="1" t="s">
        <v>5</v>
      </c>
      <c r="AJ10" s="1" t="s">
        <v>5</v>
      </c>
      <c r="AK10" s="1" t="s">
        <v>4</v>
      </c>
      <c r="AL10" s="1" t="s">
        <v>4</v>
      </c>
      <c r="AM10" s="1" t="s">
        <v>4</v>
      </c>
      <c r="AN10" s="1" t="s">
        <v>4</v>
      </c>
      <c r="AO10" s="1" t="s">
        <v>4</v>
      </c>
      <c r="AP10" s="1" t="s">
        <v>4</v>
      </c>
      <c r="AQ10" s="1" t="s">
        <v>4</v>
      </c>
      <c r="AR10" s="1" t="s">
        <v>4</v>
      </c>
      <c r="AS10" s="1" t="s">
        <v>4</v>
      </c>
      <c r="AT10" s="1" t="s">
        <v>4</v>
      </c>
      <c r="AU10" s="1" t="s">
        <v>4</v>
      </c>
      <c r="AV10" s="1" t="s">
        <v>4</v>
      </c>
      <c r="AW10" s="1" t="s">
        <v>4</v>
      </c>
      <c r="AX10" s="1" t="s">
        <v>4</v>
      </c>
      <c r="AY10" s="1" t="s">
        <v>4</v>
      </c>
      <c r="AZ10" s="1" t="s">
        <v>4</v>
      </c>
      <c r="BA10" s="1" t="s">
        <v>4</v>
      </c>
      <c r="BB10" s="1" t="s">
        <v>4</v>
      </c>
      <c r="BC10" s="1" t="s">
        <v>4</v>
      </c>
      <c r="BD10" s="1" t="s">
        <v>4</v>
      </c>
    </row>
    <row r="11" spans="1:56" x14ac:dyDescent="0.35">
      <c r="A11" s="1" t="s">
        <v>0</v>
      </c>
      <c r="B11" s="1" t="s">
        <v>2559</v>
      </c>
    </row>
    <row r="12" spans="1:56" x14ac:dyDescent="0.35">
      <c r="A12" s="1" t="s">
        <v>0</v>
      </c>
      <c r="B12" s="1" t="s">
        <v>2558</v>
      </c>
    </row>
    <row r="13" spans="1:56" x14ac:dyDescent="0.35">
      <c r="A13" s="1" t="s">
        <v>0</v>
      </c>
      <c r="B13" s="1" t="s">
        <v>2557</v>
      </c>
    </row>
    <row r="14" spans="1:56" x14ac:dyDescent="0.35">
      <c r="A14" s="1" t="s">
        <v>0</v>
      </c>
      <c r="B14" s="1" t="s">
        <v>2556</v>
      </c>
    </row>
    <row r="15" spans="1:56" x14ac:dyDescent="0.35">
      <c r="A15" s="1" t="s">
        <v>0</v>
      </c>
      <c r="B15" s="1" t="s">
        <v>2555</v>
      </c>
    </row>
    <row r="16" spans="1:56" x14ac:dyDescent="0.35">
      <c r="A16" s="1" t="s">
        <v>0</v>
      </c>
      <c r="B16" s="1" t="s">
        <v>2554</v>
      </c>
    </row>
    <row r="17" spans="1:56" x14ac:dyDescent="0.35">
      <c r="A17" s="1" t="s">
        <v>0</v>
      </c>
      <c r="B17" s="1" t="s">
        <v>2553</v>
      </c>
    </row>
    <row r="18" spans="1:56" x14ac:dyDescent="0.35">
      <c r="A18" s="1">
        <v>1</v>
      </c>
      <c r="B18" s="1" t="s">
        <v>2552</v>
      </c>
      <c r="C18" s="1">
        <v>400.00000154227018</v>
      </c>
      <c r="D18" s="1">
        <v>0</v>
      </c>
      <c r="E18">
        <f>(R18-S18*(1000-T18)/(1000-U18))*AK18</f>
        <v>-2.5294508334284682</v>
      </c>
      <c r="F18">
        <f>IF(AV18&lt;&gt;0,1/(1/AV18-1/N18),0)</f>
        <v>1.1829036490373361</v>
      </c>
      <c r="G18">
        <f>((AY18-AL18/2)*S18-E18)/(AY18+AL18/2)</f>
        <v>390.49675418041159</v>
      </c>
      <c r="H18">
        <f>AL18*1000</f>
        <v>15.801458883279263</v>
      </c>
      <c r="I18">
        <f>(AQ18-AW18)</f>
        <v>1.427493276086528</v>
      </c>
      <c r="J18">
        <f>(P18+AP18*D18)</f>
        <v>33.118667602539063</v>
      </c>
      <c r="K18" s="1"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33.579795837402344</v>
      </c>
      <c r="P18" s="1">
        <v>33.118667602539063</v>
      </c>
      <c r="Q18" s="1">
        <v>33.648937225341797</v>
      </c>
      <c r="R18" s="1">
        <v>400.05599975585938</v>
      </c>
      <c r="S18" s="1">
        <v>396.66845703125</v>
      </c>
      <c r="T18" s="1">
        <v>27.803424835205078</v>
      </c>
      <c r="U18" s="1">
        <v>41.526950836181641</v>
      </c>
      <c r="V18" s="1">
        <v>46.931907653808594</v>
      </c>
      <c r="W18" s="1">
        <v>70.097091674804688</v>
      </c>
      <c r="X18" s="1">
        <v>300.17898559570313</v>
      </c>
      <c r="Y18" s="1">
        <v>-0.11974191665649414</v>
      </c>
      <c r="Z18" s="1">
        <v>1.5667697414755821E-2</v>
      </c>
      <c r="AA18" s="1">
        <v>88.096946716308594</v>
      </c>
      <c r="AB18" s="1">
        <v>-25.704980850219727</v>
      </c>
      <c r="AC18" s="1">
        <v>-1.3378808498382568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1.1035992117489082</v>
      </c>
      <c r="AL18">
        <f>(U18-T18)/(1000-U18)*AK18</f>
        <v>1.5801458883279263E-2</v>
      </c>
      <c r="AM18">
        <f>(P18+273.15)</f>
        <v>306.26866760253904</v>
      </c>
      <c r="AN18">
        <f>(O18+273.15)</f>
        <v>306.72979583740232</v>
      </c>
      <c r="AO18">
        <f>(Y18*AG18+Z18*AH18)*AI18</f>
        <v>-1.9158706236808598E-2</v>
      </c>
      <c r="AP18">
        <f>((AO18+0.00000010773*(AN18^4-AM18^4))-AL18*44100)/(L18*51.4+0.00000043092*AM18^3)</f>
        <v>-5.6473013296651891</v>
      </c>
      <c r="AQ18">
        <f>0.61365*EXP(17.502*J18/(240.97+J18))</f>
        <v>5.0858908511923886</v>
      </c>
      <c r="AR18">
        <f>AQ18*1000/AA18</f>
        <v>57.730614292116925</v>
      </c>
      <c r="AS18">
        <f>(AR18-U18)</f>
        <v>16.203663455935285</v>
      </c>
      <c r="AT18">
        <f>IF(D18,P18,(O18+P18)/2)</f>
        <v>33.349231719970703</v>
      </c>
      <c r="AU18">
        <f>0.61365*EXP(17.502*AT18/(240.97+AT18))</f>
        <v>5.1520932065202194</v>
      </c>
      <c r="AV18">
        <f>IF(AS18&lt;&gt;0,(1000-(AR18+U18)/2)/AS18*AL18,0)</f>
        <v>0.9267812650517584</v>
      </c>
      <c r="AW18">
        <f>U18*AA18/1000</f>
        <v>3.6583975751058606</v>
      </c>
      <c r="AX18">
        <f>(AU18-AW18)</f>
        <v>1.4936956314143588</v>
      </c>
      <c r="AY18">
        <f>1/(1.6/F18+1.37/N18)</f>
        <v>0.59784610753331835</v>
      </c>
      <c r="AZ18">
        <f>G18*AA18*0.001</f>
        <v>34.401571745923178</v>
      </c>
      <c r="BA18">
        <f>G18/S18</f>
        <v>0.98444115547520783</v>
      </c>
      <c r="BB18">
        <f>(1-AL18*AA18/AQ18/F18)*100</f>
        <v>76.861157221080632</v>
      </c>
      <c r="BC18">
        <f>(S18-E18/(N18/1.35))</f>
        <v>397.46623296107816</v>
      </c>
      <c r="BD18">
        <f>E18*BB18/100/BC18</f>
        <v>-4.8913971066864726E-3</v>
      </c>
    </row>
    <row r="19" spans="1:56" x14ac:dyDescent="0.35">
      <c r="A19" s="1" t="s">
        <v>0</v>
      </c>
      <c r="B19" s="1" t="s">
        <v>2551</v>
      </c>
      <c r="K19" s="1">
        <v>2.72</v>
      </c>
    </row>
    <row r="20" spans="1:56" x14ac:dyDescent="0.35">
      <c r="A20" s="1" t="s">
        <v>0</v>
      </c>
      <c r="B20" s="1" t="s">
        <v>2550</v>
      </c>
      <c r="K20" s="1">
        <v>2.72</v>
      </c>
    </row>
    <row r="21" spans="1:56" x14ac:dyDescent="0.35">
      <c r="A21" s="1">
        <v>2</v>
      </c>
      <c r="B21" s="1" t="s">
        <v>2549</v>
      </c>
      <c r="C21" s="1">
        <v>603.50000155344605</v>
      </c>
      <c r="D21" s="1">
        <v>0</v>
      </c>
      <c r="E21">
        <f>(R21-S21*(1000-T21)/(1000-U21))*AK21</f>
        <v>-1.8017618639795434</v>
      </c>
      <c r="F21">
        <f>IF(AV21&lt;&gt;0,1/(1/AV21-1/N21),0)</f>
        <v>1.4495053692868014</v>
      </c>
      <c r="G21">
        <f>((AY21-AL21/2)*S21-E21)/(AY21+AL21/2)</f>
        <v>390.29166539250548</v>
      </c>
      <c r="H21">
        <f>AL21*1000</f>
        <v>15.214931027041944</v>
      </c>
      <c r="I21">
        <f>(AQ21-AW21)</f>
        <v>1.1784006832533125</v>
      </c>
      <c r="J21">
        <f>(P21+AP21*D21)</f>
        <v>32.148284912109375</v>
      </c>
      <c r="K21" s="1"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33.530319213867188</v>
      </c>
      <c r="P21" s="1">
        <v>32.148284912109375</v>
      </c>
      <c r="Q21" s="1">
        <v>33.63824462890625</v>
      </c>
      <c r="R21" s="1">
        <v>400.07650756835938</v>
      </c>
      <c r="S21" s="1">
        <v>396.24609375</v>
      </c>
      <c r="T21" s="1">
        <v>28.068044662475586</v>
      </c>
      <c r="U21" s="1">
        <v>41.285953521728516</v>
      </c>
      <c r="V21" s="1">
        <v>47.506546020507813</v>
      </c>
      <c r="W21" s="1">
        <v>69.878509521484375</v>
      </c>
      <c r="X21" s="1">
        <v>300.1685791015625</v>
      </c>
      <c r="Y21" s="1">
        <v>26.126138687133789</v>
      </c>
      <c r="Z21" s="1">
        <v>2.5309342890977859E-2</v>
      </c>
      <c r="AA21" s="1">
        <v>88.090652465820313</v>
      </c>
      <c r="AB21" s="1">
        <v>-25.571096420288086</v>
      </c>
      <c r="AC21" s="1">
        <v>-1.2892215251922607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1.1035609525792738</v>
      </c>
      <c r="AL21">
        <f>(U21-T21)/(1000-U21)*AK21</f>
        <v>1.5214931027041944E-2</v>
      </c>
      <c r="AM21">
        <f>(P21+273.15)</f>
        <v>305.29828491210935</v>
      </c>
      <c r="AN21">
        <f>(O21+273.15)</f>
        <v>306.68031921386716</v>
      </c>
      <c r="AO21">
        <f>(Y21*AG21+Z21*AH21)*AI21</f>
        <v>4.1801820965070533</v>
      </c>
      <c r="AP21">
        <f>((AO21+0.00000010773*(AN21^4-AM21^4))-AL21*44100)/(L21*51.4+0.00000043092*AM21^3)</f>
        <v>-5.3140671866901696</v>
      </c>
      <c r="AQ21">
        <f>0.61365*EXP(17.502*J21/(240.97+J21))</f>
        <v>4.8153072666559096</v>
      </c>
      <c r="AR21">
        <f>AQ21*1000/AA21</f>
        <v>54.663090031309238</v>
      </c>
      <c r="AS21">
        <f>(AR21-U21)</f>
        <v>13.377136509580723</v>
      </c>
      <c r="AT21">
        <f>IF(D21,P21,(O21+P21)/2)</f>
        <v>32.839302062988281</v>
      </c>
      <c r="AU21">
        <f>0.61365*EXP(17.502*AT21/(240.97+AT21))</f>
        <v>5.006668702364494</v>
      </c>
      <c r="AV21">
        <f>IF(AS21&lt;&gt;0,(1000-(AR21+U21)/2)/AS21*AL21,0)</f>
        <v>1.082817834503125</v>
      </c>
      <c r="AW21">
        <f>U21*AA21/1000</f>
        <v>3.6369065834025971</v>
      </c>
      <c r="AX21">
        <f>(AU21-AW21)</f>
        <v>1.3697621189618969</v>
      </c>
      <c r="AY21">
        <f>1/(1.6/F21+1.37/N21)</f>
        <v>0.70230033224192645</v>
      </c>
      <c r="AZ21">
        <f>G21*AA21*0.001</f>
        <v>34.381047456397425</v>
      </c>
      <c r="BA21">
        <f>G21/S21</f>
        <v>0.98497290332595355</v>
      </c>
      <c r="BB21">
        <f>(1-AL21*AA21/AQ21/F21)*100</f>
        <v>80.797579251445725</v>
      </c>
      <c r="BC21">
        <f>(S21-E21/(N21/1.35))</f>
        <v>396.81436027938611</v>
      </c>
      <c r="BD21">
        <f>E21*BB21/100/BC21</f>
        <v>-3.6686675576615285E-3</v>
      </c>
    </row>
    <row r="22" spans="1:56" x14ac:dyDescent="0.35">
      <c r="A22" s="1" t="s">
        <v>0</v>
      </c>
      <c r="B22" s="1" t="s">
        <v>2548</v>
      </c>
      <c r="K22" s="1">
        <v>2.72</v>
      </c>
    </row>
    <row r="23" spans="1:56" x14ac:dyDescent="0.35">
      <c r="A23" s="1" t="s">
        <v>0</v>
      </c>
      <c r="B23" s="1" t="s">
        <v>2547</v>
      </c>
      <c r="K23" s="1">
        <v>2.72</v>
      </c>
    </row>
    <row r="24" spans="1:56" x14ac:dyDescent="0.35">
      <c r="A24" s="1">
        <v>3</v>
      </c>
      <c r="B24" s="1" t="s">
        <v>2546</v>
      </c>
      <c r="C24" s="1">
        <v>807.50000155344605</v>
      </c>
      <c r="D24" s="1">
        <v>0</v>
      </c>
      <c r="E24">
        <f>(R24-S24*(1000-T24)/(1000-U24))*AK24</f>
        <v>-1.3369484370806692</v>
      </c>
      <c r="F24">
        <f>IF(AV24&lt;&gt;0,1/(1/AV24-1/N24),0)</f>
        <v>1.2191188428627928</v>
      </c>
      <c r="G24">
        <f>((AY24-AL24/2)*S24-E24)/(AY24+AL24/2)</f>
        <v>388.91031165737513</v>
      </c>
      <c r="H24">
        <f>AL24*1000</f>
        <v>14.596724134854698</v>
      </c>
      <c r="I24">
        <f>(AQ24-AW24)</f>
        <v>1.2896044376522071</v>
      </c>
      <c r="J24">
        <f>(P24+AP24*D24)</f>
        <v>32.460746765136719</v>
      </c>
      <c r="K24" s="1"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33.454299926757813</v>
      </c>
      <c r="P24" s="1">
        <v>32.460746765136719</v>
      </c>
      <c r="Q24" s="1">
        <v>33.588630676269531</v>
      </c>
      <c r="R24" s="1">
        <v>400.10809326171875</v>
      </c>
      <c r="S24" s="1">
        <v>396.08053588867188</v>
      </c>
      <c r="T24" s="1">
        <v>28.313222885131836</v>
      </c>
      <c r="U24" s="1">
        <v>40.99822998046875</v>
      </c>
      <c r="V24" s="1">
        <v>48.124153137207031</v>
      </c>
      <c r="W24" s="1">
        <v>69.6849365234375</v>
      </c>
      <c r="X24" s="1">
        <v>300.16012573242188</v>
      </c>
      <c r="Y24" s="1">
        <v>48.855998992919922</v>
      </c>
      <c r="Z24" s="1">
        <v>1.0846576653420925E-2</v>
      </c>
      <c r="AA24" s="1">
        <v>88.087425231933594</v>
      </c>
      <c r="AB24" s="1">
        <v>-25.595329284667969</v>
      </c>
      <c r="AC24" s="1">
        <v>-1.2514382600784302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1.1035298740162567</v>
      </c>
      <c r="AL24">
        <f>(U24-T24)/(1000-U24)*AK24</f>
        <v>1.4596724134854699E-2</v>
      </c>
      <c r="AM24">
        <f>(P24+273.15)</f>
        <v>305.6107467651367</v>
      </c>
      <c r="AN24">
        <f>(O24+273.15)</f>
        <v>306.60429992675779</v>
      </c>
      <c r="AO24">
        <f>(Y24*AG24+Z24*AH24)*AI24</f>
        <v>7.8169596641445196</v>
      </c>
      <c r="AP24">
        <f>((AO24+0.00000010773*(AN24^4-AM24^4))-AL24*44100)/(L24*51.4+0.00000043092*AM24^3)</f>
        <v>-5.0988829470472625</v>
      </c>
      <c r="AQ24">
        <f>0.61365*EXP(17.502*J24/(240.97+J24))</f>
        <v>4.9010329556983665</v>
      </c>
      <c r="AR24">
        <f>AQ24*1000/AA24</f>
        <v>55.638281432270041</v>
      </c>
      <c r="AS24">
        <f>(AR24-U24)</f>
        <v>14.640051451801291</v>
      </c>
      <c r="AT24">
        <f>IF(D24,P24,(O24+P24)/2)</f>
        <v>32.957523345947266</v>
      </c>
      <c r="AU24">
        <f>0.61365*EXP(17.502*AT24/(240.97+AT24))</f>
        <v>5.0400617156444767</v>
      </c>
      <c r="AV24">
        <f>IF(AS24&lt;&gt;0,(1000-(AR24+U24)/2)/AS24*AL24,0)</f>
        <v>0.94886523666706613</v>
      </c>
      <c r="AW24">
        <f>U24*AA24/1000</f>
        <v>3.6114285180461594</v>
      </c>
      <c r="AX24">
        <f>(AU24-AW24)</f>
        <v>1.4286331975983173</v>
      </c>
      <c r="AY24">
        <f>1/(1.6/F24+1.37/N24)</f>
        <v>0.61256089715519679</v>
      </c>
      <c r="AZ24">
        <f>G24*AA24*0.001</f>
        <v>34.258108000047024</v>
      </c>
      <c r="BA24">
        <f>G24/S24</f>
        <v>0.9818970548118221</v>
      </c>
      <c r="BB24">
        <f>(1-AL24*AA24/AQ24/F24)*100</f>
        <v>78.480327902925964</v>
      </c>
      <c r="BC24">
        <f>(S24-E24/(N24/1.35))</f>
        <v>396.50220262693324</v>
      </c>
      <c r="BD24">
        <f>E24*BB24/100/BC24</f>
        <v>-2.6462438552987775E-3</v>
      </c>
    </row>
    <row r="25" spans="1:56" x14ac:dyDescent="0.35">
      <c r="A25" s="1" t="s">
        <v>0</v>
      </c>
      <c r="B25" s="1" t="s">
        <v>2545</v>
      </c>
      <c r="K25" s="1">
        <v>2.72</v>
      </c>
    </row>
    <row r="26" spans="1:56" x14ac:dyDescent="0.35">
      <c r="A26" s="1" t="s">
        <v>0</v>
      </c>
      <c r="B26" s="1" t="s">
        <v>2544</v>
      </c>
      <c r="K26" s="1">
        <v>2.72</v>
      </c>
    </row>
    <row r="27" spans="1:56" x14ac:dyDescent="0.35">
      <c r="A27" s="1">
        <v>4</v>
      </c>
      <c r="B27" s="1" t="s">
        <v>2543</v>
      </c>
      <c r="C27" s="1">
        <v>1011.5000015534461</v>
      </c>
      <c r="D27" s="1">
        <v>0</v>
      </c>
      <c r="E27">
        <f>(R27-S27*(1000-T27)/(1000-U27))*AK27</f>
        <v>-0.39323369123291618</v>
      </c>
      <c r="F27">
        <f>IF(AV27&lt;&gt;0,1/(1/AV27-1/N27),0)</f>
        <v>1.221813956605039</v>
      </c>
      <c r="G27">
        <f>((AY27-AL27/2)*S27-E27)/(AY27+AL27/2)</f>
        <v>386.66619800113153</v>
      </c>
      <c r="H27">
        <f>AL27*1000</f>
        <v>14.389182429073703</v>
      </c>
      <c r="I27">
        <f>(AQ27-AW27)</f>
        <v>1.2691805681335153</v>
      </c>
      <c r="J27">
        <f>(P27+AP27*D27)</f>
        <v>32.386707305908203</v>
      </c>
      <c r="K27" s="1"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33.402397155761719</v>
      </c>
      <c r="P27" s="1">
        <v>32.386707305908203</v>
      </c>
      <c r="Q27" s="1">
        <v>33.539817810058594</v>
      </c>
      <c r="R27" s="1">
        <v>399.98931884765625</v>
      </c>
      <c r="S27" s="1">
        <v>395.19210815429688</v>
      </c>
      <c r="T27" s="1">
        <v>28.493917465209961</v>
      </c>
      <c r="U27" s="1">
        <v>40.999977111816406</v>
      </c>
      <c r="V27" s="1">
        <v>48.570106506347656</v>
      </c>
      <c r="W27" s="1">
        <v>69.887657165527344</v>
      </c>
      <c r="X27" s="1">
        <v>300.12567138671875</v>
      </c>
      <c r="Y27" s="1">
        <v>100.92825317382813</v>
      </c>
      <c r="Z27" s="1">
        <v>0.34709897637367249</v>
      </c>
      <c r="AA27" s="1">
        <v>88.083465576171875</v>
      </c>
      <c r="AB27" s="1">
        <v>-25.582370758056641</v>
      </c>
      <c r="AC27" s="1">
        <v>-1.2553747892379761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1.1034032036276422</v>
      </c>
      <c r="AL27">
        <f>(U27-T27)/(1000-U27)*AK27</f>
        <v>1.4389182429073702E-2</v>
      </c>
      <c r="AM27">
        <f>(P27+273.15)</f>
        <v>305.53670730590818</v>
      </c>
      <c r="AN27">
        <f>(O27+273.15)</f>
        <v>306.5523971557617</v>
      </c>
      <c r="AO27">
        <f>(Y27*AG27+Z27*AH27)*AI27</f>
        <v>16.148520146864939</v>
      </c>
      <c r="AP27">
        <f>((AO27+0.00000010773*(AN27^4-AM27^4))-AL27*44100)/(L27*51.4+0.00000043092*AM27^3)</f>
        <v>-4.954115708873978</v>
      </c>
      <c r="AQ27">
        <f>0.61365*EXP(17.502*J27/(240.97+J27))</f>
        <v>4.8806006406860307</v>
      </c>
      <c r="AR27">
        <f>AQ27*1000/AA27</f>
        <v>55.408817179944371</v>
      </c>
      <c r="AS27">
        <f>(AR27-U27)</f>
        <v>14.408840068127965</v>
      </c>
      <c r="AT27">
        <f>IF(D27,P27,(O27+P27)/2)</f>
        <v>32.894552230834961</v>
      </c>
      <c r="AU27">
        <f>0.61365*EXP(17.502*AT27/(240.97+AT27))</f>
        <v>5.0222507323305479</v>
      </c>
      <c r="AV27">
        <f>IF(AS27&lt;&gt;0,(1000-(AR27+U27)/2)/AS27*AL27,0)</f>
        <v>0.95049709066813681</v>
      </c>
      <c r="AW27">
        <f>U27*AA27/1000</f>
        <v>3.6114200725525154</v>
      </c>
      <c r="AX27">
        <f>(AU27-AW27)</f>
        <v>1.4108306597780325</v>
      </c>
      <c r="AY27">
        <f>1/(1.6/F27+1.37/N27)</f>
        <v>0.6136491137316451</v>
      </c>
      <c r="AZ27">
        <f>G27*AA27*0.001</f>
        <v>34.058898741101927</v>
      </c>
      <c r="BA27">
        <f>G27/S27</f>
        <v>0.97842590988725786</v>
      </c>
      <c r="BB27">
        <f>(1-AL27*AA27/AQ27/F27)*100</f>
        <v>78.745438100743442</v>
      </c>
      <c r="BC27">
        <f>(S27-E27/(N27/1.35))</f>
        <v>395.31613206079749</v>
      </c>
      <c r="BD27">
        <f>E27*BB27/100/BC27</f>
        <v>-7.8330623976018653E-4</v>
      </c>
    </row>
    <row r="28" spans="1:56" x14ac:dyDescent="0.35">
      <c r="A28" s="1" t="s">
        <v>0</v>
      </c>
      <c r="B28" s="1" t="s">
        <v>2542</v>
      </c>
      <c r="K28" s="1">
        <v>2.72</v>
      </c>
    </row>
    <row r="29" spans="1:56" x14ac:dyDescent="0.35">
      <c r="A29" s="1" t="s">
        <v>0</v>
      </c>
      <c r="B29" s="1" t="s">
        <v>2541</v>
      </c>
      <c r="K29" s="1">
        <v>2.72</v>
      </c>
    </row>
    <row r="30" spans="1:56" x14ac:dyDescent="0.35">
      <c r="A30" s="1">
        <v>5</v>
      </c>
      <c r="B30" s="1" t="s">
        <v>2540</v>
      </c>
      <c r="C30" s="1">
        <v>1214.5000015534461</v>
      </c>
      <c r="D30" s="1">
        <v>0</v>
      </c>
      <c r="E30">
        <f>(R30-S30*(1000-T30)/(1000-U30))*AK30</f>
        <v>0.47464743346834126</v>
      </c>
      <c r="F30">
        <f>IF(AV30&lt;&gt;0,1/(1/AV30-1/N30),0)</f>
        <v>1.2315296246488798</v>
      </c>
      <c r="G30">
        <f>((AY30-AL30/2)*S30-E30)/(AY30+AL30/2)</f>
        <v>384.75121113492929</v>
      </c>
      <c r="H30">
        <f>AL30*1000</f>
        <v>14.302224857508879</v>
      </c>
      <c r="I30">
        <f>(AQ30-AW30)</f>
        <v>1.2537057182685842</v>
      </c>
      <c r="J30">
        <f>(P30+AP30*D30)</f>
        <v>32.354915618896484</v>
      </c>
      <c r="K30" s="1"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33.363948822021484</v>
      </c>
      <c r="P30" s="1">
        <v>32.354915618896484</v>
      </c>
      <c r="Q30" s="1">
        <v>33.501304626464844</v>
      </c>
      <c r="R30" s="1">
        <v>400.0875244140625</v>
      </c>
      <c r="S30" s="1">
        <v>394.54367065429688</v>
      </c>
      <c r="T30" s="1">
        <v>28.650081634521484</v>
      </c>
      <c r="U30" s="1">
        <v>41.078742980957031</v>
      </c>
      <c r="V30" s="1">
        <v>48.938728332519531</v>
      </c>
      <c r="W30" s="1">
        <v>70.168785095214844</v>
      </c>
      <c r="X30" s="1">
        <v>300.14498901367188</v>
      </c>
      <c r="Y30" s="1">
        <v>151.2708740234375</v>
      </c>
      <c r="Z30" s="1">
        <v>1.2051851954311132E-3</v>
      </c>
      <c r="AA30" s="1">
        <v>88.078262329101563</v>
      </c>
      <c r="AB30" s="1">
        <v>-25.519746780395508</v>
      </c>
      <c r="AC30" s="1">
        <v>-1.2747213840484619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1.10347422431497</v>
      </c>
      <c r="AL30">
        <f>(U30-T30)/(1000-U30)*AK30</f>
        <v>1.4302224857508879E-2</v>
      </c>
      <c r="AM30">
        <f>(P30+273.15)</f>
        <v>305.50491561889646</v>
      </c>
      <c r="AN30">
        <f>(O30+273.15)</f>
        <v>306.51394882202146</v>
      </c>
      <c r="AO30">
        <f>(Y30*AG30+Z30*AH30)*AI30</f>
        <v>24.203339302763197</v>
      </c>
      <c r="AP30">
        <f>((AO30+0.00000010773*(AN30^4-AM30^4))-AL30*44100)/(L30*51.4+0.00000043092*AM30^3)</f>
        <v>-4.8577552215354753</v>
      </c>
      <c r="AQ30">
        <f>0.61365*EXP(17.502*J30/(240.97+J30))</f>
        <v>4.8718500186950573</v>
      </c>
      <c r="AR30">
        <f>AQ30*1000/AA30</f>
        <v>55.312739941343843</v>
      </c>
      <c r="AS30">
        <f>(AR30-U30)</f>
        <v>14.233996960386811</v>
      </c>
      <c r="AT30">
        <f>IF(D30,P30,(O30+P30)/2)</f>
        <v>32.859432220458984</v>
      </c>
      <c r="AU30">
        <f>0.61365*EXP(17.502*AT30/(240.97+AT30))</f>
        <v>5.0123410686009455</v>
      </c>
      <c r="AV30">
        <f>IF(AS30&lt;&gt;0,(1000-(AR30+U30)/2)/AS30*AL30,0)</f>
        <v>0.95636654720679437</v>
      </c>
      <c r="AW30">
        <f>U30*AA30/1000</f>
        <v>3.6181443004264731</v>
      </c>
      <c r="AX30">
        <f>(AU30-AW30)</f>
        <v>1.3941967681744725</v>
      </c>
      <c r="AY30">
        <f>1/(1.6/F30+1.37/N30)</f>
        <v>0.61756423259501492</v>
      </c>
      <c r="AZ30">
        <f>G30*AA30*0.001</f>
        <v>33.888218105781846</v>
      </c>
      <c r="BA30">
        <f>G30/S30</f>
        <v>0.9751802899204336</v>
      </c>
      <c r="BB30">
        <f>(1-AL30*AA30/AQ30/F30)*100</f>
        <v>79.004144924631319</v>
      </c>
      <c r="BC30">
        <f>(S30-E30/(N30/1.35))</f>
        <v>394.39396926750908</v>
      </c>
      <c r="BD30">
        <f>E30*BB30/100/BC30</f>
        <v>9.5080344893413624E-4</v>
      </c>
    </row>
    <row r="31" spans="1:56" x14ac:dyDescent="0.35">
      <c r="A31" s="1" t="s">
        <v>0</v>
      </c>
      <c r="B31" s="1" t="s">
        <v>2539</v>
      </c>
      <c r="K31" s="1">
        <v>2.72</v>
      </c>
    </row>
    <row r="32" spans="1:56" x14ac:dyDescent="0.35">
      <c r="A32" s="1" t="s">
        <v>0</v>
      </c>
      <c r="B32" s="1" t="s">
        <v>2538</v>
      </c>
      <c r="K32" s="1">
        <v>2.72</v>
      </c>
    </row>
    <row r="33" spans="1:56" x14ac:dyDescent="0.35">
      <c r="A33" s="1">
        <v>6</v>
      </c>
      <c r="B33" s="1" t="s">
        <v>2537</v>
      </c>
      <c r="C33" s="1">
        <v>1419.0000015422702</v>
      </c>
      <c r="D33" s="1">
        <v>0</v>
      </c>
      <c r="E33">
        <f>(R33-S33*(1000-T33)/(1000-U33))*AK33</f>
        <v>1.282615306441939</v>
      </c>
      <c r="F33">
        <f>IF(AV33&lt;&gt;0,1/(1/AV33-1/N33),0)</f>
        <v>1.2892884984085498</v>
      </c>
      <c r="G33">
        <f>((AY33-AL33/2)*S33-E33)/(AY33+AL33/2)</f>
        <v>382.55734542796415</v>
      </c>
      <c r="H33">
        <f>AL33*1000</f>
        <v>14.559685261477341</v>
      </c>
      <c r="I33">
        <f>(AQ33-AW33)</f>
        <v>1.2315303689821064</v>
      </c>
      <c r="J33">
        <f>(P33+AP33*D33)</f>
        <v>32.386829376220703</v>
      </c>
      <c r="K33" s="1"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33.347972869873047</v>
      </c>
      <c r="P33" s="1">
        <v>32.386829376220703</v>
      </c>
      <c r="Q33" s="1">
        <v>33.480606079101563</v>
      </c>
      <c r="R33" s="1">
        <v>399.72982788085938</v>
      </c>
      <c r="S33" s="1">
        <v>393.37753295898438</v>
      </c>
      <c r="T33" s="1">
        <v>28.784994125366211</v>
      </c>
      <c r="U33" s="1">
        <v>41.431873321533203</v>
      </c>
      <c r="V33" s="1">
        <v>49.211288452148438</v>
      </c>
      <c r="W33" s="1">
        <v>70.832595825195313</v>
      </c>
      <c r="X33" s="1">
        <v>300.16531372070313</v>
      </c>
      <c r="Y33" s="1">
        <v>300.02529907226563</v>
      </c>
      <c r="Z33" s="1">
        <v>2.5309115648269653E-2</v>
      </c>
      <c r="AA33" s="1">
        <v>88.074798583984375</v>
      </c>
      <c r="AB33" s="1">
        <v>-25.29817008972168</v>
      </c>
      <c r="AC33" s="1">
        <v>-1.3238180875778198</v>
      </c>
      <c r="AD33" s="1">
        <v>0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1.1035489475025846</v>
      </c>
      <c r="AL33">
        <f>(U33-T33)/(1000-U33)*AK33</f>
        <v>1.4559685261477341E-2</v>
      </c>
      <c r="AM33">
        <f>(P33+273.15)</f>
        <v>305.53682937622068</v>
      </c>
      <c r="AN33">
        <f>(O33+273.15)</f>
        <v>306.49797286987302</v>
      </c>
      <c r="AO33">
        <f>(Y33*AG33+Z33*AH33)*AI33</f>
        <v>48.004046778588418</v>
      </c>
      <c r="AP33">
        <f>((AO33+0.00000010773*(AN33^4-AM33^4))-AL33*44100)/(L33*51.4+0.00000043092*AM33^3)</f>
        <v>-4.7606548216182798</v>
      </c>
      <c r="AQ33">
        <f>0.61365*EXP(17.502*J33/(240.97+J33))</f>
        <v>4.8806342667332991</v>
      </c>
      <c r="AR33">
        <f>AQ33*1000/AA33</f>
        <v>55.414651468993533</v>
      </c>
      <c r="AS33">
        <f>(AR33-U33)</f>
        <v>13.98277814746033</v>
      </c>
      <c r="AT33">
        <f>IF(D33,P33,(O33+P33)/2)</f>
        <v>32.867401123046875</v>
      </c>
      <c r="AU33">
        <f>0.61365*EXP(17.502*AT33/(240.97+AT33))</f>
        <v>5.0145881263304295</v>
      </c>
      <c r="AV33">
        <f>IF(AS33&lt;&gt;0,(1000-(AR33+U33)/2)/AS33*AL33,0)</f>
        <v>0.99083727536539468</v>
      </c>
      <c r="AW33">
        <f>U33*AA33/1000</f>
        <v>3.6491038977511927</v>
      </c>
      <c r="AX33">
        <f>(AU33-AW33)</f>
        <v>1.3654842285792368</v>
      </c>
      <c r="AY33">
        <f>1/(1.6/F33+1.37/N33)</f>
        <v>0.6405895547493069</v>
      </c>
      <c r="AZ33">
        <f>G33*AA33*0.001</f>
        <v>33.69366114539168</v>
      </c>
      <c r="BA33">
        <f>G33/S33</f>
        <v>0.97249413953656472</v>
      </c>
      <c r="BB33">
        <f>(1-AL33*AA33/AQ33/F33)*100</f>
        <v>79.621262629413167</v>
      </c>
      <c r="BC33">
        <f>(S33-E33/(N33/1.35))</f>
        <v>392.97300261382577</v>
      </c>
      <c r="BD33">
        <f>E33*BB33/100/BC33</f>
        <v>2.5987395950218873E-3</v>
      </c>
    </row>
    <row r="34" spans="1:56" x14ac:dyDescent="0.35">
      <c r="A34" s="1" t="s">
        <v>0</v>
      </c>
      <c r="B34" s="1" t="s">
        <v>2536</v>
      </c>
      <c r="K34" s="1">
        <v>2.72</v>
      </c>
    </row>
    <row r="35" spans="1:56" x14ac:dyDescent="0.35">
      <c r="A35" s="1" t="s">
        <v>0</v>
      </c>
      <c r="B35" s="1" t="s">
        <v>2535</v>
      </c>
      <c r="K35" s="1">
        <v>2.72</v>
      </c>
    </row>
    <row r="36" spans="1:56" x14ac:dyDescent="0.35">
      <c r="A36" s="1">
        <v>7</v>
      </c>
      <c r="B36" s="1" t="s">
        <v>2534</v>
      </c>
      <c r="C36" s="1">
        <v>1623.0000015422702</v>
      </c>
      <c r="D36" s="1">
        <v>0</v>
      </c>
      <c r="E36">
        <f>(R36-S36*(1000-T36)/(1000-U36))*AK36</f>
        <v>2.6635417685718736</v>
      </c>
      <c r="F36">
        <f>IF(AV36&lt;&gt;0,1/(1/AV36-1/N36),0)</f>
        <v>1.3924283583763977</v>
      </c>
      <c r="G36">
        <f>((AY36-AL36/2)*S36-E36)/(AY36+AL36/2)</f>
        <v>379.90538155926441</v>
      </c>
      <c r="H36">
        <f>AL36*1000</f>
        <v>15.068981372985414</v>
      </c>
      <c r="I36">
        <f>(AQ36-AW36)</f>
        <v>1.201393313784811</v>
      </c>
      <c r="J36">
        <f>(P36+AP36*D36)</f>
        <v>32.460075378417969</v>
      </c>
      <c r="K36" s="1"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33.358638763427734</v>
      </c>
      <c r="P36" s="1">
        <v>32.460075378417969</v>
      </c>
      <c r="Q36" s="1">
        <v>33.477455139160156</v>
      </c>
      <c r="R36" s="1">
        <v>400.13845825195313</v>
      </c>
      <c r="S36" s="1">
        <v>392.366943359375</v>
      </c>
      <c r="T36" s="1">
        <v>28.927013397216797</v>
      </c>
      <c r="U36" s="1">
        <v>42.008609771728516</v>
      </c>
      <c r="V36" s="1">
        <v>49.4185791015625</v>
      </c>
      <c r="W36" s="1">
        <v>71.76702880859375</v>
      </c>
      <c r="X36" s="1">
        <v>300.16058349609375</v>
      </c>
      <c r="Y36" s="1">
        <v>501.30218505859375</v>
      </c>
      <c r="Z36" s="1">
        <v>4.3387159705162048E-2</v>
      </c>
      <c r="AA36" s="1">
        <v>88.064186096191406</v>
      </c>
      <c r="AB36" s="1">
        <v>-25.104995727539063</v>
      </c>
      <c r="AC36" s="1">
        <v>-1.3926583528518677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1.1035315569709325</v>
      </c>
      <c r="AL36">
        <f>(U36-T36)/(1000-U36)*AK36</f>
        <v>1.5068981372985414E-2</v>
      </c>
      <c r="AM36">
        <f>(P36+273.15)</f>
        <v>305.61007537841795</v>
      </c>
      <c r="AN36">
        <f>(O36+273.15)</f>
        <v>306.50863876342771</v>
      </c>
      <c r="AO36">
        <f>(Y36*AG36+Z36*AH36)*AI36</f>
        <v>80.20834781657868</v>
      </c>
      <c r="AP36">
        <f>((AO36+0.00000010773*(AN36^4-AM36^4))-AL36*44100)/(L36*51.4+0.00000043092*AM36^3)</f>
        <v>-4.6869194723835852</v>
      </c>
      <c r="AQ36">
        <f>0.61365*EXP(17.502*J36/(240.97+J36))</f>
        <v>4.900847342364596</v>
      </c>
      <c r="AR36">
        <f>AQ36*1000/AA36</f>
        <v>55.650856035976545</v>
      </c>
      <c r="AS36">
        <f>(AR36-U36)</f>
        <v>13.64224626424803</v>
      </c>
      <c r="AT36">
        <f>IF(D36,P36,(O36+P36)/2)</f>
        <v>32.909357070922852</v>
      </c>
      <c r="AU36">
        <f>0.61365*EXP(17.502*AT36/(240.97+AT36))</f>
        <v>5.0264332561546325</v>
      </c>
      <c r="AV36">
        <f>IF(AS36&lt;&gt;0,(1000-(AR36+U36)/2)/AS36*AL36,0)</f>
        <v>1.0506456751900204</v>
      </c>
      <c r="AW36">
        <f>U36*AA36/1000</f>
        <v>3.699454028579785</v>
      </c>
      <c r="AX36">
        <f>(AU36-AW36)</f>
        <v>1.3269792275748475</v>
      </c>
      <c r="AY36">
        <f>1/(1.6/F36+1.37/N36)</f>
        <v>0.68067073326492378</v>
      </c>
      <c r="AZ36">
        <f>G36*AA36*0.001</f>
        <v>33.456058220579671</v>
      </c>
      <c r="BA36">
        <f>G36/S36</f>
        <v>0.96824003140168502</v>
      </c>
      <c r="BB36">
        <f>(1-AL36*AA36/AQ36/F36)*100</f>
        <v>80.553601225961486</v>
      </c>
      <c r="BC36">
        <f>(S36-E36/(N36/1.35))</f>
        <v>391.52687583049629</v>
      </c>
      <c r="BD36">
        <f>E36*BB36/100/BC36</f>
        <v>5.4800294620673609E-3</v>
      </c>
    </row>
    <row r="37" spans="1:56" x14ac:dyDescent="0.35">
      <c r="A37" s="1" t="s">
        <v>0</v>
      </c>
      <c r="B37" s="1" t="s">
        <v>2533</v>
      </c>
      <c r="K37" s="1">
        <v>2.72</v>
      </c>
    </row>
    <row r="38" spans="1:56" x14ac:dyDescent="0.35">
      <c r="A38" s="1" t="s">
        <v>0</v>
      </c>
      <c r="B38" s="1" t="s">
        <v>2532</v>
      </c>
      <c r="K38" s="1">
        <v>2.72</v>
      </c>
    </row>
    <row r="39" spans="1:56" x14ac:dyDescent="0.35">
      <c r="A39" s="1">
        <v>8</v>
      </c>
      <c r="B39" s="1" t="s">
        <v>2531</v>
      </c>
      <c r="C39" s="1">
        <v>1827.0000015422702</v>
      </c>
      <c r="D39" s="1">
        <v>0</v>
      </c>
      <c r="E39">
        <f>(R39-S39*(1000-T39)/(1000-U39))*AK39</f>
        <v>3.5317359949517972</v>
      </c>
      <c r="F39">
        <f>IF(AV39&lt;&gt;0,1/(1/AV39-1/N39),0)</f>
        <v>1.5361619294015953</v>
      </c>
      <c r="G39">
        <f>((AY39-AL39/2)*S39-E39)/(AY39+AL39/2)</f>
        <v>378.14575282412579</v>
      </c>
      <c r="H39">
        <f>AL39*1000</f>
        <v>15.777654809946018</v>
      </c>
      <c r="I39">
        <f>(AQ39-AW39)</f>
        <v>1.1681881939714112</v>
      </c>
      <c r="J39">
        <f>(P39+AP39*D39)</f>
        <v>32.576251983642578</v>
      </c>
      <c r="K39" s="1"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33.393104553222656</v>
      </c>
      <c r="P39" s="1">
        <v>32.576251983642578</v>
      </c>
      <c r="Q39" s="1">
        <v>33.49658203125</v>
      </c>
      <c r="R39" s="1">
        <v>400.01089477539063</v>
      </c>
      <c r="S39" s="1">
        <v>391.2188720703125</v>
      </c>
      <c r="T39" s="1">
        <v>29.075660705566406</v>
      </c>
      <c r="U39" s="1">
        <v>42.758949279785156</v>
      </c>
      <c r="V39" s="1">
        <v>49.567955017089844</v>
      </c>
      <c r="W39" s="1">
        <v>72.895118713378906</v>
      </c>
      <c r="X39" s="1">
        <v>300.22177124023438</v>
      </c>
      <c r="Y39" s="1">
        <v>750.06658935546875</v>
      </c>
      <c r="Z39" s="1">
        <v>2.0488187670707703E-2</v>
      </c>
      <c r="AA39" s="1">
        <v>88.048675537109375</v>
      </c>
      <c r="AB39" s="1">
        <v>-24.857915878295898</v>
      </c>
      <c r="AC39" s="1">
        <v>-1.4834620952606201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1.103756511912626</v>
      </c>
      <c r="AL39">
        <f>(U39-T39)/(1000-U39)*AK39</f>
        <v>1.5777654809946019E-2</v>
      </c>
      <c r="AM39">
        <f>(P39+273.15)</f>
        <v>305.72625198364256</v>
      </c>
      <c r="AN39">
        <f>(O39+273.15)</f>
        <v>306.54310455322263</v>
      </c>
      <c r="AO39">
        <f>(Y39*AG39+Z39*AH39)*AI39</f>
        <v>120.01065161442784</v>
      </c>
      <c r="AP39">
        <f>((AO39+0.00000010773*(AN39^4-AM39^4))-AL39*44100)/(L39*51.4+0.00000043092*AM39^3)</f>
        <v>-4.6246759713505572</v>
      </c>
      <c r="AQ39">
        <f>0.61365*EXP(17.502*J39/(240.97+J39))</f>
        <v>4.9330570454149312</v>
      </c>
      <c r="AR39">
        <f>AQ39*1000/AA39</f>
        <v>56.026476438431189</v>
      </c>
      <c r="AS39">
        <f>(AR39-U39)</f>
        <v>13.267527158646033</v>
      </c>
      <c r="AT39">
        <f>IF(D39,P39,(O39+P39)/2)</f>
        <v>32.984678268432617</v>
      </c>
      <c r="AU39">
        <f>0.61365*EXP(17.502*AT39/(240.97+AT39))</f>
        <v>5.0477592585591546</v>
      </c>
      <c r="AV39">
        <f>IF(AS39&lt;&gt;0,(1000-(AR39+U39)/2)/AS39*AL39,0)</f>
        <v>1.1304558458396876</v>
      </c>
      <c r="AW39">
        <f>U39*AA39/1000</f>
        <v>3.76486885144352</v>
      </c>
      <c r="AX39">
        <f>(AU39-AW39)</f>
        <v>1.2828904071156346</v>
      </c>
      <c r="AY39">
        <f>1/(1.6/F39+1.37/N39)</f>
        <v>0.73441697818494001</v>
      </c>
      <c r="AZ39">
        <f>G39*AA39*0.001</f>
        <v>33.295232696147409</v>
      </c>
      <c r="BA39">
        <f>G39/S39</f>
        <v>0.9665836180729106</v>
      </c>
      <c r="BB39">
        <f>(1-AL39*AA39/AQ39/F39)*100</f>
        <v>81.66790318227865</v>
      </c>
      <c r="BC39">
        <f>(S39-E39/(N39/1.35))</f>
        <v>390.10498049746809</v>
      </c>
      <c r="BD39">
        <f>E39*BB39/100/BC39</f>
        <v>7.3936372956141727E-3</v>
      </c>
    </row>
    <row r="40" spans="1:56" x14ac:dyDescent="0.35">
      <c r="A40" s="1" t="s">
        <v>0</v>
      </c>
      <c r="B40" s="1" t="s">
        <v>2530</v>
      </c>
      <c r="K40" s="1">
        <v>2.72</v>
      </c>
    </row>
    <row r="41" spans="1:56" x14ac:dyDescent="0.35">
      <c r="A41" s="1" t="s">
        <v>0</v>
      </c>
      <c r="B41" s="1" t="s">
        <v>2529</v>
      </c>
      <c r="K41" s="1">
        <v>2.72</v>
      </c>
    </row>
    <row r="42" spans="1:56" x14ac:dyDescent="0.35">
      <c r="A42" s="1">
        <v>9</v>
      </c>
      <c r="B42" s="1" t="s">
        <v>2528</v>
      </c>
      <c r="C42" s="1">
        <v>2031.5000015310943</v>
      </c>
      <c r="D42" s="1">
        <v>0</v>
      </c>
      <c r="E42">
        <f>(R42-S42*(1000-T42)/(1000-U42))*AK42</f>
        <v>4.477900798973546</v>
      </c>
      <c r="F42">
        <f>IF(AV42&lt;&gt;0,1/(1/AV42-1/N42),0)</f>
        <v>2.2425142954515733</v>
      </c>
      <c r="G42">
        <f>((AY42-AL42/2)*S42-E42)/(AY42+AL42/2)</f>
        <v>378.98210507961556</v>
      </c>
      <c r="H42">
        <f>AL42*1000</f>
        <v>16.575640624505869</v>
      </c>
      <c r="I42">
        <f>(AQ42-AW42)</f>
        <v>0.94316299047940566</v>
      </c>
      <c r="J42">
        <f>(P42+AP42*D42)</f>
        <v>32.01910400390625</v>
      </c>
      <c r="K42" s="1"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33.447067260742188</v>
      </c>
      <c r="P42" s="1">
        <v>32.01910400390625</v>
      </c>
      <c r="Q42" s="1">
        <v>33.537281036376953</v>
      </c>
      <c r="R42" s="1">
        <v>400.11837768554688</v>
      </c>
      <c r="S42" s="1">
        <v>390.198974609375</v>
      </c>
      <c r="T42" s="1">
        <v>29.216220855712891</v>
      </c>
      <c r="U42" s="1">
        <v>43.5830078125</v>
      </c>
      <c r="V42" s="1">
        <v>49.652847290039063</v>
      </c>
      <c r="W42" s="1">
        <v>74.069145202636719</v>
      </c>
      <c r="X42" s="1">
        <v>300.14205932617188</v>
      </c>
      <c r="Y42" s="1">
        <v>999.67852783203125</v>
      </c>
      <c r="Z42" s="1">
        <v>7.1106590330600739E-2</v>
      </c>
      <c r="AA42" s="1">
        <v>88.040870666503906</v>
      </c>
      <c r="AB42" s="1">
        <v>-24.333738327026367</v>
      </c>
      <c r="AC42" s="1">
        <v>-1.586046576499939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1.1034634534050434</v>
      </c>
      <c r="AL42">
        <f>(U42-T42)/(1000-U42)*AK42</f>
        <v>1.657564062450587E-2</v>
      </c>
      <c r="AM42">
        <f>(P42+273.15)</f>
        <v>305.16910400390623</v>
      </c>
      <c r="AN42">
        <f>(O42+273.15)</f>
        <v>306.59706726074216</v>
      </c>
      <c r="AO42">
        <f>(Y42*AG42+Z42*AH42)*AI42</f>
        <v>159.94856087799599</v>
      </c>
      <c r="AP42">
        <f>((AO42+0.00000010773*(AN42^4-AM42^4))-AL42*44100)/(L42*51.4+0.00000043092*AM42^3)</f>
        <v>-4.5269440156248821</v>
      </c>
      <c r="AQ42">
        <f>0.61365*EXP(17.502*J42/(240.97+J42))</f>
        <v>4.7802489445569476</v>
      </c>
      <c r="AR42">
        <f>AQ42*1000/AA42</f>
        <v>54.295793628215947</v>
      </c>
      <c r="AS42">
        <f>(AR42-U42)</f>
        <v>10.712785815715947</v>
      </c>
      <c r="AT42">
        <f>IF(D42,P42,(O42+P42)/2)</f>
        <v>32.733085632324219</v>
      </c>
      <c r="AU42">
        <f>0.61365*EXP(17.502*AT42/(240.97+AT42))</f>
        <v>4.9768309581049026</v>
      </c>
      <c r="AV42">
        <f>IF(AS42&lt;&gt;0,(1000-(AR42+U42)/2)/AS42*AL42,0)</f>
        <v>1.4715536161153968</v>
      </c>
      <c r="AW42">
        <f>U42*AA42/1000</f>
        <v>3.8370859540775419</v>
      </c>
      <c r="AX42">
        <f>(AU42-AW42)</f>
        <v>1.1397450040273607</v>
      </c>
      <c r="AY42">
        <f>1/(1.6/F42+1.37/N42)</f>
        <v>0.96753691805251962</v>
      </c>
      <c r="AZ42">
        <f>G42*AA42*0.001</f>
        <v>33.365914498233828</v>
      </c>
      <c r="BA42">
        <f>G42/S42</f>
        <v>0.97125346231114895</v>
      </c>
      <c r="BB42">
        <f>(1-AL42*AA42/AQ42/F42)*100</f>
        <v>86.386527558277209</v>
      </c>
      <c r="BC42">
        <f>(S42-E42/(N42/1.35))</f>
        <v>388.78666746888109</v>
      </c>
      <c r="BD42">
        <f>E42*BB42/100/BC42</f>
        <v>9.9496802010249508E-3</v>
      </c>
    </row>
    <row r="43" spans="1:56" x14ac:dyDescent="0.35">
      <c r="A43" s="1" t="s">
        <v>0</v>
      </c>
      <c r="B43" s="1" t="s">
        <v>2527</v>
      </c>
      <c r="K43" s="1">
        <v>2.72</v>
      </c>
    </row>
    <row r="44" spans="1:56" x14ac:dyDescent="0.35">
      <c r="A44" s="1" t="s">
        <v>0</v>
      </c>
      <c r="B44" s="1" t="s">
        <v>2526</v>
      </c>
      <c r="K44" s="1">
        <v>2.72</v>
      </c>
    </row>
    <row r="45" spans="1:56" x14ac:dyDescent="0.35">
      <c r="A45" s="1">
        <v>10</v>
      </c>
      <c r="B45" s="1" t="s">
        <v>2525</v>
      </c>
      <c r="C45" s="1">
        <v>2236.5000015310943</v>
      </c>
      <c r="D45" s="1">
        <v>0</v>
      </c>
      <c r="E45">
        <f>(R45-S45*(1000-T45)/(1000-U45))*AK45</f>
        <v>5.2697729316492286</v>
      </c>
      <c r="F45">
        <f>IF(AV45&lt;&gt;0,1/(1/AV45-1/N45),0)</f>
        <v>-5.3682391013716346</v>
      </c>
      <c r="G45">
        <f>((AY45-AL45/2)*S45-E45)/(AY45+AL45/2)</f>
        <v>388.74214946629115</v>
      </c>
      <c r="H45">
        <f>AL45*1000</f>
        <v>17.411614358648823</v>
      </c>
      <c r="I45">
        <f>(AQ45-AW45)</f>
        <v>6.9326019650247872E-2</v>
      </c>
      <c r="J45">
        <f>(P45+AP45*D45)</f>
        <v>28.824909210205078</v>
      </c>
      <c r="K45" s="1"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33.519069671630859</v>
      </c>
      <c r="P45" s="1">
        <v>28.824909210205078</v>
      </c>
      <c r="Q45" s="1">
        <v>33.590618133544922</v>
      </c>
      <c r="R45" s="1">
        <v>399.92044067382813</v>
      </c>
      <c r="S45" s="1">
        <v>389.00726318359375</v>
      </c>
      <c r="T45" s="1">
        <v>29.353893280029297</v>
      </c>
      <c r="U45" s="1">
        <v>44.430965423583984</v>
      </c>
      <c r="V45" s="1">
        <v>49.687862396240234</v>
      </c>
      <c r="W45" s="1">
        <v>75.209098815917969</v>
      </c>
      <c r="X45" s="1">
        <v>300.16012573242188</v>
      </c>
      <c r="Y45" s="1">
        <v>1249.6558837890625</v>
      </c>
      <c r="Z45" s="1">
        <v>0.20970465242862701</v>
      </c>
      <c r="AA45" s="1">
        <v>88.043975830078125</v>
      </c>
      <c r="AB45" s="1">
        <v>-23.975439071655273</v>
      </c>
      <c r="AC45" s="1">
        <v>-1.6942144632339478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1.1035298740162567</v>
      </c>
      <c r="AL45">
        <f>(U45-T45)/(1000-U45)*AK45</f>
        <v>1.7411614358648821E-2</v>
      </c>
      <c r="AM45">
        <f>(P45+273.15)</f>
        <v>301.97490921020506</v>
      </c>
      <c r="AN45">
        <f>(O45+273.15)</f>
        <v>306.66906967163084</v>
      </c>
      <c r="AO45">
        <f>(Y45*AG45+Z45*AH45)*AI45</f>
        <v>199.9449369371323</v>
      </c>
      <c r="AP45">
        <f>((AO45+0.00000010773*(AN45^4-AM45^4))-AL45*44100)/(L45*51.4+0.00000043092*AM45^3)</f>
        <v>-4.1920807586284328</v>
      </c>
      <c r="AQ45">
        <f>0.61365*EXP(17.502*J45/(240.97+J45))</f>
        <v>3.9812048655113133</v>
      </c>
      <c r="AR45">
        <f>AQ45*1000/AA45</f>
        <v>45.218367616597675</v>
      </c>
      <c r="AS45">
        <f>(AR45-U45)</f>
        <v>0.78740219301369052</v>
      </c>
      <c r="AT45">
        <f>IF(D45,P45,(O45+P45)/2)</f>
        <v>31.171989440917969</v>
      </c>
      <c r="AU45">
        <f>0.61365*EXP(17.502*AT45/(240.97+AT45))</f>
        <v>4.5558081715424157</v>
      </c>
      <c r="AV45">
        <f>IF(AS45&lt;&gt;0,(1000-(AR45+U45)/2)/AS45*AL45,0)</f>
        <v>21.121536997239222</v>
      </c>
      <c r="AW45">
        <f>U45*AA45/1000</f>
        <v>3.9118788458610654</v>
      </c>
      <c r="AX45">
        <f>(AU45-AW45)</f>
        <v>0.64392932568135031</v>
      </c>
      <c r="AY45">
        <f>1/(1.6/F45+1.37/N45)</f>
        <v>45.417149570839321</v>
      </c>
      <c r="AZ45">
        <f>G45*AA45*0.001</f>
        <v>34.226404411742756</v>
      </c>
      <c r="BA45">
        <f>G45/S45</f>
        <v>0.99931848645926835</v>
      </c>
      <c r="BB45">
        <f>(1-AL45*AA45/AQ45/F45)*100</f>
        <v>107.17285923922708</v>
      </c>
      <c r="BC45">
        <f>(S45-E45/(N45/1.35))</f>
        <v>387.34520359936721</v>
      </c>
      <c r="BD45">
        <f>E45*BB45/100/BC45</f>
        <v>1.4580705463194081E-2</v>
      </c>
    </row>
    <row r="46" spans="1:56" x14ac:dyDescent="0.35">
      <c r="A46" s="1" t="s">
        <v>0</v>
      </c>
      <c r="B46" s="1" t="s">
        <v>2524</v>
      </c>
      <c r="K46" s="1">
        <v>2.72</v>
      </c>
    </row>
    <row r="47" spans="1:56" x14ac:dyDescent="0.35">
      <c r="A47" s="1" t="s">
        <v>0</v>
      </c>
      <c r="B47" s="1" t="s">
        <v>2523</v>
      </c>
      <c r="K47" s="1">
        <v>2.72</v>
      </c>
    </row>
    <row r="48" spans="1:56" x14ac:dyDescent="0.35">
      <c r="A48" s="1">
        <v>11</v>
      </c>
      <c r="B48" s="1" t="s">
        <v>2522</v>
      </c>
      <c r="C48" s="1">
        <v>2442.0000015199184</v>
      </c>
      <c r="D48" s="1">
        <v>0</v>
      </c>
      <c r="E48">
        <f>(R48-S48*(1000-T48)/(1000-U48))*AK48</f>
        <v>6.3085771120271055</v>
      </c>
      <c r="F48">
        <f>IF(AV48&lt;&gt;0,1/(1/AV48-1/N48),0)</f>
        <v>2.246768496717507</v>
      </c>
      <c r="G48">
        <f>((AY48-AL48/2)*S48-E48)/(AY48+AL48/2)</f>
        <v>373.87750708528961</v>
      </c>
      <c r="H48">
        <f>AL48*1000</f>
        <v>18.574036022850496</v>
      </c>
      <c r="I48">
        <f>(AQ48-AW48)</f>
        <v>1.0527011417879031</v>
      </c>
      <c r="J48">
        <f>(P48+AP48*D48)</f>
        <v>33.042606353759766</v>
      </c>
      <c r="K48" s="1"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33.615230560302734</v>
      </c>
      <c r="P48" s="1">
        <v>33.042606353759766</v>
      </c>
      <c r="Q48" s="1">
        <v>33.663578033447266</v>
      </c>
      <c r="R48" s="1">
        <v>399.93075561523438</v>
      </c>
      <c r="S48" s="1">
        <v>387.68966674804688</v>
      </c>
      <c r="T48" s="1">
        <v>29.49970817565918</v>
      </c>
      <c r="U48" s="1">
        <v>45.562946319580078</v>
      </c>
      <c r="V48" s="1">
        <v>49.666347503662109</v>
      </c>
      <c r="W48" s="1">
        <v>76.710762023925781</v>
      </c>
      <c r="X48" s="1">
        <v>300.18527221679688</v>
      </c>
      <c r="Y48" s="1">
        <v>1600.203125</v>
      </c>
      <c r="Z48" s="1">
        <v>1.2052133679389954E-2</v>
      </c>
      <c r="AA48" s="1">
        <v>88.043319702148438</v>
      </c>
      <c r="AB48" s="1">
        <v>-23.540952682495117</v>
      </c>
      <c r="AC48" s="1">
        <v>-1.8516206741333008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1.1036223243264589</v>
      </c>
      <c r="AL48">
        <f>(U48-T48)/(1000-U48)*AK48</f>
        <v>1.8574036022850498E-2</v>
      </c>
      <c r="AM48">
        <f>(P48+273.15)</f>
        <v>306.19260635375974</v>
      </c>
      <c r="AN48">
        <f>(O48+273.15)</f>
        <v>306.76523056030271</v>
      </c>
      <c r="AO48">
        <f>(Y48*AG48+Z48*AH48)*AI48</f>
        <v>256.03249427722767</v>
      </c>
      <c r="AP48">
        <f>((AO48+0.00000010773*(AN48^4-AM48^4))-AL48*44100)/(L48*51.4+0.00000043092*AM48^3)</f>
        <v>-4.5432308922431197</v>
      </c>
      <c r="AQ48">
        <f>0.61365*EXP(17.502*J48/(240.97+J48))</f>
        <v>5.0642141911745195</v>
      </c>
      <c r="AR48">
        <f>AQ48*1000/AA48</f>
        <v>57.519573413483435</v>
      </c>
      <c r="AS48">
        <f>(AR48-U48)</f>
        <v>11.956627093903357</v>
      </c>
      <c r="AT48">
        <f>IF(D48,P48,(O48+P48)/2)</f>
        <v>33.32891845703125</v>
      </c>
      <c r="AU48">
        <f>0.61365*EXP(17.502*AT48/(240.97+AT48))</f>
        <v>5.1462306573366501</v>
      </c>
      <c r="AV48">
        <f>IF(AS48&lt;&gt;0,(1000-(AR48+U48)/2)/AS48*AL48,0)</f>
        <v>1.4733843137425551</v>
      </c>
      <c r="AW48">
        <f>U48*AA48/1000</f>
        <v>4.0115130493866165</v>
      </c>
      <c r="AX48">
        <f>(AU48-AW48)</f>
        <v>1.1347176079500336</v>
      </c>
      <c r="AY48">
        <f>1/(1.6/F48+1.37/N48)</f>
        <v>0.96880325011072654</v>
      </c>
      <c r="AZ48">
        <f>G48*AA48*0.001</f>
        <v>32.917416885752424</v>
      </c>
      <c r="BA48">
        <f>G48/S48</f>
        <v>0.96437315500664722</v>
      </c>
      <c r="BB48">
        <f>(1-AL48*AA48/AQ48/F48)*100</f>
        <v>85.627500531756795</v>
      </c>
      <c r="BC48">
        <f>(S48-E48/(N48/1.35))</f>
        <v>385.69997360796782</v>
      </c>
      <c r="BD48">
        <f>E48*BB48/100/BC48</f>
        <v>1.4005385713709845E-2</v>
      </c>
    </row>
    <row r="49" spans="1:56" x14ac:dyDescent="0.35">
      <c r="A49" s="1" t="s">
        <v>0</v>
      </c>
      <c r="B49" s="1" t="s">
        <v>2521</v>
      </c>
      <c r="K49" s="1">
        <v>2.72</v>
      </c>
    </row>
    <row r="50" spans="1:56" x14ac:dyDescent="0.35">
      <c r="A50" s="1" t="s">
        <v>0</v>
      </c>
      <c r="B50" s="1" t="s">
        <v>2520</v>
      </c>
      <c r="K50" s="1">
        <v>2.72</v>
      </c>
    </row>
    <row r="51" spans="1:56" x14ac:dyDescent="0.35">
      <c r="A51" s="1">
        <v>12</v>
      </c>
      <c r="B51" s="1" t="s">
        <v>2519</v>
      </c>
      <c r="C51" s="1">
        <v>2647.5000015087426</v>
      </c>
      <c r="D51" s="1">
        <v>0</v>
      </c>
      <c r="E51">
        <f>(R51-S51*(1000-T51)/(1000-U51))*AK51</f>
        <v>7.5558013939781823</v>
      </c>
      <c r="F51">
        <f>IF(AV51&lt;&gt;0,1/(1/AV51-1/N51),0)</f>
        <v>-0.91070214903595137</v>
      </c>
      <c r="G51">
        <f>((AY51-AL51/2)*S51-E51)/(AY51+AL51/2)</f>
        <v>408.32119375726973</v>
      </c>
      <c r="H51">
        <f>AL51*1000</f>
        <v>19.946585697432074</v>
      </c>
      <c r="I51">
        <f>(AQ51-AW51)</f>
        <v>-1.459551927748016</v>
      </c>
      <c r="J51">
        <f>(P51+AP51*D51)</f>
        <v>22.078760147094727</v>
      </c>
      <c r="K51" s="1"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33.737064361572266</v>
      </c>
      <c r="P51" s="1">
        <v>22.078760147094727</v>
      </c>
      <c r="Q51" s="1">
        <v>33.756900787353516</v>
      </c>
      <c r="R51" s="1">
        <v>399.9046630859375</v>
      </c>
      <c r="S51" s="1">
        <v>386.08123779296875</v>
      </c>
      <c r="T51" s="1">
        <v>29.634708404541016</v>
      </c>
      <c r="U51" s="1">
        <v>46.860420227050781</v>
      </c>
      <c r="V51" s="1">
        <v>49.555934906005859</v>
      </c>
      <c r="W51" s="1">
        <v>78.361213684082031</v>
      </c>
      <c r="X51" s="1">
        <v>300.2042236328125</v>
      </c>
      <c r="Y51" s="1">
        <v>1999.0841064453125</v>
      </c>
      <c r="Z51" s="1">
        <v>0.1422155350446701</v>
      </c>
      <c r="AA51" s="1">
        <v>88.045120239257813</v>
      </c>
      <c r="AB51" s="1">
        <v>-22.965520858764648</v>
      </c>
      <c r="AC51" s="1">
        <v>-2.0799961090087891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1.1036919986500457</v>
      </c>
      <c r="AL51">
        <f>(U51-T51)/(1000-U51)*AK51</f>
        <v>1.9946585697432073E-2</v>
      </c>
      <c r="AM51">
        <f>(P51+273.15)</f>
        <v>295.2287601470947</v>
      </c>
      <c r="AN51">
        <f>(O51+273.15)</f>
        <v>306.88706436157224</v>
      </c>
      <c r="AO51">
        <f>(Y51*AG51+Z51*AH51)*AI51</f>
        <v>319.85344988196812</v>
      </c>
      <c r="AP51">
        <f>((AO51+0.00000010773*(AN51^4-AM51^4))-AL51*44100)/(L51*51.4+0.00000043092*AM51^3)</f>
        <v>-3.4903380253009222</v>
      </c>
      <c r="AQ51">
        <f>0.61365*EXP(17.502*J51/(240.97+J51))</f>
        <v>2.6662794056048189</v>
      </c>
      <c r="AR51">
        <f>AQ51*1000/AA51</f>
        <v>30.283102554228446</v>
      </c>
      <c r="AS51">
        <f>(AR51-U51)</f>
        <v>-16.577317672822335</v>
      </c>
      <c r="AT51">
        <f>IF(D51,P51,(O51+P51)/2)</f>
        <v>27.907912254333496</v>
      </c>
      <c r="AU51">
        <f>0.61365*EXP(17.502*AT51/(240.97+AT51))</f>
        <v>3.7745151102488235</v>
      </c>
      <c r="AV51">
        <f>IF(AS51&lt;&gt;0,(1000-(AR51+U51)/2)/AS51*AL51,0)</f>
        <v>-1.1568343643913415</v>
      </c>
      <c r="AW51">
        <f>U51*AA51/1000</f>
        <v>4.1258313333528349</v>
      </c>
      <c r="AX51">
        <f>(AU51-AW51)</f>
        <v>-0.35131622310401145</v>
      </c>
      <c r="AY51">
        <f>1/(1.6/F51+1.37/N51)</f>
        <v>-0.69598202030645684</v>
      </c>
      <c r="AZ51">
        <f>G51*AA51*0.001</f>
        <v>35.950688600596102</v>
      </c>
      <c r="BA51">
        <f>G51/S51</f>
        <v>1.0576043427840098</v>
      </c>
      <c r="BB51">
        <f>(1-AL51*AA51/AQ51/F51)*100</f>
        <v>172.32556558345928</v>
      </c>
      <c r="BC51">
        <f>(S51-E51/(N51/1.35))</f>
        <v>383.69817645688124</v>
      </c>
      <c r="BD51">
        <f>E51*BB51/100/BC51</f>
        <v>3.3934426289875821E-2</v>
      </c>
    </row>
    <row r="52" spans="1:56" x14ac:dyDescent="0.35">
      <c r="A52" s="1" t="s">
        <v>0</v>
      </c>
      <c r="B52" s="1" t="s">
        <v>2518</v>
      </c>
    </row>
    <row r="53" spans="1:56" x14ac:dyDescent="0.35">
      <c r="A53" s="1" t="s">
        <v>0</v>
      </c>
      <c r="B53" s="1" t="s">
        <v>2517</v>
      </c>
    </row>
    <row r="54" spans="1:56" x14ac:dyDescent="0.35">
      <c r="A54" s="1" t="s">
        <v>0</v>
      </c>
      <c r="B54" s="1" t="s">
        <v>2516</v>
      </c>
    </row>
    <row r="55" spans="1:56" x14ac:dyDescent="0.35">
      <c r="A55" s="1" t="s">
        <v>0</v>
      </c>
      <c r="B55" s="1" t="s">
        <v>2515</v>
      </c>
    </row>
    <row r="56" spans="1:56" x14ac:dyDescent="0.35">
      <c r="A56" s="1"/>
      <c r="B56" s="1"/>
    </row>
    <row r="57" spans="1:56" x14ac:dyDescent="0.35">
      <c r="A57" s="1"/>
      <c r="B57" s="1"/>
      <c r="C57" s="1"/>
      <c r="D57" s="1"/>
      <c r="K57" s="1"/>
      <c r="M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29684B-5172-4C18-8F04-A9DB9D3F220A}">
  <dimension ref="A1:BD55"/>
  <sheetViews>
    <sheetView zoomScale="37" workbookViewId="0">
      <selection activeCell="K18" sqref="K18:K51"/>
    </sheetView>
  </sheetViews>
  <sheetFormatPr defaultRowHeight="14.5" x14ac:dyDescent="0.35"/>
  <sheetData>
    <row r="1" spans="1:56" x14ac:dyDescent="0.35">
      <c r="A1" s="1" t="s">
        <v>70</v>
      </c>
    </row>
    <row r="2" spans="1:56" x14ac:dyDescent="0.35">
      <c r="A2" s="1" t="s">
        <v>1619</v>
      </c>
    </row>
    <row r="3" spans="1:56" x14ac:dyDescent="0.35">
      <c r="A3" s="1" t="s">
        <v>69</v>
      </c>
      <c r="B3" s="1" t="s">
        <v>624</v>
      </c>
    </row>
    <row r="4" spans="1:56" x14ac:dyDescent="0.35">
      <c r="A4" s="1" t="s">
        <v>67</v>
      </c>
      <c r="B4" s="1" t="s">
        <v>66</v>
      </c>
      <c r="C4" s="1">
        <v>1</v>
      </c>
      <c r="D4" s="1">
        <v>0.15999999642372131</v>
      </c>
    </row>
    <row r="5" spans="1:56" x14ac:dyDescent="0.35">
      <c r="A5" s="1" t="s">
        <v>65</v>
      </c>
      <c r="B5" s="1">
        <v>4</v>
      </c>
    </row>
    <row r="6" spans="1:56" x14ac:dyDescent="0.35">
      <c r="A6" s="1" t="s">
        <v>64</v>
      </c>
      <c r="B6" s="1" t="s">
        <v>623</v>
      </c>
    </row>
    <row r="7" spans="1:56" x14ac:dyDescent="0.35">
      <c r="A7" s="1" t="s">
        <v>0</v>
      </c>
      <c r="B7" s="1" t="s">
        <v>62</v>
      </c>
    </row>
    <row r="9" spans="1:56" x14ac:dyDescent="0.35">
      <c r="A9" s="1" t="s">
        <v>61</v>
      </c>
      <c r="B9" s="1" t="s">
        <v>60</v>
      </c>
      <c r="C9" s="1" t="s">
        <v>59</v>
      </c>
      <c r="D9" s="1" t="s">
        <v>58</v>
      </c>
      <c r="E9" s="1" t="s">
        <v>57</v>
      </c>
      <c r="F9" s="1" t="s">
        <v>56</v>
      </c>
      <c r="G9" s="1" t="s">
        <v>55</v>
      </c>
      <c r="H9" s="1" t="s">
        <v>54</v>
      </c>
      <c r="I9" s="1" t="s">
        <v>53</v>
      </c>
      <c r="J9" s="1" t="s">
        <v>52</v>
      </c>
      <c r="K9" s="1" t="s">
        <v>51</v>
      </c>
      <c r="L9" s="1" t="s">
        <v>50</v>
      </c>
      <c r="M9" s="1" t="s">
        <v>49</v>
      </c>
      <c r="N9" s="1" t="s">
        <v>48</v>
      </c>
      <c r="O9" s="1" t="s">
        <v>47</v>
      </c>
      <c r="P9" s="1" t="s">
        <v>46</v>
      </c>
      <c r="Q9" s="1" t="s">
        <v>45</v>
      </c>
      <c r="R9" s="1" t="s">
        <v>44</v>
      </c>
      <c r="S9" s="1" t="s">
        <v>43</v>
      </c>
      <c r="T9" s="1" t="s">
        <v>42</v>
      </c>
      <c r="U9" s="1" t="s">
        <v>41</v>
      </c>
      <c r="V9" s="1" t="s">
        <v>40</v>
      </c>
      <c r="W9" s="1" t="s">
        <v>39</v>
      </c>
      <c r="X9" s="1" t="s">
        <v>38</v>
      </c>
      <c r="Y9" s="1" t="s">
        <v>37</v>
      </c>
      <c r="Z9" s="1" t="s">
        <v>36</v>
      </c>
      <c r="AA9" s="1" t="s">
        <v>35</v>
      </c>
      <c r="AB9" s="1" t="s">
        <v>34</v>
      </c>
      <c r="AC9" s="1" t="s">
        <v>33</v>
      </c>
      <c r="AD9" s="1" t="s">
        <v>32</v>
      </c>
      <c r="AE9" s="1" t="s">
        <v>31</v>
      </c>
      <c r="AF9" s="1" t="s">
        <v>30</v>
      </c>
      <c r="AG9" s="1" t="s">
        <v>29</v>
      </c>
      <c r="AH9" s="1" t="s">
        <v>28</v>
      </c>
      <c r="AI9" s="1" t="s">
        <v>27</v>
      </c>
      <c r="AJ9" s="1" t="s">
        <v>26</v>
      </c>
      <c r="AK9" s="1" t="s">
        <v>25</v>
      </c>
      <c r="AL9" s="1" t="s">
        <v>24</v>
      </c>
      <c r="AM9" s="1" t="s">
        <v>23</v>
      </c>
      <c r="AN9" s="1" t="s">
        <v>22</v>
      </c>
      <c r="AO9" s="1" t="s">
        <v>21</v>
      </c>
      <c r="AP9" s="1" t="s">
        <v>20</v>
      </c>
      <c r="AQ9" s="1" t="s">
        <v>19</v>
      </c>
      <c r="AR9" s="1" t="s">
        <v>18</v>
      </c>
      <c r="AS9" s="1" t="s">
        <v>17</v>
      </c>
      <c r="AT9" s="1" t="s">
        <v>16</v>
      </c>
      <c r="AU9" s="1" t="s">
        <v>15</v>
      </c>
      <c r="AV9" s="1" t="s">
        <v>14</v>
      </c>
      <c r="AW9" s="1" t="s">
        <v>13</v>
      </c>
      <c r="AX9" s="1" t="s">
        <v>12</v>
      </c>
      <c r="AY9" s="1" t="s">
        <v>11</v>
      </c>
      <c r="AZ9" s="1" t="s">
        <v>10</v>
      </c>
      <c r="BA9" s="1" t="s">
        <v>9</v>
      </c>
      <c r="BB9" s="1" t="s">
        <v>8</v>
      </c>
      <c r="BC9" s="1" t="s">
        <v>7</v>
      </c>
      <c r="BD9" s="1" t="s">
        <v>6</v>
      </c>
    </row>
    <row r="10" spans="1:56" x14ac:dyDescent="0.35">
      <c r="A10" s="1" t="s">
        <v>5</v>
      </c>
      <c r="B10" s="1" t="s">
        <v>5</v>
      </c>
      <c r="C10" s="1" t="s">
        <v>5</v>
      </c>
      <c r="D10" s="1" t="s">
        <v>5</v>
      </c>
      <c r="E10" s="1" t="s">
        <v>4</v>
      </c>
      <c r="F10" s="1" t="s">
        <v>4</v>
      </c>
      <c r="G10" s="1" t="s">
        <v>4</v>
      </c>
      <c r="H10" s="1" t="s">
        <v>4</v>
      </c>
      <c r="I10" s="1" t="s">
        <v>4</v>
      </c>
      <c r="J10" s="1" t="s">
        <v>4</v>
      </c>
      <c r="K10" s="1" t="s">
        <v>5</v>
      </c>
      <c r="L10" s="1" t="s">
        <v>4</v>
      </c>
      <c r="M10" s="1" t="s">
        <v>5</v>
      </c>
      <c r="N10" s="1" t="s">
        <v>4</v>
      </c>
      <c r="O10" s="1" t="s">
        <v>5</v>
      </c>
      <c r="P10" s="1" t="s">
        <v>5</v>
      </c>
      <c r="Q10" s="1" t="s">
        <v>5</v>
      </c>
      <c r="R10" s="1" t="s">
        <v>5</v>
      </c>
      <c r="S10" s="1" t="s">
        <v>5</v>
      </c>
      <c r="T10" s="1" t="s">
        <v>5</v>
      </c>
      <c r="U10" s="1" t="s">
        <v>5</v>
      </c>
      <c r="V10" s="1" t="s">
        <v>5</v>
      </c>
      <c r="W10" s="1" t="s">
        <v>5</v>
      </c>
      <c r="X10" s="1" t="s">
        <v>5</v>
      </c>
      <c r="Y10" s="1" t="s">
        <v>5</v>
      </c>
      <c r="Z10" s="1" t="s">
        <v>5</v>
      </c>
      <c r="AA10" s="1" t="s">
        <v>5</v>
      </c>
      <c r="AB10" s="1" t="s">
        <v>5</v>
      </c>
      <c r="AC10" s="1" t="s">
        <v>5</v>
      </c>
      <c r="AD10" s="1" t="s">
        <v>5</v>
      </c>
      <c r="AE10" s="1" t="s">
        <v>5</v>
      </c>
      <c r="AF10" s="1" t="s">
        <v>5</v>
      </c>
      <c r="AG10" s="1" t="s">
        <v>5</v>
      </c>
      <c r="AH10" s="1" t="s">
        <v>5</v>
      </c>
      <c r="AI10" s="1" t="s">
        <v>5</v>
      </c>
      <c r="AJ10" s="1" t="s">
        <v>5</v>
      </c>
      <c r="AK10" s="1" t="s">
        <v>4</v>
      </c>
      <c r="AL10" s="1" t="s">
        <v>4</v>
      </c>
      <c r="AM10" s="1" t="s">
        <v>4</v>
      </c>
      <c r="AN10" s="1" t="s">
        <v>4</v>
      </c>
      <c r="AO10" s="1" t="s">
        <v>4</v>
      </c>
      <c r="AP10" s="1" t="s">
        <v>4</v>
      </c>
      <c r="AQ10" s="1" t="s">
        <v>4</v>
      </c>
      <c r="AR10" s="1" t="s">
        <v>4</v>
      </c>
      <c r="AS10" s="1" t="s">
        <v>4</v>
      </c>
      <c r="AT10" s="1" t="s">
        <v>4</v>
      </c>
      <c r="AU10" s="1" t="s">
        <v>4</v>
      </c>
      <c r="AV10" s="1" t="s">
        <v>4</v>
      </c>
      <c r="AW10" s="1" t="s">
        <v>4</v>
      </c>
      <c r="AX10" s="1" t="s">
        <v>4</v>
      </c>
      <c r="AY10" s="1" t="s">
        <v>4</v>
      </c>
      <c r="AZ10" s="1" t="s">
        <v>4</v>
      </c>
      <c r="BA10" s="1" t="s">
        <v>4</v>
      </c>
      <c r="BB10" s="1" t="s">
        <v>4</v>
      </c>
      <c r="BC10" s="1" t="s">
        <v>4</v>
      </c>
      <c r="BD10" s="1" t="s">
        <v>4</v>
      </c>
    </row>
    <row r="11" spans="1:56" x14ac:dyDescent="0.35">
      <c r="A11" s="1" t="s">
        <v>0</v>
      </c>
      <c r="B11" s="1" t="s">
        <v>1618</v>
      </c>
    </row>
    <row r="12" spans="1:56" x14ac:dyDescent="0.35">
      <c r="A12" s="1" t="s">
        <v>0</v>
      </c>
      <c r="B12" s="1" t="s">
        <v>1617</v>
      </c>
    </row>
    <row r="13" spans="1:56" x14ac:dyDescent="0.35">
      <c r="A13" s="1" t="s">
        <v>0</v>
      </c>
      <c r="B13" s="1" t="s">
        <v>1616</v>
      </c>
    </row>
    <row r="14" spans="1:56" x14ac:dyDescent="0.35">
      <c r="A14" s="1" t="s">
        <v>0</v>
      </c>
      <c r="B14" s="1" t="s">
        <v>1615</v>
      </c>
    </row>
    <row r="15" spans="1:56" x14ac:dyDescent="0.35">
      <c r="A15" s="1" t="s">
        <v>0</v>
      </c>
      <c r="B15" s="1" t="s">
        <v>1614</v>
      </c>
    </row>
    <row r="16" spans="1:56" x14ac:dyDescent="0.35">
      <c r="A16" s="1" t="s">
        <v>0</v>
      </c>
      <c r="B16" s="1" t="s">
        <v>1613</v>
      </c>
    </row>
    <row r="17" spans="1:56" x14ac:dyDescent="0.35">
      <c r="A17" s="1" t="s">
        <v>0</v>
      </c>
      <c r="B17" s="1" t="s">
        <v>1612</v>
      </c>
    </row>
    <row r="18" spans="1:56" x14ac:dyDescent="0.35">
      <c r="A18" s="1">
        <v>1</v>
      </c>
      <c r="B18" s="1" t="s">
        <v>1611</v>
      </c>
      <c r="C18" s="1">
        <v>523.00000800192356</v>
      </c>
      <c r="D18" s="1">
        <v>0</v>
      </c>
      <c r="E18">
        <f>(R18-S18*(1000-T18)/(1000-U18))*AK18</f>
        <v>-7.5985061943208478</v>
      </c>
      <c r="F18">
        <f>IF(AV18&lt;&gt;0,1/(1/AV18-1/N18),0)</f>
        <v>4.6420549481024684</v>
      </c>
      <c r="G18">
        <f>((AY18-AL18/2)*S18-E18)/(AY18+AL18/2)</f>
        <v>392.57392350231112</v>
      </c>
      <c r="H18">
        <f>AL18*1000</f>
        <v>30.940124811137395</v>
      </c>
      <c r="I18">
        <f>(AQ18-AW18)</f>
        <v>1.2527458241662184</v>
      </c>
      <c r="J18">
        <f>(P18+AP18*D18)</f>
        <v>27.387594223022461</v>
      </c>
      <c r="K18" s="1">
        <v>2.72</v>
      </c>
      <c r="L18">
        <f>(K18*AE18+AF18)</f>
        <v>2.140174012184143</v>
      </c>
      <c r="M18" s="1">
        <v>0.5</v>
      </c>
      <c r="N18">
        <f>L18*(M18+1)*(M18+1)/(M18*M18+1)</f>
        <v>3.8523132219314578</v>
      </c>
      <c r="O18" s="1">
        <v>27.374502182006836</v>
      </c>
      <c r="P18" s="1">
        <v>27.387594223022461</v>
      </c>
      <c r="Q18" s="1">
        <v>27.505422592163086</v>
      </c>
      <c r="R18" s="1">
        <v>400.01058959960938</v>
      </c>
      <c r="S18" s="1">
        <v>395.79364013671875</v>
      </c>
      <c r="T18" s="1">
        <v>-2.1890372037887573E-2</v>
      </c>
      <c r="U18" s="1">
        <v>27.286462783813477</v>
      </c>
      <c r="V18" s="1">
        <v>-5.2816465497016907E-2</v>
      </c>
      <c r="W18" s="1">
        <v>65.83599853515625</v>
      </c>
      <c r="X18" s="1">
        <v>299.7646484375</v>
      </c>
      <c r="Y18" s="1">
        <v>0.36919346451759338</v>
      </c>
      <c r="Z18" s="1">
        <v>0.37719950079917908</v>
      </c>
      <c r="AA18" s="1">
        <v>88.274734497070313</v>
      </c>
      <c r="AB18" s="1">
        <v>-7.1573238372802734</v>
      </c>
      <c r="AC18" s="1">
        <v>0.14062601327896118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1.1020759133731615</v>
      </c>
      <c r="AL18">
        <f>(U18-T18)/(1000-U18)*AK18</f>
        <v>3.0940124811137393E-2</v>
      </c>
      <c r="AM18">
        <f>(P18+273.15)</f>
        <v>300.53759422302244</v>
      </c>
      <c r="AN18">
        <f>(O18+273.15)</f>
        <v>300.52450218200681</v>
      </c>
      <c r="AO18">
        <f>(Y18*AG18+Z18*AH18)*AI18</f>
        <v>5.9070953002476223E-2</v>
      </c>
      <c r="AP18">
        <f>((AO18+0.00000010773*(AN18^4-AM18^4))-AL18*44100)/(L18*51.4+0.00000043092*AM18^3)</f>
        <v>-11.212211650985276</v>
      </c>
      <c r="AQ18">
        <f>0.61365*EXP(17.502*J18/(240.97+J18))</f>
        <v>3.6614510817715433</v>
      </c>
      <c r="AR18">
        <f>AQ18*1000/AA18</f>
        <v>41.47790534440022</v>
      </c>
      <c r="AS18">
        <f>(AR18-U18)</f>
        <v>14.191442560586744</v>
      </c>
      <c r="AT18">
        <f>IF(D18,P18,(O18+P18)/2)</f>
        <v>27.381048202514648</v>
      </c>
      <c r="AU18">
        <f>0.61365*EXP(17.502*AT18/(240.97+AT18))</f>
        <v>3.6600476838617371</v>
      </c>
      <c r="AV18">
        <f>IF(AS18&lt;&gt;0,(1000-(AR18+U18)/2)/AS18*AL18,0)</f>
        <v>2.1052359981985647</v>
      </c>
      <c r="AW18">
        <f>U18*AA18/1000</f>
        <v>2.4087052576053249</v>
      </c>
      <c r="AX18">
        <f>(AU18-AW18)</f>
        <v>1.2513424262564121</v>
      </c>
      <c r="AY18">
        <f>1/(1.6/F18+1.37/N18)</f>
        <v>1.4279483991133932</v>
      </c>
      <c r="AZ18">
        <f>G18*AA18*0.001</f>
        <v>34.654358867639708</v>
      </c>
      <c r="BA18">
        <f>G18/S18</f>
        <v>0.99186516328737506</v>
      </c>
      <c r="BB18">
        <f>(1-AL18*AA18/AQ18/F18)*100</f>
        <v>83.930773650885371</v>
      </c>
      <c r="BC18">
        <f>(S18-E18/(N18/1.35))</f>
        <v>398.45645148443936</v>
      </c>
      <c r="BD18">
        <f>E18*BB18/100/BC18</f>
        <v>-1.6005475657489741E-2</v>
      </c>
    </row>
    <row r="19" spans="1:56" x14ac:dyDescent="0.35">
      <c r="A19" s="1" t="s">
        <v>0</v>
      </c>
      <c r="B19" s="1" t="s">
        <v>1610</v>
      </c>
      <c r="K19" s="1">
        <v>2.72</v>
      </c>
    </row>
    <row r="20" spans="1:56" x14ac:dyDescent="0.35">
      <c r="A20" s="1" t="s">
        <v>0</v>
      </c>
      <c r="B20" s="1" t="s">
        <v>1609</v>
      </c>
      <c r="K20" s="1">
        <v>2.72</v>
      </c>
    </row>
    <row r="21" spans="1:56" x14ac:dyDescent="0.35">
      <c r="A21" s="1">
        <v>2</v>
      </c>
      <c r="B21" s="1" t="s">
        <v>1608</v>
      </c>
      <c r="C21" s="1">
        <v>727.00000800192356</v>
      </c>
      <c r="D21" s="1">
        <v>0</v>
      </c>
      <c r="E21">
        <f>(R21-S21*(1000-T21)/(1000-U21))*AK21</f>
        <v>-6.3249467003625375</v>
      </c>
      <c r="F21">
        <f>IF(AV21&lt;&gt;0,1/(1/AV21-1/N21),0)</f>
        <v>4.2565922749015739</v>
      </c>
      <c r="G21">
        <f>((AY21-AL21/2)*S21-E21)/(AY21+AL21/2)</f>
        <v>390.35126666000002</v>
      </c>
      <c r="H21">
        <f>AL21*1000</f>
        <v>31.056251616382774</v>
      </c>
      <c r="I21">
        <f>(AQ21-AW21)</f>
        <v>1.3085529082757779</v>
      </c>
      <c r="J21">
        <f>(P21+AP21*D21)</f>
        <v>27.692710876464844</v>
      </c>
      <c r="K21" s="1">
        <v>2.72</v>
      </c>
      <c r="L21">
        <f>(K21*AE21+AF21)</f>
        <v>2.140174012184143</v>
      </c>
      <c r="M21" s="1">
        <v>0.5</v>
      </c>
      <c r="N21">
        <f>L21*(M21+1)*(M21+1)/(M21*M21+1)</f>
        <v>3.8523132219314578</v>
      </c>
      <c r="O21" s="1">
        <v>27.675926208496094</v>
      </c>
      <c r="P21" s="1">
        <v>27.692710876464844</v>
      </c>
      <c r="Q21" s="1">
        <v>27.773540496826172</v>
      </c>
      <c r="R21" s="1">
        <v>400.0262451171875</v>
      </c>
      <c r="S21" s="1">
        <v>394.64126586914063</v>
      </c>
      <c r="T21" s="1">
        <v>-2.3670244961977005E-2</v>
      </c>
      <c r="U21" s="1">
        <v>27.400257110595703</v>
      </c>
      <c r="V21" s="1">
        <v>-5.611458420753479E-2</v>
      </c>
      <c r="W21" s="1">
        <v>64.957252502441406</v>
      </c>
      <c r="X21" s="1">
        <v>299.58663940429688</v>
      </c>
      <c r="Y21" s="1">
        <v>25.190832138061523</v>
      </c>
      <c r="Z21" s="1">
        <v>0.24622032046318054</v>
      </c>
      <c r="AA21" s="1">
        <v>88.27783203125</v>
      </c>
      <c r="AB21" s="1">
        <v>-7.1969385147094727</v>
      </c>
      <c r="AC21" s="1">
        <v>0.15442301332950592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1.10142146839815</v>
      </c>
      <c r="AL21">
        <f>(U21-T21)/(1000-U21)*AK21</f>
        <v>3.1056251616382775E-2</v>
      </c>
      <c r="AM21">
        <f>(P21+273.15)</f>
        <v>300.84271087646482</v>
      </c>
      <c r="AN21">
        <f>(O21+273.15)</f>
        <v>300.82592620849607</v>
      </c>
      <c r="AO21">
        <f>(Y21*AG21+Z21*AH21)*AI21</f>
        <v>4.0305330520004077</v>
      </c>
      <c r="AP21">
        <f>((AO21+0.00000010773*(AN21^4-AM21^4))-AL21*44100)/(L21*51.4+0.00000043092*AM21^3)</f>
        <v>-11.218730985857107</v>
      </c>
      <c r="AQ21">
        <f>0.61365*EXP(17.502*J21/(240.97+J21))</f>
        <v>3.727388203098009</v>
      </c>
      <c r="AR21">
        <f>AQ21*1000/AA21</f>
        <v>42.223377232219846</v>
      </c>
      <c r="AS21">
        <f>(AR21-U21)</f>
        <v>14.823120121624143</v>
      </c>
      <c r="AT21">
        <f>IF(D21,P21,(O21+P21)/2)</f>
        <v>27.684318542480469</v>
      </c>
      <c r="AU21">
        <f>0.61365*EXP(17.502*AT21/(240.97+AT21))</f>
        <v>3.7255608168869623</v>
      </c>
      <c r="AV21">
        <f>IF(AS21&lt;&gt;0,(1000-(AR21+U21)/2)/AS21*AL21,0)</f>
        <v>2.0221874218880513</v>
      </c>
      <c r="AW21">
        <f>U21*AA21/1000</f>
        <v>2.4188352948222311</v>
      </c>
      <c r="AX21">
        <f>(AU21-AW21)</f>
        <v>1.3067255220647311</v>
      </c>
      <c r="AY21">
        <f>1/(1.6/F21+1.37/N21)</f>
        <v>1.3670203226950186</v>
      </c>
      <c r="AZ21">
        <f>G21*AA21*0.001</f>
        <v>34.459363551397161</v>
      </c>
      <c r="BA21">
        <f>G21/S21</f>
        <v>0.98912936993628253</v>
      </c>
      <c r="BB21">
        <f>(1-AL21*AA21/AQ21/F21)*100</f>
        <v>82.720386794222662</v>
      </c>
      <c r="BC21">
        <f>(S21-E21/(N21/1.35))</f>
        <v>396.85777256358028</v>
      </c>
      <c r="BD21">
        <f>E21*BB21/100/BC21</f>
        <v>-1.3183615735357925E-2</v>
      </c>
    </row>
    <row r="22" spans="1:56" x14ac:dyDescent="0.35">
      <c r="A22" s="1" t="s">
        <v>0</v>
      </c>
      <c r="B22" s="1" t="s">
        <v>1607</v>
      </c>
      <c r="K22" s="1">
        <v>2.72</v>
      </c>
    </row>
    <row r="23" spans="1:56" x14ac:dyDescent="0.35">
      <c r="A23" s="1" t="s">
        <v>0</v>
      </c>
      <c r="B23" s="1" t="s">
        <v>1606</v>
      </c>
      <c r="K23" s="1">
        <v>2.72</v>
      </c>
    </row>
    <row r="24" spans="1:56" x14ac:dyDescent="0.35">
      <c r="A24" s="1">
        <v>3</v>
      </c>
      <c r="B24" s="1" t="s">
        <v>1605</v>
      </c>
      <c r="C24" s="1">
        <v>931.00000800192356</v>
      </c>
      <c r="D24" s="1">
        <v>0</v>
      </c>
      <c r="E24">
        <f>(R24-S24*(1000-T24)/(1000-U24))*AK24</f>
        <v>-5.8207659072377265</v>
      </c>
      <c r="F24">
        <f>IF(AV24&lt;&gt;0,1/(1/AV24-1/N24),0)</f>
        <v>4.0465187933229076</v>
      </c>
      <c r="G24">
        <f>((AY24-AL24/2)*S24-E24)/(AY24+AL24/2)</f>
        <v>389.17087198386724</v>
      </c>
      <c r="H24">
        <f>AL24*1000</f>
        <v>31.345309252174872</v>
      </c>
      <c r="I24">
        <f>(AQ24-AW24)</f>
        <v>1.3526374301785915</v>
      </c>
      <c r="J24">
        <f>(P24+AP24*D24)</f>
        <v>27.996503829956055</v>
      </c>
      <c r="K24" s="1">
        <v>2.72</v>
      </c>
      <c r="L24">
        <f>(K24*AE24+AF24)</f>
        <v>2.140174012184143</v>
      </c>
      <c r="M24" s="1">
        <v>0.5</v>
      </c>
      <c r="N24">
        <f>L24*(M24+1)*(M24+1)/(M24*M24+1)</f>
        <v>3.8523132219314578</v>
      </c>
      <c r="O24" s="1">
        <v>27.931543350219727</v>
      </c>
      <c r="P24" s="1">
        <v>27.996503829956055</v>
      </c>
      <c r="Q24" s="1">
        <v>28.025251388549805</v>
      </c>
      <c r="R24" s="1">
        <v>399.94891357421875</v>
      </c>
      <c r="S24" s="1">
        <v>394.0179443359375</v>
      </c>
      <c r="T24" s="1">
        <v>-2.7745870873332024E-2</v>
      </c>
      <c r="U24" s="1">
        <v>27.655393600463867</v>
      </c>
      <c r="V24" s="1">
        <v>-6.4804144203662872E-2</v>
      </c>
      <c r="W24" s="1">
        <v>64.592819213867188</v>
      </c>
      <c r="X24" s="1">
        <v>299.46517944335938</v>
      </c>
      <c r="Y24" s="1">
        <v>48.762580871582031</v>
      </c>
      <c r="Z24" s="1">
        <v>0.31563997268676758</v>
      </c>
      <c r="AA24" s="1">
        <v>88.280387878417969</v>
      </c>
      <c r="AB24" s="1">
        <v>-6.8833413124084473</v>
      </c>
      <c r="AC24" s="1">
        <v>0.17900578677654266</v>
      </c>
      <c r="AD24" s="1">
        <v>0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1.1009749244241152</v>
      </c>
      <c r="AL24">
        <f>(U24-T24)/(1000-U24)*AK24</f>
        <v>3.1345309252174873E-2</v>
      </c>
      <c r="AM24">
        <f>(P24+273.15)</f>
        <v>301.14650382995603</v>
      </c>
      <c r="AN24">
        <f>(O24+273.15)</f>
        <v>301.0815433502197</v>
      </c>
      <c r="AO24">
        <f>(Y24*AG24+Z24*AH24)*AI24</f>
        <v>7.8020127650645463</v>
      </c>
      <c r="AP24">
        <f>((AO24+0.00000010773*(AN24^4-AM24^4))-AL24*44100)/(L24*51.4+0.00000043092*AM24^3)</f>
        <v>-11.293822151329852</v>
      </c>
      <c r="AQ24">
        <f>0.61365*EXP(17.502*J24/(240.97+J24))</f>
        <v>3.7940663041578597</v>
      </c>
      <c r="AR24">
        <f>AQ24*1000/AA24</f>
        <v>42.977453943486807</v>
      </c>
      <c r="AS24">
        <f>(AR24-U24)</f>
        <v>15.32206034302294</v>
      </c>
      <c r="AT24">
        <f>IF(D24,P24,(O24+P24)/2)</f>
        <v>27.964023590087891</v>
      </c>
      <c r="AU24">
        <f>0.61365*EXP(17.502*AT24/(240.97+AT24))</f>
        <v>3.78688803575294</v>
      </c>
      <c r="AV24">
        <f>IF(AS24&lt;&gt;0,(1000-(AR24+U24)/2)/AS24*AL24,0)</f>
        <v>1.973514289227478</v>
      </c>
      <c r="AW24">
        <f>U24*AA24/1000</f>
        <v>2.4414288739792682</v>
      </c>
      <c r="AX24">
        <f>(AU24-AW24)</f>
        <v>1.3454591617736718</v>
      </c>
      <c r="AY24">
        <f>1/(1.6/F24+1.37/N24)</f>
        <v>1.3315010482978111</v>
      </c>
      <c r="AZ24">
        <f>G24*AA24*0.001</f>
        <v>34.356155529717945</v>
      </c>
      <c r="BA24">
        <f>G24/S24</f>
        <v>0.98769834617497099</v>
      </c>
      <c r="BB24">
        <f>(1-AL24*AA24/AQ24/F24)*100</f>
        <v>81.976035903077687</v>
      </c>
      <c r="BC24">
        <f>(S24-E24/(N24/1.35))</f>
        <v>396.05776652122466</v>
      </c>
      <c r="BD24">
        <f>E24*BB24/100/BC24</f>
        <v>-1.2047821184932106E-2</v>
      </c>
    </row>
    <row r="25" spans="1:56" x14ac:dyDescent="0.35">
      <c r="A25" s="1" t="s">
        <v>0</v>
      </c>
      <c r="B25" s="1" t="s">
        <v>1604</v>
      </c>
      <c r="K25" s="1">
        <v>2.72</v>
      </c>
    </row>
    <row r="26" spans="1:56" x14ac:dyDescent="0.35">
      <c r="A26" s="1" t="s">
        <v>0</v>
      </c>
      <c r="B26" s="1" t="s">
        <v>1603</v>
      </c>
      <c r="K26" s="1">
        <v>2.72</v>
      </c>
    </row>
    <row r="27" spans="1:56" x14ac:dyDescent="0.35">
      <c r="A27" s="1">
        <v>4</v>
      </c>
      <c r="B27" s="1" t="s">
        <v>1602</v>
      </c>
      <c r="C27" s="1">
        <v>1135.0000080019236</v>
      </c>
      <c r="D27" s="1">
        <v>0</v>
      </c>
      <c r="E27">
        <f>(R27-S27*(1000-T27)/(1000-U27))*AK27</f>
        <v>-4.4850555038372395</v>
      </c>
      <c r="F27">
        <f>IF(AV27&lt;&gt;0,1/(1/AV27-1/N27),0)</f>
        <v>3.8266152519719627</v>
      </c>
      <c r="G27">
        <f>((AY27-AL27/2)*S27-E27)/(AY27+AL27/2)</f>
        <v>386.67550251817426</v>
      </c>
      <c r="H27">
        <f>AL27*1000</f>
        <v>31.67339122101475</v>
      </c>
      <c r="I27">
        <f>(AQ27-AW27)</f>
        <v>1.4043441835168817</v>
      </c>
      <c r="J27">
        <f>(P27+AP27*D27)</f>
        <v>28.334802627563477</v>
      </c>
      <c r="K27" s="1">
        <v>2.72</v>
      </c>
      <c r="L27">
        <f>(K27*AE27+AF27)</f>
        <v>2.140174012184143</v>
      </c>
      <c r="M27" s="1">
        <v>0.5</v>
      </c>
      <c r="N27">
        <f>L27*(M27+1)*(M27+1)/(M27*M27+1)</f>
        <v>3.8523132219314578</v>
      </c>
      <c r="O27" s="1">
        <v>28.192686080932617</v>
      </c>
      <c r="P27" s="1">
        <v>28.334802627563477</v>
      </c>
      <c r="Q27" s="1">
        <v>28.284852981567383</v>
      </c>
      <c r="R27" s="1">
        <v>399.978515625</v>
      </c>
      <c r="S27" s="1">
        <v>392.756103515625</v>
      </c>
      <c r="T27" s="1">
        <v>-3.0587045475840569E-2</v>
      </c>
      <c r="U27" s="1">
        <v>27.923456192016602</v>
      </c>
      <c r="V27" s="1">
        <v>-7.036416232585907E-2</v>
      </c>
      <c r="W27" s="1">
        <v>64.2366943359375</v>
      </c>
      <c r="X27" s="1">
        <v>299.58447265625</v>
      </c>
      <c r="Y27" s="1">
        <v>99.98388671875</v>
      </c>
      <c r="Z27" s="1">
        <v>0.32218876481056213</v>
      </c>
      <c r="AA27" s="1">
        <v>88.284065246582031</v>
      </c>
      <c r="AB27" s="1">
        <v>-6.7433204650878906</v>
      </c>
      <c r="AC27" s="1">
        <v>0.18669392168521881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1.1014135024126837</v>
      </c>
      <c r="AL27">
        <f>(U27-T27)/(1000-U27)*AK27</f>
        <v>3.167339122101475E-2</v>
      </c>
      <c r="AM27">
        <f>(P27+273.15)</f>
        <v>301.48480262756345</v>
      </c>
      <c r="AN27">
        <f>(O27+273.15)</f>
        <v>301.34268608093259</v>
      </c>
      <c r="AO27">
        <f>(Y27*AG27+Z27*AH27)*AI27</f>
        <v>15.997421517429757</v>
      </c>
      <c r="AP27">
        <f>((AO27+0.00000010773*(AN27^4-AM27^4))-AL27*44100)/(L27*51.4+0.00000043092*AM27^3)</f>
        <v>-11.349130533467552</v>
      </c>
      <c r="AQ27">
        <f>0.61365*EXP(17.502*J27/(240.97+J27))</f>
        <v>3.8695404118829506</v>
      </c>
      <c r="AR27">
        <f>AQ27*1000/AA27</f>
        <v>43.830564452091338</v>
      </c>
      <c r="AS27">
        <f>(AR27-U27)</f>
        <v>15.907108260074736</v>
      </c>
      <c r="AT27">
        <f>IF(D27,P27,(O27+P27)/2)</f>
        <v>28.263744354248047</v>
      </c>
      <c r="AU27">
        <f>0.61365*EXP(17.502*AT27/(240.97+AT27))</f>
        <v>3.8535796400385638</v>
      </c>
      <c r="AV27">
        <f>IF(AS27&lt;&gt;0,(1000-(AR27+U27)/2)/AS27*AL27,0)</f>
        <v>1.9197106185471122</v>
      </c>
      <c r="AW27">
        <f>U27*AA27/1000</f>
        <v>2.4651962283660689</v>
      </c>
      <c r="AX27">
        <f>(AU27-AW27)</f>
        <v>1.3883834116724949</v>
      </c>
      <c r="AY27">
        <f>1/(1.6/F27+1.37/N27)</f>
        <v>1.2923994837720125</v>
      </c>
      <c r="AZ27">
        <f>G27*AA27*0.001</f>
        <v>34.137285293569391</v>
      </c>
      <c r="BA27">
        <f>G27/S27</f>
        <v>0.98451812475217504</v>
      </c>
      <c r="BB27">
        <f>(1-AL27*AA27/AQ27/F27)*100</f>
        <v>81.11562119747569</v>
      </c>
      <c r="BC27">
        <f>(S27-E27/(N27/1.35))</f>
        <v>394.32784095787395</v>
      </c>
      <c r="BD27">
        <f>E27*BB27/100/BC27</f>
        <v>-9.2260303613150314E-3</v>
      </c>
    </row>
    <row r="28" spans="1:56" x14ac:dyDescent="0.35">
      <c r="A28" s="1" t="s">
        <v>0</v>
      </c>
      <c r="B28" s="1" t="s">
        <v>1601</v>
      </c>
      <c r="K28" s="1">
        <v>2.72</v>
      </c>
    </row>
    <row r="29" spans="1:56" x14ac:dyDescent="0.35">
      <c r="A29" s="1" t="s">
        <v>0</v>
      </c>
      <c r="B29" s="1" t="s">
        <v>1600</v>
      </c>
      <c r="K29" s="1">
        <v>2.72</v>
      </c>
    </row>
    <row r="30" spans="1:56" x14ac:dyDescent="0.35">
      <c r="A30" s="1">
        <v>5</v>
      </c>
      <c r="B30" s="1" t="s">
        <v>1599</v>
      </c>
      <c r="C30" s="1">
        <v>1338.0000080019236</v>
      </c>
      <c r="D30" s="1">
        <v>0</v>
      </c>
      <c r="E30">
        <f>(R30-S30*(1000-T30)/(1000-U30))*AK30</f>
        <v>-3.6468083574097392</v>
      </c>
      <c r="F30">
        <f>IF(AV30&lt;&gt;0,1/(1/AV30-1/N30),0)</f>
        <v>3.7137613965760896</v>
      </c>
      <c r="G30">
        <f>((AY30-AL30/2)*S30-E30)/(AY30+AL30/2)</f>
        <v>385.15332044032573</v>
      </c>
      <c r="H30">
        <f>AL30*1000</f>
        <v>31.860476956449002</v>
      </c>
      <c r="I30">
        <f>(AQ30-AW30)</f>
        <v>1.4337963995305834</v>
      </c>
      <c r="J30">
        <f>(P30+AP30*D30)</f>
        <v>28.529043197631836</v>
      </c>
      <c r="K30" s="1">
        <v>2.72</v>
      </c>
      <c r="L30">
        <f>(K30*AE30+AF30)</f>
        <v>2.140174012184143</v>
      </c>
      <c r="M30" s="1">
        <v>0.5</v>
      </c>
      <c r="N30">
        <f>L30*(M30+1)*(M30+1)/(M30*M30+1)</f>
        <v>3.8523132219314578</v>
      </c>
      <c r="O30" s="1">
        <v>28.34576416015625</v>
      </c>
      <c r="P30" s="1">
        <v>28.529043197631836</v>
      </c>
      <c r="Q30" s="1">
        <v>28.493564605712891</v>
      </c>
      <c r="R30" s="1">
        <v>400.0516357421875</v>
      </c>
      <c r="S30" s="1">
        <v>392.0220947265625</v>
      </c>
      <c r="T30" s="1">
        <v>-3.1288553029298782E-2</v>
      </c>
      <c r="U30" s="1">
        <v>28.085233688354492</v>
      </c>
      <c r="V30" s="1">
        <v>-7.1345202624797821E-2</v>
      </c>
      <c r="W30" s="1">
        <v>64.0408935546875</v>
      </c>
      <c r="X30" s="1">
        <v>299.56271362304688</v>
      </c>
      <c r="Y30" s="1">
        <v>151.15707397460938</v>
      </c>
      <c r="Z30" s="1">
        <v>0.38374605774879456</v>
      </c>
      <c r="AA30" s="1">
        <v>88.290809631347656</v>
      </c>
      <c r="AB30" s="1">
        <v>-6.699979305267334</v>
      </c>
      <c r="AC30" s="1">
        <v>0.19187837839126587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1.1013335059670837</v>
      </c>
      <c r="AL30">
        <f>(U30-T30)/(1000-U30)*AK30</f>
        <v>3.1860476956449002E-2</v>
      </c>
      <c r="AM30">
        <f>(P30+273.15)</f>
        <v>301.67904319763181</v>
      </c>
      <c r="AN30">
        <f>(O30+273.15)</f>
        <v>301.49576416015623</v>
      </c>
      <c r="AO30">
        <f>(Y30*AG30+Z30*AH30)*AI30</f>
        <v>24.185131295357678</v>
      </c>
      <c r="AP30">
        <f>((AO30+0.00000010773*(AN30^4-AM30^4))-AL30*44100)/(L30*51.4+0.00000043092*AM30^3)</f>
        <v>-11.351535692660018</v>
      </c>
      <c r="AQ30">
        <f>0.61365*EXP(17.502*J30/(240.97+J30))</f>
        <v>3.9134644205610019</v>
      </c>
      <c r="AR30">
        <f>AQ30*1000/AA30</f>
        <v>44.324708731309748</v>
      </c>
      <c r="AS30">
        <f>(AR30-U30)</f>
        <v>16.239475042955256</v>
      </c>
      <c r="AT30">
        <f>IF(D30,P30,(O30+P30)/2)</f>
        <v>28.437403678894043</v>
      </c>
      <c r="AU30">
        <f>0.61365*EXP(17.502*AT30/(240.97+AT30))</f>
        <v>3.8926879054968597</v>
      </c>
      <c r="AV30">
        <f>IF(AS30&lt;&gt;0,(1000-(AR30+U30)/2)/AS30*AL30,0)</f>
        <v>1.8908843558234378</v>
      </c>
      <c r="AW30">
        <f>U30*AA30/1000</f>
        <v>2.4796680210304185</v>
      </c>
      <c r="AX30">
        <f>(AU30-AW30)</f>
        <v>1.4130198844664412</v>
      </c>
      <c r="AY30">
        <f>1/(1.6/F30+1.37/N30)</f>
        <v>1.2715196309641652</v>
      </c>
      <c r="AZ30">
        <f>G30*AA30*0.001</f>
        <v>34.005498493878243</v>
      </c>
      <c r="BA30">
        <f>G30/S30</f>
        <v>0.98247860419441979</v>
      </c>
      <c r="BB30">
        <f>(1-AL30*AA30/AQ30/F30)*100</f>
        <v>80.645035236941027</v>
      </c>
      <c r="BC30">
        <f>(S30-E30/(N30/1.35))</f>
        <v>393.30007784965727</v>
      </c>
      <c r="BD30">
        <f>E30*BB30/100/BC30</f>
        <v>-7.4776743013537069E-3</v>
      </c>
    </row>
    <row r="31" spans="1:56" x14ac:dyDescent="0.35">
      <c r="A31" s="1" t="s">
        <v>0</v>
      </c>
      <c r="B31" s="1" t="s">
        <v>1598</v>
      </c>
      <c r="K31" s="1">
        <v>2.72</v>
      </c>
    </row>
    <row r="32" spans="1:56" x14ac:dyDescent="0.35">
      <c r="A32" s="1" t="s">
        <v>0</v>
      </c>
      <c r="B32" s="1" t="s">
        <v>1597</v>
      </c>
      <c r="K32" s="1">
        <v>2.72</v>
      </c>
    </row>
    <row r="33" spans="1:56" x14ac:dyDescent="0.35">
      <c r="A33" s="1">
        <v>6</v>
      </c>
      <c r="B33" s="1" t="s">
        <v>1596</v>
      </c>
      <c r="C33" s="1">
        <v>1541.0000080019236</v>
      </c>
      <c r="D33" s="1">
        <v>0</v>
      </c>
      <c r="E33">
        <f>(R33-S33*(1000-T33)/(1000-U33))*AK33</f>
        <v>-2.645857941666498</v>
      </c>
      <c r="F33">
        <f>IF(AV33&lt;&gt;0,1/(1/AV33-1/N33),0)</f>
        <v>3.6580409604648798</v>
      </c>
      <c r="G33">
        <f>((AY33-AL33/2)*S33-E33)/(AY33+AL33/2)</f>
        <v>383.05725200580792</v>
      </c>
      <c r="H33">
        <f>AL33*1000</f>
        <v>32.354183164279142</v>
      </c>
      <c r="I33">
        <f>(AQ33-AW33)</f>
        <v>1.4665029041028927</v>
      </c>
      <c r="J33">
        <f>(P33+AP33*D33)</f>
        <v>28.835029602050781</v>
      </c>
      <c r="K33" s="1">
        <v>2.72</v>
      </c>
      <c r="L33">
        <f>(K33*AE33+AF33)</f>
        <v>2.140174012184143</v>
      </c>
      <c r="M33" s="1">
        <v>0.5</v>
      </c>
      <c r="N33">
        <f>L33*(M33+1)*(M33+1)/(M33*M33+1)</f>
        <v>3.8523132219314578</v>
      </c>
      <c r="O33" s="1">
        <v>28.602783203125</v>
      </c>
      <c r="P33" s="1">
        <v>28.835029602050781</v>
      </c>
      <c r="Q33" s="1">
        <v>28.738166809082031</v>
      </c>
      <c r="R33" s="1">
        <v>399.9677734375</v>
      </c>
      <c r="S33" s="1">
        <v>390.8878173828125</v>
      </c>
      <c r="T33" s="1">
        <v>-3.098113089799881E-2</v>
      </c>
      <c r="U33" s="1">
        <v>28.506187438964844</v>
      </c>
      <c r="V33" s="1">
        <v>-6.9602884352207184E-2</v>
      </c>
      <c r="W33" s="1">
        <v>64.042617797851563</v>
      </c>
      <c r="X33" s="1">
        <v>299.5908203125</v>
      </c>
      <c r="Y33" s="1">
        <v>299.73043823242188</v>
      </c>
      <c r="Z33" s="1">
        <v>0.44267639517784119</v>
      </c>
      <c r="AA33" s="1">
        <v>88.297920227050781</v>
      </c>
      <c r="AB33" s="1">
        <v>-6.4404168128967285</v>
      </c>
      <c r="AC33" s="1">
        <v>0.19335342943668365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1.1014368393841909</v>
      </c>
      <c r="AL33">
        <f>(U33-T33)/(1000-U33)*AK33</f>
        <v>3.2354183164279141E-2</v>
      </c>
      <c r="AM33">
        <f>(P33+273.15)</f>
        <v>301.98502960205076</v>
      </c>
      <c r="AN33">
        <f>(O33+273.15)</f>
        <v>301.75278320312498</v>
      </c>
      <c r="AO33">
        <f>(Y33*AG33+Z33*AH33)*AI33</f>
        <v>47.956869045267922</v>
      </c>
      <c r="AP33">
        <f>((AO33+0.00000010773*(AN33^4-AM33^4))-AL33*44100)/(L33*51.4+0.00000043092*AM33^3)</f>
        <v>-11.336586785058122</v>
      </c>
      <c r="AQ33">
        <f>0.61365*EXP(17.502*J33/(240.97+J33))</f>
        <v>3.9835399685659674</v>
      </c>
      <c r="AR33">
        <f>AQ33*1000/AA33</f>
        <v>45.114765538334588</v>
      </c>
      <c r="AS33">
        <f>(AR33-U33)</f>
        <v>16.608578099369744</v>
      </c>
      <c r="AT33">
        <f>IF(D33,P33,(O33+P33)/2)</f>
        <v>28.718906402587891</v>
      </c>
      <c r="AU33">
        <f>0.61365*EXP(17.502*AT33/(240.97+AT33))</f>
        <v>3.9568182131231171</v>
      </c>
      <c r="AV33">
        <f>IF(AS33&lt;&gt;0,(1000-(AR33+U33)/2)/AS33*AL33,0)</f>
        <v>1.8763322229723898</v>
      </c>
      <c r="AW33">
        <f>U33*AA33/1000</f>
        <v>2.5170370644630746</v>
      </c>
      <c r="AX33">
        <f>(AU33-AW33)</f>
        <v>1.4397811486600425</v>
      </c>
      <c r="AY33">
        <f>1/(1.6/F33+1.37/N33)</f>
        <v>1.260997367364517</v>
      </c>
      <c r="AZ33">
        <f>G33*AA33*0.001</f>
        <v>33.823158680002116</v>
      </c>
      <c r="BA33">
        <f>G33/S33</f>
        <v>0.97996723093230664</v>
      </c>
      <c r="BB33">
        <f>(1-AL33*AA33/AQ33/F33)*100</f>
        <v>80.395165925670838</v>
      </c>
      <c r="BC33">
        <f>(S33-E33/(N33/1.35))</f>
        <v>391.81502864925744</v>
      </c>
      <c r="BD33">
        <f>E33*BB33/100/BC33</f>
        <v>-5.428944085410471E-3</v>
      </c>
    </row>
    <row r="34" spans="1:56" x14ac:dyDescent="0.35">
      <c r="A34" s="1" t="s">
        <v>0</v>
      </c>
      <c r="B34" s="1" t="s">
        <v>1595</v>
      </c>
      <c r="K34" s="1">
        <v>2.72</v>
      </c>
    </row>
    <row r="35" spans="1:56" x14ac:dyDescent="0.35">
      <c r="A35" s="1" t="s">
        <v>0</v>
      </c>
      <c r="B35" s="1" t="s">
        <v>1594</v>
      </c>
      <c r="K35" s="1">
        <v>2.72</v>
      </c>
    </row>
    <row r="36" spans="1:56" x14ac:dyDescent="0.35">
      <c r="A36" s="1">
        <v>7</v>
      </c>
      <c r="B36" s="1" t="s">
        <v>1593</v>
      </c>
      <c r="C36" s="1">
        <v>1745.0000080019236</v>
      </c>
      <c r="D36" s="1">
        <v>0</v>
      </c>
      <c r="E36">
        <f>(R36-S36*(1000-T36)/(1000-U36))*AK36</f>
        <v>-2.2679285891376275</v>
      </c>
      <c r="F36">
        <f>IF(AV36&lt;&gt;0,1/(1/AV36-1/N36),0)</f>
        <v>3.7026368882363361</v>
      </c>
      <c r="G36">
        <f>((AY36-AL36/2)*S36-E36)/(AY36+AL36/2)</f>
        <v>382.08857003133676</v>
      </c>
      <c r="H36">
        <f>AL36*1000</f>
        <v>32.997304662103758</v>
      </c>
      <c r="I36">
        <f>(AQ36-AW36)</f>
        <v>1.4855098590252287</v>
      </c>
      <c r="J36">
        <f>(P36+AP36*D36)</f>
        <v>29.127073287963867</v>
      </c>
      <c r="K36" s="1">
        <v>2.72</v>
      </c>
      <c r="L36">
        <f>(K36*AE36+AF36)</f>
        <v>2.140174012184143</v>
      </c>
      <c r="M36" s="1">
        <v>0.5</v>
      </c>
      <c r="N36">
        <f>L36*(M36+1)*(M36+1)/(M36*M36+1)</f>
        <v>3.8523132219314578</v>
      </c>
      <c r="O36" s="1">
        <v>28.866199493408203</v>
      </c>
      <c r="P36" s="1">
        <v>29.127073287963867</v>
      </c>
      <c r="Q36" s="1">
        <v>28.975984573364258</v>
      </c>
      <c r="R36" s="1">
        <v>399.9766845703125</v>
      </c>
      <c r="S36" s="1">
        <v>390.3411865234375</v>
      </c>
      <c r="T36" s="1">
        <v>-3.186296671628952E-2</v>
      </c>
      <c r="U36" s="1">
        <v>29.057714462280273</v>
      </c>
      <c r="V36" s="1">
        <v>-7.0504412055015564E-2</v>
      </c>
      <c r="W36" s="1">
        <v>64.297126770019531</v>
      </c>
      <c r="X36" s="1">
        <v>299.573486328125</v>
      </c>
      <c r="Y36" s="1">
        <v>499.63284301757813</v>
      </c>
      <c r="Z36" s="1">
        <v>0.45185196399688721</v>
      </c>
      <c r="AA36" s="1">
        <v>88.30462646484375</v>
      </c>
      <c r="AB36" s="1">
        <v>-6.296872615814209</v>
      </c>
      <c r="AC36" s="1">
        <v>0.20276390016078949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1.1013731115004592</v>
      </c>
      <c r="AL36">
        <f>(U36-T36)/(1000-U36)*AK36</f>
        <v>3.2997304662103759E-2</v>
      </c>
      <c r="AM36">
        <f>(P36+273.15)</f>
        <v>302.27707328796384</v>
      </c>
      <c r="AN36">
        <f>(O36+273.15)</f>
        <v>302.01619949340818</v>
      </c>
      <c r="AO36">
        <f>(Y36*AG36+Z36*AH36)*AI36</f>
        <v>79.941253095986212</v>
      </c>
      <c r="AP36">
        <f>((AO36+0.00000010773*(AN36^4-AM36^4))-AL36*44100)/(L36*51.4+0.00000043092*AM36^3)</f>
        <v>-11.30651838993208</v>
      </c>
      <c r="AQ36">
        <f>0.61365*EXP(17.502*J36/(240.97+J36))</f>
        <v>4.0514404805389761</v>
      </c>
      <c r="AR36">
        <f>AQ36*1000/AA36</f>
        <v>45.880274258925205</v>
      </c>
      <c r="AS36">
        <f>(AR36-U36)</f>
        <v>16.822559796644931</v>
      </c>
      <c r="AT36">
        <f>IF(D36,P36,(O36+P36)/2)</f>
        <v>28.996636390686035</v>
      </c>
      <c r="AU36">
        <f>0.61365*EXP(17.502*AT36/(240.97+AT36))</f>
        <v>4.0209900523636408</v>
      </c>
      <c r="AV36">
        <f>IF(AS36&lt;&gt;0,(1000-(AR36+U36)/2)/AS36*AL36,0)</f>
        <v>1.8879961922405326</v>
      </c>
      <c r="AW36">
        <f>U36*AA36/1000</f>
        <v>2.5659306215137474</v>
      </c>
      <c r="AX36">
        <f>(AU36-AW36)</f>
        <v>1.4550594308498934</v>
      </c>
      <c r="AY36">
        <f>1/(1.6/F36+1.37/N36)</f>
        <v>1.2694302981904368</v>
      </c>
      <c r="AZ36">
        <f>G36*AA36*0.001</f>
        <v>33.740188453103485</v>
      </c>
      <c r="BA36">
        <f>G36/S36</f>
        <v>0.9788579407528003</v>
      </c>
      <c r="BB36">
        <f>(1-AL36*AA36/AQ36/F36)*100</f>
        <v>80.575880657959786</v>
      </c>
      <c r="BC36">
        <f>(S36-E36/(N36/1.35))</f>
        <v>391.13595668332619</v>
      </c>
      <c r="BD36">
        <f>E36*BB36/100/BC36</f>
        <v>-4.6720415297200595E-3</v>
      </c>
    </row>
    <row r="37" spans="1:56" x14ac:dyDescent="0.35">
      <c r="A37" s="1" t="s">
        <v>0</v>
      </c>
      <c r="B37" s="1" t="s">
        <v>1592</v>
      </c>
      <c r="K37" s="1">
        <v>2.72</v>
      </c>
    </row>
    <row r="38" spans="1:56" x14ac:dyDescent="0.35">
      <c r="A38" s="1" t="s">
        <v>0</v>
      </c>
      <c r="B38" s="1" t="s">
        <v>1591</v>
      </c>
      <c r="K38" s="1">
        <v>2.72</v>
      </c>
    </row>
    <row r="39" spans="1:56" x14ac:dyDescent="0.35">
      <c r="A39" s="1">
        <v>8</v>
      </c>
      <c r="B39" s="1" t="s">
        <v>1590</v>
      </c>
      <c r="C39" s="1">
        <v>1949.5000079907477</v>
      </c>
      <c r="D39" s="1">
        <v>0</v>
      </c>
      <c r="E39">
        <f>(R39-S39*(1000-T39)/(1000-U39))*AK39</f>
        <v>-2.0305737289534762</v>
      </c>
      <c r="F39">
        <f>IF(AV39&lt;&gt;0,1/(1/AV39-1/N39),0)</f>
        <v>4.0943897124185984</v>
      </c>
      <c r="G39">
        <f>((AY39-AL39/2)*S39-E39)/(AY39+AL39/2)</f>
        <v>381.77707461249054</v>
      </c>
      <c r="H39">
        <f>AL39*1000</f>
        <v>33.749755411490789</v>
      </c>
      <c r="I39">
        <f>(AQ39-AW39)</f>
        <v>1.4447725780454816</v>
      </c>
      <c r="J39">
        <f>(P39+AP39*D39)</f>
        <v>29.195585250854492</v>
      </c>
      <c r="K39" s="1">
        <v>2.72</v>
      </c>
      <c r="L39">
        <f>(K39*AE39+AF39)</f>
        <v>2.140174012184143</v>
      </c>
      <c r="M39" s="1">
        <v>0.5</v>
      </c>
      <c r="N39">
        <f>L39*(M39+1)*(M39+1)/(M39*M39+1)</f>
        <v>3.8523132219314578</v>
      </c>
      <c r="O39" s="1">
        <v>29.050844192504883</v>
      </c>
      <c r="P39" s="1">
        <v>29.195585250854492</v>
      </c>
      <c r="Q39" s="1">
        <v>29.187553405761719</v>
      </c>
      <c r="R39" s="1">
        <v>400.08773803710938</v>
      </c>
      <c r="S39" s="1">
        <v>389.982177734375</v>
      </c>
      <c r="T39" s="1">
        <v>-3.1585182994604111E-2</v>
      </c>
      <c r="U39" s="1">
        <v>29.698396682739258</v>
      </c>
      <c r="V39" s="1">
        <v>-6.9152995944023132E-2</v>
      </c>
      <c r="W39" s="1">
        <v>65.022041320800781</v>
      </c>
      <c r="X39" s="1">
        <v>299.60678100585938</v>
      </c>
      <c r="Y39" s="1">
        <v>749.27447509765625</v>
      </c>
      <c r="Z39" s="1">
        <v>0.35230728983879089</v>
      </c>
      <c r="AA39" s="1">
        <v>88.312591552734375</v>
      </c>
      <c r="AB39" s="1">
        <v>-6.0685200691223145</v>
      </c>
      <c r="AC39" s="1">
        <v>0.19620500504970551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1.1014955184038946</v>
      </c>
      <c r="AL39">
        <f>(U39-T39)/(1000-U39)*AK39</f>
        <v>3.3749755411490785E-2</v>
      </c>
      <c r="AM39">
        <f>(P39+273.15)</f>
        <v>302.34558525085447</v>
      </c>
      <c r="AN39">
        <f>(O39+273.15)</f>
        <v>302.20084419250486</v>
      </c>
      <c r="AO39">
        <f>(Y39*AG39+Z39*AH39)*AI39</f>
        <v>119.88391333601066</v>
      </c>
      <c r="AP39">
        <f>((AO39+0.00000010773*(AN39^4-AM39^4))-AL39*44100)/(L39*51.4+0.00000043092*AM39^3)</f>
        <v>-11.23901766192901</v>
      </c>
      <c r="AQ39">
        <f>0.61365*EXP(17.502*J39/(240.97+J39))</f>
        <v>4.0675149540593152</v>
      </c>
      <c r="AR39">
        <f>AQ39*1000/AA39</f>
        <v>46.058154137968728</v>
      </c>
      <c r="AS39">
        <f>(AR39-U39)</f>
        <v>16.35975745522947</v>
      </c>
      <c r="AT39">
        <f>IF(D39,P39,(O39+P39)/2)</f>
        <v>29.123214721679688</v>
      </c>
      <c r="AU39">
        <f>0.61365*EXP(17.502*AT39/(240.97+AT39))</f>
        <v>4.0505368225450651</v>
      </c>
      <c r="AV39">
        <f>IF(AS39&lt;&gt;0,(1000-(AR39+U39)/2)/AS39*AL39,0)</f>
        <v>1.9848321694159734</v>
      </c>
      <c r="AW39">
        <f>U39*AA39/1000</f>
        <v>2.6227423760138335</v>
      </c>
      <c r="AX39">
        <f>(AU39-AW39)</f>
        <v>1.4277944465312316</v>
      </c>
      <c r="AY39">
        <f>1/(1.6/F39+1.37/N39)</f>
        <v>1.3397478507439771</v>
      </c>
      <c r="AZ39">
        <f>G39*AA39*0.001</f>
        <v>33.715722854450675</v>
      </c>
      <c r="BA39">
        <f>G39/S39</f>
        <v>0.97896031257235261</v>
      </c>
      <c r="BB39">
        <f>(1-AL39*AA39/AQ39/F39)*100</f>
        <v>82.103219005502396</v>
      </c>
      <c r="BC39">
        <f>(S39-E39/(N39/1.35))</f>
        <v>390.69376954328629</v>
      </c>
      <c r="BD39">
        <f>E39*BB39/100/BC39</f>
        <v>-4.2671947333579327E-3</v>
      </c>
    </row>
    <row r="40" spans="1:56" x14ac:dyDescent="0.35">
      <c r="A40" s="1" t="s">
        <v>0</v>
      </c>
      <c r="B40" s="1" t="s">
        <v>1589</v>
      </c>
      <c r="K40" s="1">
        <v>2.72</v>
      </c>
    </row>
    <row r="41" spans="1:56" x14ac:dyDescent="0.35">
      <c r="A41" s="1" t="s">
        <v>0</v>
      </c>
      <c r="B41" s="1" t="s">
        <v>1588</v>
      </c>
      <c r="K41" s="1">
        <v>2.72</v>
      </c>
    </row>
    <row r="42" spans="1:56" x14ac:dyDescent="0.35">
      <c r="A42" s="1">
        <v>9</v>
      </c>
      <c r="B42" s="1" t="s">
        <v>1587</v>
      </c>
      <c r="C42" s="1">
        <v>2153.0000080019236</v>
      </c>
      <c r="D42" s="1">
        <v>0</v>
      </c>
      <c r="E42">
        <f>(R42-S42*(1000-T42)/(1000-U42))*AK42</f>
        <v>-2.545855340138131</v>
      </c>
      <c r="F42">
        <f>IF(AV42&lt;&gt;0,1/(1/AV42-1/N42),0)</f>
        <v>4.2095973138919929</v>
      </c>
      <c r="G42">
        <f>((AY42-AL42/2)*S42-E42)/(AY42+AL42/2)</f>
        <v>382.16519273527206</v>
      </c>
      <c r="H42">
        <f>AL42*1000</f>
        <v>34.638517450856327</v>
      </c>
      <c r="I42">
        <f>(AQ42-AW42)</f>
        <v>1.4619436769874321</v>
      </c>
      <c r="J42">
        <f>(P42+AP42*D42)</f>
        <v>29.550186157226563</v>
      </c>
      <c r="K42" s="1">
        <v>2.72</v>
      </c>
      <c r="L42">
        <f>(K42*AE42+AF42)</f>
        <v>2.140174012184143</v>
      </c>
      <c r="M42" s="1">
        <v>0.5</v>
      </c>
      <c r="N42">
        <f>L42*(M42+1)*(M42+1)/(M42*M42+1)</f>
        <v>3.8523132219314578</v>
      </c>
      <c r="O42" s="1">
        <v>29.406431198120117</v>
      </c>
      <c r="P42" s="1">
        <v>29.550186157226563</v>
      </c>
      <c r="Q42" s="1">
        <v>29.458366394042969</v>
      </c>
      <c r="R42" s="1">
        <v>400.08847045898438</v>
      </c>
      <c r="S42" s="1">
        <v>390.1328125</v>
      </c>
      <c r="T42" s="1">
        <v>-3.0334392562508583E-2</v>
      </c>
      <c r="U42" s="1">
        <v>30.454187393188477</v>
      </c>
      <c r="V42" s="1">
        <v>-6.5068341791629791E-2</v>
      </c>
      <c r="W42" s="1">
        <v>65.325302124023438</v>
      </c>
      <c r="X42" s="1">
        <v>299.6519775390625</v>
      </c>
      <c r="Y42" s="1">
        <v>999.18280029296875</v>
      </c>
      <c r="Z42" s="1">
        <v>0.10084774345159531</v>
      </c>
      <c r="AA42" s="1">
        <v>88.318252563476563</v>
      </c>
      <c r="AB42" s="1">
        <v>-5.8874073028564453</v>
      </c>
      <c r="AC42" s="1">
        <v>0.19538207352161407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1.101661682128906</v>
      </c>
      <c r="AL42">
        <f>(U42-T42)/(1000-U42)*AK42</f>
        <v>3.4638517450856325E-2</v>
      </c>
      <c r="AM42">
        <f>(P42+273.15)</f>
        <v>302.70018615722654</v>
      </c>
      <c r="AN42">
        <f>(O42+273.15)</f>
        <v>302.55643119812009</v>
      </c>
      <c r="AO42">
        <f>(Y42*AG42+Z42*AH42)*AI42</f>
        <v>159.86924447351885</v>
      </c>
      <c r="AP42">
        <f>((AO42+0.00000010773*(AN42^4-AM42^4))-AL42*44100)/(L42*51.4+0.00000043092*AM42^3)</f>
        <v>-11.228619329235652</v>
      </c>
      <c r="AQ42">
        <f>0.61365*EXP(17.502*J42/(240.97+J42))</f>
        <v>4.1516042907944959</v>
      </c>
      <c r="AR42">
        <f>AQ42*1000/AA42</f>
        <v>47.007319215364149</v>
      </c>
      <c r="AS42">
        <f>(AR42-U42)</f>
        <v>16.553131822175672</v>
      </c>
      <c r="AT42">
        <f>IF(D42,P42,(O42+P42)/2)</f>
        <v>29.47830867767334</v>
      </c>
      <c r="AU42">
        <f>0.61365*EXP(17.502*AT42/(240.97+AT42))</f>
        <v>4.1344380152673947</v>
      </c>
      <c r="AV42">
        <f>IF(AS42&lt;&gt;0,(1000-(AR42+U42)/2)/AS42*AL42,0)</f>
        <v>2.0115191454003014</v>
      </c>
      <c r="AW42">
        <f>U42*AA42/1000</f>
        <v>2.6896606138070638</v>
      </c>
      <c r="AX42">
        <f>(AU42-AW42)</f>
        <v>1.444777401460331</v>
      </c>
      <c r="AY42">
        <f>1/(1.6/F42+1.37/N42)</f>
        <v>1.3592231990796242</v>
      </c>
      <c r="AZ42">
        <f>G42*AA42*0.001</f>
        <v>33.752162012963453</v>
      </c>
      <c r="BA42">
        <f>G42/S42</f>
        <v>0.97957716062468358</v>
      </c>
      <c r="BB42">
        <f>(1-AL42*AA42/AQ42/F42)*100</f>
        <v>82.495357014122547</v>
      </c>
      <c r="BC42">
        <f>(S42-E42/(N42/1.35))</f>
        <v>391.02497897535824</v>
      </c>
      <c r="BD42">
        <f>E42*BB42/100/BC42</f>
        <v>-5.3710442166980009E-3</v>
      </c>
    </row>
    <row r="43" spans="1:56" x14ac:dyDescent="0.35">
      <c r="A43" s="1" t="s">
        <v>0</v>
      </c>
      <c r="B43" s="1" t="s">
        <v>1586</v>
      </c>
      <c r="K43" s="1">
        <v>2.72</v>
      </c>
    </row>
    <row r="44" spans="1:56" x14ac:dyDescent="0.35">
      <c r="A44" s="1" t="s">
        <v>0</v>
      </c>
      <c r="B44" s="1" t="s">
        <v>1585</v>
      </c>
      <c r="K44" s="1">
        <v>2.72</v>
      </c>
    </row>
    <row r="45" spans="1:56" x14ac:dyDescent="0.35">
      <c r="A45" s="1">
        <v>10</v>
      </c>
      <c r="B45" s="1" t="s">
        <v>1584</v>
      </c>
      <c r="C45" s="1">
        <v>2357.0000080019236</v>
      </c>
      <c r="D45" s="1">
        <v>0</v>
      </c>
      <c r="E45">
        <f>(R45-S45*(1000-T45)/(1000-U45))*AK45</f>
        <v>-2.3511450694186635</v>
      </c>
      <c r="F45">
        <f>IF(AV45&lt;&gt;0,1/(1/AV45-1/N45),0)</f>
        <v>4.6029242059551985</v>
      </c>
      <c r="G45">
        <f>((AY45-AL45/2)*S45-E45)/(AY45+AL45/2)</f>
        <v>381.67419410493721</v>
      </c>
      <c r="H45">
        <f>AL45*1000</f>
        <v>35.266192506870865</v>
      </c>
      <c r="I45">
        <f>(AQ45-AW45)</f>
        <v>1.4274639274433443</v>
      </c>
      <c r="J45">
        <f>(P45+AP45*D45)</f>
        <v>29.608858108520508</v>
      </c>
      <c r="K45" s="1">
        <v>2.72</v>
      </c>
      <c r="L45">
        <f>(K45*AE45+AF45)</f>
        <v>2.140174012184143</v>
      </c>
      <c r="M45" s="1">
        <v>0.5</v>
      </c>
      <c r="N45">
        <f>L45*(M45+1)*(M45+1)/(M45*M45+1)</f>
        <v>3.8523132219314578</v>
      </c>
      <c r="O45" s="1">
        <v>29.468906402587891</v>
      </c>
      <c r="P45" s="1">
        <v>29.608858108520508</v>
      </c>
      <c r="Q45" s="1">
        <v>29.604413986206055</v>
      </c>
      <c r="R45" s="1">
        <v>399.92416381835938</v>
      </c>
      <c r="S45" s="1">
        <v>389.58456420898438</v>
      </c>
      <c r="T45" s="1">
        <v>-3.0108014121651649E-2</v>
      </c>
      <c r="U45" s="1">
        <v>30.996856689453125</v>
      </c>
      <c r="V45" s="1">
        <v>-6.4364798367023468E-2</v>
      </c>
      <c r="W45" s="1">
        <v>66.264961242675781</v>
      </c>
      <c r="X45" s="1">
        <v>299.58038330078125</v>
      </c>
      <c r="Y45" s="1">
        <v>1250.2412109375</v>
      </c>
      <c r="Z45" s="1">
        <v>0.31302279233932495</v>
      </c>
      <c r="AA45" s="1">
        <v>88.33795166015625</v>
      </c>
      <c r="AB45" s="1">
        <v>-5.8693423271179199</v>
      </c>
      <c r="AC45" s="1">
        <v>0.18799272179603577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1.1013984680175779</v>
      </c>
      <c r="AL45">
        <f>(U45-T45)/(1000-U45)*AK45</f>
        <v>3.5266192506870866E-2</v>
      </c>
      <c r="AM45">
        <f>(P45+273.15)</f>
        <v>302.75885810852049</v>
      </c>
      <c r="AN45">
        <f>(O45+273.15)</f>
        <v>302.61890640258787</v>
      </c>
      <c r="AO45">
        <f>(Y45*AG45+Z45*AH45)*AI45</f>
        <v>200.038589278789</v>
      </c>
      <c r="AP45">
        <f>((AO45+0.00000010773*(AN45^4-AM45^4))-AL45*44100)/(L45*51.4+0.00000043092*AM45^3)</f>
        <v>-11.125216898825098</v>
      </c>
      <c r="AQ45">
        <f>0.61365*EXP(17.502*J45/(240.97+J45))</f>
        <v>4.1656627552930452</v>
      </c>
      <c r="AR45">
        <f>AQ45*1000/AA45</f>
        <v>47.155980832776272</v>
      </c>
      <c r="AS45">
        <f>(AR45-U45)</f>
        <v>16.159124143323147</v>
      </c>
      <c r="AT45">
        <f>IF(D45,P45,(O45+P45)/2)</f>
        <v>29.538882255554199</v>
      </c>
      <c r="AU45">
        <f>0.61365*EXP(17.502*AT45/(240.97+AT45))</f>
        <v>4.1489005047969547</v>
      </c>
      <c r="AV45">
        <f>IF(AS45&lt;&gt;0,(1000-(AR45+U45)/2)/AS45*AL45,0)</f>
        <v>2.0971505447815164</v>
      </c>
      <c r="AW45">
        <f>U45*AA45/1000</f>
        <v>2.7381988278497009</v>
      </c>
      <c r="AX45">
        <f>(AU45-AW45)</f>
        <v>1.4107016769472538</v>
      </c>
      <c r="AY45">
        <f>1/(1.6/F45+1.37/N45)</f>
        <v>1.4219985543382867</v>
      </c>
      <c r="AZ45">
        <f>G45*AA45*0.001</f>
        <v>33.716316508771037</v>
      </c>
      <c r="BA45">
        <f>G45/S45</f>
        <v>0.97969537083660274</v>
      </c>
      <c r="BB45">
        <f>(1-AL45*AA45/AQ45/F45)*100</f>
        <v>83.752446798369206</v>
      </c>
      <c r="BC45">
        <f>(S45-E45/(N45/1.35))</f>
        <v>390.40849665187221</v>
      </c>
      <c r="BD45">
        <f>E45*BB45/100/BC45</f>
        <v>-5.043797817682316E-3</v>
      </c>
    </row>
    <row r="46" spans="1:56" x14ac:dyDescent="0.35">
      <c r="A46" s="1" t="s">
        <v>0</v>
      </c>
      <c r="B46" s="1" t="s">
        <v>1583</v>
      </c>
      <c r="K46" s="1">
        <v>2.72</v>
      </c>
    </row>
    <row r="47" spans="1:56" x14ac:dyDescent="0.35">
      <c r="A47" s="1" t="s">
        <v>0</v>
      </c>
      <c r="B47" s="1" t="s">
        <v>1582</v>
      </c>
      <c r="K47" s="1">
        <v>2.72</v>
      </c>
    </row>
    <row r="48" spans="1:56" x14ac:dyDescent="0.35">
      <c r="A48" s="1">
        <v>11</v>
      </c>
      <c r="B48" s="1" t="s">
        <v>1581</v>
      </c>
      <c r="C48" s="1">
        <v>2561.5000079907477</v>
      </c>
      <c r="D48" s="1">
        <v>0</v>
      </c>
      <c r="E48">
        <f>(R48-S48*(1000-T48)/(1000-U48))*AK48</f>
        <v>-2.6610940463614567</v>
      </c>
      <c r="F48">
        <f>IF(AV48&lt;&gt;0,1/(1/AV48-1/N48),0)</f>
        <v>3.6290520314357742</v>
      </c>
      <c r="G48">
        <f>((AY48-AL48/2)*S48-E48)/(AY48+AL48/2)</f>
        <v>380.50991863961883</v>
      </c>
      <c r="H48">
        <f>AL48*1000</f>
        <v>36.287113046340131</v>
      </c>
      <c r="I48">
        <f>(AQ48-AW48)</f>
        <v>1.6447743649793605</v>
      </c>
      <c r="J48">
        <f>(P48+AP48*D48)</f>
        <v>30.797592163085938</v>
      </c>
      <c r="K48" s="1">
        <v>2.72</v>
      </c>
      <c r="L48">
        <f>(K48*AE48+AF48)</f>
        <v>2.140174012184143</v>
      </c>
      <c r="M48" s="1">
        <v>0.5</v>
      </c>
      <c r="N48">
        <f>L48*(M48+1)*(M48+1)/(M48*M48+1)</f>
        <v>3.8523132219314578</v>
      </c>
      <c r="O48" s="1">
        <v>29.694126129150391</v>
      </c>
      <c r="P48" s="1">
        <v>30.797592163085938</v>
      </c>
      <c r="Q48" s="1">
        <v>29.796056747436523</v>
      </c>
      <c r="R48" s="1">
        <v>399.93460083007813</v>
      </c>
      <c r="S48" s="1">
        <v>389.51849365234375</v>
      </c>
      <c r="T48" s="1">
        <v>-2.9515448957681656E-2</v>
      </c>
      <c r="U48" s="1">
        <v>31.863958358764648</v>
      </c>
      <c r="V48" s="1">
        <v>-6.228458508849144E-2</v>
      </c>
      <c r="W48" s="1">
        <v>67.240493774414063</v>
      </c>
      <c r="X48" s="1">
        <v>299.60971069335938</v>
      </c>
      <c r="Y48" s="1">
        <v>1599.97314453125</v>
      </c>
      <c r="Z48" s="1">
        <v>0.24229639768600464</v>
      </c>
      <c r="AA48" s="1">
        <v>88.338050842285156</v>
      </c>
      <c r="AB48" s="1">
        <v>-5.5668811798095703</v>
      </c>
      <c r="AC48" s="1">
        <v>0.18586336076259613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1.101506289313821</v>
      </c>
      <c r="AL48">
        <f>(U48-T48)/(1000-U48)*AK48</f>
        <v>3.6287113046340129E-2</v>
      </c>
      <c r="AM48">
        <f>(P48+273.15)</f>
        <v>303.94759216308591</v>
      </c>
      <c r="AN48">
        <f>(O48+273.15)</f>
        <v>302.84412612915037</v>
      </c>
      <c r="AO48">
        <f>(Y48*AG48+Z48*AH48)*AI48</f>
        <v>255.99569740305014</v>
      </c>
      <c r="AP48">
        <f>((AO48+0.00000010773*(AN48^4-AM48^4))-AL48*44100)/(L48*51.4+0.00000043092*AM48^3)</f>
        <v>-11.117840758713593</v>
      </c>
      <c r="AQ48">
        <f>0.61365*EXP(17.502*J48/(240.97+J48))</f>
        <v>4.4595743385123692</v>
      </c>
      <c r="AR48">
        <f>AQ48*1000/AA48</f>
        <v>50.483051142641749</v>
      </c>
      <c r="AS48">
        <f>(AR48-U48)</f>
        <v>18.6190927838771</v>
      </c>
      <c r="AT48">
        <f>IF(D48,P48,(O48+P48)/2)</f>
        <v>30.245859146118164</v>
      </c>
      <c r="AU48">
        <f>0.61365*EXP(17.502*AT48/(240.97+AT48))</f>
        <v>4.320987142205281</v>
      </c>
      <c r="AV48">
        <f>IF(AS48&lt;&gt;0,(1000-(AR48+U48)/2)/AS48*AL48,0)</f>
        <v>1.8686756561558044</v>
      </c>
      <c r="AW48">
        <f>U48*AA48/1000</f>
        <v>2.8147999735330087</v>
      </c>
      <c r="AX48">
        <f>(AU48-AW48)</f>
        <v>1.5061871686722723</v>
      </c>
      <c r="AY48">
        <f>1/(1.6/F48+1.37/N48)</f>
        <v>1.2554660376950753</v>
      </c>
      <c r="AZ48">
        <f>G48*AA48*0.001</f>
        <v>33.613504538780433</v>
      </c>
      <c r="BA48">
        <f>G48/S48</f>
        <v>0.97687253581144384</v>
      </c>
      <c r="BB48">
        <f>(1-AL48*AA48/AQ48/F48)*100</f>
        <v>80.19323141695331</v>
      </c>
      <c r="BC48">
        <f>(S48-E48/(N48/1.35))</f>
        <v>390.45104424094484</v>
      </c>
      <c r="BD48">
        <f>E48*BB48/100/BC48</f>
        <v>-5.4655182469035011E-3</v>
      </c>
    </row>
    <row r="49" spans="1:56" x14ac:dyDescent="0.35">
      <c r="A49" s="1" t="s">
        <v>0</v>
      </c>
      <c r="B49" s="1" t="s">
        <v>1580</v>
      </c>
      <c r="K49" s="1">
        <v>2.72</v>
      </c>
    </row>
    <row r="50" spans="1:56" x14ac:dyDescent="0.35">
      <c r="A50" s="1" t="s">
        <v>0</v>
      </c>
      <c r="B50" s="1" t="s">
        <v>1575</v>
      </c>
      <c r="K50" s="1">
        <v>2.72</v>
      </c>
    </row>
    <row r="51" spans="1:56" x14ac:dyDescent="0.35">
      <c r="A51" s="1">
        <v>12</v>
      </c>
      <c r="B51" s="1" t="s">
        <v>1579</v>
      </c>
      <c r="C51" s="1">
        <v>2765.5000079907477</v>
      </c>
      <c r="D51" s="1">
        <v>0</v>
      </c>
      <c r="E51">
        <f>(R51-S51*(1000-T51)/(1000-U51))*AK51</f>
        <v>-3.0924826368063258</v>
      </c>
      <c r="F51">
        <f>IF(AV51&lt;&gt;0,1/(1/AV51-1/N51),0)</f>
        <v>6.5118754061844193</v>
      </c>
      <c r="G51">
        <f>((AY51-AL51/2)*S51-E51)/(AY51+AL51/2)</f>
        <v>382.58774549233232</v>
      </c>
      <c r="H51">
        <f>AL51*1000</f>
        <v>37.702605393208856</v>
      </c>
      <c r="I51">
        <f>(AQ51-AW51)</f>
        <v>1.3202527531345853</v>
      </c>
      <c r="J51">
        <f>(P51+AP51*D51)</f>
        <v>29.923244476318359</v>
      </c>
      <c r="K51" s="1">
        <v>2.72</v>
      </c>
      <c r="L51">
        <f>(K51*AE51+AF51)</f>
        <v>2.140174012184143</v>
      </c>
      <c r="M51" s="1">
        <v>0.5</v>
      </c>
      <c r="N51">
        <f>L51*(M51+1)*(M51+1)/(M51*M51+1)</f>
        <v>3.8523132219314578</v>
      </c>
      <c r="O51" s="1">
        <v>29.972986221313477</v>
      </c>
      <c r="P51" s="1">
        <v>29.923244476318359</v>
      </c>
      <c r="Q51" s="1">
        <v>30.012107849121094</v>
      </c>
      <c r="R51" s="1">
        <v>400.00515747070313</v>
      </c>
      <c r="S51" s="1">
        <v>389.48025512695313</v>
      </c>
      <c r="T51" s="1">
        <v>-2.9134256765246391E-2</v>
      </c>
      <c r="U51" s="1">
        <v>33.070869445800781</v>
      </c>
      <c r="V51" s="1">
        <v>-6.0502775013446808E-2</v>
      </c>
      <c r="W51" s="1">
        <v>68.677894592285156</v>
      </c>
      <c r="X51" s="1">
        <v>299.57589721679688</v>
      </c>
      <c r="Y51" s="1">
        <v>1999.4183349609375</v>
      </c>
      <c r="Z51" s="1">
        <v>0.40208065509796143</v>
      </c>
      <c r="AA51" s="1">
        <v>88.339065551757813</v>
      </c>
      <c r="AB51" s="1">
        <v>-5.3278446197509766</v>
      </c>
      <c r="AC51" s="1">
        <v>0.1891912966966629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1.1013819750617528</v>
      </c>
      <c r="AL51">
        <f>(U51-T51)/(1000-U51)*AK51</f>
        <v>3.7702605393208855E-2</v>
      </c>
      <c r="AM51">
        <f>(P51+273.15)</f>
        <v>303.07324447631834</v>
      </c>
      <c r="AN51">
        <f>(O51+273.15)</f>
        <v>303.12298622131345</v>
      </c>
      <c r="AO51">
        <f>(Y51*AG51+Z51*AH51)*AI51</f>
        <v>319.90692644327282</v>
      </c>
      <c r="AP51">
        <f>((AO51+0.00000010773*(AN51^4-AM51^4))-AL51*44100)/(L51*51.4+0.00000043092*AM51^3)</f>
        <v>-11.001391986629331</v>
      </c>
      <c r="AQ51">
        <f>0.61365*EXP(17.502*J51/(240.97+J51))</f>
        <v>4.2417024569608053</v>
      </c>
      <c r="AR51">
        <f>AQ51*1000/AA51</f>
        <v>48.016157183319926</v>
      </c>
      <c r="AS51">
        <f>(AR51-U51)</f>
        <v>14.945287737519145</v>
      </c>
      <c r="AT51">
        <f>IF(D51,P51,(O51+P51)/2)</f>
        <v>29.948115348815918</v>
      </c>
      <c r="AU51">
        <f>0.61365*EXP(17.502*AT51/(240.97+AT51))</f>
        <v>4.2477692062953709</v>
      </c>
      <c r="AV51">
        <f>IF(AS51&lt;&gt;0,(1000-(AR51+U51)/2)/AS51*AL51,0)</f>
        <v>2.4204290974367288</v>
      </c>
      <c r="AW51">
        <f>U51*AA51/1000</f>
        <v>2.9214497038262199</v>
      </c>
      <c r="AX51">
        <f>(AU51-AW51)</f>
        <v>1.326319502469151</v>
      </c>
      <c r="AY51">
        <f>1/(1.6/F51+1.37/N51)</f>
        <v>1.662965386026704</v>
      </c>
      <c r="AZ51">
        <f>G51*AA51*0.001</f>
        <v>33.797443928346382</v>
      </c>
      <c r="BA51">
        <f>G51/S51</f>
        <v>0.98230331436859575</v>
      </c>
      <c r="BB51">
        <f>(1-AL51*AA51/AQ51/F51)*100</f>
        <v>87.941927787485625</v>
      </c>
      <c r="BC51">
        <f>(S51-E51/(N51/1.35))</f>
        <v>390.56398101297941</v>
      </c>
      <c r="BD51">
        <f>E51*BB51/100/BC51</f>
        <v>-6.963235166353888E-3</v>
      </c>
    </row>
    <row r="52" spans="1:56" x14ac:dyDescent="0.35">
      <c r="A52" s="1" t="s">
        <v>0</v>
      </c>
      <c r="B52" s="1" t="s">
        <v>1578</v>
      </c>
      <c r="K52" s="1">
        <v>2.8043200000000001</v>
      </c>
    </row>
    <row r="53" spans="1:56" x14ac:dyDescent="0.35">
      <c r="A53" s="1" t="s">
        <v>0</v>
      </c>
      <c r="B53" s="1" t="s">
        <v>1577</v>
      </c>
    </row>
    <row r="54" spans="1:56" x14ac:dyDescent="0.35">
      <c r="A54" s="1" t="s">
        <v>0</v>
      </c>
      <c r="B54" s="1" t="s">
        <v>1576</v>
      </c>
    </row>
    <row r="55" spans="1:56" x14ac:dyDescent="0.35">
      <c r="A55" s="1" t="s">
        <v>0</v>
      </c>
      <c r="B55" s="1" t="s">
        <v>1575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24645-B94E-4515-B34B-061823D3AADA}">
  <dimension ref="A1:BD55"/>
  <sheetViews>
    <sheetView topLeftCell="A2" zoomScale="50" workbookViewId="0">
      <selection activeCell="K18" sqref="K18:K51"/>
    </sheetView>
  </sheetViews>
  <sheetFormatPr defaultRowHeight="14.5" x14ac:dyDescent="0.35"/>
  <sheetData>
    <row r="1" spans="1:56" x14ac:dyDescent="0.35">
      <c r="A1" s="1" t="s">
        <v>70</v>
      </c>
    </row>
    <row r="2" spans="1:56" x14ac:dyDescent="0.35">
      <c r="A2" s="1" t="s">
        <v>1035</v>
      </c>
    </row>
    <row r="3" spans="1:56" x14ac:dyDescent="0.35">
      <c r="A3" s="1" t="s">
        <v>69</v>
      </c>
      <c r="B3" s="1" t="s">
        <v>624</v>
      </c>
    </row>
    <row r="4" spans="1:56" x14ac:dyDescent="0.35">
      <c r="A4" s="1" t="s">
        <v>67</v>
      </c>
      <c r="B4" s="1" t="s">
        <v>66</v>
      </c>
      <c r="C4" s="1">
        <v>1</v>
      </c>
      <c r="D4" s="1">
        <v>0.15999999642372131</v>
      </c>
    </row>
    <row r="5" spans="1:56" x14ac:dyDescent="0.35">
      <c r="A5" s="1" t="s">
        <v>65</v>
      </c>
      <c r="B5" s="1">
        <v>4</v>
      </c>
    </row>
    <row r="6" spans="1:56" x14ac:dyDescent="0.35">
      <c r="A6" s="1" t="s">
        <v>64</v>
      </c>
      <c r="B6" s="1" t="s">
        <v>623</v>
      </c>
    </row>
    <row r="7" spans="1:56" x14ac:dyDescent="0.35">
      <c r="A7" s="1" t="s">
        <v>0</v>
      </c>
      <c r="B7" s="1" t="s">
        <v>62</v>
      </c>
    </row>
    <row r="9" spans="1:56" x14ac:dyDescent="0.35">
      <c r="A9" s="1" t="s">
        <v>61</v>
      </c>
      <c r="B9" s="1" t="s">
        <v>60</v>
      </c>
      <c r="C9" s="1" t="s">
        <v>59</v>
      </c>
      <c r="D9" s="1" t="s">
        <v>58</v>
      </c>
      <c r="E9" s="1" t="s">
        <v>57</v>
      </c>
      <c r="F9" s="1" t="s">
        <v>56</v>
      </c>
      <c r="G9" s="1" t="s">
        <v>55</v>
      </c>
      <c r="H9" s="1" t="s">
        <v>54</v>
      </c>
      <c r="I9" s="1" t="s">
        <v>53</v>
      </c>
      <c r="J9" s="1" t="s">
        <v>52</v>
      </c>
      <c r="K9" s="1" t="s">
        <v>51</v>
      </c>
      <c r="L9" s="1" t="s">
        <v>50</v>
      </c>
      <c r="M9" s="1" t="s">
        <v>49</v>
      </c>
      <c r="N9" s="1" t="s">
        <v>48</v>
      </c>
      <c r="O9" s="1" t="s">
        <v>47</v>
      </c>
      <c r="P9" s="1" t="s">
        <v>46</v>
      </c>
      <c r="Q9" s="1" t="s">
        <v>45</v>
      </c>
      <c r="R9" s="1" t="s">
        <v>44</v>
      </c>
      <c r="S9" s="1" t="s">
        <v>43</v>
      </c>
      <c r="T9" s="1" t="s">
        <v>42</v>
      </c>
      <c r="U9" s="1" t="s">
        <v>41</v>
      </c>
      <c r="V9" s="1" t="s">
        <v>40</v>
      </c>
      <c r="W9" s="1" t="s">
        <v>39</v>
      </c>
      <c r="X9" s="1" t="s">
        <v>38</v>
      </c>
      <c r="Y9" s="1" t="s">
        <v>37</v>
      </c>
      <c r="Z9" s="1" t="s">
        <v>36</v>
      </c>
      <c r="AA9" s="1" t="s">
        <v>35</v>
      </c>
      <c r="AB9" s="1" t="s">
        <v>34</v>
      </c>
      <c r="AC9" s="1" t="s">
        <v>33</v>
      </c>
      <c r="AD9" s="1" t="s">
        <v>32</v>
      </c>
      <c r="AE9" s="1" t="s">
        <v>31</v>
      </c>
      <c r="AF9" s="1" t="s">
        <v>30</v>
      </c>
      <c r="AG9" s="1" t="s">
        <v>29</v>
      </c>
      <c r="AH9" s="1" t="s">
        <v>28</v>
      </c>
      <c r="AI9" s="1" t="s">
        <v>27</v>
      </c>
      <c r="AJ9" s="1" t="s">
        <v>26</v>
      </c>
      <c r="AK9" s="1" t="s">
        <v>25</v>
      </c>
      <c r="AL9" s="1" t="s">
        <v>24</v>
      </c>
      <c r="AM9" s="1" t="s">
        <v>23</v>
      </c>
      <c r="AN9" s="1" t="s">
        <v>22</v>
      </c>
      <c r="AO9" s="1" t="s">
        <v>21</v>
      </c>
      <c r="AP9" s="1" t="s">
        <v>20</v>
      </c>
      <c r="AQ9" s="1" t="s">
        <v>19</v>
      </c>
      <c r="AR9" s="1" t="s">
        <v>18</v>
      </c>
      <c r="AS9" s="1" t="s">
        <v>17</v>
      </c>
      <c r="AT9" s="1" t="s">
        <v>16</v>
      </c>
      <c r="AU9" s="1" t="s">
        <v>15</v>
      </c>
      <c r="AV9" s="1" t="s">
        <v>14</v>
      </c>
      <c r="AW9" s="1" t="s">
        <v>13</v>
      </c>
      <c r="AX9" s="1" t="s">
        <v>12</v>
      </c>
      <c r="AY9" s="1" t="s">
        <v>11</v>
      </c>
      <c r="AZ9" s="1" t="s">
        <v>10</v>
      </c>
      <c r="BA9" s="1" t="s">
        <v>9</v>
      </c>
      <c r="BB9" s="1" t="s">
        <v>8</v>
      </c>
      <c r="BC9" s="1" t="s">
        <v>7</v>
      </c>
      <c r="BD9" s="1" t="s">
        <v>6</v>
      </c>
    </row>
    <row r="10" spans="1:56" x14ac:dyDescent="0.35">
      <c r="A10" s="1" t="s">
        <v>5</v>
      </c>
      <c r="B10" s="1" t="s">
        <v>5</v>
      </c>
      <c r="C10" s="1" t="s">
        <v>5</v>
      </c>
      <c r="D10" s="1" t="s">
        <v>5</v>
      </c>
      <c r="E10" s="1" t="s">
        <v>4</v>
      </c>
      <c r="F10" s="1" t="s">
        <v>4</v>
      </c>
      <c r="G10" s="1" t="s">
        <v>4</v>
      </c>
      <c r="H10" s="1" t="s">
        <v>4</v>
      </c>
      <c r="I10" s="1" t="s">
        <v>4</v>
      </c>
      <c r="J10" s="1" t="s">
        <v>4</v>
      </c>
      <c r="K10" s="1" t="s">
        <v>5</v>
      </c>
      <c r="L10" s="1" t="s">
        <v>4</v>
      </c>
      <c r="M10" s="1" t="s">
        <v>5</v>
      </c>
      <c r="N10" s="1" t="s">
        <v>4</v>
      </c>
      <c r="O10" s="1" t="s">
        <v>5</v>
      </c>
      <c r="P10" s="1" t="s">
        <v>5</v>
      </c>
      <c r="Q10" s="1" t="s">
        <v>5</v>
      </c>
      <c r="R10" s="1" t="s">
        <v>5</v>
      </c>
      <c r="S10" s="1" t="s">
        <v>5</v>
      </c>
      <c r="T10" s="1" t="s">
        <v>5</v>
      </c>
      <c r="U10" s="1" t="s">
        <v>5</v>
      </c>
      <c r="V10" s="1" t="s">
        <v>5</v>
      </c>
      <c r="W10" s="1" t="s">
        <v>5</v>
      </c>
      <c r="X10" s="1" t="s">
        <v>5</v>
      </c>
      <c r="Y10" s="1" t="s">
        <v>5</v>
      </c>
      <c r="Z10" s="1" t="s">
        <v>5</v>
      </c>
      <c r="AA10" s="1" t="s">
        <v>5</v>
      </c>
      <c r="AB10" s="1" t="s">
        <v>5</v>
      </c>
      <c r="AC10" s="1" t="s">
        <v>5</v>
      </c>
      <c r="AD10" s="1" t="s">
        <v>5</v>
      </c>
      <c r="AE10" s="1" t="s">
        <v>5</v>
      </c>
      <c r="AF10" s="1" t="s">
        <v>5</v>
      </c>
      <c r="AG10" s="1" t="s">
        <v>5</v>
      </c>
      <c r="AH10" s="1" t="s">
        <v>5</v>
      </c>
      <c r="AI10" s="1" t="s">
        <v>5</v>
      </c>
      <c r="AJ10" s="1" t="s">
        <v>5</v>
      </c>
      <c r="AK10" s="1" t="s">
        <v>4</v>
      </c>
      <c r="AL10" s="1" t="s">
        <v>4</v>
      </c>
      <c r="AM10" s="1" t="s">
        <v>4</v>
      </c>
      <c r="AN10" s="1" t="s">
        <v>4</v>
      </c>
      <c r="AO10" s="1" t="s">
        <v>4</v>
      </c>
      <c r="AP10" s="1" t="s">
        <v>4</v>
      </c>
      <c r="AQ10" s="1" t="s">
        <v>4</v>
      </c>
      <c r="AR10" s="1" t="s">
        <v>4</v>
      </c>
      <c r="AS10" s="1" t="s">
        <v>4</v>
      </c>
      <c r="AT10" s="1" t="s">
        <v>4</v>
      </c>
      <c r="AU10" s="1" t="s">
        <v>4</v>
      </c>
      <c r="AV10" s="1" t="s">
        <v>4</v>
      </c>
      <c r="AW10" s="1" t="s">
        <v>4</v>
      </c>
      <c r="AX10" s="1" t="s">
        <v>4</v>
      </c>
      <c r="AY10" s="1" t="s">
        <v>4</v>
      </c>
      <c r="AZ10" s="1" t="s">
        <v>4</v>
      </c>
      <c r="BA10" s="1" t="s">
        <v>4</v>
      </c>
      <c r="BB10" s="1" t="s">
        <v>4</v>
      </c>
      <c r="BC10" s="1" t="s">
        <v>4</v>
      </c>
      <c r="BD10" s="1" t="s">
        <v>4</v>
      </c>
    </row>
    <row r="11" spans="1:56" x14ac:dyDescent="0.35">
      <c r="A11" s="1" t="s">
        <v>0</v>
      </c>
      <c r="B11" s="1" t="s">
        <v>1034</v>
      </c>
    </row>
    <row r="12" spans="1:56" x14ac:dyDescent="0.35">
      <c r="A12" s="1" t="s">
        <v>0</v>
      </c>
      <c r="B12" s="1" t="s">
        <v>1033</v>
      </c>
    </row>
    <row r="13" spans="1:56" x14ac:dyDescent="0.35">
      <c r="A13" s="1" t="s">
        <v>0</v>
      </c>
      <c r="B13" s="1" t="s">
        <v>1032</v>
      </c>
    </row>
    <row r="14" spans="1:56" x14ac:dyDescent="0.35">
      <c r="A14" s="1" t="s">
        <v>0</v>
      </c>
      <c r="B14" s="1" t="s">
        <v>1031</v>
      </c>
    </row>
    <row r="15" spans="1:56" x14ac:dyDescent="0.35">
      <c r="A15" s="1" t="s">
        <v>0</v>
      </c>
      <c r="B15" s="1" t="s">
        <v>1030</v>
      </c>
    </row>
    <row r="16" spans="1:56" x14ac:dyDescent="0.35">
      <c r="A16" s="1" t="s">
        <v>0</v>
      </c>
      <c r="B16" s="1" t="s">
        <v>1029</v>
      </c>
    </row>
    <row r="17" spans="1:56" x14ac:dyDescent="0.35">
      <c r="A17" s="1" t="s">
        <v>0</v>
      </c>
      <c r="B17" s="1" t="s">
        <v>1028</v>
      </c>
    </row>
    <row r="18" spans="1:56" x14ac:dyDescent="0.35">
      <c r="A18" s="1">
        <v>1</v>
      </c>
      <c r="B18" s="1" t="s">
        <v>1027</v>
      </c>
      <c r="C18" s="1">
        <v>440.50000320747495</v>
      </c>
      <c r="D18" s="1">
        <v>0</v>
      </c>
      <c r="E18">
        <f>(R18-S18*(1000-T18)/(1000-U18))*AK18</f>
        <v>-4.521079429659701</v>
      </c>
      <c r="F18">
        <f>IF(AV18&lt;&gt;0,1/(1/AV18-1/N18),0)</f>
        <v>5.8853195261541416</v>
      </c>
      <c r="G18">
        <f>((AY18-AL18/2)*S18-E18)/(AY18+AL18/2)</f>
        <v>384.39580669530375</v>
      </c>
      <c r="H18">
        <f>AL18*1000</f>
        <v>37.745364910352293</v>
      </c>
      <c r="I18">
        <f>(AQ18-AW18)</f>
        <v>1.3736600054740062</v>
      </c>
      <c r="J18">
        <f>(P18+AP18*D18)</f>
        <v>30.153537750244141</v>
      </c>
      <c r="K18" s="1">
        <v>2.72</v>
      </c>
      <c r="L18">
        <f>(K18*AE18+AF18)</f>
        <v>2.140174012184143</v>
      </c>
      <c r="M18" s="1">
        <v>0.5</v>
      </c>
      <c r="N18">
        <f>L18*(M18+1)*(M18+1)/(M18*M18+1)</f>
        <v>3.8523132219314578</v>
      </c>
      <c r="O18" s="1">
        <v>30.239387512207031</v>
      </c>
      <c r="P18" s="1">
        <v>30.153537750244141</v>
      </c>
      <c r="Q18" s="1">
        <v>30.367778778076172</v>
      </c>
      <c r="R18" s="1">
        <v>400.02218627929688</v>
      </c>
      <c r="S18" s="1">
        <v>390.73837280273438</v>
      </c>
      <c r="T18" s="1">
        <v>-2.5046966969966888E-2</v>
      </c>
      <c r="U18" s="1">
        <v>33.103416442871094</v>
      </c>
      <c r="V18" s="1">
        <v>-5.1228690892457962E-2</v>
      </c>
      <c r="W18" s="1">
        <v>67.706588745117188</v>
      </c>
      <c r="X18" s="1">
        <v>299.64791870117188</v>
      </c>
      <c r="Y18" s="1">
        <v>0.28278037905693054</v>
      </c>
      <c r="Z18" s="1">
        <v>0.23574461042881012</v>
      </c>
      <c r="AA18" s="1">
        <v>88.344589233398438</v>
      </c>
      <c r="AB18" s="1">
        <v>-5.1848592758178711</v>
      </c>
      <c r="AC18" s="1">
        <v>0.1919432133436203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1.1016467599307789</v>
      </c>
      <c r="AL18">
        <f>(U18-T18)/(1000-U18)*AK18</f>
        <v>3.774536491035229E-2</v>
      </c>
      <c r="AM18">
        <f>(P18+273.15)</f>
        <v>303.30353775024412</v>
      </c>
      <c r="AN18">
        <f>(O18+273.15)</f>
        <v>303.38938751220701</v>
      </c>
      <c r="AO18">
        <f>(Y18*AG18+Z18*AH18)*AI18</f>
        <v>4.5244859637807444E-2</v>
      </c>
      <c r="AP18">
        <f>((AO18+0.00000010773*(AN18^4-AM18^4))-AL18*44100)/(L18*51.4+0.00000043092*AM18^3)</f>
        <v>-13.632013419178188</v>
      </c>
      <c r="AQ18">
        <f>0.61365*EXP(17.502*J18/(240.97+J18))</f>
        <v>4.2981677333415806</v>
      </c>
      <c r="AR18">
        <f>AQ18*1000/AA18</f>
        <v>48.65230310807388</v>
      </c>
      <c r="AS18">
        <f>(AR18-U18)</f>
        <v>15.548886665202787</v>
      </c>
      <c r="AT18">
        <f>IF(D18,P18,(O18+P18)/2)</f>
        <v>30.196462631225586</v>
      </c>
      <c r="AU18">
        <f>0.61365*EXP(17.502*AT18/(240.97+AT18))</f>
        <v>4.3087645331152213</v>
      </c>
      <c r="AV18">
        <f>IF(AS18&lt;&gt;0,(1000-(AR18+U18)/2)/AS18*AL18,0)</f>
        <v>2.3282962925822268</v>
      </c>
      <c r="AW18">
        <f>U18*AA18/1000</f>
        <v>2.9245077278675744</v>
      </c>
      <c r="AX18">
        <f>(AU18-AW18)</f>
        <v>1.3842568052476469</v>
      </c>
      <c r="AY18">
        <f>1/(1.6/F18+1.37/N18)</f>
        <v>1.5936423253544789</v>
      </c>
      <c r="AZ18">
        <f>G18*AA18*0.001</f>
        <v>33.959289645537439</v>
      </c>
      <c r="BA18">
        <f>G18/S18</f>
        <v>0.98376774192425509</v>
      </c>
      <c r="BB18">
        <f>(1-AL18*AA18/AQ18/F18)*100</f>
        <v>86.817730747411474</v>
      </c>
      <c r="BC18">
        <f>(S18-E18/(N18/1.35))</f>
        <v>392.32273442610739</v>
      </c>
      <c r="BD18">
        <f>E18*BB18/100/BC18</f>
        <v>-1.0004769598326309E-2</v>
      </c>
    </row>
    <row r="19" spans="1:56" x14ac:dyDescent="0.35">
      <c r="A19" s="1" t="s">
        <v>0</v>
      </c>
      <c r="B19" s="1" t="s">
        <v>1026</v>
      </c>
      <c r="K19" s="1">
        <v>2.72</v>
      </c>
    </row>
    <row r="20" spans="1:56" x14ac:dyDescent="0.35">
      <c r="A20" s="1" t="s">
        <v>0</v>
      </c>
      <c r="B20" s="1" t="s">
        <v>1025</v>
      </c>
      <c r="K20" s="1">
        <v>2.72</v>
      </c>
    </row>
    <row r="21" spans="1:56" x14ac:dyDescent="0.35">
      <c r="A21" s="1">
        <v>2</v>
      </c>
      <c r="B21" s="1" t="s">
        <v>1024</v>
      </c>
      <c r="C21" s="1">
        <v>644.00000321865082</v>
      </c>
      <c r="D21" s="1">
        <v>0</v>
      </c>
      <c r="E21">
        <f>(R21-S21*(1000-T21)/(1000-U21))*AK21</f>
        <v>-4.9131741056093876</v>
      </c>
      <c r="F21">
        <f>IF(AV21&lt;&gt;0,1/(1/AV21-1/N21),0)</f>
        <v>5.23013010046862</v>
      </c>
      <c r="G21">
        <f>((AY21-AL21/2)*S21-E21)/(AY21+AL21/2)</f>
        <v>385.03678447458617</v>
      </c>
      <c r="H21">
        <f>AL21*1000</f>
        <v>36.981804601783232</v>
      </c>
      <c r="I21">
        <f>(AQ21-AW21)</f>
        <v>1.4131612046651849</v>
      </c>
      <c r="J21">
        <f>(P21+AP21*D21)</f>
        <v>30.08076286315918</v>
      </c>
      <c r="K21" s="1">
        <v>2.72</v>
      </c>
      <c r="L21">
        <f>(K21*AE21+AF21)</f>
        <v>2.140174012184143</v>
      </c>
      <c r="M21" s="1">
        <v>0.5</v>
      </c>
      <c r="N21">
        <f>L21*(M21+1)*(M21+1)/(M21*M21+1)</f>
        <v>3.8523132219314578</v>
      </c>
      <c r="O21" s="1">
        <v>30.164257049560547</v>
      </c>
      <c r="P21" s="1">
        <v>30.08076286315918</v>
      </c>
      <c r="Q21" s="1">
        <v>30.379611968994141</v>
      </c>
      <c r="R21" s="1">
        <v>399.95794677734375</v>
      </c>
      <c r="S21" s="1">
        <v>391.28292846679688</v>
      </c>
      <c r="T21" s="1">
        <v>-2.4465549737215042E-2</v>
      </c>
      <c r="U21" s="1">
        <v>32.454368591308594</v>
      </c>
      <c r="V21" s="1">
        <v>-5.0254285335540771E-2</v>
      </c>
      <c r="W21" s="1">
        <v>66.663986206054688</v>
      </c>
      <c r="X21" s="1">
        <v>299.65948486328125</v>
      </c>
      <c r="Y21" s="1">
        <v>24.899419784545898</v>
      </c>
      <c r="Z21" s="1">
        <v>0.37457716464996338</v>
      </c>
      <c r="AA21" s="1">
        <v>88.342269897460938</v>
      </c>
      <c r="AB21" s="1">
        <v>-5.337125301361084</v>
      </c>
      <c r="AC21" s="1">
        <v>0.19898934662342072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1.1016892825855926</v>
      </c>
      <c r="AL21">
        <f>(U21-T21)/(1000-U21)*AK21</f>
        <v>3.6981804601783234E-2</v>
      </c>
      <c r="AM21">
        <f>(P21+273.15)</f>
        <v>303.23076286315916</v>
      </c>
      <c r="AN21">
        <f>(O21+273.15)</f>
        <v>303.31425704956052</v>
      </c>
      <c r="AO21">
        <f>(Y21*AG21+Z21*AH21)*AI21</f>
        <v>3.9839070764800795</v>
      </c>
      <c r="AP21">
        <f>((AO21+0.00000010773*(AN21^4-AM21^4))-AL21*44100)/(L21*51.4+0.00000043092*AM21^3)</f>
        <v>-13.324975806280152</v>
      </c>
      <c r="AQ21">
        <f>0.61365*EXP(17.502*J21/(240.97+J21))</f>
        <v>4.2802537941102479</v>
      </c>
      <c r="AR21">
        <f>AQ21*1000/AA21</f>
        <v>48.450801627333639</v>
      </c>
      <c r="AS21">
        <f>(AR21-U21)</f>
        <v>15.996433036025046</v>
      </c>
      <c r="AT21">
        <f>IF(D21,P21,(O21+P21)/2)</f>
        <v>30.122509956359863</v>
      </c>
      <c r="AU21">
        <f>0.61365*EXP(17.502*AT21/(240.97+AT21))</f>
        <v>4.2905220972646045</v>
      </c>
      <c r="AV21">
        <f>IF(AS21&lt;&gt;0,(1000-(AR21+U21)/2)/AS21*AL21,0)</f>
        <v>2.218356737637504</v>
      </c>
      <c r="AW21">
        <f>U21*AA21/1000</f>
        <v>2.867092589445063</v>
      </c>
      <c r="AX21">
        <f>(AU21-AW21)</f>
        <v>1.4234295078195416</v>
      </c>
      <c r="AY21">
        <f>1/(1.6/F21+1.37/N21)</f>
        <v>1.5116010569753575</v>
      </c>
      <c r="AZ21">
        <f>G21*AA21*0.001</f>
        <v>34.015023534504394</v>
      </c>
      <c r="BA21">
        <f>G21/S21</f>
        <v>0.98403675821818859</v>
      </c>
      <c r="BB21">
        <f>(1-AL21*AA21/AQ21/F21)*100</f>
        <v>85.4059899654182</v>
      </c>
      <c r="BC21">
        <f>(S21-E21/(N21/1.35))</f>
        <v>393.0046952755838</v>
      </c>
      <c r="BD21">
        <f>E21*BB21/100/BC21</f>
        <v>-1.067708613678991E-2</v>
      </c>
    </row>
    <row r="22" spans="1:56" x14ac:dyDescent="0.35">
      <c r="A22" s="1" t="s">
        <v>0</v>
      </c>
      <c r="B22" s="1" t="s">
        <v>1023</v>
      </c>
      <c r="K22" s="1">
        <v>2.72</v>
      </c>
    </row>
    <row r="23" spans="1:56" x14ac:dyDescent="0.35">
      <c r="A23" s="1" t="s">
        <v>0</v>
      </c>
      <c r="B23" s="1" t="s">
        <v>1022</v>
      </c>
      <c r="K23" s="1">
        <v>2.72</v>
      </c>
    </row>
    <row r="24" spans="1:56" x14ac:dyDescent="0.35">
      <c r="A24" s="1">
        <v>3</v>
      </c>
      <c r="B24" s="1" t="s">
        <v>1021</v>
      </c>
      <c r="C24" s="1">
        <v>848.00000321865082</v>
      </c>
      <c r="D24" s="1">
        <v>0</v>
      </c>
      <c r="E24">
        <f>(R24-S24*(1000-T24)/(1000-U24))*AK24</f>
        <v>-5.2161316048591289</v>
      </c>
      <c r="F24">
        <f>IF(AV24&lt;&gt;0,1/(1/AV24-1/N24),0)</f>
        <v>4.6714964449192706</v>
      </c>
      <c r="G24">
        <f>((AY24-AL24/2)*S24-E24)/(AY24+AL24/2)</f>
        <v>385.55503674585225</v>
      </c>
      <c r="H24">
        <f>AL24*1000</f>
        <v>36.304221488829583</v>
      </c>
      <c r="I24">
        <f>(AQ24-AW24)</f>
        <v>1.4581461599193624</v>
      </c>
      <c r="J24">
        <f>(P24+AP24*D24)</f>
        <v>30.05914306640625</v>
      </c>
      <c r="K24" s="1">
        <v>2.72</v>
      </c>
      <c r="L24">
        <f>(K24*AE24+AF24)</f>
        <v>2.140174012184143</v>
      </c>
      <c r="M24" s="1">
        <v>0.5</v>
      </c>
      <c r="N24">
        <f>L24*(M24+1)*(M24+1)/(M24*M24+1)</f>
        <v>3.8523132219314578</v>
      </c>
      <c r="O24" s="1">
        <v>30.106374740600586</v>
      </c>
      <c r="P24" s="1">
        <v>30.05914306640625</v>
      </c>
      <c r="Q24" s="1">
        <v>30.356569290161133</v>
      </c>
      <c r="R24" s="1">
        <v>399.94064331054688</v>
      </c>
      <c r="S24" s="1">
        <v>391.76412963867188</v>
      </c>
      <c r="T24" s="1">
        <v>-2.3234972730278969E-2</v>
      </c>
      <c r="U24" s="1">
        <v>31.88432502746582</v>
      </c>
      <c r="V24" s="1">
        <v>-4.7886453568935394E-2</v>
      </c>
      <c r="W24" s="1">
        <v>65.71246337890625</v>
      </c>
      <c r="X24" s="1">
        <v>299.61233520507813</v>
      </c>
      <c r="Y24" s="1">
        <v>51.331485748291016</v>
      </c>
      <c r="Z24" s="1">
        <v>0.33135831356048584</v>
      </c>
      <c r="AA24" s="1">
        <v>88.34429931640625</v>
      </c>
      <c r="AB24" s="1">
        <v>-5.3297872543334961</v>
      </c>
      <c r="AC24" s="1">
        <v>0.202554851770401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1.1015159382539634</v>
      </c>
      <c r="AL24">
        <f>(U24-T24)/(1000-U24)*AK24</f>
        <v>3.6304221488829586E-2</v>
      </c>
      <c r="AM24">
        <f>(P24+273.15)</f>
        <v>303.20914306640623</v>
      </c>
      <c r="AN24">
        <f>(O24+273.15)</f>
        <v>303.25637474060056</v>
      </c>
      <c r="AO24">
        <f>(Y24*AG24+Z24*AH24)*AI24</f>
        <v>8.2130375361508641</v>
      </c>
      <c r="AP24">
        <f>((AO24+0.00000010773*(AN24^4-AM24^4))-AL24*44100)/(L24*51.4+0.00000043092*AM24^3)</f>
        <v>-13.049275147931231</v>
      </c>
      <c r="AQ24">
        <f>0.61365*EXP(17.502*J24/(240.97+J24))</f>
        <v>4.2749445136473856</v>
      </c>
      <c r="AR24">
        <f>AQ24*1000/AA24</f>
        <v>48.389591028806706</v>
      </c>
      <c r="AS24">
        <f>(AR24-U24)</f>
        <v>16.505266001340885</v>
      </c>
      <c r="AT24">
        <f>IF(D24,P24,(O24+P24)/2)</f>
        <v>30.082758903503418</v>
      </c>
      <c r="AU24">
        <f>0.61365*EXP(17.502*AT24/(240.97+AT24))</f>
        <v>4.28074426124161</v>
      </c>
      <c r="AV24">
        <f>IF(AS24&lt;&gt;0,(1000-(AR24+U24)/2)/AS24*AL24,0)</f>
        <v>2.111270455856773</v>
      </c>
      <c r="AW24">
        <f>U24*AA24/1000</f>
        <v>2.8167983537280232</v>
      </c>
      <c r="AX24">
        <f>(AU24-AW24)</f>
        <v>1.4639459075135868</v>
      </c>
      <c r="AY24">
        <f>1/(1.6/F24+1.37/N24)</f>
        <v>1.4323915168661632</v>
      </c>
      <c r="AZ24">
        <f>G24*AA24*0.001</f>
        <v>34.061589569223578</v>
      </c>
      <c r="BA24">
        <f>G24/S24</f>
        <v>0.98415094077513854</v>
      </c>
      <c r="BB24">
        <f>(1-AL24*AA24/AQ24/F24)*100</f>
        <v>83.939866396373702</v>
      </c>
      <c r="BC24">
        <f>(S24-E24/(N24/1.35))</f>
        <v>393.59206450816032</v>
      </c>
      <c r="BD24">
        <f>E24*BB24/100/BC24</f>
        <v>-1.1124243334654423E-2</v>
      </c>
    </row>
    <row r="25" spans="1:56" x14ac:dyDescent="0.35">
      <c r="A25" s="1" t="s">
        <v>0</v>
      </c>
      <c r="B25" s="1" t="s">
        <v>1020</v>
      </c>
      <c r="K25" s="1">
        <v>2.72</v>
      </c>
    </row>
    <row r="26" spans="1:56" x14ac:dyDescent="0.35">
      <c r="A26" s="1" t="s">
        <v>0</v>
      </c>
      <c r="B26" s="1" t="s">
        <v>1019</v>
      </c>
      <c r="K26" s="1">
        <v>2.72</v>
      </c>
    </row>
    <row r="27" spans="1:56" x14ac:dyDescent="0.35">
      <c r="A27" s="1">
        <v>4</v>
      </c>
      <c r="B27" s="1" t="s">
        <v>1018</v>
      </c>
      <c r="C27" s="1">
        <v>1052.0000032186508</v>
      </c>
      <c r="D27" s="1">
        <v>0</v>
      </c>
      <c r="E27">
        <f>(R27-S27*(1000-T27)/(1000-U27))*AK27</f>
        <v>-5.4603356021208</v>
      </c>
      <c r="F27">
        <f>IF(AV27&lt;&gt;0,1/(1/AV27-1/N27),0)</f>
        <v>4.2075437564601845</v>
      </c>
      <c r="G27">
        <f>((AY27-AL27/2)*S27-E27)/(AY27+AL27/2)</f>
        <v>385.92651573455845</v>
      </c>
      <c r="H27">
        <f>AL27*1000</f>
        <v>35.877211099382386</v>
      </c>
      <c r="I27">
        <f>(AQ27-AW27)</f>
        <v>1.5128561973081189</v>
      </c>
      <c r="J27">
        <f>(P27+AP27*D27)</f>
        <v>30.151727676391602</v>
      </c>
      <c r="K27" s="1">
        <v>2.72</v>
      </c>
      <c r="L27">
        <f>(K27*AE27+AF27)</f>
        <v>2.140174012184143</v>
      </c>
      <c r="M27" s="1">
        <v>0.5</v>
      </c>
      <c r="N27">
        <f>L27*(M27+1)*(M27+1)/(M27*M27+1)</f>
        <v>3.8523132219314578</v>
      </c>
      <c r="O27" s="1">
        <v>30.162160873413086</v>
      </c>
      <c r="P27" s="1">
        <v>30.151727676391602</v>
      </c>
      <c r="Q27" s="1">
        <v>30.360727310180664</v>
      </c>
      <c r="R27" s="1">
        <v>399.99713134765625</v>
      </c>
      <c r="S27" s="1">
        <v>392.1800537109375</v>
      </c>
      <c r="T27" s="1">
        <v>-2.2861005738377571E-2</v>
      </c>
      <c r="U27" s="1">
        <v>31.523515701293945</v>
      </c>
      <c r="V27" s="1">
        <v>-4.6964168548583984E-2</v>
      </c>
      <c r="W27" s="1">
        <v>64.759864807128906</v>
      </c>
      <c r="X27" s="1">
        <v>299.58990478515625</v>
      </c>
      <c r="Y27" s="1">
        <v>99.536811828613281</v>
      </c>
      <c r="Z27" s="1">
        <v>0.40208116173744202</v>
      </c>
      <c r="AA27" s="1">
        <v>88.34246826171875</v>
      </c>
      <c r="AB27" s="1">
        <v>-5.4539022445678711</v>
      </c>
      <c r="AC27" s="1">
        <v>0.19551053643226624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1.101433473474839</v>
      </c>
      <c r="AL27">
        <f>(U27-T27)/(1000-U27)*AK27</f>
        <v>3.5877211099382383E-2</v>
      </c>
      <c r="AM27">
        <f>(P27+273.15)</f>
        <v>303.30172767639158</v>
      </c>
      <c r="AN27">
        <f>(O27+273.15)</f>
        <v>303.31216087341306</v>
      </c>
      <c r="AO27">
        <f>(Y27*AG27+Z27*AH27)*AI27</f>
        <v>15.925889536606746</v>
      </c>
      <c r="AP27">
        <f>((AO27+0.00000010773*(AN27^4-AM27^4))-AL27*44100)/(L27*51.4+0.00000043092*AM27^3)</f>
        <v>-12.834196937271672</v>
      </c>
      <c r="AQ27">
        <f>0.61365*EXP(17.502*J27/(240.97+J27))</f>
        <v>4.2977213826474721</v>
      </c>
      <c r="AR27">
        <f>AQ27*1000/AA27</f>
        <v>48.64841867351123</v>
      </c>
      <c r="AS27">
        <f>(AR27-U27)</f>
        <v>17.124902972217285</v>
      </c>
      <c r="AT27">
        <f>IF(D27,P27,(O27+P27)/2)</f>
        <v>30.156944274902344</v>
      </c>
      <c r="AU27">
        <f>0.61365*EXP(17.502*AT27/(240.97+AT27))</f>
        <v>4.2990078664352334</v>
      </c>
      <c r="AV27">
        <f>IF(AS27&lt;&gt;0,(1000-(AR27+U27)/2)/AS27*AL27,0)</f>
        <v>2.0110501325671426</v>
      </c>
      <c r="AW27">
        <f>U27*AA27/1000</f>
        <v>2.7848651853393531</v>
      </c>
      <c r="AX27">
        <f>(AU27-AW27)</f>
        <v>1.5141426810958802</v>
      </c>
      <c r="AY27">
        <f>1/(1.6/F27+1.37/N27)</f>
        <v>1.3588805656707283</v>
      </c>
      <c r="AZ27">
        <f>G27*AA27*0.001</f>
        <v>34.093700967635932</v>
      </c>
      <c r="BA27">
        <f>G27/S27</f>
        <v>0.98405442113333907</v>
      </c>
      <c r="BB27">
        <f>(1-AL27*AA27/AQ27/F27)*100</f>
        <v>82.472446280286633</v>
      </c>
      <c r="BC27">
        <f>(S27-E27/(N27/1.35))</f>
        <v>394.09356713474142</v>
      </c>
      <c r="BD27">
        <f>E27*BB27/100/BC27</f>
        <v>-1.1426911580728148E-2</v>
      </c>
    </row>
    <row r="28" spans="1:56" x14ac:dyDescent="0.35">
      <c r="A28" s="1" t="s">
        <v>0</v>
      </c>
      <c r="B28" s="1" t="s">
        <v>1017</v>
      </c>
      <c r="K28" s="1">
        <v>2.72</v>
      </c>
    </row>
    <row r="29" spans="1:56" x14ac:dyDescent="0.35">
      <c r="A29" s="1" t="s">
        <v>0</v>
      </c>
      <c r="B29" s="1" t="s">
        <v>1016</v>
      </c>
      <c r="K29" s="1">
        <v>2.72</v>
      </c>
    </row>
    <row r="30" spans="1:56" x14ac:dyDescent="0.35">
      <c r="A30" s="1">
        <v>5</v>
      </c>
      <c r="B30" s="1" t="s">
        <v>1015</v>
      </c>
      <c r="C30" s="1">
        <v>1256.0000032186508</v>
      </c>
      <c r="D30" s="1">
        <v>0</v>
      </c>
      <c r="E30">
        <f>(R30-S30*(1000-T30)/(1000-U30))*AK30</f>
        <v>-5.4728145476803931</v>
      </c>
      <c r="F30">
        <f>IF(AV30&lt;&gt;0,1/(1/AV30-1/N30),0)</f>
        <v>4.1959815468345623</v>
      </c>
      <c r="G30">
        <f>((AY30-AL30/2)*S30-E30)/(AY30+AL30/2)</f>
        <v>386.19486113852543</v>
      </c>
      <c r="H30">
        <f>AL30*1000</f>
        <v>35.281428516701112</v>
      </c>
      <c r="I30">
        <f>(AQ30-AW30)</f>
        <v>1.4906761547461289</v>
      </c>
      <c r="J30">
        <f>(P30+AP30*D30)</f>
        <v>29.877670288085938</v>
      </c>
      <c r="K30" s="1">
        <v>2.72</v>
      </c>
      <c r="L30">
        <f>(K30*AE30+AF30)</f>
        <v>2.140174012184143</v>
      </c>
      <c r="M30" s="1">
        <v>0.5</v>
      </c>
      <c r="N30">
        <f>L30*(M30+1)*(M30+1)/(M30*M30+1)</f>
        <v>3.8523132219314578</v>
      </c>
      <c r="O30" s="1">
        <v>30.002557754516602</v>
      </c>
      <c r="P30" s="1">
        <v>29.877670288085938</v>
      </c>
      <c r="Q30" s="1">
        <v>30.288637161254883</v>
      </c>
      <c r="R30" s="1">
        <v>399.87826538085938</v>
      </c>
      <c r="S30" s="1">
        <v>392.2821044921875</v>
      </c>
      <c r="T30" s="1">
        <v>-2.0989984273910522E-2</v>
      </c>
      <c r="U30" s="1">
        <v>31.014875411987305</v>
      </c>
      <c r="V30" s="1">
        <v>-4.3517313897609711E-2</v>
      </c>
      <c r="W30" s="1">
        <v>64.301338195800781</v>
      </c>
      <c r="X30" s="1">
        <v>299.6182861328125</v>
      </c>
      <c r="Y30" s="1">
        <v>149.51937866210938</v>
      </c>
      <c r="Z30" s="1">
        <v>0.25277268886566162</v>
      </c>
      <c r="AA30" s="1">
        <v>88.342414855957031</v>
      </c>
      <c r="AB30" s="1">
        <v>-5.4505405426025391</v>
      </c>
      <c r="AC30" s="1">
        <v>0.20664572715759277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1.1015378166647516</v>
      </c>
      <c r="AL30">
        <f>(U30-T30)/(1000-U30)*AK30</f>
        <v>3.5281428516701109E-2</v>
      </c>
      <c r="AM30">
        <f>(P30+273.15)</f>
        <v>303.02767028808591</v>
      </c>
      <c r="AN30">
        <f>(O30+273.15)</f>
        <v>303.15255775451658</v>
      </c>
      <c r="AO30">
        <f>(Y30*AG30+Z30*AH30)*AI30</f>
        <v>23.923100051214533</v>
      </c>
      <c r="AP30">
        <f>((AO30+0.00000010773*(AN30^4-AM30^4))-AL30*44100)/(L30*51.4+0.00000043092*AM30^3)</f>
        <v>-12.545446616514031</v>
      </c>
      <c r="AQ30">
        <f>0.61365*EXP(17.502*J30/(240.97+J30))</f>
        <v>4.2306051450977327</v>
      </c>
      <c r="AR30">
        <f>AQ30*1000/AA30</f>
        <v>47.888719727616305</v>
      </c>
      <c r="AS30">
        <f>(AR30-U30)</f>
        <v>16.873844315629</v>
      </c>
      <c r="AT30">
        <f>IF(D30,P30,(O30+P30)/2)</f>
        <v>29.94011402130127</v>
      </c>
      <c r="AU30">
        <f>0.61365*EXP(17.502*AT30/(240.97+AT30))</f>
        <v>4.2458166187441613</v>
      </c>
      <c r="AV30">
        <f>IF(AS30&lt;&gt;0,(1000-(AR30+U30)/2)/AS30*AL30,0)</f>
        <v>2.0084049672958892</v>
      </c>
      <c r="AW30">
        <f>U30*AA30/1000</f>
        <v>2.7399289903516038</v>
      </c>
      <c r="AX30">
        <f>(AU30-AW30)</f>
        <v>1.5058876283925575</v>
      </c>
      <c r="AY30">
        <f>1/(1.6/F30+1.37/N30)</f>
        <v>1.3569484050197345</v>
      </c>
      <c r="AZ30">
        <f>G30*AA30*0.001</f>
        <v>34.117386637938331</v>
      </c>
      <c r="BA30">
        <f>G30/S30</f>
        <v>0.984482485221848</v>
      </c>
      <c r="BB30">
        <f>(1-AL30*AA30/AQ30/F30)*100</f>
        <v>82.441825340529078</v>
      </c>
      <c r="BC30">
        <f>(S30-E30/(N30/1.35))</f>
        <v>394.199991022625</v>
      </c>
      <c r="BD30">
        <f>E30*BB30/100/BC30</f>
        <v>-1.1445683189654813E-2</v>
      </c>
    </row>
    <row r="31" spans="1:56" x14ac:dyDescent="0.35">
      <c r="A31" s="1" t="s">
        <v>0</v>
      </c>
      <c r="B31" s="1" t="s">
        <v>1014</v>
      </c>
      <c r="K31" s="1">
        <v>2.72</v>
      </c>
    </row>
    <row r="32" spans="1:56" x14ac:dyDescent="0.35">
      <c r="A32" s="1" t="s">
        <v>0</v>
      </c>
      <c r="B32" s="1" t="s">
        <v>1013</v>
      </c>
      <c r="K32" s="1">
        <v>2.72</v>
      </c>
    </row>
    <row r="33" spans="1:56" x14ac:dyDescent="0.35">
      <c r="A33" s="1">
        <v>6</v>
      </c>
      <c r="B33" s="1" t="s">
        <v>1012</v>
      </c>
      <c r="C33" s="1">
        <v>1459.0000032186508</v>
      </c>
      <c r="D33" s="1">
        <v>0</v>
      </c>
      <c r="E33">
        <f>(R33-S33*(1000-T33)/(1000-U33))*AK33</f>
        <v>-6.1416195401746245</v>
      </c>
      <c r="F33">
        <f>IF(AV33&lt;&gt;0,1/(1/AV33-1/N33),0)</f>
        <v>3.7757744333449521</v>
      </c>
      <c r="G33">
        <f>((AY33-AL33/2)*S33-E33)/(AY33+AL33/2)</f>
        <v>386.9958273368261</v>
      </c>
      <c r="H33">
        <f>AL33*1000</f>
        <v>35.121036290529119</v>
      </c>
      <c r="I33">
        <f>(AQ33-AW33)</f>
        <v>1.5624725923349803</v>
      </c>
      <c r="J33">
        <f>(P33+AP33*D33)</f>
        <v>30.123041152954102</v>
      </c>
      <c r="K33" s="1">
        <v>2.72</v>
      </c>
      <c r="L33">
        <f>(K33*AE33+AF33)</f>
        <v>2.140174012184143</v>
      </c>
      <c r="M33" s="1">
        <v>0.5</v>
      </c>
      <c r="N33">
        <f>L33*(M33+1)*(M33+1)/(M33*M33+1)</f>
        <v>3.8523132219314578</v>
      </c>
      <c r="O33" s="1">
        <v>30.128120422363281</v>
      </c>
      <c r="P33" s="1">
        <v>30.123041152954102</v>
      </c>
      <c r="Q33" s="1">
        <v>30.324220657348633</v>
      </c>
      <c r="R33" s="1">
        <v>399.83486938476563</v>
      </c>
      <c r="S33" s="1">
        <v>392.88287353515625</v>
      </c>
      <c r="T33" s="1">
        <v>-2.0827541127800941E-2</v>
      </c>
      <c r="U33" s="1">
        <v>30.882415771484375</v>
      </c>
      <c r="V33" s="1">
        <v>-4.2869638651609421E-2</v>
      </c>
      <c r="W33" s="1">
        <v>63.565738677978516</v>
      </c>
      <c r="X33" s="1">
        <v>299.57711791992188</v>
      </c>
      <c r="Y33" s="1">
        <v>300.57455444335938</v>
      </c>
      <c r="Z33" s="1">
        <v>0.23444151878356934</v>
      </c>
      <c r="AA33" s="1">
        <v>88.340896606445313</v>
      </c>
      <c r="AB33" s="1">
        <v>-5.4703478813171387</v>
      </c>
      <c r="AC33" s="1">
        <v>0.2081960141658783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1.1013864629408889</v>
      </c>
      <c r="AL33">
        <f>(U33-T33)/(1000-U33)*AK33</f>
        <v>3.5121036290529116E-2</v>
      </c>
      <c r="AM33">
        <f>(P33+273.15)</f>
        <v>303.27304115295408</v>
      </c>
      <c r="AN33">
        <f>(O33+273.15)</f>
        <v>303.27812042236326</v>
      </c>
      <c r="AO33">
        <f>(Y33*AG33+Z33*AH33)*AI33</f>
        <v>48.091927635999127</v>
      </c>
      <c r="AP33">
        <f>((AO33+0.00000010773*(AN33^4-AM33^4))-AL33*44100)/(L33*51.4+0.00000043092*AM33^3)</f>
        <v>-12.29819776957911</v>
      </c>
      <c r="AQ33">
        <f>0.61365*EXP(17.502*J33/(240.97+J33))</f>
        <v>4.2906528909609376</v>
      </c>
      <c r="AR33">
        <f>AQ33*1000/AA33</f>
        <v>48.569270358162676</v>
      </c>
      <c r="AS33">
        <f>(AR33-U33)</f>
        <v>17.686854586678301</v>
      </c>
      <c r="AT33">
        <f>IF(D33,P33,(O33+P33)/2)</f>
        <v>30.125580787658691</v>
      </c>
      <c r="AU33">
        <f>0.61365*EXP(17.502*AT33/(240.97+AT33))</f>
        <v>4.2912782596486823</v>
      </c>
      <c r="AV33">
        <f>IF(AS33&lt;&gt;0,(1000-(AR33+U33)/2)/AS33*AL33,0)</f>
        <v>1.9068299198874965</v>
      </c>
      <c r="AW33">
        <f>U33*AA33/1000</f>
        <v>2.7281802986259573</v>
      </c>
      <c r="AX33">
        <f>(AU33-AW33)</f>
        <v>1.5630979610227249</v>
      </c>
      <c r="AY33">
        <f>1/(1.6/F33+1.37/N33)</f>
        <v>1.2830635743500007</v>
      </c>
      <c r="AZ33">
        <f>G33*AA33*0.001</f>
        <v>34.187558369888322</v>
      </c>
      <c r="BA33">
        <f>G33/S33</f>
        <v>0.98501577290616271</v>
      </c>
      <c r="BB33">
        <f>(1-AL33*AA33/AQ33/F33)*100</f>
        <v>80.84863642368758</v>
      </c>
      <c r="BC33">
        <f>(S33-E33/(N33/1.35))</f>
        <v>395.03513528065332</v>
      </c>
      <c r="BD33">
        <f>E33*BB33/100/BC33</f>
        <v>-1.2569554475285466E-2</v>
      </c>
    </row>
    <row r="34" spans="1:56" x14ac:dyDescent="0.35">
      <c r="A34" s="1" t="s">
        <v>0</v>
      </c>
      <c r="B34" s="1" t="s">
        <v>1011</v>
      </c>
      <c r="K34" s="1">
        <v>2.72</v>
      </c>
    </row>
    <row r="35" spans="1:56" x14ac:dyDescent="0.35">
      <c r="A35" s="1" t="s">
        <v>0</v>
      </c>
      <c r="B35" s="1" t="s">
        <v>1010</v>
      </c>
      <c r="K35" s="1">
        <v>2.72</v>
      </c>
    </row>
    <row r="36" spans="1:56" x14ac:dyDescent="0.35">
      <c r="A36" s="1">
        <v>7</v>
      </c>
      <c r="B36" s="1" t="s">
        <v>1009</v>
      </c>
      <c r="C36" s="1">
        <v>1663.0000032186508</v>
      </c>
      <c r="D36" s="1">
        <v>0</v>
      </c>
      <c r="E36">
        <f>(R36-S36*(1000-T36)/(1000-U36))*AK36</f>
        <v>-5.6193033779707813</v>
      </c>
      <c r="F36">
        <f>IF(AV36&lt;&gt;0,1/(1/AV36-1/N36),0)</f>
        <v>3.8537450774605335</v>
      </c>
      <c r="G36">
        <f>((AY36-AL36/2)*S36-E36)/(AY36+AL36/2)</f>
        <v>386.41236301894429</v>
      </c>
      <c r="H36">
        <f>AL36*1000</f>
        <v>35.135892585259668</v>
      </c>
      <c r="I36">
        <f>(AQ36-AW36)</f>
        <v>1.5473097467676169</v>
      </c>
      <c r="J36">
        <f>(P36+AP36*D36)</f>
        <v>30.064594268798828</v>
      </c>
      <c r="K36" s="1">
        <v>2.72</v>
      </c>
      <c r="L36">
        <f>(K36*AE36+AF36)</f>
        <v>2.140174012184143</v>
      </c>
      <c r="M36" s="1">
        <v>0.5</v>
      </c>
      <c r="N36">
        <f>L36*(M36+1)*(M36+1)/(M36*M36+1)</f>
        <v>3.8523132219314578</v>
      </c>
      <c r="O36" s="1">
        <v>30.103036880493164</v>
      </c>
      <c r="P36" s="1">
        <v>30.064594268798828</v>
      </c>
      <c r="Q36" s="1">
        <v>30.316295623779297</v>
      </c>
      <c r="R36" s="1">
        <v>400.05218505859375</v>
      </c>
      <c r="S36" s="1">
        <v>392.63040161132813</v>
      </c>
      <c r="T36" s="1">
        <v>-1.8067749217152596E-2</v>
      </c>
      <c r="U36" s="1">
        <v>30.890926361083984</v>
      </c>
      <c r="V36" s="1">
        <v>-3.7243250757455826E-2</v>
      </c>
      <c r="W36" s="1">
        <v>63.675804138183594</v>
      </c>
      <c r="X36" s="1">
        <v>299.64544677734375</v>
      </c>
      <c r="Y36" s="1">
        <v>500.791748046875</v>
      </c>
      <c r="Z36" s="1">
        <v>0.15192534029483795</v>
      </c>
      <c r="AA36" s="1">
        <v>88.342216491699219</v>
      </c>
      <c r="AB36" s="1">
        <v>-5.4554810523986816</v>
      </c>
      <c r="AC36" s="1">
        <v>0.20781788229942322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1.1016376719755281</v>
      </c>
      <c r="AL36">
        <f>(U36-T36)/(1000-U36)*AK36</f>
        <v>3.5135892585259669E-2</v>
      </c>
      <c r="AM36">
        <f>(P36+273.15)</f>
        <v>303.21459426879881</v>
      </c>
      <c r="AN36">
        <f>(O36+273.15)</f>
        <v>303.25303688049314</v>
      </c>
      <c r="AO36">
        <f>(Y36*AG36+Z36*AH36)*AI36</f>
        <v>80.126677896529145</v>
      </c>
      <c r="AP36">
        <f>((AO36+0.00000010773*(AN36^4-AM36^4))-AL36*44100)/(L36*51.4+0.00000043092*AM36^3)</f>
        <v>-12.038440792961598</v>
      </c>
      <c r="AQ36">
        <f>0.61365*EXP(17.502*J36/(240.97+J36))</f>
        <v>4.2762826509876364</v>
      </c>
      <c r="AR36">
        <f>AQ36*1000/AA36</f>
        <v>48.405879100729187</v>
      </c>
      <c r="AS36">
        <f>(AR36-U36)</f>
        <v>17.514952739645203</v>
      </c>
      <c r="AT36">
        <f>IF(D36,P36,(O36+P36)/2)</f>
        <v>30.083815574645996</v>
      </c>
      <c r="AU36">
        <f>0.61365*EXP(17.502*AT36/(240.97+AT36))</f>
        <v>4.2810039263530095</v>
      </c>
      <c r="AV36">
        <f>IF(AS36&lt;&gt;0,(1000-(AR36+U36)/2)/AS36*AL36,0)</f>
        <v>1.9265145083350617</v>
      </c>
      <c r="AW36">
        <f>U36*AA36/1000</f>
        <v>2.7289729042200195</v>
      </c>
      <c r="AX36">
        <f>(AU36-AW36)</f>
        <v>1.55203102213299</v>
      </c>
      <c r="AY36">
        <f>1/(1.6/F36+1.37/N36)</f>
        <v>1.2973348349102518</v>
      </c>
      <c r="AZ36">
        <f>G36*AA36*0.001</f>
        <v>34.136524628888651</v>
      </c>
      <c r="BA36">
        <f>G36/S36</f>
        <v>0.98416312499779579</v>
      </c>
      <c r="BB36">
        <f>(1-AL36*AA36/AQ36/F36)*100</f>
        <v>81.164814750009413</v>
      </c>
      <c r="BC36">
        <f>(S36-E36/(N36/1.35))</f>
        <v>394.59962351080208</v>
      </c>
      <c r="BD36">
        <f>E36*BB36/100/BC36</f>
        <v>-1.1558290746433397E-2</v>
      </c>
    </row>
    <row r="37" spans="1:56" x14ac:dyDescent="0.35">
      <c r="A37" s="1" t="s">
        <v>0</v>
      </c>
      <c r="B37" s="1" t="s">
        <v>1008</v>
      </c>
      <c r="K37" s="1">
        <v>2.72</v>
      </c>
    </row>
    <row r="38" spans="1:56" x14ac:dyDescent="0.35">
      <c r="A38" s="1" t="s">
        <v>0</v>
      </c>
      <c r="B38" s="1" t="s">
        <v>1007</v>
      </c>
      <c r="K38" s="1">
        <v>2.72</v>
      </c>
    </row>
    <row r="39" spans="1:56" x14ac:dyDescent="0.35">
      <c r="A39" s="1">
        <v>8</v>
      </c>
      <c r="B39" s="1" t="s">
        <v>1006</v>
      </c>
      <c r="C39" s="1">
        <v>1867.0000032186508</v>
      </c>
      <c r="D39" s="1">
        <v>0</v>
      </c>
      <c r="E39">
        <f>(R39-S39*(1000-T39)/(1000-U39))*AK39</f>
        <v>-5.7522191897590105</v>
      </c>
      <c r="F39">
        <f>IF(AV39&lt;&gt;0,1/(1/AV39-1/N39),0)</f>
        <v>3.8986630900357953</v>
      </c>
      <c r="G39">
        <f>((AY39-AL39/2)*S39-E39)/(AY39+AL39/2)</f>
        <v>386.55464555091498</v>
      </c>
      <c r="H39">
        <f>AL39*1000</f>
        <v>35.140233472946207</v>
      </c>
      <c r="I39">
        <f>(AQ39-AW39)</f>
        <v>1.5386757844692958</v>
      </c>
      <c r="J39">
        <f>(P39+AP39*D39)</f>
        <v>30.033117294311523</v>
      </c>
      <c r="K39" s="1">
        <v>2.72</v>
      </c>
      <c r="L39">
        <f>(K39*AE39+AF39)</f>
        <v>2.140174012184143</v>
      </c>
      <c r="M39" s="1">
        <v>0.5</v>
      </c>
      <c r="N39">
        <f>L39*(M39+1)*(M39+1)/(M39*M39+1)</f>
        <v>3.8523132219314578</v>
      </c>
      <c r="O39" s="1">
        <v>30.124258041381836</v>
      </c>
      <c r="P39" s="1">
        <v>30.033117294311523</v>
      </c>
      <c r="Q39" s="1">
        <v>30.326299667358398</v>
      </c>
      <c r="R39" s="1">
        <v>399.9393310546875</v>
      </c>
      <c r="S39" s="1">
        <v>392.63555908203125</v>
      </c>
      <c r="T39" s="1">
        <v>-1.56880933791399E-2</v>
      </c>
      <c r="U39" s="1">
        <v>30.900747299194336</v>
      </c>
      <c r="V39" s="1">
        <v>-3.2299201935529709E-2</v>
      </c>
      <c r="W39" s="1">
        <v>63.619556427001953</v>
      </c>
      <c r="X39" s="1">
        <v>299.6072998046875</v>
      </c>
      <c r="Y39" s="1">
        <v>750.7835693359375</v>
      </c>
      <c r="Z39" s="1">
        <v>0.22395652532577515</v>
      </c>
      <c r="AA39" s="1">
        <v>88.343658447265625</v>
      </c>
      <c r="AB39" s="1">
        <v>-5.5064606666564941</v>
      </c>
      <c r="AC39" s="1">
        <v>0.20093274116516113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1.1014974257525274</v>
      </c>
      <c r="AL39">
        <f>(U39-T39)/(1000-U39)*AK39</f>
        <v>3.514023347294621E-2</v>
      </c>
      <c r="AM39">
        <f>(P39+273.15)</f>
        <v>303.1831172943115</v>
      </c>
      <c r="AN39">
        <f>(O39+273.15)</f>
        <v>303.27425804138181</v>
      </c>
      <c r="AO39">
        <f>(Y39*AG39+Z39*AH39)*AI39</f>
        <v>120.12536840873872</v>
      </c>
      <c r="AP39">
        <f>((AO39+0.00000010773*(AN39^4-AM39^4))-AL39*44100)/(L39*51.4+0.00000043092*AM39^3)</f>
        <v>-11.707369613731432</v>
      </c>
      <c r="AQ39">
        <f>0.61365*EXP(17.502*J39/(240.97+J39))</f>
        <v>4.2685608496345857</v>
      </c>
      <c r="AR39">
        <f>AQ39*1000/AA39</f>
        <v>48.317682611962333</v>
      </c>
      <c r="AS39">
        <f>(AR39-U39)</f>
        <v>17.416935312767997</v>
      </c>
      <c r="AT39">
        <f>IF(D39,P39,(O39+P39)/2)</f>
        <v>30.07868766784668</v>
      </c>
      <c r="AU39">
        <f>0.61365*EXP(17.502*AT39/(240.97+AT39))</f>
        <v>4.2797439289406283</v>
      </c>
      <c r="AV39">
        <f>IF(AS39&lt;&gt;0,(1000-(AR39+U39)/2)/AS39*AL39,0)</f>
        <v>1.9376747863894774</v>
      </c>
      <c r="AW39">
        <f>U39*AA39/1000</f>
        <v>2.7298850651652899</v>
      </c>
      <c r="AX39">
        <f>(AU39-AW39)</f>
        <v>1.5498588637753383</v>
      </c>
      <c r="AY39">
        <f>1/(1.6/F39+1.37/N39)</f>
        <v>1.3054360376837917</v>
      </c>
      <c r="AZ39">
        <f>G39*AA39*0.001</f>
        <v>34.149651577753858</v>
      </c>
      <c r="BA39">
        <f>G39/S39</f>
        <v>0.98451257561762051</v>
      </c>
      <c r="BB39">
        <f>(1-AL39*AA39/AQ39/F39)*100</f>
        <v>81.345533228694279</v>
      </c>
      <c r="BC39">
        <f>(S39-E39/(N39/1.35))</f>
        <v>394.6513598383055</v>
      </c>
      <c r="BD39">
        <f>E39*BB39/100/BC39</f>
        <v>-1.1856473456242167E-2</v>
      </c>
    </row>
    <row r="40" spans="1:56" x14ac:dyDescent="0.35">
      <c r="A40" s="1" t="s">
        <v>0</v>
      </c>
      <c r="B40" s="1" t="s">
        <v>1005</v>
      </c>
      <c r="K40" s="1">
        <v>2.72</v>
      </c>
    </row>
    <row r="41" spans="1:56" x14ac:dyDescent="0.35">
      <c r="A41" s="1" t="s">
        <v>0</v>
      </c>
      <c r="B41" s="1" t="s">
        <v>1004</v>
      </c>
      <c r="K41" s="1">
        <v>2.72</v>
      </c>
    </row>
    <row r="42" spans="1:56" x14ac:dyDescent="0.35">
      <c r="A42" s="1">
        <v>9</v>
      </c>
      <c r="B42" s="1" t="s">
        <v>1003</v>
      </c>
      <c r="C42" s="1">
        <v>2070.0000032186508</v>
      </c>
      <c r="D42" s="1">
        <v>0</v>
      </c>
      <c r="E42">
        <f>(R42-S42*(1000-T42)/(1000-U42))*AK42</f>
        <v>-5.5260012083922314</v>
      </c>
      <c r="F42">
        <f>IF(AV42&lt;&gt;0,1/(1/AV42-1/N42),0)</f>
        <v>3.7692020057538356</v>
      </c>
      <c r="G42">
        <f>((AY42-AL42/2)*S42-E42)/(AY42+AL42/2)</f>
        <v>385.98201606972196</v>
      </c>
      <c r="H42">
        <f>AL42*1000</f>
        <v>35.348681724492316</v>
      </c>
      <c r="I42">
        <f>(AQ42-AW42)</f>
        <v>1.5735557158512345</v>
      </c>
      <c r="J42">
        <f>(P42+AP42*D42)</f>
        <v>30.239107131958008</v>
      </c>
      <c r="K42" s="1">
        <v>2.72</v>
      </c>
      <c r="L42">
        <f>(K42*AE42+AF42)</f>
        <v>2.140174012184143</v>
      </c>
      <c r="M42" s="1">
        <v>0.5</v>
      </c>
      <c r="N42">
        <f>L42*(M42+1)*(M42+1)/(M42*M42+1)</f>
        <v>3.8523132219314578</v>
      </c>
      <c r="O42" s="1">
        <v>30.271797180175781</v>
      </c>
      <c r="P42" s="1">
        <v>30.239107131958008</v>
      </c>
      <c r="Q42" s="1">
        <v>30.391380310058594</v>
      </c>
      <c r="R42" s="1">
        <v>399.97994995117188</v>
      </c>
      <c r="S42" s="1">
        <v>392.403564453125</v>
      </c>
      <c r="T42" s="1">
        <v>-1.4194314368069172E-2</v>
      </c>
      <c r="U42" s="1">
        <v>31.08140754699707</v>
      </c>
      <c r="V42" s="1">
        <v>-2.8976595029234886E-2</v>
      </c>
      <c r="W42" s="1">
        <v>63.450286865234375</v>
      </c>
      <c r="X42" s="1">
        <v>299.5921630859375</v>
      </c>
      <c r="Y42" s="1">
        <v>1000.0054931640625</v>
      </c>
      <c r="Z42" s="1">
        <v>0.41517430543899536</v>
      </c>
      <c r="AA42" s="1">
        <v>88.34088134765625</v>
      </c>
      <c r="AB42" s="1">
        <v>-5.4597487449645996</v>
      </c>
      <c r="AC42" s="1">
        <v>0.20833858847618103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1.1014417760512405</v>
      </c>
      <c r="AL42">
        <f>(U42-T42)/(1000-U42)*AK42</f>
        <v>3.5348681724492313E-2</v>
      </c>
      <c r="AM42">
        <f>(P42+273.15)</f>
        <v>303.38910713195799</v>
      </c>
      <c r="AN42">
        <f>(O42+273.15)</f>
        <v>303.42179718017576</v>
      </c>
      <c r="AO42">
        <f>(Y42*AG42+Z42*AH42)*AI42</f>
        <v>160.00087532995167</v>
      </c>
      <c r="AP42">
        <f>((AO42+0.00000010773*(AN42^4-AM42^4))-AL42*44100)/(L42*51.4+0.00000043092*AM42^3)</f>
        <v>-11.459348574041718</v>
      </c>
      <c r="AQ42">
        <f>0.61365*EXP(17.502*J42/(240.97+J42))</f>
        <v>4.3193146520786501</v>
      </c>
      <c r="AR42">
        <f>AQ42*1000/AA42</f>
        <v>48.893723791145369</v>
      </c>
      <c r="AS42">
        <f>(AR42-U42)</f>
        <v>17.812316244148299</v>
      </c>
      <c r="AT42">
        <f>IF(D42,P42,(O42+P42)/2)</f>
        <v>30.255452156066895</v>
      </c>
      <c r="AU42">
        <f>0.61365*EXP(17.502*AT42/(240.97+AT42))</f>
        <v>4.3233643242368505</v>
      </c>
      <c r="AV42">
        <f>IF(AS42&lt;&gt;0,(1000-(AR42+U42)/2)/AS42*AL42,0)</f>
        <v>1.9051522288050247</v>
      </c>
      <c r="AW42">
        <f>U42*AA42/1000</f>
        <v>2.7457589362274155</v>
      </c>
      <c r="AX42">
        <f>(AU42-AW42)</f>
        <v>1.577605388009435</v>
      </c>
      <c r="AY42">
        <f>1/(1.6/F42+1.37/N42)</f>
        <v>1.2818482977253121</v>
      </c>
      <c r="AZ42">
        <f>G42*AA42*0.001</f>
        <v>34.097991483944455</v>
      </c>
      <c r="BA42">
        <f>G42/S42</f>
        <v>0.9836353464516755</v>
      </c>
      <c r="BB42">
        <f>(1-AL42*AA42/AQ42/F42)*100</f>
        <v>80.819024361877254</v>
      </c>
      <c r="BC42">
        <f>(S42-E42/(N42/1.35))</f>
        <v>394.34008965280469</v>
      </c>
      <c r="BD42">
        <f>E42*BB42/100/BC42</f>
        <v>-1.1325402565030292E-2</v>
      </c>
    </row>
    <row r="43" spans="1:56" x14ac:dyDescent="0.35">
      <c r="A43" s="1" t="s">
        <v>0</v>
      </c>
      <c r="B43" s="1" t="s">
        <v>1002</v>
      </c>
      <c r="K43" s="1">
        <v>2.72</v>
      </c>
    </row>
    <row r="44" spans="1:56" x14ac:dyDescent="0.35">
      <c r="A44" s="1" t="s">
        <v>0</v>
      </c>
      <c r="B44" s="1" t="s">
        <v>1001</v>
      </c>
      <c r="K44" s="1">
        <v>2.72</v>
      </c>
    </row>
    <row r="45" spans="1:56" x14ac:dyDescent="0.35">
      <c r="A45" s="1">
        <v>10</v>
      </c>
      <c r="B45" s="1" t="s">
        <v>1000</v>
      </c>
      <c r="C45" s="1">
        <v>2273.0000032186508</v>
      </c>
      <c r="D45" s="1">
        <v>0</v>
      </c>
      <c r="E45">
        <f>(R45-S45*(1000-T45)/(1000-U45))*AK45</f>
        <v>-5.0940478088850822</v>
      </c>
      <c r="F45">
        <f>IF(AV45&lt;&gt;0,1/(1/AV45-1/N45),0)</f>
        <v>4.1275561617873375</v>
      </c>
      <c r="G45">
        <f>((AY45-AL45/2)*S45-E45)/(AY45+AL45/2)</f>
        <v>385.48751352587283</v>
      </c>
      <c r="H45">
        <f>AL45*1000</f>
        <v>35.515648585977601</v>
      </c>
      <c r="I45">
        <f>(AQ45-AW45)</f>
        <v>1.5119332512207091</v>
      </c>
      <c r="J45">
        <f>(P45+AP45*D45)</f>
        <v>30.039844512939453</v>
      </c>
      <c r="K45" s="1">
        <v>2.72</v>
      </c>
      <c r="L45">
        <f>(K45*AE45+AF45)</f>
        <v>2.140174012184143</v>
      </c>
      <c r="M45" s="1">
        <v>0.5</v>
      </c>
      <c r="N45">
        <f>L45*(M45+1)*(M45+1)/(M45*M45+1)</f>
        <v>3.8523132219314578</v>
      </c>
      <c r="O45" s="1">
        <v>30.243406295776367</v>
      </c>
      <c r="P45" s="1">
        <v>30.039844512939453</v>
      </c>
      <c r="Q45" s="1">
        <v>30.425670623779297</v>
      </c>
      <c r="R45" s="1">
        <v>399.9749755859375</v>
      </c>
      <c r="S45" s="1">
        <v>391.96270751953125</v>
      </c>
      <c r="T45" s="1">
        <v>-8.6907874792814255E-3</v>
      </c>
      <c r="U45" s="1">
        <v>31.223148345947266</v>
      </c>
      <c r="V45" s="1">
        <v>-1.7770448699593544E-2</v>
      </c>
      <c r="W45" s="1">
        <v>63.843391418457031</v>
      </c>
      <c r="X45" s="1">
        <v>299.650390625</v>
      </c>
      <c r="Y45" s="1">
        <v>1250.002197265625</v>
      </c>
      <c r="Z45" s="1">
        <v>0.37850019335746765</v>
      </c>
      <c r="AA45" s="1">
        <v>88.340766906738281</v>
      </c>
      <c r="AB45" s="1">
        <v>-5.3687043190002441</v>
      </c>
      <c r="AC45" s="1">
        <v>0.20856326818466187</v>
      </c>
      <c r="AD45" s="1">
        <v>0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1.1016558478860292</v>
      </c>
      <c r="AL45">
        <f>(U45-T45)/(1000-U45)*AK45</f>
        <v>3.5515648585977604E-2</v>
      </c>
      <c r="AM45">
        <f>(P45+273.15)</f>
        <v>303.18984451293943</v>
      </c>
      <c r="AN45">
        <f>(O45+273.15)</f>
        <v>303.39340629577634</v>
      </c>
      <c r="AO45">
        <f>(Y45*AG45+Z45*AH45)*AI45</f>
        <v>200.00034709214378</v>
      </c>
      <c r="AP45">
        <f>((AO45+0.00000010773*(AN45^4-AM45^4))-AL45*44100)/(L45*51.4+0.00000043092*AM45^3)</f>
        <v>-11.177264235734368</v>
      </c>
      <c r="AQ45">
        <f>0.61365*EXP(17.502*J45/(240.97+J45))</f>
        <v>4.2702101213445474</v>
      </c>
      <c r="AR45">
        <f>AQ45*1000/AA45</f>
        <v>48.337933559628553</v>
      </c>
      <c r="AS45">
        <f>(AR45-U45)</f>
        <v>17.114785213681287</v>
      </c>
      <c r="AT45">
        <f>IF(D45,P45,(O45+P45)/2)</f>
        <v>30.14162540435791</v>
      </c>
      <c r="AU45">
        <f>0.61365*EXP(17.502*AT45/(240.97+AT45))</f>
        <v>4.2952309795465515</v>
      </c>
      <c r="AV45">
        <f>IF(AS45&lt;&gt;0,(1000-(AR45+U45)/2)/AS45*AL45,0)</f>
        <v>1.9925939149780885</v>
      </c>
      <c r="AW45">
        <f>U45*AA45/1000</f>
        <v>2.7582768701238383</v>
      </c>
      <c r="AX45">
        <f>(AU45-AW45)</f>
        <v>1.5369541094227133</v>
      </c>
      <c r="AY45">
        <f>1/(1.6/F45+1.37/N45)</f>
        <v>1.3454078165868777</v>
      </c>
      <c r="AZ45">
        <f>G45*AA45*0.001</f>
        <v>34.054262577847254</v>
      </c>
      <c r="BA45">
        <f>G45/S45</f>
        <v>0.9834800763709497</v>
      </c>
      <c r="BB45">
        <f>(1-AL45*AA45/AQ45/F45)*100</f>
        <v>82.199234521006986</v>
      </c>
      <c r="BC45">
        <f>(S45-E45/(N45/1.35))</f>
        <v>393.74785949077904</v>
      </c>
      <c r="BD45">
        <f>E45*BB45/100/BC45</f>
        <v>-1.0634390014089017E-2</v>
      </c>
    </row>
    <row r="46" spans="1:56" x14ac:dyDescent="0.35">
      <c r="A46" s="1" t="s">
        <v>0</v>
      </c>
      <c r="B46" s="1" t="s">
        <v>999</v>
      </c>
      <c r="K46" s="1">
        <v>2.72</v>
      </c>
    </row>
    <row r="47" spans="1:56" x14ac:dyDescent="0.35">
      <c r="A47" s="1" t="s">
        <v>0</v>
      </c>
      <c r="B47" s="1" t="s">
        <v>998</v>
      </c>
      <c r="K47" s="1">
        <v>2.72</v>
      </c>
    </row>
    <row r="48" spans="1:56" x14ac:dyDescent="0.35">
      <c r="A48" s="1">
        <v>11</v>
      </c>
      <c r="B48" s="1" t="s">
        <v>997</v>
      </c>
      <c r="C48" s="1">
        <v>2477.0000032186508</v>
      </c>
      <c r="D48" s="1">
        <v>0</v>
      </c>
      <c r="E48">
        <f>(R48-S48*(1000-T48)/(1000-U48))*AK48</f>
        <v>-4.8197270636312171</v>
      </c>
      <c r="F48">
        <f>IF(AV48&lt;&gt;0,1/(1/AV48-1/N48),0)</f>
        <v>4.2248309735931233</v>
      </c>
      <c r="G48">
        <f>((AY48-AL48/2)*S48-E48)/(AY48+AL48/2)</f>
        <v>384.83384356132126</v>
      </c>
      <c r="H48">
        <f>AL48*1000</f>
        <v>35.900445778050035</v>
      </c>
      <c r="I48">
        <f>(AQ48-AW48)</f>
        <v>1.5107669753529431</v>
      </c>
      <c r="J48">
        <f>(P48+AP48*D48)</f>
        <v>30.152528762817383</v>
      </c>
      <c r="K48" s="1">
        <v>2.72</v>
      </c>
      <c r="L48">
        <f>(K48*AE48+AF48)</f>
        <v>2.140174012184143</v>
      </c>
      <c r="M48" s="1">
        <v>0.5</v>
      </c>
      <c r="N48">
        <f>L48*(M48+1)*(M48+1)/(M48*M48+1)</f>
        <v>3.8523132219314578</v>
      </c>
      <c r="O48" s="1">
        <v>30.374502182006836</v>
      </c>
      <c r="P48" s="1">
        <v>30.152528762817383</v>
      </c>
      <c r="Q48" s="1">
        <v>30.513954162597656</v>
      </c>
      <c r="R48" s="1">
        <v>399.91152954101563</v>
      </c>
      <c r="S48" s="1">
        <v>391.52822875976563</v>
      </c>
      <c r="T48" s="1">
        <v>-5.6779598817229271E-3</v>
      </c>
      <c r="U48" s="1">
        <v>31.551128387451172</v>
      </c>
      <c r="V48" s="1">
        <v>-1.1522676795721054E-2</v>
      </c>
      <c r="W48" s="1">
        <v>64.028884887695313</v>
      </c>
      <c r="X48" s="1">
        <v>299.67630004882813</v>
      </c>
      <c r="Y48" s="1">
        <v>1601.0882568359375</v>
      </c>
      <c r="Z48" s="1">
        <v>0.19907470047473907</v>
      </c>
      <c r="AA48" s="1">
        <v>88.337631225585938</v>
      </c>
      <c r="AB48" s="1">
        <v>-5.2006072998046875</v>
      </c>
      <c r="AC48" s="1">
        <v>0.20780327916145325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1.1017511031206912</v>
      </c>
      <c r="AL48">
        <f>(U48-T48)/(1000-U48)*AK48</f>
        <v>3.5900445778050037E-2</v>
      </c>
      <c r="AM48">
        <f>(P48+273.15)</f>
        <v>303.30252876281736</v>
      </c>
      <c r="AN48">
        <f>(O48+273.15)</f>
        <v>303.52450218200681</v>
      </c>
      <c r="AO48">
        <f>(Y48*AG48+Z48*AH48)*AI48</f>
        <v>256.17411536781219</v>
      </c>
      <c r="AP48">
        <f>((AO48+0.00000010773*(AN48^4-AM48^4))-AL48*44100)/(L48*51.4+0.00000043092*AM48^3)</f>
        <v>-10.852925420498963</v>
      </c>
      <c r="AQ48">
        <f>0.61365*EXP(17.502*J48/(240.97+J48))</f>
        <v>4.2979189195947205</v>
      </c>
      <c r="AR48">
        <f>AQ48*1000/AA48</f>
        <v>48.653318636303659</v>
      </c>
      <c r="AS48">
        <f>(AR48-U48)</f>
        <v>17.102190248852487</v>
      </c>
      <c r="AT48">
        <f>IF(D48,P48,(O48+P48)/2)</f>
        <v>30.263515472412109</v>
      </c>
      <c r="AU48">
        <f>0.61365*EXP(17.502*AT48/(240.97+AT48))</f>
        <v>4.3253633241666076</v>
      </c>
      <c r="AV48">
        <f>IF(AS48&lt;&gt;0,(1000-(AR48+U48)/2)/AS48*AL48,0)</f>
        <v>2.0149909208029579</v>
      </c>
      <c r="AW48">
        <f>U48*AA48/1000</f>
        <v>2.7871519442417774</v>
      </c>
      <c r="AX48">
        <f>(AU48-AW48)</f>
        <v>1.5382113799248303</v>
      </c>
      <c r="AY48">
        <f>1/(1.6/F48+1.37/N48)</f>
        <v>1.3617598788961127</v>
      </c>
      <c r="AZ48">
        <f>G48*AA48*0.001</f>
        <v>33.995310155644823</v>
      </c>
      <c r="BA48">
        <f>G48/S48</f>
        <v>0.98290190921954723</v>
      </c>
      <c r="BB48">
        <f>(1-AL48*AA48/AQ48/F48)*100</f>
        <v>82.534620205822378</v>
      </c>
      <c r="BC48">
        <f>(S48-E48/(N48/1.35))</f>
        <v>393.21724809984926</v>
      </c>
      <c r="BD48">
        <f>E48*BB48/100/BC48</f>
        <v>-1.011640116538109E-2</v>
      </c>
    </row>
    <row r="49" spans="1:56" x14ac:dyDescent="0.35">
      <c r="A49" s="1" t="s">
        <v>0</v>
      </c>
      <c r="B49" s="1" t="s">
        <v>996</v>
      </c>
      <c r="K49" s="1">
        <v>2.72</v>
      </c>
    </row>
    <row r="50" spans="1:56" x14ac:dyDescent="0.35">
      <c r="A50" s="1" t="s">
        <v>0</v>
      </c>
      <c r="B50" s="1" t="s">
        <v>991</v>
      </c>
      <c r="K50" s="1">
        <v>2.72</v>
      </c>
    </row>
    <row r="51" spans="1:56" x14ac:dyDescent="0.35">
      <c r="A51" s="1">
        <v>12</v>
      </c>
      <c r="B51" s="1" t="s">
        <v>995</v>
      </c>
      <c r="C51" s="1">
        <v>2681.5000032074749</v>
      </c>
      <c r="D51" s="1">
        <v>0</v>
      </c>
      <c r="E51">
        <f>(R51-S51*(1000-T51)/(1000-U51))*AK51</f>
        <v>-4.5507408274402898</v>
      </c>
      <c r="F51">
        <f>IF(AV51&lt;&gt;0,1/(1/AV51-1/N51),0)</f>
        <v>4.5960407467657642</v>
      </c>
      <c r="G51">
        <f>((AY51-AL51/2)*S51-E51)/(AY51+AL51/2)</f>
        <v>384.53535997393294</v>
      </c>
      <c r="H51">
        <f>AL51*1000</f>
        <v>36.410568012527513</v>
      </c>
      <c r="I51">
        <f>(AQ51-AW51)</f>
        <v>1.4728169536399762</v>
      </c>
      <c r="J51">
        <f>(P51+AP51*D51)</f>
        <v>30.157556533813477</v>
      </c>
      <c r="K51" s="1">
        <v>2.72</v>
      </c>
      <c r="L51">
        <f>(K51*AE51+AF51)</f>
        <v>2.140174012184143</v>
      </c>
      <c r="M51" s="1">
        <v>0.5</v>
      </c>
      <c r="N51">
        <f>L51*(M51+1)*(M51+1)/(M51*M51+1)</f>
        <v>3.8523132219314578</v>
      </c>
      <c r="O51" s="1">
        <v>30.454948425292969</v>
      </c>
      <c r="P51" s="1">
        <v>30.157556533813477</v>
      </c>
      <c r="Q51" s="1">
        <v>30.588638305664063</v>
      </c>
      <c r="R51" s="1">
        <v>400.07400512695313</v>
      </c>
      <c r="S51" s="1">
        <v>391.2724609375</v>
      </c>
      <c r="T51" s="1">
        <v>5.1662424812093377E-4</v>
      </c>
      <c r="U51" s="1">
        <v>31.995651245117188</v>
      </c>
      <c r="V51" s="1">
        <v>1.0435737203806639E-3</v>
      </c>
      <c r="W51" s="1">
        <v>64.630767822265625</v>
      </c>
      <c r="X51" s="1">
        <v>299.633056640625</v>
      </c>
      <c r="Y51" s="1">
        <v>2001.3663330078125</v>
      </c>
      <c r="Z51" s="1">
        <v>0.42041462659835815</v>
      </c>
      <c r="AA51" s="1">
        <v>88.335189819335938</v>
      </c>
      <c r="AB51" s="1">
        <v>-5.1165666580200195</v>
      </c>
      <c r="AC51" s="1">
        <v>0.21417362987995148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1.1015921200022976</v>
      </c>
      <c r="AL51">
        <f>(U51-T51)/(1000-U51)*AK51</f>
        <v>3.6410568012527511E-2</v>
      </c>
      <c r="AM51">
        <f>(P51+273.15)</f>
        <v>303.30755653381345</v>
      </c>
      <c r="AN51">
        <f>(O51+273.15)</f>
        <v>303.60494842529295</v>
      </c>
      <c r="AO51">
        <f>(Y51*AG51+Z51*AH51)*AI51</f>
        <v>320.21860612380624</v>
      </c>
      <c r="AP51">
        <f>((AO51+0.00000010773*(AN51^4-AM51^4))-AL51*44100)/(L51*51.4+0.00000043092*AM51^3)</f>
        <v>-10.504943182734326</v>
      </c>
      <c r="AQ51">
        <f>0.61365*EXP(17.502*J51/(240.97+J51))</f>
        <v>4.2991588797706752</v>
      </c>
      <c r="AR51">
        <f>AQ51*1000/AA51</f>
        <v>48.668700305771239</v>
      </c>
      <c r="AS51">
        <f>(AR51-U51)</f>
        <v>16.673049060654051</v>
      </c>
      <c r="AT51">
        <f>IF(D51,P51,(O51+P51)/2)</f>
        <v>30.306252479553223</v>
      </c>
      <c r="AU51">
        <f>0.61365*EXP(17.502*AT51/(240.97+AT51))</f>
        <v>4.3359718310791626</v>
      </c>
      <c r="AV51">
        <f>IF(AS51&lt;&gt;0,(1000-(AR51+U51)/2)/AS51*AL51,0)</f>
        <v>2.0957204921696415</v>
      </c>
      <c r="AW51">
        <f>U51*AA51/1000</f>
        <v>2.826341926130699</v>
      </c>
      <c r="AX51">
        <f>(AU51-AW51)</f>
        <v>1.5096299049484636</v>
      </c>
      <c r="AY51">
        <f>1/(1.6/F51+1.37/N51)</f>
        <v>1.4209466264944004</v>
      </c>
      <c r="AZ51">
        <f>G51*AA51*0.001</f>
        <v>33.968004015544047</v>
      </c>
      <c r="BA51">
        <f>G51/S51</f>
        <v>0.9827815610957521</v>
      </c>
      <c r="BB51">
        <f>(1-AL51*AA51/AQ51/F51)*100</f>
        <v>83.722270201460788</v>
      </c>
      <c r="BC51">
        <f>(S51-E51/(N51/1.35))</f>
        <v>392.86721706534263</v>
      </c>
      <c r="BD51">
        <f>E51*BB51/100/BC51</f>
        <v>-9.6978912116356761E-3</v>
      </c>
    </row>
    <row r="52" spans="1:56" x14ac:dyDescent="0.35">
      <c r="A52" s="1" t="s">
        <v>0</v>
      </c>
      <c r="B52" s="1" t="s">
        <v>994</v>
      </c>
      <c r="K52" s="1">
        <v>2.0236800000000001</v>
      </c>
    </row>
    <row r="53" spans="1:56" x14ac:dyDescent="0.35">
      <c r="A53" s="1" t="s">
        <v>0</v>
      </c>
      <c r="B53" s="1" t="s">
        <v>993</v>
      </c>
      <c r="K53" s="1">
        <v>2.0236800000000001</v>
      </c>
    </row>
    <row r="54" spans="1:56" x14ac:dyDescent="0.35">
      <c r="A54" s="1" t="s">
        <v>0</v>
      </c>
      <c r="B54" s="1" t="s">
        <v>992</v>
      </c>
    </row>
    <row r="55" spans="1:56" x14ac:dyDescent="0.35">
      <c r="A55" s="1" t="s">
        <v>0</v>
      </c>
      <c r="B55" s="1" t="s">
        <v>991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920A5B-03E5-46BB-BD7B-B8F14663877C}">
  <dimension ref="A1:BD55"/>
  <sheetViews>
    <sheetView topLeftCell="A2" zoomScale="53" workbookViewId="0">
      <selection activeCell="K18" sqref="K18:K51"/>
    </sheetView>
  </sheetViews>
  <sheetFormatPr defaultRowHeight="14.5" x14ac:dyDescent="0.35"/>
  <sheetData>
    <row r="1" spans="1:56" x14ac:dyDescent="0.35">
      <c r="A1" s="1" t="s">
        <v>70</v>
      </c>
    </row>
    <row r="2" spans="1:56" x14ac:dyDescent="0.35">
      <c r="A2" s="1" t="s">
        <v>1080</v>
      </c>
    </row>
    <row r="3" spans="1:56" x14ac:dyDescent="0.35">
      <c r="A3" s="1" t="s">
        <v>69</v>
      </c>
      <c r="B3" s="1" t="s">
        <v>624</v>
      </c>
    </row>
    <row r="4" spans="1:56" x14ac:dyDescent="0.35">
      <c r="A4" s="1" t="s">
        <v>67</v>
      </c>
      <c r="B4" s="1" t="s">
        <v>66</v>
      </c>
      <c r="C4" s="1">
        <v>1</v>
      </c>
      <c r="D4" s="1">
        <v>0.15999999642372131</v>
      </c>
    </row>
    <row r="5" spans="1:56" x14ac:dyDescent="0.35">
      <c r="A5" s="1" t="s">
        <v>65</v>
      </c>
      <c r="B5" s="1">
        <v>4</v>
      </c>
    </row>
    <row r="6" spans="1:56" x14ac:dyDescent="0.35">
      <c r="A6" s="1" t="s">
        <v>64</v>
      </c>
      <c r="B6" s="1" t="s">
        <v>623</v>
      </c>
    </row>
    <row r="7" spans="1:56" x14ac:dyDescent="0.35">
      <c r="A7" s="1" t="s">
        <v>0</v>
      </c>
      <c r="B7" s="1" t="s">
        <v>62</v>
      </c>
    </row>
    <row r="9" spans="1:56" x14ac:dyDescent="0.35">
      <c r="A9" s="1" t="s">
        <v>61</v>
      </c>
      <c r="B9" s="1" t="s">
        <v>60</v>
      </c>
      <c r="C9" s="1" t="s">
        <v>59</v>
      </c>
      <c r="D9" s="1" t="s">
        <v>58</v>
      </c>
      <c r="E9" s="1" t="s">
        <v>57</v>
      </c>
      <c r="F9" s="1" t="s">
        <v>56</v>
      </c>
      <c r="G9" s="1" t="s">
        <v>55</v>
      </c>
      <c r="H9" s="1" t="s">
        <v>54</v>
      </c>
      <c r="I9" s="1" t="s">
        <v>53</v>
      </c>
      <c r="J9" s="1" t="s">
        <v>52</v>
      </c>
      <c r="K9" s="1" t="s">
        <v>51</v>
      </c>
      <c r="L9" s="1" t="s">
        <v>50</v>
      </c>
      <c r="M9" s="1" t="s">
        <v>49</v>
      </c>
      <c r="N9" s="1" t="s">
        <v>48</v>
      </c>
      <c r="O9" s="1" t="s">
        <v>47</v>
      </c>
      <c r="P9" s="1" t="s">
        <v>46</v>
      </c>
      <c r="Q9" s="1" t="s">
        <v>45</v>
      </c>
      <c r="R9" s="1" t="s">
        <v>44</v>
      </c>
      <c r="S9" s="1" t="s">
        <v>43</v>
      </c>
      <c r="T9" s="1" t="s">
        <v>42</v>
      </c>
      <c r="U9" s="1" t="s">
        <v>41</v>
      </c>
      <c r="V9" s="1" t="s">
        <v>40</v>
      </c>
      <c r="W9" s="1" t="s">
        <v>39</v>
      </c>
      <c r="X9" s="1" t="s">
        <v>38</v>
      </c>
      <c r="Y9" s="1" t="s">
        <v>37</v>
      </c>
      <c r="Z9" s="1" t="s">
        <v>36</v>
      </c>
      <c r="AA9" s="1" t="s">
        <v>35</v>
      </c>
      <c r="AB9" s="1" t="s">
        <v>34</v>
      </c>
      <c r="AC9" s="1" t="s">
        <v>33</v>
      </c>
      <c r="AD9" s="1" t="s">
        <v>32</v>
      </c>
      <c r="AE9" s="1" t="s">
        <v>31</v>
      </c>
      <c r="AF9" s="1" t="s">
        <v>30</v>
      </c>
      <c r="AG9" s="1" t="s">
        <v>29</v>
      </c>
      <c r="AH9" s="1" t="s">
        <v>28</v>
      </c>
      <c r="AI9" s="1" t="s">
        <v>27</v>
      </c>
      <c r="AJ9" s="1" t="s">
        <v>26</v>
      </c>
      <c r="AK9" s="1" t="s">
        <v>25</v>
      </c>
      <c r="AL9" s="1" t="s">
        <v>24</v>
      </c>
      <c r="AM9" s="1" t="s">
        <v>23</v>
      </c>
      <c r="AN9" s="1" t="s">
        <v>22</v>
      </c>
      <c r="AO9" s="1" t="s">
        <v>21</v>
      </c>
      <c r="AP9" s="1" t="s">
        <v>20</v>
      </c>
      <c r="AQ9" s="1" t="s">
        <v>19</v>
      </c>
      <c r="AR9" s="1" t="s">
        <v>18</v>
      </c>
      <c r="AS9" s="1" t="s">
        <v>17</v>
      </c>
      <c r="AT9" s="1" t="s">
        <v>16</v>
      </c>
      <c r="AU9" s="1" t="s">
        <v>15</v>
      </c>
      <c r="AV9" s="1" t="s">
        <v>14</v>
      </c>
      <c r="AW9" s="1" t="s">
        <v>13</v>
      </c>
      <c r="AX9" s="1" t="s">
        <v>12</v>
      </c>
      <c r="AY9" s="1" t="s">
        <v>11</v>
      </c>
      <c r="AZ9" s="1" t="s">
        <v>10</v>
      </c>
      <c r="BA9" s="1" t="s">
        <v>9</v>
      </c>
      <c r="BB9" s="1" t="s">
        <v>8</v>
      </c>
      <c r="BC9" s="1" t="s">
        <v>7</v>
      </c>
      <c r="BD9" s="1" t="s">
        <v>6</v>
      </c>
    </row>
    <row r="10" spans="1:56" x14ac:dyDescent="0.35">
      <c r="A10" s="1" t="s">
        <v>5</v>
      </c>
      <c r="B10" s="1" t="s">
        <v>5</v>
      </c>
      <c r="C10" s="1" t="s">
        <v>5</v>
      </c>
      <c r="D10" s="1" t="s">
        <v>5</v>
      </c>
      <c r="E10" s="1" t="s">
        <v>4</v>
      </c>
      <c r="F10" s="1" t="s">
        <v>4</v>
      </c>
      <c r="G10" s="1" t="s">
        <v>4</v>
      </c>
      <c r="H10" s="1" t="s">
        <v>4</v>
      </c>
      <c r="I10" s="1" t="s">
        <v>4</v>
      </c>
      <c r="J10" s="1" t="s">
        <v>4</v>
      </c>
      <c r="K10" s="1" t="s">
        <v>5</v>
      </c>
      <c r="L10" s="1" t="s">
        <v>4</v>
      </c>
      <c r="M10" s="1" t="s">
        <v>5</v>
      </c>
      <c r="N10" s="1" t="s">
        <v>4</v>
      </c>
      <c r="O10" s="1" t="s">
        <v>5</v>
      </c>
      <c r="P10" s="1" t="s">
        <v>5</v>
      </c>
      <c r="Q10" s="1" t="s">
        <v>5</v>
      </c>
      <c r="R10" s="1" t="s">
        <v>5</v>
      </c>
      <c r="S10" s="1" t="s">
        <v>5</v>
      </c>
      <c r="T10" s="1" t="s">
        <v>5</v>
      </c>
      <c r="U10" s="1" t="s">
        <v>5</v>
      </c>
      <c r="V10" s="1" t="s">
        <v>5</v>
      </c>
      <c r="W10" s="1" t="s">
        <v>5</v>
      </c>
      <c r="X10" s="1" t="s">
        <v>5</v>
      </c>
      <c r="Y10" s="1" t="s">
        <v>5</v>
      </c>
      <c r="Z10" s="1" t="s">
        <v>5</v>
      </c>
      <c r="AA10" s="1" t="s">
        <v>5</v>
      </c>
      <c r="AB10" s="1" t="s">
        <v>5</v>
      </c>
      <c r="AC10" s="1" t="s">
        <v>5</v>
      </c>
      <c r="AD10" s="1" t="s">
        <v>5</v>
      </c>
      <c r="AE10" s="1" t="s">
        <v>5</v>
      </c>
      <c r="AF10" s="1" t="s">
        <v>5</v>
      </c>
      <c r="AG10" s="1" t="s">
        <v>5</v>
      </c>
      <c r="AH10" s="1" t="s">
        <v>5</v>
      </c>
      <c r="AI10" s="1" t="s">
        <v>5</v>
      </c>
      <c r="AJ10" s="1" t="s">
        <v>5</v>
      </c>
      <c r="AK10" s="1" t="s">
        <v>4</v>
      </c>
      <c r="AL10" s="1" t="s">
        <v>4</v>
      </c>
      <c r="AM10" s="1" t="s">
        <v>4</v>
      </c>
      <c r="AN10" s="1" t="s">
        <v>4</v>
      </c>
      <c r="AO10" s="1" t="s">
        <v>4</v>
      </c>
      <c r="AP10" s="1" t="s">
        <v>4</v>
      </c>
      <c r="AQ10" s="1" t="s">
        <v>4</v>
      </c>
      <c r="AR10" s="1" t="s">
        <v>4</v>
      </c>
      <c r="AS10" s="1" t="s">
        <v>4</v>
      </c>
      <c r="AT10" s="1" t="s">
        <v>4</v>
      </c>
      <c r="AU10" s="1" t="s">
        <v>4</v>
      </c>
      <c r="AV10" s="1" t="s">
        <v>4</v>
      </c>
      <c r="AW10" s="1" t="s">
        <v>4</v>
      </c>
      <c r="AX10" s="1" t="s">
        <v>4</v>
      </c>
      <c r="AY10" s="1" t="s">
        <v>4</v>
      </c>
      <c r="AZ10" s="1" t="s">
        <v>4</v>
      </c>
      <c r="BA10" s="1" t="s">
        <v>4</v>
      </c>
      <c r="BB10" s="1" t="s">
        <v>4</v>
      </c>
      <c r="BC10" s="1" t="s">
        <v>4</v>
      </c>
      <c r="BD10" s="1" t="s">
        <v>4</v>
      </c>
    </row>
    <row r="11" spans="1:56" x14ac:dyDescent="0.35">
      <c r="A11" s="1" t="s">
        <v>0</v>
      </c>
      <c r="B11" s="1" t="s">
        <v>1079</v>
      </c>
    </row>
    <row r="12" spans="1:56" x14ac:dyDescent="0.35">
      <c r="A12" s="1" t="s">
        <v>0</v>
      </c>
      <c r="B12" s="1" t="s">
        <v>1078</v>
      </c>
    </row>
    <row r="13" spans="1:56" x14ac:dyDescent="0.35">
      <c r="A13" s="1" t="s">
        <v>0</v>
      </c>
      <c r="B13" s="1" t="s">
        <v>1077</v>
      </c>
    </row>
    <row r="14" spans="1:56" x14ac:dyDescent="0.35">
      <c r="A14" s="1" t="s">
        <v>0</v>
      </c>
      <c r="B14" s="1" t="s">
        <v>1076</v>
      </c>
    </row>
    <row r="15" spans="1:56" x14ac:dyDescent="0.35">
      <c r="A15" s="1" t="s">
        <v>0</v>
      </c>
      <c r="B15" s="1" t="s">
        <v>1075</v>
      </c>
    </row>
    <row r="16" spans="1:56" x14ac:dyDescent="0.35">
      <c r="A16" s="1" t="s">
        <v>0</v>
      </c>
      <c r="B16" s="1" t="s">
        <v>1074</v>
      </c>
    </row>
    <row r="17" spans="1:56" x14ac:dyDescent="0.35">
      <c r="A17" s="1" t="s">
        <v>0</v>
      </c>
      <c r="B17" s="1" t="s">
        <v>1073</v>
      </c>
    </row>
    <row r="18" spans="1:56" x14ac:dyDescent="0.35">
      <c r="A18" s="1">
        <v>1</v>
      </c>
      <c r="B18" s="1" t="s">
        <v>1072</v>
      </c>
      <c r="C18" s="1">
        <v>488.00000158697367</v>
      </c>
      <c r="D18" s="1">
        <v>0</v>
      </c>
      <c r="E18">
        <f>(R18-S18*(1000-T18)/(1000-U18))*AK18</f>
        <v>-7.0975434330954226</v>
      </c>
      <c r="F18">
        <f>IF(AV18&lt;&gt;0,1/(1/AV18-1/N18),0)</f>
        <v>4.9384092488056002</v>
      </c>
      <c r="G18">
        <f>((AY18-AL18/2)*S18-E18)/(AY18+AL18/2)</f>
        <v>387.77475657573507</v>
      </c>
      <c r="H18">
        <f>AL18*1000</f>
        <v>38.052556604882575</v>
      </c>
      <c r="I18">
        <f>(AQ18-AW18)</f>
        <v>1.4882528442245726</v>
      </c>
      <c r="J18">
        <f>(P18+AP18*D18)</f>
        <v>30.720172882080078</v>
      </c>
      <c r="K18" s="1">
        <v>2.72</v>
      </c>
      <c r="L18">
        <f>(K18*AE18+AF18)</f>
        <v>2.140174012184143</v>
      </c>
      <c r="M18" s="1">
        <v>0.5</v>
      </c>
      <c r="N18">
        <f>L18*(M18+1)*(M18+1)/(M18*M18+1)</f>
        <v>3.8523132219314578</v>
      </c>
      <c r="O18" s="1">
        <v>30.632429122924805</v>
      </c>
      <c r="P18" s="1">
        <v>30.720172882080078</v>
      </c>
      <c r="Q18" s="1">
        <v>30.761188507080078</v>
      </c>
      <c r="R18" s="1">
        <v>400.18206787109375</v>
      </c>
      <c r="S18" s="1">
        <v>393.04766845703125</v>
      </c>
      <c r="T18" s="1">
        <v>2.3648027330636978E-2</v>
      </c>
      <c r="U18" s="1">
        <v>33.413822174072266</v>
      </c>
      <c r="V18" s="1">
        <v>4.7286570072174072E-2</v>
      </c>
      <c r="W18" s="1">
        <v>66.814247131347656</v>
      </c>
      <c r="X18" s="1">
        <v>299.62265014648438</v>
      </c>
      <c r="Y18" s="1">
        <v>0.22648634016513824</v>
      </c>
      <c r="Z18" s="1">
        <v>0.38504987955093384</v>
      </c>
      <c r="AA18" s="1">
        <v>88.336029052734375</v>
      </c>
      <c r="AB18" s="1">
        <v>-5.3978381156921387</v>
      </c>
      <c r="AC18" s="1">
        <v>0.19364427030086517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1.1015538608326629</v>
      </c>
      <c r="AL18">
        <f>(U18-T18)/(1000-U18)*AK18</f>
        <v>3.8052556604882576E-2</v>
      </c>
      <c r="AM18">
        <f>(P18+273.15)</f>
        <v>303.87017288208006</v>
      </c>
      <c r="AN18">
        <f>(O18+273.15)</f>
        <v>303.78242912292478</v>
      </c>
      <c r="AO18">
        <f>(Y18*AG18+Z18*AH18)*AI18</f>
        <v>3.6237813616443848E-2</v>
      </c>
      <c r="AP18">
        <f>((AO18+0.00000010773*(AN18^4-AM18^4))-AL18*44100)/(L18*51.4+0.00000043092*AM18^3)</f>
        <v>-13.752647424219578</v>
      </c>
      <c r="AQ18">
        <f>0.61365*EXP(17.502*J18/(240.97+J18))</f>
        <v>4.4398972105563201</v>
      </c>
      <c r="AR18">
        <f>AQ18*1000/AA18</f>
        <v>50.261453431485059</v>
      </c>
      <c r="AS18">
        <f>(AR18-U18)</f>
        <v>16.847631257412793</v>
      </c>
      <c r="AT18">
        <f>IF(D18,P18,(O18+P18)/2)</f>
        <v>30.676301002502441</v>
      </c>
      <c r="AU18">
        <f>0.61365*EXP(17.502*AT18/(240.97+AT18))</f>
        <v>4.4287802053845748</v>
      </c>
      <c r="AV18">
        <f>IF(AS18&lt;&gt;0,(1000-(AR18+U18)/2)/AS18*AL18,0)</f>
        <v>2.1641337566748731</v>
      </c>
      <c r="AW18">
        <f>U18*AA18/1000</f>
        <v>2.9516443663317475</v>
      </c>
      <c r="AX18">
        <f>(AU18-AW18)</f>
        <v>1.4771358390528273</v>
      </c>
      <c r="AY18">
        <f>1/(1.6/F18+1.37/N18)</f>
        <v>1.471407356130118</v>
      </c>
      <c r="AZ18">
        <f>G18*AA18*0.001</f>
        <v>34.254482162791128</v>
      </c>
      <c r="BA18">
        <f>G18/S18</f>
        <v>0.98658454863249589</v>
      </c>
      <c r="BB18">
        <f>(1-AL18*AA18/AQ18/F18)*100</f>
        <v>84.669309353538551</v>
      </c>
      <c r="BC18">
        <f>(S18-E18/(N18/1.35))</f>
        <v>395.53492301881761</v>
      </c>
      <c r="BD18">
        <f>E18*BB18/100/BC18</f>
        <v>-1.5193199528385068E-2</v>
      </c>
    </row>
    <row r="19" spans="1:56" x14ac:dyDescent="0.35">
      <c r="A19" s="1" t="s">
        <v>0</v>
      </c>
      <c r="B19" s="1" t="s">
        <v>1071</v>
      </c>
      <c r="K19" s="1">
        <v>2.72</v>
      </c>
    </row>
    <row r="20" spans="1:56" x14ac:dyDescent="0.35">
      <c r="A20" s="1" t="s">
        <v>0</v>
      </c>
      <c r="B20" s="1" t="s">
        <v>1070</v>
      </c>
      <c r="K20" s="1">
        <v>2.72</v>
      </c>
    </row>
    <row r="21" spans="1:56" x14ac:dyDescent="0.35">
      <c r="A21" s="1">
        <v>2</v>
      </c>
      <c r="B21" s="1" t="s">
        <v>1069</v>
      </c>
      <c r="C21" s="1">
        <v>692.00000158697367</v>
      </c>
      <c r="D21" s="1">
        <v>0</v>
      </c>
      <c r="E21">
        <f>(R21-S21*(1000-T21)/(1000-U21))*AK21</f>
        <v>-6.899159209391966</v>
      </c>
      <c r="F21">
        <f>IF(AV21&lt;&gt;0,1/(1/AV21-1/N21),0)</f>
        <v>4.5171543114686319</v>
      </c>
      <c r="G21">
        <f>((AY21-AL21/2)*S21-E21)/(AY21+AL21/2)</f>
        <v>387.29088819168999</v>
      </c>
      <c r="H21">
        <f>AL21*1000</f>
        <v>37.47604988045353</v>
      </c>
      <c r="I21">
        <f>(AQ21-AW21)</f>
        <v>1.526066763786432</v>
      </c>
      <c r="J21">
        <f>(P21+AP21*D21)</f>
        <v>30.703329086303711</v>
      </c>
      <c r="K21" s="1">
        <v>2.72</v>
      </c>
      <c r="L21">
        <f>(K21*AE21+AF21)</f>
        <v>2.140174012184143</v>
      </c>
      <c r="M21" s="1">
        <v>0.5</v>
      </c>
      <c r="N21">
        <f>L21*(M21+1)*(M21+1)/(M21*M21+1)</f>
        <v>3.8523132219314578</v>
      </c>
      <c r="O21" s="1">
        <v>30.552783966064453</v>
      </c>
      <c r="P21" s="1">
        <v>30.703329086303711</v>
      </c>
      <c r="Q21" s="1">
        <v>30.765390396118164</v>
      </c>
      <c r="R21" s="1">
        <v>399.86846923828125</v>
      </c>
      <c r="S21" s="1">
        <v>392.76913452148438</v>
      </c>
      <c r="T21" s="1">
        <v>3.5852681845426559E-2</v>
      </c>
      <c r="U21" s="1">
        <v>32.936492919921875</v>
      </c>
      <c r="V21" s="1">
        <v>7.2020255029201508E-2</v>
      </c>
      <c r="W21" s="1">
        <v>66.162269592285156</v>
      </c>
      <c r="X21" s="1">
        <v>299.62176513671875</v>
      </c>
      <c r="Y21" s="1">
        <v>25.944120407104492</v>
      </c>
      <c r="Z21" s="1">
        <v>0.32872867584228516</v>
      </c>
      <c r="AA21" s="1">
        <v>88.338470458984375</v>
      </c>
      <c r="AB21" s="1">
        <v>-5.6193499565124512</v>
      </c>
      <c r="AC21" s="1">
        <v>0.21395276486873627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1.1015506071202892</v>
      </c>
      <c r="AL21">
        <f>(U21-T21)/(1000-U21)*AK21</f>
        <v>3.7476049880453527E-2</v>
      </c>
      <c r="AM21">
        <f>(P21+273.15)</f>
        <v>303.85332908630369</v>
      </c>
      <c r="AN21">
        <f>(O21+273.15)</f>
        <v>303.70278396606443</v>
      </c>
      <c r="AO21">
        <f>(Y21*AG21+Z21*AH21)*AI21</f>
        <v>4.1510591723533139</v>
      </c>
      <c r="AP21">
        <f>((AO21+0.00000010773*(AN21^4-AM21^4))-AL21*44100)/(L21*51.4+0.00000043092*AM21^3)</f>
        <v>-13.517148474593746</v>
      </c>
      <c r="AQ21">
        <f>0.61365*EXP(17.502*J21/(240.97+J21))</f>
        <v>4.4356261706154987</v>
      </c>
      <c r="AR21">
        <f>AQ21*1000/AA21</f>
        <v>50.211715774215982</v>
      </c>
      <c r="AS21">
        <f>(AR21-U21)</f>
        <v>17.275222854294107</v>
      </c>
      <c r="AT21">
        <f>IF(D21,P21,(O21+P21)/2)</f>
        <v>30.628056526184082</v>
      </c>
      <c r="AU21">
        <f>0.61365*EXP(17.502*AT21/(240.97+AT21))</f>
        <v>4.4165832001678877</v>
      </c>
      <c r="AV21">
        <f>IF(AS21&lt;&gt;0,(1000-(AR21+U21)/2)/AS21*AL21,0)</f>
        <v>2.0791637233947138</v>
      </c>
      <c r="AW21">
        <f>U21*AA21/1000</f>
        <v>2.9095594068290667</v>
      </c>
      <c r="AX21">
        <f>(AU21-AW21)</f>
        <v>1.5070237933388211</v>
      </c>
      <c r="AY21">
        <f>1/(1.6/F21+1.37/N21)</f>
        <v>1.4087765475436134</v>
      </c>
      <c r="AZ21">
        <f>G21*AA21*0.001</f>
        <v>34.212684685555423</v>
      </c>
      <c r="BA21">
        <f>G21/S21</f>
        <v>0.98605224838639982</v>
      </c>
      <c r="BB21">
        <f>(1-AL21*AA21/AQ21/F21)*100</f>
        <v>83.47719339213711</v>
      </c>
      <c r="BC21">
        <f>(S21-E21/(N21/1.35))</f>
        <v>395.18686755514705</v>
      </c>
      <c r="BD21">
        <f>E21*BB21/100/BC21</f>
        <v>-1.4573420699137701E-2</v>
      </c>
    </row>
    <row r="22" spans="1:56" x14ac:dyDescent="0.35">
      <c r="A22" s="1" t="s">
        <v>0</v>
      </c>
      <c r="B22" s="1" t="s">
        <v>1068</v>
      </c>
      <c r="K22" s="1">
        <v>2.72</v>
      </c>
    </row>
    <row r="23" spans="1:56" x14ac:dyDescent="0.35">
      <c r="A23" s="1" t="s">
        <v>0</v>
      </c>
      <c r="B23" s="1" t="s">
        <v>1067</v>
      </c>
      <c r="K23" s="1">
        <v>2.72</v>
      </c>
    </row>
    <row r="24" spans="1:56" x14ac:dyDescent="0.35">
      <c r="A24" s="1">
        <v>3</v>
      </c>
      <c r="B24" s="1" t="s">
        <v>1066</v>
      </c>
      <c r="C24" s="1">
        <v>896.00000158697367</v>
      </c>
      <c r="D24" s="1">
        <v>0</v>
      </c>
      <c r="E24">
        <f>(R24-S24*(1000-T24)/(1000-U24))*AK24</f>
        <v>-6.6832871691564222</v>
      </c>
      <c r="F24">
        <f>IF(AV24&lt;&gt;0,1/(1/AV24-1/N24),0)</f>
        <v>4.1249378000523045</v>
      </c>
      <c r="G24">
        <f>((AY24-AL24/2)*S24-E24)/(AY24+AL24/2)</f>
        <v>387.2058804072484</v>
      </c>
      <c r="H24">
        <f>AL24*1000</f>
        <v>36.915551408525388</v>
      </c>
      <c r="I24">
        <f>(AQ24-AW24)</f>
        <v>1.5694194309231926</v>
      </c>
      <c r="J24">
        <f>(P24+AP24*D24)</f>
        <v>30.7135009765625</v>
      </c>
      <c r="K24" s="1">
        <v>2.72</v>
      </c>
      <c r="L24">
        <f>(K24*AE24+AF24)</f>
        <v>2.140174012184143</v>
      </c>
      <c r="M24" s="1">
        <v>0.5</v>
      </c>
      <c r="N24">
        <f>L24*(M24+1)*(M24+1)/(M24*M24+1)</f>
        <v>3.8523132219314578</v>
      </c>
      <c r="O24" s="1">
        <v>30.505714416503906</v>
      </c>
      <c r="P24" s="1">
        <v>30.7135009765625</v>
      </c>
      <c r="Q24" s="1">
        <v>30.715394973754883</v>
      </c>
      <c r="R24" s="1">
        <v>400.04397583007813</v>
      </c>
      <c r="S24" s="1">
        <v>392.9432373046875</v>
      </c>
      <c r="T24" s="1">
        <v>5.2732121199369431E-2</v>
      </c>
      <c r="U24" s="1">
        <v>32.474281311035156</v>
      </c>
      <c r="V24" s="1">
        <v>0.10621516406536102</v>
      </c>
      <c r="W24" s="1">
        <v>65.411003112792969</v>
      </c>
      <c r="X24" s="1">
        <v>299.64498901367188</v>
      </c>
      <c r="Y24" s="1">
        <v>49.975055694580078</v>
      </c>
      <c r="Z24" s="1">
        <v>0.10215634107589722</v>
      </c>
      <c r="AA24" s="1">
        <v>88.340232849121094</v>
      </c>
      <c r="AB24" s="1">
        <v>-5.7807712554931641</v>
      </c>
      <c r="AC24" s="1">
        <v>0.21054624021053314</v>
      </c>
      <c r="AD24" s="1">
        <v>0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1.1016359890208522</v>
      </c>
      <c r="AL24">
        <f>(U24-T24)/(1000-U24)*AK24</f>
        <v>3.6915551408525392E-2</v>
      </c>
      <c r="AM24">
        <f>(P24+273.15)</f>
        <v>303.86350097656248</v>
      </c>
      <c r="AN24">
        <f>(O24+273.15)</f>
        <v>303.65571441650388</v>
      </c>
      <c r="AO24">
        <f>(Y24*AG24+Z24*AH24)*AI24</f>
        <v>7.996008732408086</v>
      </c>
      <c r="AP24">
        <f>((AO24+0.00000010773*(AN24^4-AM24^4))-AL24*44100)/(L24*51.4+0.00000043092*AM24^3)</f>
        <v>-13.288733709854219</v>
      </c>
      <c r="AQ24">
        <f>0.61365*EXP(17.502*J24/(240.97+J24))</f>
        <v>4.4382050035478997</v>
      </c>
      <c r="AR24">
        <f>AQ24*1000/AA24</f>
        <v>50.239906104028975</v>
      </c>
      <c r="AS24">
        <f>(AR24-U24)</f>
        <v>17.765624792993819</v>
      </c>
      <c r="AT24">
        <f>IF(D24,P24,(O24+P24)/2)</f>
        <v>30.609607696533203</v>
      </c>
      <c r="AU24">
        <f>0.61365*EXP(17.502*AT24/(240.97+AT24))</f>
        <v>4.4119267705896403</v>
      </c>
      <c r="AV24">
        <f>IF(AS24&lt;&gt;0,(1000-(AR24+U24)/2)/AS24*AL24,0)</f>
        <v>1.9919835019601442</v>
      </c>
      <c r="AW24">
        <f>U24*AA24/1000</f>
        <v>2.8687855726247071</v>
      </c>
      <c r="AX24">
        <f>(AU24-AW24)</f>
        <v>1.5431411979649332</v>
      </c>
      <c r="AY24">
        <f>1/(1.6/F24+1.37/N24)</f>
        <v>1.3449625671523717</v>
      </c>
      <c r="AZ24">
        <f>G24*AA24*0.001</f>
        <v>34.205857635725259</v>
      </c>
      <c r="BA24">
        <f>G24/S24</f>
        <v>0.98539901860433254</v>
      </c>
      <c r="BB24">
        <f>(1-AL24*AA24/AQ24/F24)*100</f>
        <v>82.186751084417793</v>
      </c>
      <c r="BC24">
        <f>(S24-E24/(N24/1.35))</f>
        <v>395.28532040088953</v>
      </c>
      <c r="BD24">
        <f>E24*BB24/100/BC24</f>
        <v>-1.3895726217206271E-2</v>
      </c>
    </row>
    <row r="25" spans="1:56" x14ac:dyDescent="0.35">
      <c r="A25" s="1" t="s">
        <v>0</v>
      </c>
      <c r="B25" s="1" t="s">
        <v>1065</v>
      </c>
      <c r="K25" s="1">
        <v>2.72</v>
      </c>
    </row>
    <row r="26" spans="1:56" x14ac:dyDescent="0.35">
      <c r="A26" s="1" t="s">
        <v>0</v>
      </c>
      <c r="B26" s="1" t="s">
        <v>1064</v>
      </c>
      <c r="K26" s="1">
        <v>2.72</v>
      </c>
    </row>
    <row r="27" spans="1:56" x14ac:dyDescent="0.35">
      <c r="A27" s="1">
        <v>4</v>
      </c>
      <c r="B27" s="1" t="s">
        <v>1063</v>
      </c>
      <c r="C27" s="1">
        <v>1100.0000015869737</v>
      </c>
      <c r="D27" s="1">
        <v>0</v>
      </c>
      <c r="E27">
        <f>(R27-S27*(1000-T27)/(1000-U27))*AK27</f>
        <v>-6.8309906369501361</v>
      </c>
      <c r="F27">
        <f>IF(AV27&lt;&gt;0,1/(1/AV27-1/N27),0)</f>
        <v>3.9789961103564488</v>
      </c>
      <c r="G27">
        <f>((AY27-AL27/2)*S27-E27)/(AY27+AL27/2)</f>
        <v>387.36747355048834</v>
      </c>
      <c r="H27">
        <f>AL27*1000</f>
        <v>36.719116061328279</v>
      </c>
      <c r="I27">
        <f>(AQ27-AW27)</f>
        <v>1.588749736662133</v>
      </c>
      <c r="J27">
        <f>(P27+AP27*D27)</f>
        <v>30.742334365844727</v>
      </c>
      <c r="K27" s="1">
        <v>2.72</v>
      </c>
      <c r="L27">
        <f>(K27*AE27+AF27)</f>
        <v>2.140174012184143</v>
      </c>
      <c r="M27" s="1">
        <v>0.5</v>
      </c>
      <c r="N27">
        <f>L27*(M27+1)*(M27+1)/(M27*M27+1)</f>
        <v>3.8523132219314578</v>
      </c>
      <c r="O27" s="1">
        <v>30.469614028930664</v>
      </c>
      <c r="P27" s="1">
        <v>30.742334365844727</v>
      </c>
      <c r="Q27" s="1">
        <v>30.667373657226563</v>
      </c>
      <c r="R27" s="1">
        <v>399.94964599609375</v>
      </c>
      <c r="S27" s="1">
        <v>393.04833984375</v>
      </c>
      <c r="T27" s="1">
        <v>7.9342849552631378E-2</v>
      </c>
      <c r="U27" s="1">
        <v>32.338539123535156</v>
      </c>
      <c r="V27" s="1">
        <v>0.16014488041400909</v>
      </c>
      <c r="W27" s="1">
        <v>65.271820068359375</v>
      </c>
      <c r="X27" s="1">
        <v>299.59255981445313</v>
      </c>
      <c r="Y27" s="1">
        <v>100.69422149658203</v>
      </c>
      <c r="Z27" s="1">
        <v>0.21740791201591492</v>
      </c>
      <c r="AA27" s="1">
        <v>88.339561462402344</v>
      </c>
      <c r="AB27" s="1">
        <v>-5.5862398147583008</v>
      </c>
      <c r="AC27" s="1">
        <v>0.21166546642780304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1.1014432346119596</v>
      </c>
      <c r="AL27">
        <f>(U27-T27)/(1000-U27)*AK27</f>
        <v>3.6719116061328279E-2</v>
      </c>
      <c r="AM27">
        <f>(P27+273.15)</f>
        <v>303.8923343658447</v>
      </c>
      <c r="AN27">
        <f>(O27+273.15)</f>
        <v>303.61961402893064</v>
      </c>
      <c r="AO27">
        <f>(Y27*AG27+Z27*AH27)*AI27</f>
        <v>16.111075079342527</v>
      </c>
      <c r="AP27">
        <f>((AO27+0.00000010773*(AN27^4-AM27^4))-AL27*44100)/(L27*51.4+0.00000043092*AM27^3)</f>
        <v>-13.157368779924212</v>
      </c>
      <c r="AQ27">
        <f>0.61365*EXP(17.502*J27/(240.97+J27))</f>
        <v>4.4455221011699697</v>
      </c>
      <c r="AR27">
        <f>AQ27*1000/AA27</f>
        <v>50.323117158126273</v>
      </c>
      <c r="AS27">
        <f>(AR27-U27)</f>
        <v>17.984578034591117</v>
      </c>
      <c r="AT27">
        <f>IF(D27,P27,(O27+P27)/2)</f>
        <v>30.605974197387695</v>
      </c>
      <c r="AU27">
        <f>0.61365*EXP(17.502*AT27/(240.97+AT27))</f>
        <v>4.4110101905490389</v>
      </c>
      <c r="AV27">
        <f>IF(AS27&lt;&gt;0,(1000-(AR27+U27)/2)/AS27*AL27,0)</f>
        <v>1.9573150127964409</v>
      </c>
      <c r="AW27">
        <f>U27*AA27/1000</f>
        <v>2.8567723645078367</v>
      </c>
      <c r="AX27">
        <f>(AU27-AW27)</f>
        <v>1.5542378260412022</v>
      </c>
      <c r="AY27">
        <f>1/(1.6/F27+1.37/N27)</f>
        <v>1.3197104790165564</v>
      </c>
      <c r="AZ27">
        <f>G27*AA27*0.001</f>
        <v>34.219872738248881</v>
      </c>
      <c r="BA27">
        <f>G27/S27</f>
        <v>0.98554664727621033</v>
      </c>
      <c r="BB27">
        <f>(1-AL27*AA27/AQ27/F27)*100</f>
        <v>81.662033772320839</v>
      </c>
      <c r="BC27">
        <f>(S27-E27/(N27/1.35))</f>
        <v>395.44218396509046</v>
      </c>
      <c r="BD27">
        <f>E27*BB27/100/BC27</f>
        <v>-1.4106552378900345E-2</v>
      </c>
    </row>
    <row r="28" spans="1:56" x14ac:dyDescent="0.35">
      <c r="A28" s="1" t="s">
        <v>0</v>
      </c>
      <c r="B28" s="1" t="s">
        <v>1062</v>
      </c>
      <c r="K28" s="1">
        <v>2.72</v>
      </c>
    </row>
    <row r="29" spans="1:56" x14ac:dyDescent="0.35">
      <c r="A29" s="1" t="s">
        <v>0</v>
      </c>
      <c r="B29" s="1" t="s">
        <v>1061</v>
      </c>
      <c r="K29" s="1">
        <v>2.72</v>
      </c>
    </row>
    <row r="30" spans="1:56" x14ac:dyDescent="0.35">
      <c r="A30" s="1">
        <v>5</v>
      </c>
      <c r="B30" s="1" t="s">
        <v>1060</v>
      </c>
      <c r="C30" s="1">
        <v>1304.0000015869737</v>
      </c>
      <c r="D30" s="1">
        <v>0</v>
      </c>
      <c r="E30">
        <f>(R30-S30*(1000-T30)/(1000-U30))*AK30</f>
        <v>-6.5032868956442504</v>
      </c>
      <c r="F30">
        <f>IF(AV30&lt;&gt;0,1/(1/AV30-1/N30),0)</f>
        <v>3.8876390615879131</v>
      </c>
      <c r="G30">
        <f>((AY30-AL30/2)*S30-E30)/(AY30+AL30/2)</f>
        <v>386.88868885566535</v>
      </c>
      <c r="H30">
        <f>AL30*1000</f>
        <v>36.636490543519805</v>
      </c>
      <c r="I30">
        <f>(AQ30-AW30)</f>
        <v>1.6034269609943861</v>
      </c>
      <c r="J30">
        <f>(P30+AP30*D30)</f>
        <v>30.788568496704102</v>
      </c>
      <c r="K30" s="1">
        <v>2.72</v>
      </c>
      <c r="L30">
        <f>(K30*AE30+AF30)</f>
        <v>2.140174012184143</v>
      </c>
      <c r="M30" s="1">
        <v>0.5</v>
      </c>
      <c r="N30">
        <f>L30*(M30+1)*(M30+1)/(M30*M30+1)</f>
        <v>3.8523132219314578</v>
      </c>
      <c r="O30" s="1">
        <v>30.465612411499023</v>
      </c>
      <c r="P30" s="1">
        <v>30.788568496704102</v>
      </c>
      <c r="Q30" s="1">
        <v>30.648614883422852</v>
      </c>
      <c r="R30" s="1">
        <v>400.02023315429688</v>
      </c>
      <c r="S30" s="1">
        <v>392.857666015625</v>
      </c>
      <c r="T30" s="1">
        <v>0.11946547776460648</v>
      </c>
      <c r="U30" s="1">
        <v>32.305229187011719</v>
      </c>
      <c r="V30" s="1">
        <v>0.24118497967720032</v>
      </c>
      <c r="W30" s="1">
        <v>65.219978332519531</v>
      </c>
      <c r="X30" s="1">
        <v>299.6107177734375</v>
      </c>
      <c r="Y30" s="1">
        <v>149.55192565917969</v>
      </c>
      <c r="Z30" s="1">
        <v>0.15977866947650909</v>
      </c>
      <c r="AA30" s="1">
        <v>88.340187072753906</v>
      </c>
      <c r="AB30" s="1">
        <v>-5.6030855178833008</v>
      </c>
      <c r="AC30" s="1">
        <v>0.21105854213237762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1.1015099918141082</v>
      </c>
      <c r="AL30">
        <f>(U30-T30)/(1000-U30)*AK30</f>
        <v>3.6636490543519806E-2</v>
      </c>
      <c r="AM30">
        <f>(P30+273.15)</f>
        <v>303.93856849670408</v>
      </c>
      <c r="AN30">
        <f>(O30+273.15)</f>
        <v>303.615612411499</v>
      </c>
      <c r="AO30">
        <f>(Y30*AG30+Z30*AH30)*AI30</f>
        <v>23.928307570629386</v>
      </c>
      <c r="AP30">
        <f>((AO30+0.00000010773*(AN30^4-AM30^4))-AL30*44100)/(L30*51.4+0.00000043092*AM30^3)</f>
        <v>-13.06788669965499</v>
      </c>
      <c r="AQ30">
        <f>0.61365*EXP(17.502*J30/(240.97+J30))</f>
        <v>4.4572769508031911</v>
      </c>
      <c r="AR30">
        <f>AQ30*1000/AA30</f>
        <v>50.455824223377888</v>
      </c>
      <c r="AS30">
        <f>(AR30-U30)</f>
        <v>18.15059503636617</v>
      </c>
      <c r="AT30">
        <f>IF(D30,P30,(O30+P30)/2)</f>
        <v>30.627090454101563</v>
      </c>
      <c r="AU30">
        <f>0.61365*EXP(17.502*AT30/(240.97+AT30))</f>
        <v>4.4163392602684839</v>
      </c>
      <c r="AV30">
        <f>IF(AS30&lt;&gt;0,(1000-(AR30+U30)/2)/AS30*AL30,0)</f>
        <v>1.9349477633010064</v>
      </c>
      <c r="AW30">
        <f>U30*AA30/1000</f>
        <v>2.853849989808805</v>
      </c>
      <c r="AX30">
        <f>(AU30-AW30)</f>
        <v>1.5624892704596789</v>
      </c>
      <c r="AY30">
        <f>1/(1.6/F30+1.37/N30)</f>
        <v>1.3034558307308657</v>
      </c>
      <c r="AZ30">
        <f>G30*AA30*0.001</f>
        <v>34.177819149841959</v>
      </c>
      <c r="BA30">
        <f>G30/S30</f>
        <v>0.98480626018960704</v>
      </c>
      <c r="BB30">
        <f>(1-AL30*AA30/AQ30/F30)*100</f>
        <v>81.32259125244326</v>
      </c>
      <c r="BC30">
        <f>(S30-E30/(N30/1.35))</f>
        <v>395.13667003303925</v>
      </c>
      <c r="BD30">
        <f>E30*BB30/100/BC30</f>
        <v>-1.338433463964828E-2</v>
      </c>
    </row>
    <row r="31" spans="1:56" x14ac:dyDescent="0.35">
      <c r="A31" s="1" t="s">
        <v>0</v>
      </c>
      <c r="B31" s="1" t="s">
        <v>1059</v>
      </c>
      <c r="K31" s="1">
        <v>2.72</v>
      </c>
    </row>
    <row r="32" spans="1:56" x14ac:dyDescent="0.35">
      <c r="A32" s="1" t="s">
        <v>0</v>
      </c>
      <c r="B32" s="1" t="s">
        <v>1058</v>
      </c>
      <c r="K32" s="1">
        <v>2.72</v>
      </c>
    </row>
    <row r="33" spans="1:56" x14ac:dyDescent="0.35">
      <c r="A33" s="1">
        <v>6</v>
      </c>
      <c r="B33" s="1" t="s">
        <v>1057</v>
      </c>
      <c r="C33" s="1">
        <v>1508.0000015869737</v>
      </c>
      <c r="D33" s="1">
        <v>0</v>
      </c>
      <c r="E33">
        <f>(R33-S33*(1000-T33)/(1000-U33))*AK33</f>
        <v>-6.188097541989583</v>
      </c>
      <c r="F33">
        <f>IF(AV33&lt;&gt;0,1/(1/AV33-1/N33),0)</f>
        <v>4.0728568339462496</v>
      </c>
      <c r="G33">
        <f>((AY33-AL33/2)*S33-E33)/(AY33+AL33/2)</f>
        <v>386.42667110294815</v>
      </c>
      <c r="H33">
        <f>AL33*1000</f>
        <v>36.544116147380116</v>
      </c>
      <c r="I33">
        <f>(AQ33-AW33)</f>
        <v>1.5635097671027323</v>
      </c>
      <c r="J33">
        <f>(P33+AP33*D33)</f>
        <v>30.622493743896484</v>
      </c>
      <c r="K33" s="1">
        <v>2.72</v>
      </c>
      <c r="L33">
        <f>(K33*AE33+AF33)</f>
        <v>2.140174012184143</v>
      </c>
      <c r="M33" s="1">
        <v>0.5</v>
      </c>
      <c r="N33">
        <f>L33*(M33+1)*(M33+1)/(M33*M33+1)</f>
        <v>3.8523132219314578</v>
      </c>
      <c r="O33" s="1">
        <v>30.438005447387695</v>
      </c>
      <c r="P33" s="1">
        <v>30.622493743896484</v>
      </c>
      <c r="Q33" s="1">
        <v>30.62615966796875</v>
      </c>
      <c r="R33" s="1">
        <v>399.84927368164063</v>
      </c>
      <c r="S33" s="1">
        <v>392.44705200195313</v>
      </c>
      <c r="T33" s="1">
        <v>0.17644244432449341</v>
      </c>
      <c r="U33" s="1">
        <v>32.28216552734375</v>
      </c>
      <c r="V33" s="1">
        <v>0.35675939917564392</v>
      </c>
      <c r="W33" s="1">
        <v>65.273216247558594</v>
      </c>
      <c r="X33" s="1">
        <v>299.60748291015625</v>
      </c>
      <c r="Y33" s="1">
        <v>300.58370971679688</v>
      </c>
      <c r="Z33" s="1">
        <v>0.41386812925338745</v>
      </c>
      <c r="AA33" s="1">
        <v>88.335739135742188</v>
      </c>
      <c r="AB33" s="1">
        <v>-5.4689121246337891</v>
      </c>
      <c r="AC33" s="1">
        <v>0.21922199428081512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1.1014980989343977</v>
      </c>
      <c r="AL33">
        <f>(U33-T33)/(1000-U33)*AK33</f>
        <v>3.6544116147380117E-2</v>
      </c>
      <c r="AM33">
        <f>(P33+273.15)</f>
        <v>303.77249374389646</v>
      </c>
      <c r="AN33">
        <f>(O33+273.15)</f>
        <v>303.58800544738767</v>
      </c>
      <c r="AO33">
        <f>(Y33*AG33+Z33*AH33)*AI33</f>
        <v>48.093392479716385</v>
      </c>
      <c r="AP33">
        <f>((AO33+0.00000010773*(AN33^4-AM33^4))-AL33*44100)/(L33*51.4+0.00000043092*AM33^3)</f>
        <v>-12.824984266596843</v>
      </c>
      <c r="AQ33">
        <f>0.61365*EXP(17.502*J33/(240.97+J33))</f>
        <v>4.415178719863019</v>
      </c>
      <c r="AR33">
        <f>AQ33*1000/AA33</f>
        <v>49.981794040103985</v>
      </c>
      <c r="AS33">
        <f>(AR33-U33)</f>
        <v>17.699628512760235</v>
      </c>
      <c r="AT33">
        <f>IF(D33,P33,(O33+P33)/2)</f>
        <v>30.53024959564209</v>
      </c>
      <c r="AU33">
        <f>0.61365*EXP(17.502*AT33/(240.97+AT33))</f>
        <v>4.391945755954989</v>
      </c>
      <c r="AV33">
        <f>IF(AS33&lt;&gt;0,(1000-(AR33+U33)/2)/AS33*AL33,0)</f>
        <v>1.9797581782877445</v>
      </c>
      <c r="AW33">
        <f>U33*AA33/1000</f>
        <v>2.8516689527602868</v>
      </c>
      <c r="AX33">
        <f>(AU33-AW33)</f>
        <v>1.5402768031947023</v>
      </c>
      <c r="AY33">
        <f>1/(1.6/F33+1.37/N33)</f>
        <v>1.3360497439595362</v>
      </c>
      <c r="AZ33">
        <f>G33*AA33*0.001</f>
        <v>34.135285613643276</v>
      </c>
      <c r="BA33">
        <f>G33/S33</f>
        <v>0.98465938049911761</v>
      </c>
      <c r="BB33">
        <f>(1-AL33*AA33/AQ33/F33)*100</f>
        <v>82.04826297657749</v>
      </c>
      <c r="BC33">
        <f>(S33-E33/(N33/1.35))</f>
        <v>394.61560144235858</v>
      </c>
      <c r="BD33">
        <f>E33*BB33/100/BC33</f>
        <v>-1.286625902762329E-2</v>
      </c>
    </row>
    <row r="34" spans="1:56" x14ac:dyDescent="0.35">
      <c r="A34" s="1" t="s">
        <v>0</v>
      </c>
      <c r="B34" s="1" t="s">
        <v>1056</v>
      </c>
      <c r="K34" s="1">
        <v>2.72</v>
      </c>
    </row>
    <row r="35" spans="1:56" x14ac:dyDescent="0.35">
      <c r="A35" s="1" t="s">
        <v>0</v>
      </c>
      <c r="B35" s="1" t="s">
        <v>1055</v>
      </c>
      <c r="K35" s="1">
        <v>2.72</v>
      </c>
    </row>
    <row r="36" spans="1:56" x14ac:dyDescent="0.35">
      <c r="A36" s="1">
        <v>7</v>
      </c>
      <c r="B36" s="1" t="s">
        <v>1054</v>
      </c>
      <c r="C36" s="1">
        <v>1712.0000015869737</v>
      </c>
      <c r="D36" s="1">
        <v>0</v>
      </c>
      <c r="E36">
        <f>(R36-S36*(1000-T36)/(1000-U36))*AK36</f>
        <v>-5.8541748720820603</v>
      </c>
      <c r="F36">
        <f>IF(AV36&lt;&gt;0,1/(1/AV36-1/N36),0)</f>
        <v>4.1644182166504677</v>
      </c>
      <c r="G36">
        <f>((AY36-AL36/2)*S36-E36)/(AY36+AL36/2)</f>
        <v>386.1123740127785</v>
      </c>
      <c r="H36">
        <f>AL36*1000</f>
        <v>36.574504522462647</v>
      </c>
      <c r="I36">
        <f>(AQ36-AW36)</f>
        <v>1.5480691758595424</v>
      </c>
      <c r="J36">
        <f>(P36+AP36*D36)</f>
        <v>30.593555450439453</v>
      </c>
      <c r="K36" s="1">
        <v>2.72</v>
      </c>
      <c r="L36">
        <f>(K36*AE36+AF36)</f>
        <v>2.140174012184143</v>
      </c>
      <c r="M36" s="1">
        <v>0.5</v>
      </c>
      <c r="N36">
        <f>L36*(M36+1)*(M36+1)/(M36*M36+1)</f>
        <v>3.8523132219314578</v>
      </c>
      <c r="O36" s="1">
        <v>30.485166549682617</v>
      </c>
      <c r="P36" s="1">
        <v>30.593555450439453</v>
      </c>
      <c r="Q36" s="1">
        <v>30.638505935668945</v>
      </c>
      <c r="R36" s="1">
        <v>400.02392578125</v>
      </c>
      <c r="S36" s="1">
        <v>392.31301879882813</v>
      </c>
      <c r="T36" s="1">
        <v>0.24867108464241028</v>
      </c>
      <c r="U36" s="1">
        <v>32.374507904052734</v>
      </c>
      <c r="V36" s="1">
        <v>0.50144433975219727</v>
      </c>
      <c r="W36" s="1">
        <v>65.283073425292969</v>
      </c>
      <c r="X36" s="1">
        <v>299.64028930664063</v>
      </c>
      <c r="Y36" s="1">
        <v>499.4991455078125</v>
      </c>
      <c r="Z36" s="1">
        <v>0.33659157156944275</v>
      </c>
      <c r="AA36" s="1">
        <v>88.335227966308594</v>
      </c>
      <c r="AB36" s="1">
        <v>-5.5117344856262207</v>
      </c>
      <c r="AC36" s="1">
        <v>0.20903237164020538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1.1016187106861786</v>
      </c>
      <c r="AL36">
        <f>(U36-T36)/(1000-U36)*AK36</f>
        <v>3.6574504522462643E-2</v>
      </c>
      <c r="AM36">
        <f>(P36+273.15)</f>
        <v>303.74355545043943</v>
      </c>
      <c r="AN36">
        <f>(O36+273.15)</f>
        <v>303.63516654968259</v>
      </c>
      <c r="AO36">
        <f>(Y36*AG36+Z36*AH36)*AI36</f>
        <v>79.919861494901852</v>
      </c>
      <c r="AP36">
        <f>((AO36+0.00000010773*(AN36^4-AM36^4))-AL36*44100)/(L36*51.4+0.00000043092*AM36^3)</f>
        <v>-12.568102383051288</v>
      </c>
      <c r="AQ36">
        <f>0.61365*EXP(17.502*J36/(240.97+J36))</f>
        <v>4.4078787118611</v>
      </c>
      <c r="AR36">
        <f>AQ36*1000/AA36</f>
        <v>49.899443442227629</v>
      </c>
      <c r="AS36">
        <f>(AR36-U36)</f>
        <v>17.524935538174894</v>
      </c>
      <c r="AT36">
        <f>IF(D36,P36,(O36+P36)/2)</f>
        <v>30.539361000061035</v>
      </c>
      <c r="AU36">
        <f>0.61365*EXP(17.502*AT36/(240.97+AT36))</f>
        <v>4.3942358383578446</v>
      </c>
      <c r="AV36">
        <f>IF(AS36&lt;&gt;0,(1000-(AR36+U36)/2)/AS36*AL36,0)</f>
        <v>2.0011451650290772</v>
      </c>
      <c r="AW36">
        <f>U36*AA36/1000</f>
        <v>2.8598095360015576</v>
      </c>
      <c r="AX36">
        <f>(AU36-AW36)</f>
        <v>1.534426302356287</v>
      </c>
      <c r="AY36">
        <f>1/(1.6/F36+1.37/N36)</f>
        <v>1.3516476014991261</v>
      </c>
      <c r="AZ36">
        <f>G36*AA36*0.001</f>
        <v>34.107324579031399</v>
      </c>
      <c r="BA36">
        <f>G36/S36</f>
        <v>0.98419464945355484</v>
      </c>
      <c r="BB36">
        <f>(1-AL36*AA36/AQ36/F36)*100</f>
        <v>82.399361941796641</v>
      </c>
      <c r="BC36">
        <f>(S36-E36/(N36/1.35))</f>
        <v>394.36454878146759</v>
      </c>
      <c r="BD36">
        <f>E36*BB36/100/BC36</f>
        <v>-1.2231836650777806E-2</v>
      </c>
    </row>
    <row r="37" spans="1:56" x14ac:dyDescent="0.35">
      <c r="A37" s="1" t="s">
        <v>0</v>
      </c>
      <c r="B37" s="1" t="s">
        <v>1053</v>
      </c>
      <c r="K37" s="1">
        <v>2.72</v>
      </c>
    </row>
    <row r="38" spans="1:56" x14ac:dyDescent="0.35">
      <c r="A38" s="1" t="s">
        <v>0</v>
      </c>
      <c r="B38" s="1" t="s">
        <v>1052</v>
      </c>
      <c r="K38" s="1">
        <v>2.72</v>
      </c>
    </row>
    <row r="39" spans="1:56" x14ac:dyDescent="0.35">
      <c r="A39" s="1">
        <v>8</v>
      </c>
      <c r="B39" s="1" t="s">
        <v>1051</v>
      </c>
      <c r="C39" s="1">
        <v>1916.0000015869737</v>
      </c>
      <c r="D39" s="1">
        <v>0</v>
      </c>
      <c r="E39">
        <f>(R39-S39*(1000-T39)/(1000-U39))*AK39</f>
        <v>-5.5467386043364293</v>
      </c>
      <c r="F39">
        <f>IF(AV39&lt;&gt;0,1/(1/AV39-1/N39),0)</f>
        <v>4.4119530115118106</v>
      </c>
      <c r="G39">
        <f>((AY39-AL39/2)*S39-E39)/(AY39+AL39/2)</f>
        <v>385.62633163369554</v>
      </c>
      <c r="H39">
        <f>AL39*1000</f>
        <v>36.668776644505051</v>
      </c>
      <c r="I39">
        <f>(AQ39-AW39)</f>
        <v>1.510203357156866</v>
      </c>
      <c r="J39">
        <f>(P39+AP39*D39)</f>
        <v>30.511137008666992</v>
      </c>
      <c r="K39" s="1">
        <v>2.72</v>
      </c>
      <c r="L39">
        <f>(K39*AE39+AF39)</f>
        <v>2.140174012184143</v>
      </c>
      <c r="M39" s="1">
        <v>0.5</v>
      </c>
      <c r="N39">
        <f>L39*(M39+1)*(M39+1)/(M39*M39+1)</f>
        <v>3.8523132219314578</v>
      </c>
      <c r="O39" s="1">
        <v>30.499214172363281</v>
      </c>
      <c r="P39" s="1">
        <v>30.511137008666992</v>
      </c>
      <c r="Q39" s="1">
        <v>30.649971008300781</v>
      </c>
      <c r="R39" s="1">
        <v>399.89828491210938</v>
      </c>
      <c r="S39" s="1">
        <v>391.88140869140625</v>
      </c>
      <c r="T39" s="1">
        <v>0.33629757165908813</v>
      </c>
      <c r="U39" s="1">
        <v>32.569358825683594</v>
      </c>
      <c r="V39" s="1">
        <v>0.67757904529571533</v>
      </c>
      <c r="W39" s="1">
        <v>65.621383666992188</v>
      </c>
      <c r="X39" s="1">
        <v>299.35299682617188</v>
      </c>
      <c r="Y39" s="1">
        <v>749.96368408203125</v>
      </c>
      <c r="Z39" s="1">
        <v>0.23050627112388611</v>
      </c>
      <c r="AA39" s="1">
        <v>88.332778930664063</v>
      </c>
      <c r="AB39" s="1">
        <v>-5.3750295639038086</v>
      </c>
      <c r="AC39" s="1">
        <v>0.21591046452522278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1.1005624883315139</v>
      </c>
      <c r="AL39">
        <f>(U39-T39)/(1000-U39)*AK39</f>
        <v>3.6668776644505054E-2</v>
      </c>
      <c r="AM39">
        <f>(P39+273.15)</f>
        <v>303.66113700866697</v>
      </c>
      <c r="AN39">
        <f>(O39+273.15)</f>
        <v>303.64921417236326</v>
      </c>
      <c r="AO39">
        <f>(Y39*AG39+Z39*AH39)*AI39</f>
        <v>119.99418677104586</v>
      </c>
      <c r="AP39">
        <f>((AO39+0.00000010773*(AN39^4-AM39^4))-AL39*44100)/(L39*51.4+0.00000043092*AM39^3)</f>
        <v>-12.26534614281697</v>
      </c>
      <c r="AQ39">
        <f>0.61365*EXP(17.502*J39/(240.97+J39))</f>
        <v>4.3871453302194476</v>
      </c>
      <c r="AR39">
        <f>AQ39*1000/AA39</f>
        <v>49.666107908402765</v>
      </c>
      <c r="AS39">
        <f>(AR39-U39)</f>
        <v>17.096749082719171</v>
      </c>
      <c r="AT39">
        <f>IF(D39,P39,(O39+P39)/2)</f>
        <v>30.505175590515137</v>
      </c>
      <c r="AU39">
        <f>0.61365*EXP(17.502*AT39/(240.97+AT39))</f>
        <v>4.3856489622381023</v>
      </c>
      <c r="AV39">
        <f>IF(AS39&lt;&gt;0,(1000-(AR39+U39)/2)/AS39*AL39,0)</f>
        <v>2.0565921330085057</v>
      </c>
      <c r="AW39">
        <f>U39*AA39/1000</f>
        <v>2.8769419730625816</v>
      </c>
      <c r="AX39">
        <f>(AU39-AW39)</f>
        <v>1.5087069891755207</v>
      </c>
      <c r="AY39">
        <f>1/(1.6/F39+1.37/N39)</f>
        <v>1.3922115027513655</v>
      </c>
      <c r="AZ39">
        <f>G39*AA39*0.001</f>
        <v>34.063445502042171</v>
      </c>
      <c r="BA39">
        <f>G39/S39</f>
        <v>0.98403834190910455</v>
      </c>
      <c r="BB39">
        <f>(1-AL39*AA39/AQ39/F39)*100</f>
        <v>83.265782285775671</v>
      </c>
      <c r="BC39">
        <f>(S39-E39/(N39/1.35))</f>
        <v>393.82520107911347</v>
      </c>
      <c r="BD39">
        <f>E39*BB39/100/BC39</f>
        <v>-1.1727373661189472E-2</v>
      </c>
    </row>
    <row r="40" spans="1:56" x14ac:dyDescent="0.35">
      <c r="A40" s="1" t="s">
        <v>0</v>
      </c>
      <c r="B40" s="1" t="s">
        <v>1050</v>
      </c>
      <c r="K40" s="1">
        <v>2.72</v>
      </c>
    </row>
    <row r="41" spans="1:56" x14ac:dyDescent="0.35">
      <c r="A41" s="1" t="s">
        <v>0</v>
      </c>
      <c r="B41" s="1" t="s">
        <v>1049</v>
      </c>
      <c r="K41" s="1">
        <v>2.72</v>
      </c>
    </row>
    <row r="42" spans="1:56" x14ac:dyDescent="0.35">
      <c r="A42" s="1">
        <v>9</v>
      </c>
      <c r="B42" s="1" t="s">
        <v>1048</v>
      </c>
      <c r="C42" s="1">
        <v>2120.0000015869737</v>
      </c>
      <c r="D42" s="1">
        <v>0</v>
      </c>
      <c r="E42">
        <f>(R42-S42*(1000-T42)/(1000-U42))*AK42</f>
        <v>-5.1556336047283358</v>
      </c>
      <c r="F42">
        <f>IF(AV42&lt;&gt;0,1/(1/AV42-1/N42),0)</f>
        <v>4.4407641280003771</v>
      </c>
      <c r="G42">
        <f>((AY42-AL42/2)*S42-E42)/(AY42+AL42/2)</f>
        <v>385.02357553462923</v>
      </c>
      <c r="H42">
        <f>AL42*1000</f>
        <v>36.842945231331811</v>
      </c>
      <c r="I42">
        <f>(AQ42-AW42)</f>
        <v>1.5124077152306392</v>
      </c>
      <c r="J42">
        <f>(P42+AP42*D42)</f>
        <v>30.595926284790039</v>
      </c>
      <c r="K42" s="1">
        <v>2.72</v>
      </c>
      <c r="L42">
        <f>(K42*AE42+AF42)</f>
        <v>2.140174012184143</v>
      </c>
      <c r="M42" s="1">
        <v>0.5</v>
      </c>
      <c r="N42">
        <f>L42*(M42+1)*(M42+1)/(M42*M42+1)</f>
        <v>3.8523132219314578</v>
      </c>
      <c r="O42" s="1">
        <v>30.570766448974609</v>
      </c>
      <c r="P42" s="1">
        <v>30.595926284790039</v>
      </c>
      <c r="Q42" s="1">
        <v>30.700790405273438</v>
      </c>
      <c r="R42" s="1">
        <v>399.99090576171875</v>
      </c>
      <c r="S42" s="1">
        <v>391.57464599609375</v>
      </c>
      <c r="T42" s="1">
        <v>0.43709447979927063</v>
      </c>
      <c r="U42" s="1">
        <v>32.786273956298828</v>
      </c>
      <c r="V42" s="1">
        <v>0.87705850601196289</v>
      </c>
      <c r="W42" s="1">
        <v>65.787788391113281</v>
      </c>
      <c r="X42" s="1">
        <v>299.62802124023438</v>
      </c>
      <c r="Y42" s="1">
        <v>999.8533935546875</v>
      </c>
      <c r="Z42" s="1">
        <v>0.23705403506755829</v>
      </c>
      <c r="AA42" s="1">
        <v>88.331741333007813</v>
      </c>
      <c r="AB42" s="1">
        <v>-5.2360324859619141</v>
      </c>
      <c r="AC42" s="1">
        <v>0.22470104694366455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1.1015736075008615</v>
      </c>
      <c r="AL42">
        <f>(U42-T42)/(1000-U42)*AK42</f>
        <v>3.684294523133181E-2</v>
      </c>
      <c r="AM42">
        <f>(P42+273.15)</f>
        <v>303.74592628479002</v>
      </c>
      <c r="AN42">
        <f>(O42+273.15)</f>
        <v>303.72076644897459</v>
      </c>
      <c r="AO42">
        <f>(Y42*AG42+Z42*AH42)*AI42</f>
        <v>159.97653939299562</v>
      </c>
      <c r="AP42">
        <f>((AO42+0.00000010773*(AN42^4-AM42^4))-AL42*44100)/(L42*51.4+0.00000043092*AM42^3)</f>
        <v>-12.001049830571128</v>
      </c>
      <c r="AQ42">
        <f>0.61365*EXP(17.502*J42/(240.97+J42))</f>
        <v>4.4084763856115581</v>
      </c>
      <c r="AR42">
        <f>AQ42*1000/AA42</f>
        <v>49.908179314520069</v>
      </c>
      <c r="AS42">
        <f>(AR42-U42)</f>
        <v>17.121905358221241</v>
      </c>
      <c r="AT42">
        <f>IF(D42,P42,(O42+P42)/2)</f>
        <v>30.583346366882324</v>
      </c>
      <c r="AU42">
        <f>0.61365*EXP(17.502*AT42/(240.97+AT42))</f>
        <v>4.405305866830207</v>
      </c>
      <c r="AV42">
        <f>IF(AS42&lt;&gt;0,(1000-(AR42+U42)/2)/AS42*AL42,0)</f>
        <v>2.0628306771931153</v>
      </c>
      <c r="AW42">
        <f>U42*AA42/1000</f>
        <v>2.8960686703809189</v>
      </c>
      <c r="AX42">
        <f>(AU42-AW42)</f>
        <v>1.5092371964492881</v>
      </c>
      <c r="AY42">
        <f>1/(1.6/F42+1.37/N42)</f>
        <v>1.3967868793963625</v>
      </c>
      <c r="AZ42">
        <f>G42*AA42*0.001</f>
        <v>34.00980288123467</v>
      </c>
      <c r="BA42">
        <f>G42/S42</f>
        <v>0.98326993198244539</v>
      </c>
      <c r="BB42">
        <f>(1-AL42*AA42/AQ42/F42)*100</f>
        <v>83.376406611362441</v>
      </c>
      <c r="BC42">
        <f>(S42-E42/(N42/1.35))</f>
        <v>393.38138001937074</v>
      </c>
      <c r="BD42">
        <f>E42*BB42/100/BC42</f>
        <v>-1.0927263607287846E-2</v>
      </c>
    </row>
    <row r="43" spans="1:56" x14ac:dyDescent="0.35">
      <c r="A43" s="1" t="s">
        <v>0</v>
      </c>
      <c r="B43" s="1" t="s">
        <v>1047</v>
      </c>
      <c r="K43" s="1">
        <v>2.72</v>
      </c>
    </row>
    <row r="44" spans="1:56" x14ac:dyDescent="0.35">
      <c r="A44" s="1" t="s">
        <v>0</v>
      </c>
      <c r="B44" s="1" t="s">
        <v>1046</v>
      </c>
      <c r="K44" s="1">
        <v>2.72</v>
      </c>
    </row>
    <row r="45" spans="1:56" x14ac:dyDescent="0.35">
      <c r="A45" s="1">
        <v>10</v>
      </c>
      <c r="B45" s="1" t="s">
        <v>1045</v>
      </c>
      <c r="C45" s="1">
        <v>2324.0000015869737</v>
      </c>
      <c r="D45" s="1">
        <v>0</v>
      </c>
      <c r="E45">
        <f>(R45-S45*(1000-T45)/(1000-U45))*AK45</f>
        <v>-4.95198984231381</v>
      </c>
      <c r="F45">
        <f>IF(AV45&lt;&gt;0,1/(1/AV45-1/N45),0)</f>
        <v>4.6403056247203569</v>
      </c>
      <c r="G45">
        <f>((AY45-AL45/2)*S45-E45)/(AY45+AL45/2)</f>
        <v>384.77252990092074</v>
      </c>
      <c r="H45">
        <f>AL45*1000</f>
        <v>36.934881113854544</v>
      </c>
      <c r="I45">
        <f>(AQ45-AW45)</f>
        <v>1.4858232820287505</v>
      </c>
      <c r="J45">
        <f>(P45+AP45*D45)</f>
        <v>30.559175491333008</v>
      </c>
      <c r="K45" s="1">
        <v>2.72</v>
      </c>
      <c r="L45">
        <f>(K45*AE45+AF45)</f>
        <v>2.140174012184143</v>
      </c>
      <c r="M45" s="1">
        <v>0.5</v>
      </c>
      <c r="N45">
        <f>L45*(M45+1)*(M45+1)/(M45*M45+1)</f>
        <v>3.8523132219314578</v>
      </c>
      <c r="O45" s="1">
        <v>30.656406402587891</v>
      </c>
      <c r="P45" s="1">
        <v>30.559175491333008</v>
      </c>
      <c r="Q45" s="1">
        <v>30.764717102050781</v>
      </c>
      <c r="R45" s="1">
        <v>399.97140502929688</v>
      </c>
      <c r="S45" s="1">
        <v>391.34323120117188</v>
      </c>
      <c r="T45" s="1">
        <v>0.55115425586700439</v>
      </c>
      <c r="U45" s="1">
        <v>32.982471466064453</v>
      </c>
      <c r="V45" s="1">
        <v>1.1005232334136963</v>
      </c>
      <c r="W45" s="1">
        <v>65.858116149902344</v>
      </c>
      <c r="X45" s="1">
        <v>299.55416870117188</v>
      </c>
      <c r="Y45" s="1">
        <v>1249.980712890625</v>
      </c>
      <c r="Z45" s="1">
        <v>0.2855161726474762</v>
      </c>
      <c r="AA45" s="1">
        <v>88.331657409667969</v>
      </c>
      <c r="AB45" s="1">
        <v>-5.2758455276489258</v>
      </c>
      <c r="AC45" s="1">
        <v>0.22559407353401184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1.1013020908131317</v>
      </c>
      <c r="AL45">
        <f>(U45-T45)/(1000-U45)*AK45</f>
        <v>3.6934881113854547E-2</v>
      </c>
      <c r="AM45">
        <f>(P45+273.15)</f>
        <v>303.70917549133299</v>
      </c>
      <c r="AN45">
        <f>(O45+273.15)</f>
        <v>303.80640640258787</v>
      </c>
      <c r="AO45">
        <f>(Y45*AG45+Z45*AH45)*AI45</f>
        <v>199.99690959222062</v>
      </c>
      <c r="AP45">
        <f>((AO45+0.00000010773*(AN45^4-AM45^4))-AL45*44100)/(L45*51.4+0.00000043092*AM45^3)</f>
        <v>-11.694754631075703</v>
      </c>
      <c r="AQ45">
        <f>0.61365*EXP(17.502*J45/(240.97+J45))</f>
        <v>4.3992196520933051</v>
      </c>
      <c r="AR45">
        <f>AQ45*1000/AA45</f>
        <v>49.803431534069766</v>
      </c>
      <c r="AS45">
        <f>(AR45-U45)</f>
        <v>16.820960068005313</v>
      </c>
      <c r="AT45">
        <f>IF(D45,P45,(O45+P45)/2)</f>
        <v>30.607790946960449</v>
      </c>
      <c r="AU45">
        <f>0.61365*EXP(17.502*AT45/(240.97+AT45))</f>
        <v>4.4114684598301501</v>
      </c>
      <c r="AV45">
        <f>IF(AS45&lt;&gt;0,(1000-(AR45+U45)/2)/AS45*AL45,0)</f>
        <v>2.1048761324029819</v>
      </c>
      <c r="AW45">
        <f>U45*AA45/1000</f>
        <v>2.9133963700645547</v>
      </c>
      <c r="AX45">
        <f>(AU45-AW45)</f>
        <v>1.4980720897655955</v>
      </c>
      <c r="AY45">
        <f>1/(1.6/F45+1.37/N45)</f>
        <v>1.4276835017252905</v>
      </c>
      <c r="AZ45">
        <f>G45*AA45*0.001</f>
        <v>33.987595291859357</v>
      </c>
      <c r="BA45">
        <f>G45/S45</f>
        <v>0.98320987619976641</v>
      </c>
      <c r="BB45">
        <f>(1-AL45*AA45/AQ45/F45)*100</f>
        <v>84.018010072033704</v>
      </c>
      <c r="BC45">
        <f>(S45-E45/(N45/1.35))</f>
        <v>393.0786005499217</v>
      </c>
      <c r="BD45">
        <f>E45*BB45/100/BC45</f>
        <v>-1.0584558199455847E-2</v>
      </c>
    </row>
    <row r="46" spans="1:56" x14ac:dyDescent="0.35">
      <c r="A46" s="1" t="s">
        <v>0</v>
      </c>
      <c r="B46" s="1" t="s">
        <v>1044</v>
      </c>
      <c r="K46" s="1">
        <v>2.72</v>
      </c>
    </row>
    <row r="47" spans="1:56" x14ac:dyDescent="0.35">
      <c r="A47" s="1" t="s">
        <v>0</v>
      </c>
      <c r="B47" s="1" t="s">
        <v>1043</v>
      </c>
      <c r="K47" s="1">
        <v>2.72</v>
      </c>
    </row>
    <row r="48" spans="1:56" x14ac:dyDescent="0.35">
      <c r="A48" s="1">
        <v>11</v>
      </c>
      <c r="B48" s="1" t="s">
        <v>1042</v>
      </c>
      <c r="C48" s="1">
        <v>2528.0000015869737</v>
      </c>
      <c r="D48" s="1">
        <v>0</v>
      </c>
      <c r="E48">
        <f>(R48-S48*(1000-T48)/(1000-U48))*AK48</f>
        <v>-4.6974573292183885</v>
      </c>
      <c r="F48">
        <f>IF(AV48&lt;&gt;0,1/(1/AV48-1/N48),0)</f>
        <v>5.0645900643494652</v>
      </c>
      <c r="G48">
        <f>((AY48-AL48/2)*S48-E48)/(AY48+AL48/2)</f>
        <v>384.40437565538883</v>
      </c>
      <c r="H48">
        <f>AL48*1000</f>
        <v>37.440757209314405</v>
      </c>
      <c r="I48">
        <f>(AQ48-AW48)</f>
        <v>1.4484735484317346</v>
      </c>
      <c r="J48">
        <f>(P48+AP48*D48)</f>
        <v>30.601831436157227</v>
      </c>
      <c r="K48" s="1">
        <v>2.72</v>
      </c>
      <c r="L48">
        <f>(K48*AE48+AF48)</f>
        <v>2.140174012184143</v>
      </c>
      <c r="M48" s="1">
        <v>0.5</v>
      </c>
      <c r="N48">
        <f>L48*(M48+1)*(M48+1)/(M48*M48+1)</f>
        <v>3.8523132219314578</v>
      </c>
      <c r="O48" s="1">
        <v>30.751483917236328</v>
      </c>
      <c r="P48" s="1">
        <v>30.601831436157227</v>
      </c>
      <c r="Q48" s="1">
        <v>30.846328735351563</v>
      </c>
      <c r="R48" s="1">
        <v>400.02206420898438</v>
      </c>
      <c r="S48" s="1">
        <v>390.99789428710938</v>
      </c>
      <c r="T48" s="1">
        <v>0.6805073618888855</v>
      </c>
      <c r="U48" s="1">
        <v>33.526092529296875</v>
      </c>
      <c r="V48" s="1">
        <v>1.3514832258224487</v>
      </c>
      <c r="W48" s="1">
        <v>66.582603454589844</v>
      </c>
      <c r="X48" s="1">
        <v>299.65853881835938</v>
      </c>
      <c r="Y48" s="1">
        <v>1601.0185546875</v>
      </c>
      <c r="Z48" s="1">
        <v>0.3051566481590271</v>
      </c>
      <c r="AA48" s="1">
        <v>88.333938598632813</v>
      </c>
      <c r="AB48" s="1">
        <v>-4.9981050491333008</v>
      </c>
      <c r="AC48" s="1">
        <v>0.22220833599567413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1.1016858044792621</v>
      </c>
      <c r="AL48">
        <f>(U48-T48)/(1000-U48)*AK48</f>
        <v>3.7440757209314404E-2</v>
      </c>
      <c r="AM48">
        <f>(P48+273.15)</f>
        <v>303.7518314361572</v>
      </c>
      <c r="AN48">
        <f>(O48+273.15)</f>
        <v>303.90148391723631</v>
      </c>
      <c r="AO48">
        <f>(Y48*AG48+Z48*AH48)*AI48</f>
        <v>256.16296302431147</v>
      </c>
      <c r="AP48">
        <f>((AO48+0.00000010773*(AN48^4-AM48^4))-AL48*44100)/(L48*51.4+0.00000043092*AM48^3)</f>
        <v>-11.411741368382494</v>
      </c>
      <c r="AQ48">
        <f>0.61365*EXP(17.502*J48/(240.97+J48))</f>
        <v>4.4099653473667271</v>
      </c>
      <c r="AR48">
        <f>AQ48*1000/AA48</f>
        <v>49.923793927094088</v>
      </c>
      <c r="AS48">
        <f>(AR48-U48)</f>
        <v>16.397701397797213</v>
      </c>
      <c r="AT48">
        <f>IF(D48,P48,(O48+P48)/2)</f>
        <v>30.676657676696777</v>
      </c>
      <c r="AU48">
        <f>0.61365*EXP(17.502*AT48/(240.97+AT48))</f>
        <v>4.4288704877103591</v>
      </c>
      <c r="AV48">
        <f>IF(AS48&lt;&gt;0,(1000-(AR48+U48)/2)/AS48*AL48,0)</f>
        <v>2.1880227520885858</v>
      </c>
      <c r="AW48">
        <f>U48*AA48/1000</f>
        <v>2.9614917989349925</v>
      </c>
      <c r="AX48">
        <f>(AU48-AW48)</f>
        <v>1.4673786887753666</v>
      </c>
      <c r="AY48">
        <f>1/(1.6/F48+1.37/N48)</f>
        <v>1.4890936514201825</v>
      </c>
      <c r="AZ48">
        <f>G48*AA48*0.001</f>
        <v>33.955952516188894</v>
      </c>
      <c r="BA48">
        <f>G48/S48</f>
        <v>0.98313669017644656</v>
      </c>
      <c r="BB48">
        <f>(1-AL48*AA48/AQ48/F48)*100</f>
        <v>85.192124890673938</v>
      </c>
      <c r="BC48">
        <f>(S48-E48/(N48/1.35))</f>
        <v>392.64406556891009</v>
      </c>
      <c r="BD48">
        <f>E48*BB48/100/BC48</f>
        <v>-1.019209015370056E-2</v>
      </c>
    </row>
    <row r="49" spans="1:56" x14ac:dyDescent="0.35">
      <c r="A49" s="1" t="s">
        <v>0</v>
      </c>
      <c r="B49" s="1" t="s">
        <v>1041</v>
      </c>
      <c r="K49" s="1">
        <v>2.72</v>
      </c>
    </row>
    <row r="50" spans="1:56" x14ac:dyDescent="0.35">
      <c r="A50" s="1" t="s">
        <v>0</v>
      </c>
      <c r="B50" s="1" t="s">
        <v>1036</v>
      </c>
      <c r="K50" s="1">
        <v>2.72</v>
      </c>
    </row>
    <row r="51" spans="1:56" x14ac:dyDescent="0.35">
      <c r="A51" s="1">
        <v>12</v>
      </c>
      <c r="B51" s="1" t="s">
        <v>1040</v>
      </c>
      <c r="C51" s="1">
        <v>2732.0000015869737</v>
      </c>
      <c r="D51" s="1">
        <v>0</v>
      </c>
      <c r="E51">
        <f>(R51-S51*(1000-T51)/(1000-U51))*AK51</f>
        <v>-4.6375567997492491</v>
      </c>
      <c r="F51">
        <f>IF(AV51&lt;&gt;0,1/(1/AV51-1/N51),0)</f>
        <v>5.7361881853709926</v>
      </c>
      <c r="G51">
        <f>((AY51-AL51/2)*S51-E51)/(AY51+AL51/2)</f>
        <v>384.08699216798698</v>
      </c>
      <c r="H51">
        <f>AL51*1000</f>
        <v>38.253568984623556</v>
      </c>
      <c r="I51">
        <f>(AQ51-AW51)</f>
        <v>1.4042087327990087</v>
      </c>
      <c r="J51">
        <f>(P51+AP51*D51)</f>
        <v>30.716646194458008</v>
      </c>
      <c r="K51" s="1">
        <v>2.72</v>
      </c>
      <c r="L51">
        <f>(K51*AE51+AF51)</f>
        <v>2.140174012184143</v>
      </c>
      <c r="M51" s="1">
        <v>0.5</v>
      </c>
      <c r="N51">
        <f>L51*(M51+1)*(M51+1)/(M51*M51+1)</f>
        <v>3.8523132219314578</v>
      </c>
      <c r="O51" s="1">
        <v>30.918930053710938</v>
      </c>
      <c r="P51" s="1">
        <v>30.716646194458008</v>
      </c>
      <c r="Q51" s="1">
        <v>30.978103637695313</v>
      </c>
      <c r="R51" s="1">
        <v>399.89743041992188</v>
      </c>
      <c r="S51" s="1">
        <v>390.54598999023438</v>
      </c>
      <c r="T51" s="1">
        <v>0.82577574253082275</v>
      </c>
      <c r="U51" s="1">
        <v>34.356014251708984</v>
      </c>
      <c r="V51" s="1">
        <v>1.6243791580200195</v>
      </c>
      <c r="W51" s="1">
        <v>67.581535339355469</v>
      </c>
      <c r="X51" s="1">
        <v>299.65481567382813</v>
      </c>
      <c r="Y51" s="1">
        <v>1999.919677734375</v>
      </c>
      <c r="Z51" s="1">
        <v>0.20300288498401642</v>
      </c>
      <c r="AA51" s="1">
        <v>88.333702087402344</v>
      </c>
      <c r="AB51" s="1">
        <v>-4.7945847511291504</v>
      </c>
      <c r="AC51" s="1">
        <v>0.21624366939067841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1.1016721164478973</v>
      </c>
      <c r="AL51">
        <f>(U51-T51)/(1000-U51)*AK51</f>
        <v>3.8253568984623558E-2</v>
      </c>
      <c r="AM51">
        <f>(P51+273.15)</f>
        <v>303.86664619445799</v>
      </c>
      <c r="AN51">
        <f>(O51+273.15)</f>
        <v>304.06893005371091</v>
      </c>
      <c r="AO51">
        <f>(Y51*AG51+Z51*AH51)*AI51</f>
        <v>319.98714128522988</v>
      </c>
      <c r="AP51">
        <f>((AO51+0.00000010773*(AN51^4-AM51^4))-AL51*44100)/(L51*51.4+0.00000043092*AM51^3)</f>
        <v>-11.176065021714544</v>
      </c>
      <c r="AQ51">
        <f>0.61365*EXP(17.502*J51/(240.97+J51))</f>
        <v>4.4390026606200195</v>
      </c>
      <c r="AR51">
        <f>AQ51*1000/AA51</f>
        <v>50.252650525479162</v>
      </c>
      <c r="AS51">
        <f>(AR51-U51)</f>
        <v>15.896636273770177</v>
      </c>
      <c r="AT51">
        <f>IF(D51,P51,(O51+P51)/2)</f>
        <v>30.817788124084473</v>
      </c>
      <c r="AU51">
        <f>0.61365*EXP(17.502*AT51/(240.97+AT51))</f>
        <v>4.4647198838700284</v>
      </c>
      <c r="AV51">
        <f>IF(AS51&lt;&gt;0,(1000-(AR51+U51)/2)/AS51*AL51,0)</f>
        <v>2.3045930381949482</v>
      </c>
      <c r="AW51">
        <f>U51*AA51/1000</f>
        <v>3.0347939278210108</v>
      </c>
      <c r="AX51">
        <f>(AU51-AW51)</f>
        <v>1.4299259560490176</v>
      </c>
      <c r="AY51">
        <f>1/(1.6/F51+1.37/N51)</f>
        <v>1.5758917390509601</v>
      </c>
      <c r="AZ51">
        <f>G51*AA51*0.001</f>
        <v>33.927825941813396</v>
      </c>
      <c r="BA51">
        <f>G51/S51</f>
        <v>0.98346162042936636</v>
      </c>
      <c r="BB51">
        <f>(1-AL51*AA51/AQ51/F51)*100</f>
        <v>86.729429410936305</v>
      </c>
      <c r="BC51">
        <f>(S51-E51/(N51/1.35))</f>
        <v>392.17116980272181</v>
      </c>
      <c r="BD51">
        <f>E51*BB51/100/BC51</f>
        <v>-1.0256048533740755E-2</v>
      </c>
    </row>
    <row r="52" spans="1:56" x14ac:dyDescent="0.35">
      <c r="A52" s="1" t="s">
        <v>0</v>
      </c>
      <c r="B52" s="1" t="s">
        <v>1039</v>
      </c>
    </row>
    <row r="53" spans="1:56" x14ac:dyDescent="0.35">
      <c r="A53" s="1" t="s">
        <v>0</v>
      </c>
      <c r="B53" s="1" t="s">
        <v>1038</v>
      </c>
    </row>
    <row r="54" spans="1:56" x14ac:dyDescent="0.35">
      <c r="A54" s="1" t="s">
        <v>0</v>
      </c>
      <c r="B54" s="1" t="s">
        <v>1037</v>
      </c>
    </row>
    <row r="55" spans="1:56" x14ac:dyDescent="0.35">
      <c r="A55" s="1" t="s">
        <v>0</v>
      </c>
      <c r="B55" s="1" t="s">
        <v>1036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871E85-49E1-491E-9B9F-72DF6DBA9CB7}">
  <dimension ref="A1:BD55"/>
  <sheetViews>
    <sheetView topLeftCell="A9" zoomScale="63" workbookViewId="0">
      <selection activeCell="K18" sqref="K18:K51"/>
    </sheetView>
  </sheetViews>
  <sheetFormatPr defaultRowHeight="14.5" x14ac:dyDescent="0.35"/>
  <sheetData>
    <row r="1" spans="1:56" x14ac:dyDescent="0.35">
      <c r="A1" s="1" t="s">
        <v>70</v>
      </c>
    </row>
    <row r="2" spans="1:56" x14ac:dyDescent="0.35">
      <c r="A2" s="1" t="s">
        <v>1125</v>
      </c>
    </row>
    <row r="3" spans="1:56" x14ac:dyDescent="0.35">
      <c r="A3" s="1" t="s">
        <v>69</v>
      </c>
      <c r="B3" s="1" t="s">
        <v>624</v>
      </c>
    </row>
    <row r="4" spans="1:56" x14ac:dyDescent="0.35">
      <c r="A4" s="1" t="s">
        <v>67</v>
      </c>
      <c r="B4" s="1" t="s">
        <v>66</v>
      </c>
      <c r="C4" s="1">
        <v>1</v>
      </c>
      <c r="D4" s="1">
        <v>0.15999999642372131</v>
      </c>
    </row>
    <row r="5" spans="1:56" x14ac:dyDescent="0.35">
      <c r="A5" s="1" t="s">
        <v>65</v>
      </c>
      <c r="B5" s="1">
        <v>4</v>
      </c>
    </row>
    <row r="6" spans="1:56" x14ac:dyDescent="0.35">
      <c r="A6" s="1" t="s">
        <v>64</v>
      </c>
      <c r="B6" s="1" t="s">
        <v>623</v>
      </c>
    </row>
    <row r="7" spans="1:56" x14ac:dyDescent="0.35">
      <c r="A7" s="1" t="s">
        <v>0</v>
      </c>
      <c r="B7" s="1" t="s">
        <v>62</v>
      </c>
    </row>
    <row r="9" spans="1:56" x14ac:dyDescent="0.35">
      <c r="A9" s="1" t="s">
        <v>61</v>
      </c>
      <c r="B9" s="1" t="s">
        <v>60</v>
      </c>
      <c r="C9" s="1" t="s">
        <v>59</v>
      </c>
      <c r="D9" s="1" t="s">
        <v>58</v>
      </c>
      <c r="E9" s="1" t="s">
        <v>57</v>
      </c>
      <c r="F9" s="1" t="s">
        <v>56</v>
      </c>
      <c r="G9" s="1" t="s">
        <v>55</v>
      </c>
      <c r="H9" s="1" t="s">
        <v>54</v>
      </c>
      <c r="I9" s="1" t="s">
        <v>53</v>
      </c>
      <c r="J9" s="1" t="s">
        <v>52</v>
      </c>
      <c r="K9" s="1" t="s">
        <v>51</v>
      </c>
      <c r="L9" s="1" t="s">
        <v>50</v>
      </c>
      <c r="M9" s="1" t="s">
        <v>49</v>
      </c>
      <c r="N9" s="1" t="s">
        <v>48</v>
      </c>
      <c r="O9" s="1" t="s">
        <v>47</v>
      </c>
      <c r="P9" s="1" t="s">
        <v>46</v>
      </c>
      <c r="Q9" s="1" t="s">
        <v>45</v>
      </c>
      <c r="R9" s="1" t="s">
        <v>44</v>
      </c>
      <c r="S9" s="1" t="s">
        <v>43</v>
      </c>
      <c r="T9" s="1" t="s">
        <v>42</v>
      </c>
      <c r="U9" s="1" t="s">
        <v>41</v>
      </c>
      <c r="V9" s="1" t="s">
        <v>40</v>
      </c>
      <c r="W9" s="1" t="s">
        <v>39</v>
      </c>
      <c r="X9" s="1" t="s">
        <v>38</v>
      </c>
      <c r="Y9" s="1" t="s">
        <v>37</v>
      </c>
      <c r="Z9" s="1" t="s">
        <v>36</v>
      </c>
      <c r="AA9" s="1" t="s">
        <v>35</v>
      </c>
      <c r="AB9" s="1" t="s">
        <v>34</v>
      </c>
      <c r="AC9" s="1" t="s">
        <v>33</v>
      </c>
      <c r="AD9" s="1" t="s">
        <v>32</v>
      </c>
      <c r="AE9" s="1" t="s">
        <v>31</v>
      </c>
      <c r="AF9" s="1" t="s">
        <v>30</v>
      </c>
      <c r="AG9" s="1" t="s">
        <v>29</v>
      </c>
      <c r="AH9" s="1" t="s">
        <v>28</v>
      </c>
      <c r="AI9" s="1" t="s">
        <v>27</v>
      </c>
      <c r="AJ9" s="1" t="s">
        <v>26</v>
      </c>
      <c r="AK9" s="1" t="s">
        <v>25</v>
      </c>
      <c r="AL9" s="1" t="s">
        <v>24</v>
      </c>
      <c r="AM9" s="1" t="s">
        <v>23</v>
      </c>
      <c r="AN9" s="1" t="s">
        <v>22</v>
      </c>
      <c r="AO9" s="1" t="s">
        <v>21</v>
      </c>
      <c r="AP9" s="1" t="s">
        <v>20</v>
      </c>
      <c r="AQ9" s="1" t="s">
        <v>19</v>
      </c>
      <c r="AR9" s="1" t="s">
        <v>18</v>
      </c>
      <c r="AS9" s="1" t="s">
        <v>17</v>
      </c>
      <c r="AT9" s="1" t="s">
        <v>16</v>
      </c>
      <c r="AU9" s="1" t="s">
        <v>15</v>
      </c>
      <c r="AV9" s="1" t="s">
        <v>14</v>
      </c>
      <c r="AW9" s="1" t="s">
        <v>13</v>
      </c>
      <c r="AX9" s="1" t="s">
        <v>12</v>
      </c>
      <c r="AY9" s="1" t="s">
        <v>11</v>
      </c>
      <c r="AZ9" s="1" t="s">
        <v>10</v>
      </c>
      <c r="BA9" s="1" t="s">
        <v>9</v>
      </c>
      <c r="BB9" s="1" t="s">
        <v>8</v>
      </c>
      <c r="BC9" s="1" t="s">
        <v>7</v>
      </c>
      <c r="BD9" s="1" t="s">
        <v>6</v>
      </c>
    </row>
    <row r="10" spans="1:56" x14ac:dyDescent="0.35">
      <c r="A10" s="1" t="s">
        <v>5</v>
      </c>
      <c r="B10" s="1" t="s">
        <v>5</v>
      </c>
      <c r="C10" s="1" t="s">
        <v>5</v>
      </c>
      <c r="D10" s="1" t="s">
        <v>5</v>
      </c>
      <c r="E10" s="1" t="s">
        <v>4</v>
      </c>
      <c r="F10" s="1" t="s">
        <v>4</v>
      </c>
      <c r="G10" s="1" t="s">
        <v>4</v>
      </c>
      <c r="H10" s="1" t="s">
        <v>4</v>
      </c>
      <c r="I10" s="1" t="s">
        <v>4</v>
      </c>
      <c r="J10" s="1" t="s">
        <v>4</v>
      </c>
      <c r="K10" s="1" t="s">
        <v>5</v>
      </c>
      <c r="L10" s="1" t="s">
        <v>4</v>
      </c>
      <c r="M10" s="1" t="s">
        <v>5</v>
      </c>
      <c r="N10" s="1" t="s">
        <v>4</v>
      </c>
      <c r="O10" s="1" t="s">
        <v>5</v>
      </c>
      <c r="P10" s="1" t="s">
        <v>5</v>
      </c>
      <c r="Q10" s="1" t="s">
        <v>5</v>
      </c>
      <c r="R10" s="1" t="s">
        <v>5</v>
      </c>
      <c r="S10" s="1" t="s">
        <v>5</v>
      </c>
      <c r="T10" s="1" t="s">
        <v>5</v>
      </c>
      <c r="U10" s="1" t="s">
        <v>5</v>
      </c>
      <c r="V10" s="1" t="s">
        <v>5</v>
      </c>
      <c r="W10" s="1" t="s">
        <v>5</v>
      </c>
      <c r="X10" s="1" t="s">
        <v>5</v>
      </c>
      <c r="Y10" s="1" t="s">
        <v>5</v>
      </c>
      <c r="Z10" s="1" t="s">
        <v>5</v>
      </c>
      <c r="AA10" s="1" t="s">
        <v>5</v>
      </c>
      <c r="AB10" s="1" t="s">
        <v>5</v>
      </c>
      <c r="AC10" s="1" t="s">
        <v>5</v>
      </c>
      <c r="AD10" s="1" t="s">
        <v>5</v>
      </c>
      <c r="AE10" s="1" t="s">
        <v>5</v>
      </c>
      <c r="AF10" s="1" t="s">
        <v>5</v>
      </c>
      <c r="AG10" s="1" t="s">
        <v>5</v>
      </c>
      <c r="AH10" s="1" t="s">
        <v>5</v>
      </c>
      <c r="AI10" s="1" t="s">
        <v>5</v>
      </c>
      <c r="AJ10" s="1" t="s">
        <v>5</v>
      </c>
      <c r="AK10" s="1" t="s">
        <v>4</v>
      </c>
      <c r="AL10" s="1" t="s">
        <v>4</v>
      </c>
      <c r="AM10" s="1" t="s">
        <v>4</v>
      </c>
      <c r="AN10" s="1" t="s">
        <v>4</v>
      </c>
      <c r="AO10" s="1" t="s">
        <v>4</v>
      </c>
      <c r="AP10" s="1" t="s">
        <v>4</v>
      </c>
      <c r="AQ10" s="1" t="s">
        <v>4</v>
      </c>
      <c r="AR10" s="1" t="s">
        <v>4</v>
      </c>
      <c r="AS10" s="1" t="s">
        <v>4</v>
      </c>
      <c r="AT10" s="1" t="s">
        <v>4</v>
      </c>
      <c r="AU10" s="1" t="s">
        <v>4</v>
      </c>
      <c r="AV10" s="1" t="s">
        <v>4</v>
      </c>
      <c r="AW10" s="1" t="s">
        <v>4</v>
      </c>
      <c r="AX10" s="1" t="s">
        <v>4</v>
      </c>
      <c r="AY10" s="1" t="s">
        <v>4</v>
      </c>
      <c r="AZ10" s="1" t="s">
        <v>4</v>
      </c>
      <c r="BA10" s="1" t="s">
        <v>4</v>
      </c>
      <c r="BB10" s="1" t="s">
        <v>4</v>
      </c>
      <c r="BC10" s="1" t="s">
        <v>4</v>
      </c>
      <c r="BD10" s="1" t="s">
        <v>4</v>
      </c>
    </row>
    <row r="11" spans="1:56" x14ac:dyDescent="0.35">
      <c r="A11" s="1" t="s">
        <v>0</v>
      </c>
      <c r="B11" s="1" t="s">
        <v>1124</v>
      </c>
    </row>
    <row r="12" spans="1:56" x14ac:dyDescent="0.35">
      <c r="A12" s="1" t="s">
        <v>0</v>
      </c>
      <c r="B12" s="1" t="s">
        <v>1123</v>
      </c>
    </row>
    <row r="13" spans="1:56" x14ac:dyDescent="0.35">
      <c r="A13" s="1" t="s">
        <v>0</v>
      </c>
      <c r="B13" s="1" t="s">
        <v>1122</v>
      </c>
    </row>
    <row r="14" spans="1:56" x14ac:dyDescent="0.35">
      <c r="A14" s="1" t="s">
        <v>0</v>
      </c>
      <c r="B14" s="1" t="s">
        <v>1121</v>
      </c>
    </row>
    <row r="15" spans="1:56" x14ac:dyDescent="0.35">
      <c r="A15" s="1" t="s">
        <v>0</v>
      </c>
      <c r="B15" s="1" t="s">
        <v>1120</v>
      </c>
    </row>
    <row r="16" spans="1:56" x14ac:dyDescent="0.35">
      <c r="A16" s="1" t="s">
        <v>0</v>
      </c>
      <c r="B16" s="1" t="s">
        <v>1119</v>
      </c>
    </row>
    <row r="17" spans="1:56" x14ac:dyDescent="0.35">
      <c r="A17" s="1" t="s">
        <v>0</v>
      </c>
      <c r="B17" s="1" t="s">
        <v>1118</v>
      </c>
    </row>
    <row r="18" spans="1:56" x14ac:dyDescent="0.35">
      <c r="A18" s="1">
        <v>1</v>
      </c>
      <c r="B18" s="1" t="s">
        <v>1117</v>
      </c>
      <c r="C18" s="1">
        <v>417.50000204518437</v>
      </c>
      <c r="D18" s="1">
        <v>0</v>
      </c>
      <c r="E18">
        <f>(R18-S18*(1000-T18)/(1000-U18))*AK18</f>
        <v>-10.202541001894053</v>
      </c>
      <c r="F18">
        <f>IF(AV18&lt;&gt;0,1/(1/AV18-1/N18),0)</f>
        <v>2.1482372169485253</v>
      </c>
      <c r="G18">
        <f>((AY18-AL18/2)*S18-E18)/(AY18+AL18/2)</f>
        <v>390.4507647310881</v>
      </c>
      <c r="H18">
        <f>AL18*1000</f>
        <v>38.216745323084901</v>
      </c>
      <c r="I18">
        <f>(AQ18-AW18)</f>
        <v>2.3304749122827397</v>
      </c>
      <c r="J18">
        <f>(P18+AP18*D18)</f>
        <v>34.187301635742188</v>
      </c>
      <c r="K18" s="1">
        <v>2.72</v>
      </c>
      <c r="L18">
        <f>(K18*AE18+AF18)</f>
        <v>2.140174012184143</v>
      </c>
      <c r="M18" s="1">
        <v>0.5</v>
      </c>
      <c r="N18">
        <f>L18*(M18+1)*(M18+1)/(M18*M18+1)</f>
        <v>3.8523132219314578</v>
      </c>
      <c r="O18" s="1">
        <v>31.008335113525391</v>
      </c>
      <c r="P18" s="1">
        <v>34.187301635742188</v>
      </c>
      <c r="Q18" s="1">
        <v>31.123910903930664</v>
      </c>
      <c r="R18" s="1">
        <v>400.22323608398438</v>
      </c>
      <c r="S18" s="1">
        <v>395.75546264648438</v>
      </c>
      <c r="T18" s="1">
        <v>1.2530033588409424</v>
      </c>
      <c r="U18" s="1">
        <v>34.738227844238281</v>
      </c>
      <c r="V18" s="1">
        <v>2.4522848129272461</v>
      </c>
      <c r="W18" s="1">
        <v>67.987068176269531</v>
      </c>
      <c r="X18" s="1">
        <v>299.650146484375</v>
      </c>
      <c r="Y18" s="1">
        <v>0.23957642912864685</v>
      </c>
      <c r="Z18" s="1">
        <v>0.39028599858283997</v>
      </c>
      <c r="AA18" s="1">
        <v>88.335296630859375</v>
      </c>
      <c r="AB18" s="1">
        <v>-4.7473101615905762</v>
      </c>
      <c r="AC18" s="1">
        <v>0.20862019062042236</v>
      </c>
      <c r="AD18" s="1">
        <v>0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1.1016549503102018</v>
      </c>
      <c r="AL18">
        <f>(U18-T18)/(1000-U18)*AK18</f>
        <v>3.8216745323084902E-2</v>
      </c>
      <c r="AM18">
        <f>(P18+273.15)</f>
        <v>307.33730163574216</v>
      </c>
      <c r="AN18">
        <f>(O18+273.15)</f>
        <v>304.15833511352537</v>
      </c>
      <c r="AO18">
        <f>(Y18*AG18+Z18*AH18)*AI18</f>
        <v>3.8332227803791419E-2</v>
      </c>
      <c r="AP18">
        <f>((AO18+0.00000010773*(AN18^4-AM18^4))-AL18*44100)/(L18*51.4+0.00000043092*AM18^3)</f>
        <v>-14.075677966019386</v>
      </c>
      <c r="AQ18">
        <f>0.61365*EXP(17.502*J18/(240.97+J18))</f>
        <v>5.3990865733339071</v>
      </c>
      <c r="AR18">
        <f>AQ18*1000/AA18</f>
        <v>61.120376330380381</v>
      </c>
      <c r="AS18">
        <f>(AR18-U18)</f>
        <v>26.3821484861421</v>
      </c>
      <c r="AT18">
        <f>IF(D18,P18,(O18+P18)/2)</f>
        <v>32.597818374633789</v>
      </c>
      <c r="AU18">
        <f>0.61365*EXP(17.502*AT18/(240.97+AT18))</f>
        <v>4.9390565093794958</v>
      </c>
      <c r="AV18">
        <f>IF(AS18&lt;&gt;0,(1000-(AR18+U18)/2)/AS18*AL18,0)</f>
        <v>1.379153915793218</v>
      </c>
      <c r="AW18">
        <f>U18*AA18/1000</f>
        <v>3.0686116610511673</v>
      </c>
      <c r="AX18">
        <f>(AU18-AW18)</f>
        <v>1.8704448483283285</v>
      </c>
      <c r="AY18">
        <f>1/(1.6/F18+1.37/N18)</f>
        <v>0.90873800102184321</v>
      </c>
      <c r="AZ18">
        <f>G18*AA18*0.001</f>
        <v>34.490584122266554</v>
      </c>
      <c r="BA18">
        <f>G18/S18</f>
        <v>0.98659602098749855</v>
      </c>
      <c r="BB18">
        <f>(1-AL18*AA18/AQ18/F18)*100</f>
        <v>70.893804480392873</v>
      </c>
      <c r="BC18">
        <f>(S18-E18/(N18/1.35))</f>
        <v>399.33082881197265</v>
      </c>
      <c r="BD18">
        <f>E18*BB18/100/BC18</f>
        <v>-1.8112724958984756E-2</v>
      </c>
    </row>
    <row r="19" spans="1:56" x14ac:dyDescent="0.35">
      <c r="A19" s="1" t="s">
        <v>0</v>
      </c>
      <c r="B19" s="1" t="s">
        <v>1116</v>
      </c>
      <c r="K19" s="1">
        <v>2.72</v>
      </c>
    </row>
    <row r="20" spans="1:56" x14ac:dyDescent="0.35">
      <c r="A20" s="1" t="s">
        <v>0</v>
      </c>
      <c r="B20" s="1" t="s">
        <v>1115</v>
      </c>
      <c r="K20" s="1">
        <v>2.72</v>
      </c>
    </row>
    <row r="21" spans="1:56" x14ac:dyDescent="0.35">
      <c r="A21" s="1">
        <v>2</v>
      </c>
      <c r="B21" s="1" t="s">
        <v>1114</v>
      </c>
      <c r="C21" s="1">
        <v>622.00000205636024</v>
      </c>
      <c r="D21" s="1">
        <v>0</v>
      </c>
      <c r="E21">
        <f>(R21-S21*(1000-T21)/(1000-U21))*AK21</f>
        <v>-10.159526157617623</v>
      </c>
      <c r="F21">
        <f>IF(AV21&lt;&gt;0,1/(1/AV21-1/N21),0)</f>
        <v>0.28485954636369976</v>
      </c>
      <c r="G21">
        <f>((AY21-AL21/2)*S21-E21)/(AY21+AL21/2)</f>
        <v>371.01801204157232</v>
      </c>
      <c r="H21">
        <f>AL21*1000</f>
        <v>37.327981663862303</v>
      </c>
      <c r="I21">
        <f>(AQ21-AW21)</f>
        <v>11.217526419085809</v>
      </c>
      <c r="J21">
        <f>(P21+AP21*D21)</f>
        <v>52.766811370849609</v>
      </c>
      <c r="K21" s="1">
        <v>2.72</v>
      </c>
      <c r="L21">
        <f>(K21*AE21+AF21)</f>
        <v>2.140174012184143</v>
      </c>
      <c r="M21" s="1">
        <v>0.5</v>
      </c>
      <c r="N21">
        <f>L21*(M21+1)*(M21+1)/(M21*M21+1)</f>
        <v>3.8523132219314578</v>
      </c>
      <c r="O21" s="1">
        <v>30.940500259399414</v>
      </c>
      <c r="P21" s="1">
        <v>52.766811370849609</v>
      </c>
      <c r="Q21" s="1">
        <v>31.118764877319336</v>
      </c>
      <c r="R21" s="1">
        <v>400.00900268554688</v>
      </c>
      <c r="S21" s="1">
        <v>395.81991577148438</v>
      </c>
      <c r="T21" s="1">
        <v>1.4412930011749268</v>
      </c>
      <c r="U21" s="1">
        <v>34.162311553955078</v>
      </c>
      <c r="V21" s="1">
        <v>2.8317549228668213</v>
      </c>
      <c r="W21" s="1">
        <v>67.119804382324219</v>
      </c>
      <c r="X21" s="1">
        <v>299.69586181640625</v>
      </c>
      <c r="Y21" s="1">
        <v>25.794902801513672</v>
      </c>
      <c r="Z21" s="1">
        <v>0.28027802705764771</v>
      </c>
      <c r="AA21" s="1">
        <v>88.336257934570313</v>
      </c>
      <c r="AB21" s="1">
        <v>-4.850468635559082</v>
      </c>
      <c r="AC21" s="1">
        <v>0.2101617157459259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1.1018230213838462</v>
      </c>
      <c r="AL21">
        <f>(U21-T21)/(1000-U21)*AK21</f>
        <v>3.7327981663862302E-2</v>
      </c>
      <c r="AM21">
        <f>(P21+273.15)</f>
        <v>325.91681137084959</v>
      </c>
      <c r="AN21">
        <f>(O21+273.15)</f>
        <v>304.09050025939939</v>
      </c>
      <c r="AO21">
        <f>(Y21*AG21+Z21*AH21)*AI21</f>
        <v>4.1271843559924264</v>
      </c>
      <c r="AP21">
        <f>((AO21+0.00000010773*(AN21^4-AM21^4))-AL21*44100)/(L21*51.4+0.00000043092*AM21^3)</f>
        <v>-15.500517954451409</v>
      </c>
      <c r="AQ21">
        <f>0.61365*EXP(17.502*J21/(240.97+J21))</f>
        <v>14.235297184157137</v>
      </c>
      <c r="AR21">
        <f>AQ21*1000/AA21</f>
        <v>161.14897231328345</v>
      </c>
      <c r="AS21">
        <f>(AR21-U21)</f>
        <v>126.98666075932837</v>
      </c>
      <c r="AT21">
        <f>IF(D21,P21,(O21+P21)/2)</f>
        <v>41.853655815124512</v>
      </c>
      <c r="AU21">
        <f>0.61365*EXP(17.502*AT21/(240.97+AT21))</f>
        <v>8.1800866639822658</v>
      </c>
      <c r="AV21">
        <f>IF(AS21&lt;&gt;0,(1000-(AR21+U21)/2)/AS21*AL21,0)</f>
        <v>0.26524591993350094</v>
      </c>
      <c r="AW21">
        <f>U21*AA21/1000</f>
        <v>3.0177707650713272</v>
      </c>
      <c r="AX21">
        <f>(AU21-AW21)</f>
        <v>5.1623158989109381</v>
      </c>
      <c r="AY21">
        <f>1/(1.6/F21+1.37/N21)</f>
        <v>0.16743593322048095</v>
      </c>
      <c r="AZ21">
        <f>G21*AA21*0.001</f>
        <v>32.774342810075851</v>
      </c>
      <c r="BA21">
        <f>G21/S21</f>
        <v>0.93734043502694608</v>
      </c>
      <c r="BB21">
        <f>(1-AL21*AA21/AQ21/F21)*100</f>
        <v>18.683965861766293</v>
      </c>
      <c r="BC21">
        <f>(S21-E21/(N21/1.35))</f>
        <v>399.38020786681591</v>
      </c>
      <c r="BD21">
        <f>E21*BB21/100/BC21</f>
        <v>-4.7528704768452119E-3</v>
      </c>
    </row>
    <row r="22" spans="1:56" x14ac:dyDescent="0.35">
      <c r="A22" s="1" t="s">
        <v>0</v>
      </c>
      <c r="B22" s="1" t="s">
        <v>1113</v>
      </c>
      <c r="K22" s="1">
        <v>2.72</v>
      </c>
    </row>
    <row r="23" spans="1:56" x14ac:dyDescent="0.35">
      <c r="A23" s="1" t="s">
        <v>0</v>
      </c>
      <c r="B23" s="1" t="s">
        <v>1112</v>
      </c>
      <c r="K23" s="1">
        <v>2.72</v>
      </c>
    </row>
    <row r="24" spans="1:56" x14ac:dyDescent="0.35">
      <c r="A24" s="1">
        <v>3</v>
      </c>
      <c r="B24" s="1" t="s">
        <v>1111</v>
      </c>
      <c r="C24" s="1">
        <v>826.00000205636024</v>
      </c>
      <c r="D24" s="1">
        <v>0</v>
      </c>
      <c r="E24">
        <f>(R24-S24*(1000-T24)/(1000-U24))*AK24</f>
        <v>-9.9185266059303085</v>
      </c>
      <c r="F24">
        <f>IF(AV24&lt;&gt;0,1/(1/AV24-1/N24),0)</f>
        <v>0.26480468902862109</v>
      </c>
      <c r="G24">
        <f>((AY24-AL24/2)*S24-E24)/(AY24+AL24/2)</f>
        <v>369.65753584434424</v>
      </c>
      <c r="H24">
        <f>AL24*1000</f>
        <v>36.609046537118815</v>
      </c>
      <c r="I24">
        <f>(AQ24-AW24)</f>
        <v>11.74313896788051</v>
      </c>
      <c r="J24">
        <f>(P24+AP24*D24)</f>
        <v>53.459598541259766</v>
      </c>
      <c r="K24" s="1">
        <v>2.72</v>
      </c>
      <c r="L24">
        <f>(K24*AE24+AF24)</f>
        <v>2.140174012184143</v>
      </c>
      <c r="M24" s="1">
        <v>0.5</v>
      </c>
      <c r="N24">
        <f>L24*(M24+1)*(M24+1)/(M24*M24+1)</f>
        <v>3.8523132219314578</v>
      </c>
      <c r="O24" s="1">
        <v>30.871309280395508</v>
      </c>
      <c r="P24" s="1">
        <v>53.459598541259766</v>
      </c>
      <c r="Q24" s="1">
        <v>31.072088241577148</v>
      </c>
      <c r="R24" s="1">
        <v>399.99911499023438</v>
      </c>
      <c r="S24" s="1">
        <v>395.84823608398438</v>
      </c>
      <c r="T24" s="1">
        <v>1.6437841653823853</v>
      </c>
      <c r="U24" s="1">
        <v>33.751300811767578</v>
      </c>
      <c r="V24" s="1">
        <v>3.2421925067901611</v>
      </c>
      <c r="W24" s="1">
        <v>66.570915222167969</v>
      </c>
      <c r="X24" s="1">
        <v>299.66741943359375</v>
      </c>
      <c r="Y24" s="1">
        <v>49.817523956298828</v>
      </c>
      <c r="Z24" s="1">
        <v>6.0245528817176819E-2</v>
      </c>
      <c r="AA24" s="1">
        <v>88.331382751464844</v>
      </c>
      <c r="AB24" s="1">
        <v>-4.9074358940124512</v>
      </c>
      <c r="AC24" s="1">
        <v>0.22081731259822845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1.1017184537999769</v>
      </c>
      <c r="AL24">
        <f>(U24-T24)/(1000-U24)*AK24</f>
        <v>3.6609046537118814E-2</v>
      </c>
      <c r="AM24">
        <f>(P24+273.15)</f>
        <v>326.60959854125974</v>
      </c>
      <c r="AN24">
        <f>(O24+273.15)</f>
        <v>304.02130928039549</v>
      </c>
      <c r="AO24">
        <f>(Y24*AG24+Z24*AH24)*AI24</f>
        <v>7.9708036548464634</v>
      </c>
      <c r="AP24">
        <f>((AO24+0.00000010773*(AN24^4-AM24^4))-AL24*44100)/(L24*51.4+0.00000043092*AM24^3)</f>
        <v>-15.293987431048173</v>
      </c>
      <c r="AQ24">
        <f>0.61365*EXP(17.502*J24/(240.97+J24))</f>
        <v>14.724438038244578</v>
      </c>
      <c r="AR24">
        <f>AQ24*1000/AA24</f>
        <v>166.69543235470744</v>
      </c>
      <c r="AS24">
        <f>(AR24-U24)</f>
        <v>132.94413154293986</v>
      </c>
      <c r="AT24">
        <f>IF(D24,P24,(O24+P24)/2)</f>
        <v>42.165453910827637</v>
      </c>
      <c r="AU24">
        <f>0.61365*EXP(17.502*AT24/(240.97+AT24))</f>
        <v>8.3155253737703472</v>
      </c>
      <c r="AV24">
        <f>IF(AS24&lt;&gt;0,(1000-(AR24+U24)/2)/AS24*AL24,0)</f>
        <v>0.24777298752090471</v>
      </c>
      <c r="AW24">
        <f>U24*AA24/1000</f>
        <v>2.9812990703640678</v>
      </c>
      <c r="AX24">
        <f>(AU24-AW24)</f>
        <v>5.3342263034062789</v>
      </c>
      <c r="AY24">
        <f>1/(1.6/F24+1.37/N24)</f>
        <v>0.15630325157753655</v>
      </c>
      <c r="AZ24">
        <f>G24*AA24*0.001</f>
        <v>32.652361285630107</v>
      </c>
      <c r="BA24">
        <f>G24/S24</f>
        <v>0.9338365114399968</v>
      </c>
      <c r="BB24">
        <f>(1-AL24*AA24/AQ24/F24)*100</f>
        <v>17.064771197374117</v>
      </c>
      <c r="BC24">
        <f>(S24-E24/(N24/1.35))</f>
        <v>399.3240725870433</v>
      </c>
      <c r="BD24">
        <f>E24*BB24/100/BC24</f>
        <v>-4.2385971386279054E-3</v>
      </c>
    </row>
    <row r="25" spans="1:56" x14ac:dyDescent="0.35">
      <c r="A25" s="1" t="s">
        <v>0</v>
      </c>
      <c r="B25" s="1" t="s">
        <v>1110</v>
      </c>
      <c r="K25" s="1">
        <v>2.72</v>
      </c>
    </row>
    <row r="26" spans="1:56" x14ac:dyDescent="0.35">
      <c r="A26" s="1" t="s">
        <v>0</v>
      </c>
      <c r="B26" s="1" t="s">
        <v>1109</v>
      </c>
      <c r="K26" s="1">
        <v>2.72</v>
      </c>
    </row>
    <row r="27" spans="1:56" x14ac:dyDescent="0.35">
      <c r="A27" s="1">
        <v>4</v>
      </c>
      <c r="B27" s="1" t="s">
        <v>1108</v>
      </c>
      <c r="C27" s="1">
        <v>1030.0000020563602</v>
      </c>
      <c r="D27" s="1">
        <v>0</v>
      </c>
      <c r="E27">
        <f>(R27-S27*(1000-T27)/(1000-U27))*AK27</f>
        <v>-9.2676598364396803</v>
      </c>
      <c r="F27">
        <f>IF(AV27&lt;&gt;0,1/(1/AV27-1/N27),0)</f>
        <v>0.26829322745597589</v>
      </c>
      <c r="G27">
        <f>((AY27-AL27/2)*S27-E27)/(AY27+AL27/2)</f>
        <v>367.08717518797749</v>
      </c>
      <c r="H27">
        <f>AL27*1000</f>
        <v>36.083325611318543</v>
      </c>
      <c r="I27">
        <f>(AQ27-AW27)</f>
        <v>11.457962105220496</v>
      </c>
      <c r="J27">
        <f>(P27+AP27*D27)</f>
        <v>53.028980255126953</v>
      </c>
      <c r="K27" s="1">
        <v>2.72</v>
      </c>
      <c r="L27">
        <f>(K27*AE27+AF27)</f>
        <v>2.140174012184143</v>
      </c>
      <c r="M27" s="1">
        <v>0.5</v>
      </c>
      <c r="N27">
        <f>L27*(M27+1)*(M27+1)/(M27*M27+1)</f>
        <v>3.8523132219314578</v>
      </c>
      <c r="O27" s="1">
        <v>30.820547103881836</v>
      </c>
      <c r="P27" s="1">
        <v>53.028980255126953</v>
      </c>
      <c r="Q27" s="1">
        <v>31.022592544555664</v>
      </c>
      <c r="R27" s="1">
        <v>400.00094604492188</v>
      </c>
      <c r="S27" s="1">
        <v>395.46041870117188</v>
      </c>
      <c r="T27" s="1">
        <v>1.859338641166687</v>
      </c>
      <c r="U27" s="1">
        <v>33.5167236328125</v>
      </c>
      <c r="V27" s="1">
        <v>3.6782286167144775</v>
      </c>
      <c r="W27" s="1">
        <v>66.304313659667969</v>
      </c>
      <c r="X27" s="1">
        <v>299.63653564453125</v>
      </c>
      <c r="Y27" s="1">
        <v>100.58414459228516</v>
      </c>
      <c r="Z27" s="1">
        <v>0.30908966064453125</v>
      </c>
      <c r="AA27" s="1">
        <v>88.3370361328125</v>
      </c>
      <c r="AB27" s="1">
        <v>-5.0110888481140137</v>
      </c>
      <c r="AC27" s="1">
        <v>0.21468785405158997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1.1016049104578352</v>
      </c>
      <c r="AL27">
        <f>(U27-T27)/(1000-U27)*AK27</f>
        <v>3.6083325611318544E-2</v>
      </c>
      <c r="AM27">
        <f>(P27+273.15)</f>
        <v>326.17898025512693</v>
      </c>
      <c r="AN27">
        <f>(O27+273.15)</f>
        <v>303.97054710388181</v>
      </c>
      <c r="AO27">
        <f>(Y27*AG27+Z27*AH27)*AI27</f>
        <v>16.093462775048692</v>
      </c>
      <c r="AP27">
        <f>((AO27+0.00000010773*(AN27^4-AM27^4))-AL27*44100)/(L27*51.4+0.00000043092*AM27^3)</f>
        <v>-15.003990811886293</v>
      </c>
      <c r="AQ27">
        <f>0.61365*EXP(17.502*J27/(240.97+J27))</f>
        <v>14.418730131825743</v>
      </c>
      <c r="AR27">
        <f>AQ27*1000/AA27</f>
        <v>163.22406504727584</v>
      </c>
      <c r="AS27">
        <f>(AR27-U27)</f>
        <v>129.70734141446334</v>
      </c>
      <c r="AT27">
        <f>IF(D27,P27,(O27+P27)/2)</f>
        <v>41.924763679504395</v>
      </c>
      <c r="AU27">
        <f>0.61365*EXP(17.502*AT27/(240.97+AT27))</f>
        <v>8.2108051446384085</v>
      </c>
      <c r="AV27">
        <f>IF(AS27&lt;&gt;0,(1000-(AR27+U27)/2)/AS27*AL27,0)</f>
        <v>0.25082462015681373</v>
      </c>
      <c r="AW27">
        <f>U27*AA27/1000</f>
        <v>2.9607680266052485</v>
      </c>
      <c r="AX27">
        <f>(AU27-AW27)</f>
        <v>5.25003711803316</v>
      </c>
      <c r="AY27">
        <f>1/(1.6/F27+1.37/N27)</f>
        <v>0.15824650867593607</v>
      </c>
      <c r="AZ27">
        <f>G27*AA27*0.001</f>
        <v>32.42739305847244</v>
      </c>
      <c r="BA27">
        <f>G27/S27</f>
        <v>0.92825263371140432</v>
      </c>
      <c r="BB27">
        <f>(1-AL27*AA27/AQ27/F27)*100</f>
        <v>17.602761299296365</v>
      </c>
      <c r="BC27">
        <f>(S27-E27/(N27/1.35))</f>
        <v>398.70816623840892</v>
      </c>
      <c r="BD27">
        <f>E27*BB27/100/BC27</f>
        <v>-4.0916243437656525E-3</v>
      </c>
    </row>
    <row r="28" spans="1:56" x14ac:dyDescent="0.35">
      <c r="A28" s="1" t="s">
        <v>0</v>
      </c>
      <c r="B28" s="1" t="s">
        <v>1107</v>
      </c>
      <c r="K28" s="1">
        <v>2.72</v>
      </c>
    </row>
    <row r="29" spans="1:56" x14ac:dyDescent="0.35">
      <c r="A29" s="1" t="s">
        <v>0</v>
      </c>
      <c r="B29" s="1" t="s">
        <v>1106</v>
      </c>
      <c r="K29" s="1">
        <v>2.72</v>
      </c>
    </row>
    <row r="30" spans="1:56" x14ac:dyDescent="0.35">
      <c r="A30" s="1">
        <v>5</v>
      </c>
      <c r="B30" s="1" t="s">
        <v>1105</v>
      </c>
      <c r="C30" s="1">
        <v>1234.0000020563602</v>
      </c>
      <c r="D30" s="1">
        <v>0</v>
      </c>
      <c r="E30">
        <f>(R30-S30*(1000-T30)/(1000-U30))*AK30</f>
        <v>-9.1791829100802307</v>
      </c>
      <c r="F30">
        <f>IF(AV30&lt;&gt;0,1/(1/AV30-1/N30),0)</f>
        <v>0.3080480140876859</v>
      </c>
      <c r="G30">
        <f>((AY30-AL30/2)*S30-E30)/(AY30+AL30/2)</f>
        <v>370.77571576973025</v>
      </c>
      <c r="H30">
        <f>AL30*1000</f>
        <v>35.629146716138756</v>
      </c>
      <c r="I30">
        <f>(AQ30-AW30)</f>
        <v>10.038914604171897</v>
      </c>
      <c r="J30">
        <f>(P30+AP30*D30)</f>
        <v>50.898025512695313</v>
      </c>
      <c r="K30" s="1">
        <v>2.72</v>
      </c>
      <c r="L30">
        <f>(K30*AE30+AF30)</f>
        <v>2.140174012184143</v>
      </c>
      <c r="M30" s="1">
        <v>0.5</v>
      </c>
      <c r="N30">
        <f>L30*(M30+1)*(M30+1)/(M30*M30+1)</f>
        <v>3.8523132219314578</v>
      </c>
      <c r="O30" s="1">
        <v>30.813720703125</v>
      </c>
      <c r="P30" s="1">
        <v>50.898025512695313</v>
      </c>
      <c r="Q30" s="1">
        <v>30.996820449829102</v>
      </c>
      <c r="R30" s="1">
        <v>400.06472778320313</v>
      </c>
      <c r="S30" s="1">
        <v>395.60202026367188</v>
      </c>
      <c r="T30" s="1">
        <v>2.0844857692718506</v>
      </c>
      <c r="U30" s="1">
        <v>33.351055145263672</v>
      </c>
      <c r="V30" s="1">
        <v>4.1251296997070313</v>
      </c>
      <c r="W30" s="1">
        <v>66.000648498535156</v>
      </c>
      <c r="X30" s="1">
        <v>299.61453247070313</v>
      </c>
      <c r="Y30" s="1">
        <v>151.32598876953125</v>
      </c>
      <c r="Z30" s="1">
        <v>0.25015535950660706</v>
      </c>
      <c r="AA30" s="1">
        <v>88.3348388671875</v>
      </c>
      <c r="AB30" s="1">
        <v>-4.856895923614502</v>
      </c>
      <c r="AC30" s="1">
        <v>0.22133916616439819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1.1015240164364084</v>
      </c>
      <c r="AL30">
        <f>(U30-T30)/(1000-U30)*AK30</f>
        <v>3.5629146716138753E-2</v>
      </c>
      <c r="AM30">
        <f>(P30+273.15)</f>
        <v>324.04802551269529</v>
      </c>
      <c r="AN30">
        <f>(O30+273.15)</f>
        <v>303.96372070312498</v>
      </c>
      <c r="AO30">
        <f>(Y30*AG30+Z30*AH30)*AI30</f>
        <v>24.212157661941092</v>
      </c>
      <c r="AP30">
        <f>((AO30+0.00000010773*(AN30^4-AM30^4))-AL30*44100)/(L30*51.4+0.00000043092*AM30^3)</f>
        <v>-14.560794654610083</v>
      </c>
      <c r="AQ30">
        <f>0.61365*EXP(17.502*J30/(240.97+J30))</f>
        <v>12.984974686479447</v>
      </c>
      <c r="AR30">
        <f>AQ30*1000/AA30</f>
        <v>146.99720804384455</v>
      </c>
      <c r="AS30">
        <f>(AR30-U30)</f>
        <v>113.64615289858088</v>
      </c>
      <c r="AT30">
        <f>IF(D30,P30,(O30+P30)/2)</f>
        <v>40.855873107910156</v>
      </c>
      <c r="AU30">
        <f>0.61365*EXP(17.502*AT30/(240.97+AT30))</f>
        <v>7.759423811491919</v>
      </c>
      <c r="AV30">
        <f>IF(AS30&lt;&gt;0,(1000-(AR30+U30)/2)/AS30*AL30,0)</f>
        <v>0.28523903823198199</v>
      </c>
      <c r="AW30">
        <f>U30*AA30/1000</f>
        <v>2.9460600823075511</v>
      </c>
      <c r="AX30">
        <f>(AU30-AW30)</f>
        <v>4.8133637291843678</v>
      </c>
      <c r="AY30">
        <f>1/(1.6/F30+1.37/N30)</f>
        <v>0.18019232341122784</v>
      </c>
      <c r="AZ30">
        <f>G30*AA30*0.001</f>
        <v>32.752413108385234</v>
      </c>
      <c r="BA30">
        <f>G30/S30</f>
        <v>0.93724424238937232</v>
      </c>
      <c r="BB30">
        <f>(1-AL30*AA30/AQ30/F30)*100</f>
        <v>21.317541377176262</v>
      </c>
      <c r="BC30">
        <f>(S30-E30/(N30/1.35))</f>
        <v>398.81876205352961</v>
      </c>
      <c r="BD30">
        <f>E30*BB30/100/BC30</f>
        <v>-4.906429438945017E-3</v>
      </c>
    </row>
    <row r="31" spans="1:56" x14ac:dyDescent="0.35">
      <c r="A31" s="1" t="s">
        <v>0</v>
      </c>
      <c r="B31" s="1" t="s">
        <v>1104</v>
      </c>
      <c r="K31" s="1">
        <v>2.72</v>
      </c>
    </row>
    <row r="32" spans="1:56" x14ac:dyDescent="0.35">
      <c r="A32" s="1" t="s">
        <v>0</v>
      </c>
      <c r="B32" s="1" t="s">
        <v>1103</v>
      </c>
      <c r="K32" s="1">
        <v>2.72</v>
      </c>
    </row>
    <row r="33" spans="1:56" x14ac:dyDescent="0.35">
      <c r="A33" s="1">
        <v>6</v>
      </c>
      <c r="B33" s="1" t="s">
        <v>1102</v>
      </c>
      <c r="C33" s="1">
        <v>1438.0000020563602</v>
      </c>
      <c r="D33" s="1">
        <v>0</v>
      </c>
      <c r="E33">
        <f>(R33-S33*(1000-T33)/(1000-U33))*AK33</f>
        <v>-8.3167096901080644</v>
      </c>
      <c r="F33">
        <f>IF(AV33&lt;&gt;0,1/(1/AV33-1/N33),0)</f>
        <v>0.26700051072608372</v>
      </c>
      <c r="G33">
        <f>((AY33-AL33/2)*S33-E33)/(AY33+AL33/2)</f>
        <v>362.94624882840179</v>
      </c>
      <c r="H33">
        <f>AL33*1000</f>
        <v>35.255120076102742</v>
      </c>
      <c r="I33">
        <f>(AQ33-AW33)</f>
        <v>11.262215715225235</v>
      </c>
      <c r="J33">
        <f>(P33+AP33*D33)</f>
        <v>52.715789794921875</v>
      </c>
      <c r="K33" s="1">
        <v>2.72</v>
      </c>
      <c r="L33">
        <f>(K33*AE33+AF33)</f>
        <v>2.140174012184143</v>
      </c>
      <c r="M33" s="1">
        <v>0.5</v>
      </c>
      <c r="N33">
        <f>L33*(M33+1)*(M33+1)/(M33*M33+1)</f>
        <v>3.8523132219314578</v>
      </c>
      <c r="O33" s="1">
        <v>30.788650512695313</v>
      </c>
      <c r="P33" s="1">
        <v>52.715789794921875</v>
      </c>
      <c r="Q33" s="1">
        <v>30.966699600219727</v>
      </c>
      <c r="R33" s="1">
        <v>400.0531005859375</v>
      </c>
      <c r="S33" s="1">
        <v>394.96218872070313</v>
      </c>
      <c r="T33" s="1">
        <v>2.3144731521606445</v>
      </c>
      <c r="U33" s="1">
        <v>33.256031036376953</v>
      </c>
      <c r="V33" s="1">
        <v>4.5867528915405273</v>
      </c>
      <c r="W33" s="1">
        <v>65.905792236328125</v>
      </c>
      <c r="X33" s="1">
        <v>299.61282348632813</v>
      </c>
      <c r="Y33" s="1">
        <v>300.36334228515625</v>
      </c>
      <c r="Z33" s="1">
        <v>0.14406593143939972</v>
      </c>
      <c r="AA33" s="1">
        <v>88.3333740234375</v>
      </c>
      <c r="AB33" s="1">
        <v>-4.8943562507629395</v>
      </c>
      <c r="AC33" s="1">
        <v>0.22556433081626892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1.1015177334056179</v>
      </c>
      <c r="AL33">
        <f>(U33-T33)/(1000-U33)*AK33</f>
        <v>3.5255120076102743E-2</v>
      </c>
      <c r="AM33">
        <f>(P33+273.15)</f>
        <v>325.86578979492185</v>
      </c>
      <c r="AN33">
        <f>(O33+273.15)</f>
        <v>303.93865051269529</v>
      </c>
      <c r="AO33">
        <f>(Y33*AG33+Z33*AH33)*AI33</f>
        <v>48.058133691441981</v>
      </c>
      <c r="AP33">
        <f>((AO33+0.00000010773*(AN33^4-AM33^4))-AL33*44100)/(L33*51.4+0.00000043092*AM33^3)</f>
        <v>-14.426534337887862</v>
      </c>
      <c r="AQ33">
        <f>0.61365*EXP(17.502*J33/(240.97+J33))</f>
        <v>14.199833143296566</v>
      </c>
      <c r="AR33">
        <f>AQ33*1000/AA33</f>
        <v>160.7527539877388</v>
      </c>
      <c r="AS33">
        <f>(AR33-U33)</f>
        <v>127.49672295136185</v>
      </c>
      <c r="AT33">
        <f>IF(D33,P33,(O33+P33)/2)</f>
        <v>41.752220153808594</v>
      </c>
      <c r="AU33">
        <f>0.61365*EXP(17.502*AT33/(240.97+AT33))</f>
        <v>8.136438869763241</v>
      </c>
      <c r="AV33">
        <f>IF(AS33&lt;&gt;0,(1000-(AR33+U33)/2)/AS33*AL33,0)</f>
        <v>0.249694406516828</v>
      </c>
      <c r="AW33">
        <f>U33*AA33/1000</f>
        <v>2.9376174280713312</v>
      </c>
      <c r="AX33">
        <f>(AU33-AW33)</f>
        <v>5.1988214416919103</v>
      </c>
      <c r="AY33">
        <f>1/(1.6/F33+1.37/N33)</f>
        <v>0.15752674489956953</v>
      </c>
      <c r="AZ33">
        <f>G33*AA33*0.001</f>
        <v>32.060266748162832</v>
      </c>
      <c r="BA33">
        <f>G33/S33</f>
        <v>0.91893922809167605</v>
      </c>
      <c r="BB33">
        <f>(1-AL33*AA33/AQ33/F33)*100</f>
        <v>17.86057011365536</v>
      </c>
      <c r="BC33">
        <f>(S33-E33/(N33/1.35))</f>
        <v>397.87668643540781</v>
      </c>
      <c r="BD33">
        <f>E33*BB33/100/BC33</f>
        <v>-3.7333470796159993E-3</v>
      </c>
    </row>
    <row r="34" spans="1:56" x14ac:dyDescent="0.35">
      <c r="A34" s="1" t="s">
        <v>0</v>
      </c>
      <c r="B34" s="1" t="s">
        <v>1101</v>
      </c>
      <c r="K34" s="1">
        <v>2.72</v>
      </c>
    </row>
    <row r="35" spans="1:56" x14ac:dyDescent="0.35">
      <c r="A35" s="1" t="s">
        <v>0</v>
      </c>
      <c r="B35" s="1" t="s">
        <v>1100</v>
      </c>
      <c r="K35" s="1">
        <v>2.72</v>
      </c>
    </row>
    <row r="36" spans="1:56" x14ac:dyDescent="0.35">
      <c r="A36" s="1">
        <v>7</v>
      </c>
      <c r="B36" s="1" t="s">
        <v>1099</v>
      </c>
      <c r="C36" s="1">
        <v>1642.0000020563602</v>
      </c>
      <c r="D36" s="1">
        <v>0</v>
      </c>
      <c r="E36">
        <f>(R36-S36*(1000-T36)/(1000-U36))*AK36</f>
        <v>-7.4431141525204305</v>
      </c>
      <c r="F36">
        <f>IF(AV36&lt;&gt;0,1/(1/AV36-1/N36),0)</f>
        <v>0.28001409573125136</v>
      </c>
      <c r="G36">
        <f>((AY36-AL36/2)*S36-E36)/(AY36+AL36/2)</f>
        <v>359.62226490335485</v>
      </c>
      <c r="H36">
        <f>AL36*1000</f>
        <v>34.833500097060096</v>
      </c>
      <c r="I36">
        <f>(AQ36-AW36)</f>
        <v>10.684256118285113</v>
      </c>
      <c r="J36">
        <f>(P36+AP36*D36)</f>
        <v>51.850944519042969</v>
      </c>
      <c r="K36" s="1">
        <v>2.72</v>
      </c>
      <c r="L36">
        <f>(K36*AE36+AF36)</f>
        <v>2.140174012184143</v>
      </c>
      <c r="M36" s="1">
        <v>0.5</v>
      </c>
      <c r="N36">
        <f>L36*(M36+1)*(M36+1)/(M36*M36+1)</f>
        <v>3.8523132219314578</v>
      </c>
      <c r="O36" s="1">
        <v>30.704011917114258</v>
      </c>
      <c r="P36" s="1">
        <v>51.850944519042969</v>
      </c>
      <c r="Q36" s="1">
        <v>30.925647735595703</v>
      </c>
      <c r="R36" s="1">
        <v>399.83209228515625</v>
      </c>
      <c r="S36" s="1">
        <v>394.12652587890625</v>
      </c>
      <c r="T36" s="1">
        <v>2.5514862537384033</v>
      </c>
      <c r="U36" s="1">
        <v>33.122798919677734</v>
      </c>
      <c r="V36" s="1">
        <v>5.0810642242431641</v>
      </c>
      <c r="W36" s="1">
        <v>65.961189270019531</v>
      </c>
      <c r="X36" s="1">
        <v>299.65618896484375</v>
      </c>
      <c r="Y36" s="1">
        <v>501.14187622070313</v>
      </c>
      <c r="Z36" s="1">
        <v>0.29075250029563904</v>
      </c>
      <c r="AA36" s="1">
        <v>88.335105895996094</v>
      </c>
      <c r="AB36" s="1">
        <v>-4.7910542488098145</v>
      </c>
      <c r="AC36" s="1">
        <v>0.22377218306064606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1.1016771653119253</v>
      </c>
      <c r="AL36">
        <f>(U36-T36)/(1000-U36)*AK36</f>
        <v>3.4833500097060099E-2</v>
      </c>
      <c r="AM36">
        <f>(P36+273.15)</f>
        <v>325.00094451904295</v>
      </c>
      <c r="AN36">
        <f>(O36+273.15)</f>
        <v>303.85401191711424</v>
      </c>
      <c r="AO36">
        <f>(Y36*AG36+Z36*AH36)*AI36</f>
        <v>80.182698403089489</v>
      </c>
      <c r="AP36">
        <f>((AO36+0.00000010773*(AN36^4-AM36^4))-AL36*44100)/(L36*51.4+0.00000043092*AM36^3)</f>
        <v>-13.939099202495614</v>
      </c>
      <c r="AQ36">
        <f>0.61365*EXP(17.502*J36/(240.97+J36))</f>
        <v>13.61016206842663</v>
      </c>
      <c r="AR36">
        <f>AQ36*1000/AA36</f>
        <v>154.07421466671417</v>
      </c>
      <c r="AS36">
        <f>(AR36-U36)</f>
        <v>120.95141574703644</v>
      </c>
      <c r="AT36">
        <f>IF(D36,P36,(O36+P36)/2)</f>
        <v>41.277478218078613</v>
      </c>
      <c r="AU36">
        <f>0.61365*EXP(17.502*AT36/(240.97+AT36))</f>
        <v>7.9348272523450847</v>
      </c>
      <c r="AV36">
        <f>IF(AS36&lt;&gt;0,(1000-(AR36+U36)/2)/AS36*AL36,0)</f>
        <v>0.2610398258390641</v>
      </c>
      <c r="AW36">
        <f>U36*AA36/1000</f>
        <v>2.9259059501415177</v>
      </c>
      <c r="AX36">
        <f>(AU36-AW36)</f>
        <v>5.008921302203567</v>
      </c>
      <c r="AY36">
        <f>1/(1.6/F36+1.37/N36)</f>
        <v>0.16475472811731859</v>
      </c>
      <c r="AZ36">
        <f>G36*AA36*0.001</f>
        <v>31.767270852795811</v>
      </c>
      <c r="BA36">
        <f>G36/S36</f>
        <v>0.91245384740698043</v>
      </c>
      <c r="BB36">
        <f>(1-AL36*AA36/AQ36/F36)*100</f>
        <v>19.260276437477685</v>
      </c>
      <c r="BC36">
        <f>(S36-E36/(N36/1.35))</f>
        <v>396.7348818268851</v>
      </c>
      <c r="BD36">
        <f>E36*BB36/100/BC36</f>
        <v>-3.613406400594728E-3</v>
      </c>
    </row>
    <row r="37" spans="1:56" x14ac:dyDescent="0.35">
      <c r="A37" s="1" t="s">
        <v>0</v>
      </c>
      <c r="B37" s="1" t="s">
        <v>1098</v>
      </c>
      <c r="K37" s="1">
        <v>2.72</v>
      </c>
    </row>
    <row r="38" spans="1:56" x14ac:dyDescent="0.35">
      <c r="A38" s="1" t="s">
        <v>0</v>
      </c>
      <c r="B38" s="1" t="s">
        <v>1097</v>
      </c>
      <c r="K38" s="1">
        <v>2.72</v>
      </c>
    </row>
    <row r="39" spans="1:56" x14ac:dyDescent="0.35">
      <c r="A39" s="1">
        <v>8</v>
      </c>
      <c r="B39" s="1" t="s">
        <v>1096</v>
      </c>
      <c r="C39" s="1">
        <v>1846.0000020563602</v>
      </c>
      <c r="D39" s="1">
        <v>0</v>
      </c>
      <c r="E39">
        <f>(R39-S39*(1000-T39)/(1000-U39))*AK39</f>
        <v>-7.0369011370588792</v>
      </c>
      <c r="F39">
        <f>IF(AV39&lt;&gt;0,1/(1/AV39-1/N39),0)</f>
        <v>0.27801961659784108</v>
      </c>
      <c r="G39">
        <f>((AY39-AL39/2)*S39-E39)/(AY39+AL39/2)</f>
        <v>357.28886183145346</v>
      </c>
      <c r="H39">
        <f>AL39*1000</f>
        <v>34.694767819714741</v>
      </c>
      <c r="I39">
        <f>(AQ39-AW39)</f>
        <v>10.709889495339114</v>
      </c>
      <c r="J39">
        <f>(P39+AP39*D39)</f>
        <v>51.903953552246094</v>
      </c>
      <c r="K39" s="1">
        <v>2.72</v>
      </c>
      <c r="L39">
        <f>(K39*AE39+AF39)</f>
        <v>2.140174012184143</v>
      </c>
      <c r="M39" s="1">
        <v>0.5</v>
      </c>
      <c r="N39">
        <f>L39*(M39+1)*(M39+1)/(M39*M39+1)</f>
        <v>3.8523132219314578</v>
      </c>
      <c r="O39" s="1">
        <v>30.779912948608398</v>
      </c>
      <c r="P39" s="1">
        <v>51.903953552246094</v>
      </c>
      <c r="Q39" s="1">
        <v>30.951953887939453</v>
      </c>
      <c r="R39" s="1">
        <v>399.93792724609375</v>
      </c>
      <c r="S39" s="1">
        <v>393.91958618164063</v>
      </c>
      <c r="T39" s="1">
        <v>2.7875838279724121</v>
      </c>
      <c r="U39" s="1">
        <v>33.234634399414063</v>
      </c>
      <c r="V39" s="1">
        <v>5.5272402763366699</v>
      </c>
      <c r="W39" s="1">
        <v>65.897857666015625</v>
      </c>
      <c r="X39" s="1">
        <v>299.64617919921875</v>
      </c>
      <c r="Y39" s="1">
        <v>750.19189453125</v>
      </c>
      <c r="Z39" s="1">
        <v>0.13620926439762115</v>
      </c>
      <c r="AA39" s="1">
        <v>88.335517883300781</v>
      </c>
      <c r="AB39" s="1">
        <v>-4.7772893905639648</v>
      </c>
      <c r="AC39" s="1">
        <v>0.23596833646297455</v>
      </c>
      <c r="AD39" s="1">
        <v>0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1.10164036470301</v>
      </c>
      <c r="AL39">
        <f>(U39-T39)/(1000-U39)*AK39</f>
        <v>3.4694767819714742E-2</v>
      </c>
      <c r="AM39">
        <f>(P39+273.15)</f>
        <v>325.05395355224607</v>
      </c>
      <c r="AN39">
        <f>(O39+273.15)</f>
        <v>303.92991294860838</v>
      </c>
      <c r="AO39">
        <f>(Y39*AG39+Z39*AH39)*AI39</f>
        <v>120.03070044210472</v>
      </c>
      <c r="AP39">
        <f>((AO39+0.00000010773*(AN39^4-AM39^4))-AL39*44100)/(L39*51.4+0.00000043092*AM39^3)</f>
        <v>-13.568917065821125</v>
      </c>
      <c r="AQ39">
        <f>0.61365*EXP(17.502*J39/(240.97+J39))</f>
        <v>13.645688136673519</v>
      </c>
      <c r="AR39">
        <f>AQ39*1000/AA39</f>
        <v>154.47566803990108</v>
      </c>
      <c r="AS39">
        <f>(AR39-U39)</f>
        <v>121.24103364048702</v>
      </c>
      <c r="AT39">
        <f>IF(D39,P39,(O39+P39)/2)</f>
        <v>41.341933250427246</v>
      </c>
      <c r="AU39">
        <f>0.61365*EXP(17.502*AT39/(240.97+AT39))</f>
        <v>7.9619433176345948</v>
      </c>
      <c r="AV39">
        <f>IF(AS39&lt;&gt;0,(1000-(AR39+U39)/2)/AS39*AL39,0)</f>
        <v>0.25930565086312485</v>
      </c>
      <c r="AW39">
        <f>U39*AA39/1000</f>
        <v>2.9357986413344044</v>
      </c>
      <c r="AX39">
        <f>(AU39-AW39)</f>
        <v>5.0261446763001905</v>
      </c>
      <c r="AY39">
        <f>1/(1.6/F39+1.37/N39)</f>
        <v>0.16364951316944856</v>
      </c>
      <c r="AZ39">
        <f>G39*AA39*0.001</f>
        <v>31.56129664381654</v>
      </c>
      <c r="BA39">
        <f>G39/S39</f>
        <v>0.90700963944124291</v>
      </c>
      <c r="BB39">
        <f>(1-AL39*AA39/AQ39/F39)*100</f>
        <v>19.215421493934127</v>
      </c>
      <c r="BC39">
        <f>(S39-E39/(N39/1.35))</f>
        <v>396.38558933033227</v>
      </c>
      <c r="BD39">
        <f>E39*BB39/100/BC39</f>
        <v>-3.4112496770675009E-3</v>
      </c>
    </row>
    <row r="40" spans="1:56" x14ac:dyDescent="0.35">
      <c r="A40" s="1" t="s">
        <v>0</v>
      </c>
      <c r="B40" s="1" t="s">
        <v>1095</v>
      </c>
      <c r="K40" s="1">
        <v>2.72</v>
      </c>
    </row>
    <row r="41" spans="1:56" x14ac:dyDescent="0.35">
      <c r="A41" s="1" t="s">
        <v>0</v>
      </c>
      <c r="B41" s="1" t="s">
        <v>1094</v>
      </c>
      <c r="K41" s="1">
        <v>2.72</v>
      </c>
    </row>
    <row r="42" spans="1:56" x14ac:dyDescent="0.35">
      <c r="A42" s="1">
        <v>9</v>
      </c>
      <c r="B42" s="1" t="s">
        <v>1093</v>
      </c>
      <c r="C42" s="1">
        <v>2050.0000020563602</v>
      </c>
      <c r="D42" s="1">
        <v>0</v>
      </c>
      <c r="E42">
        <f>(R42-S42*(1000-T42)/(1000-U42))*AK42</f>
        <v>-6.9607674009187015</v>
      </c>
      <c r="F42">
        <f>IF(AV42&lt;&gt;0,1/(1/AV42-1/N42),0)</f>
        <v>0.28988896423921595</v>
      </c>
      <c r="G42">
        <f>((AY42-AL42/2)*S42-E42)/(AY42+AL42/2)</f>
        <v>358.26712515559063</v>
      </c>
      <c r="H42">
        <f>AL42*1000</f>
        <v>34.655641507553675</v>
      </c>
      <c r="I42">
        <f>(AQ42-AW42)</f>
        <v>10.312811717402379</v>
      </c>
      <c r="J42">
        <f>(P42+AP42*D42)</f>
        <v>51.331024169921875</v>
      </c>
      <c r="K42" s="1">
        <v>2.72</v>
      </c>
      <c r="L42">
        <f>(K42*AE42+AF42)</f>
        <v>2.140174012184143</v>
      </c>
      <c r="M42" s="1">
        <v>0.5</v>
      </c>
      <c r="N42">
        <f>L42*(M42+1)*(M42+1)/(M42*M42+1)</f>
        <v>3.8523132219314578</v>
      </c>
      <c r="O42" s="1">
        <v>30.794975280761719</v>
      </c>
      <c r="P42" s="1">
        <v>51.331024169921875</v>
      </c>
      <c r="Q42" s="1">
        <v>30.966463088989258</v>
      </c>
      <c r="R42" s="1">
        <v>400.02313232421875</v>
      </c>
      <c r="S42" s="1">
        <v>393.94882202148438</v>
      </c>
      <c r="T42" s="1">
        <v>3.0236368179321289</v>
      </c>
      <c r="U42" s="1">
        <v>33.429862976074219</v>
      </c>
      <c r="V42" s="1">
        <v>5.9902572631835938</v>
      </c>
      <c r="W42" s="1">
        <v>66.229347229003906</v>
      </c>
      <c r="X42" s="1">
        <v>299.64959716796875</v>
      </c>
      <c r="Y42" s="1">
        <v>1000.84228515625</v>
      </c>
      <c r="Z42" s="1">
        <v>0.4191054105758667</v>
      </c>
      <c r="AA42" s="1">
        <v>88.337356567382813</v>
      </c>
      <c r="AB42" s="1">
        <v>-4.6120138168334961</v>
      </c>
      <c r="AC42" s="1">
        <v>0.22675241529941559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1.1016529307645908</v>
      </c>
      <c r="AL42">
        <f>(U42-T42)/(1000-U42)*AK42</f>
        <v>3.4655641507553674E-2</v>
      </c>
      <c r="AM42">
        <f>(P42+273.15)</f>
        <v>324.48102416992185</v>
      </c>
      <c r="AN42">
        <f>(O42+273.15)</f>
        <v>303.9449752807617</v>
      </c>
      <c r="AO42">
        <f>(Y42*AG42+Z42*AH42)*AI42</f>
        <v>160.13476204570907</v>
      </c>
      <c r="AP42">
        <f>((AO42+0.00000010773*(AN42^4-AM42^4))-AL42*44100)/(L42*51.4+0.00000043092*AM42^3)</f>
        <v>-13.172781482006574</v>
      </c>
      <c r="AQ42">
        <f>0.61365*EXP(17.502*J42/(240.97+J42))</f>
        <v>13.265917443118596</v>
      </c>
      <c r="AR42">
        <f>AQ42*1000/AA42</f>
        <v>150.17335766663442</v>
      </c>
      <c r="AS42">
        <f>(AR42-U42)</f>
        <v>116.7434946905602</v>
      </c>
      <c r="AT42">
        <f>IF(D42,P42,(O42+P42)/2)</f>
        <v>41.062999725341797</v>
      </c>
      <c r="AU42">
        <f>0.61365*EXP(17.502*AT42/(240.97+AT42))</f>
        <v>7.8451717985496643</v>
      </c>
      <c r="AV42">
        <f>IF(AS42&lt;&gt;0,(1000-(AR42+U42)/2)/AS42*AL42,0)</f>
        <v>0.26960129893203943</v>
      </c>
      <c r="AW42">
        <f>U42*AA42/1000</f>
        <v>2.9531057257162172</v>
      </c>
      <c r="AX42">
        <f>(AU42-AW42)</f>
        <v>4.8920660728334475</v>
      </c>
      <c r="AY42">
        <f>1/(1.6/F42+1.37/N42)</f>
        <v>0.1702131970551953</v>
      </c>
      <c r="AZ42">
        <f>G42*AA42*0.001</f>
        <v>31.648370781240576</v>
      </c>
      <c r="BA42">
        <f>G42/S42</f>
        <v>0.90942555258117308</v>
      </c>
      <c r="BB42">
        <f>(1-AL42*AA42/AQ42/F42)*100</f>
        <v>20.393346252528353</v>
      </c>
      <c r="BC42">
        <f>(S42-E42/(N42/1.35))</f>
        <v>396.38814495549252</v>
      </c>
      <c r="BD42">
        <f>E42*BB42/100/BC42</f>
        <v>-3.5811701635573845E-3</v>
      </c>
    </row>
    <row r="43" spans="1:56" x14ac:dyDescent="0.35">
      <c r="A43" s="1" t="s">
        <v>0</v>
      </c>
      <c r="B43" s="1" t="s">
        <v>1092</v>
      </c>
      <c r="K43" s="1">
        <v>2.72</v>
      </c>
    </row>
    <row r="44" spans="1:56" x14ac:dyDescent="0.35">
      <c r="A44" s="1" t="s">
        <v>0</v>
      </c>
      <c r="B44" s="1" t="s">
        <v>1091</v>
      </c>
      <c r="K44" s="1">
        <v>2.72</v>
      </c>
    </row>
    <row r="45" spans="1:56" x14ac:dyDescent="0.35">
      <c r="A45" s="1">
        <v>10</v>
      </c>
      <c r="B45" s="1" t="s">
        <v>1090</v>
      </c>
      <c r="C45" s="1">
        <v>2254.0000020563602</v>
      </c>
      <c r="D45" s="1">
        <v>0</v>
      </c>
      <c r="E45">
        <f>(R45-S45*(1000-T45)/(1000-U45))*AK45</f>
        <v>-6.673729383063864</v>
      </c>
      <c r="F45">
        <f>IF(AV45&lt;&gt;0,1/(1/AV45-1/N45),0)</f>
        <v>0.30484884256611089</v>
      </c>
      <c r="G45">
        <f>((AY45-AL45/2)*S45-E45)/(AY45+AL45/2)</f>
        <v>357.57601973553727</v>
      </c>
      <c r="H45">
        <f>AL45*1000</f>
        <v>34.824453314011848</v>
      </c>
      <c r="I45">
        <f>(AQ45-AW45)</f>
        <v>9.9107072723412539</v>
      </c>
      <c r="J45">
        <f>(P45+AP45*D45)</f>
        <v>50.761268615722656</v>
      </c>
      <c r="K45" s="1">
        <v>2.72</v>
      </c>
      <c r="L45">
        <f>(K45*AE45+AF45)</f>
        <v>2.140174012184143</v>
      </c>
      <c r="M45" s="1">
        <v>0.5</v>
      </c>
      <c r="N45">
        <f>L45*(M45+1)*(M45+1)/(M45*M45+1)</f>
        <v>3.8523132219314578</v>
      </c>
      <c r="O45" s="1">
        <v>30.868976593017578</v>
      </c>
      <c r="P45" s="1">
        <v>50.761268615722656</v>
      </c>
      <c r="Q45" s="1">
        <v>31.011602401733398</v>
      </c>
      <c r="R45" s="1">
        <v>399.8424072265625</v>
      </c>
      <c r="S45" s="1">
        <v>393.46218872070313</v>
      </c>
      <c r="T45" s="1">
        <v>3.2650980949401855</v>
      </c>
      <c r="U45" s="1">
        <v>33.809226989746094</v>
      </c>
      <c r="V45" s="1">
        <v>6.4413352012634277</v>
      </c>
      <c r="W45" s="1">
        <v>66.698318481445313</v>
      </c>
      <c r="X45" s="1">
        <v>299.63211059570313</v>
      </c>
      <c r="Y45" s="1">
        <v>1250.084228515625</v>
      </c>
      <c r="Z45" s="1">
        <v>0.28944450616836548</v>
      </c>
      <c r="AA45" s="1">
        <v>88.337051391601563</v>
      </c>
      <c r="AB45" s="1">
        <v>-4.5443792343139648</v>
      </c>
      <c r="AC45" s="1">
        <v>0.2276177853345871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1.1015886418959671</v>
      </c>
      <c r="AL45">
        <f>(U45-T45)/(1000-U45)*AK45</f>
        <v>3.482445331401185E-2</v>
      </c>
      <c r="AM45">
        <f>(P45+273.15)</f>
        <v>323.91126861572263</v>
      </c>
      <c r="AN45">
        <f>(O45+273.15)</f>
        <v>304.01897659301756</v>
      </c>
      <c r="AO45">
        <f>(Y45*AG45+Z45*AH45)*AI45</f>
        <v>200.01347209185042</v>
      </c>
      <c r="AP45">
        <f>((AO45+0.00000010773*(AN45^4-AM45^4))-AL45*44100)/(L45*51.4+0.00000043092*AM45^3)</f>
        <v>-12.846459060751943</v>
      </c>
      <c r="AQ45">
        <f>0.61365*EXP(17.502*J45/(240.97+J45))</f>
        <v>12.897314694444777</v>
      </c>
      <c r="AR45">
        <f>AQ45*1000/AA45</f>
        <v>146.00119079445477</v>
      </c>
      <c r="AS45">
        <f>(AR45-U45)</f>
        <v>112.19196380470868</v>
      </c>
      <c r="AT45">
        <f>IF(D45,P45,(O45+P45)/2)</f>
        <v>40.815122604370117</v>
      </c>
      <c r="AU45">
        <f>0.61365*EXP(17.502*AT45/(240.97+AT45))</f>
        <v>7.7426495141436487</v>
      </c>
      <c r="AV45">
        <f>IF(AS45&lt;&gt;0,(1000-(AR45+U45)/2)/AS45*AL45,0)</f>
        <v>0.28249397273614929</v>
      </c>
      <c r="AW45">
        <f>U45*AA45/1000</f>
        <v>2.9866074221035235</v>
      </c>
      <c r="AX45">
        <f>(AU45-AW45)</f>
        <v>4.7560420920401256</v>
      </c>
      <c r="AY45">
        <f>1/(1.6/F45+1.37/N45)</f>
        <v>0.17843972515692233</v>
      </c>
      <c r="AZ45">
        <f>G45*AA45*0.001</f>
        <v>31.58721123178249</v>
      </c>
      <c r="BA45">
        <f>G45/S45</f>
        <v>0.90879385614702757</v>
      </c>
      <c r="BB45">
        <f>(1-AL45*AA45/AQ45/F45)*100</f>
        <v>21.757384605855869</v>
      </c>
      <c r="BC45">
        <f>(S45-E45/(N45/1.35))</f>
        <v>395.80092239787257</v>
      </c>
      <c r="BD45">
        <f>E45*BB45/100/BC45</f>
        <v>-3.668584096849547E-3</v>
      </c>
    </row>
    <row r="46" spans="1:56" x14ac:dyDescent="0.35">
      <c r="A46" s="1" t="s">
        <v>0</v>
      </c>
      <c r="B46" s="1" t="s">
        <v>1089</v>
      </c>
      <c r="K46" s="1">
        <v>2.72</v>
      </c>
    </row>
    <row r="47" spans="1:56" x14ac:dyDescent="0.35">
      <c r="A47" s="1" t="s">
        <v>0</v>
      </c>
      <c r="B47" s="1" t="s">
        <v>1088</v>
      </c>
      <c r="K47" s="1">
        <v>2.72</v>
      </c>
    </row>
    <row r="48" spans="1:56" x14ac:dyDescent="0.35">
      <c r="A48" s="1">
        <v>11</v>
      </c>
      <c r="B48" s="1" t="s">
        <v>1087</v>
      </c>
      <c r="C48" s="1">
        <v>2458.5000020451844</v>
      </c>
      <c r="D48" s="1">
        <v>0</v>
      </c>
      <c r="E48">
        <f>(R48-S48*(1000-T48)/(1000-U48))*AK48</f>
        <v>-6.7455052570777099</v>
      </c>
      <c r="F48">
        <f>IF(AV48&lt;&gt;0,1/(1/AV48-1/N48),0)</f>
        <v>0.32759955543351782</v>
      </c>
      <c r="G48">
        <f>((AY48-AL48/2)*S48-E48)/(AY48+AL48/2)</f>
        <v>359.18158317931636</v>
      </c>
      <c r="H48">
        <f>AL48*1000</f>
        <v>35.281358869796122</v>
      </c>
      <c r="I48">
        <f>(AQ48-AW48)</f>
        <v>9.4168521557652358</v>
      </c>
      <c r="J48">
        <f>(P48+AP48*D48)</f>
        <v>50.065441131591797</v>
      </c>
      <c r="K48" s="1">
        <v>2.72</v>
      </c>
      <c r="L48">
        <f>(K48*AE48+AF48)</f>
        <v>2.140174012184143</v>
      </c>
      <c r="M48" s="1">
        <v>0.5</v>
      </c>
      <c r="N48">
        <f>L48*(M48+1)*(M48+1)/(M48*M48+1)</f>
        <v>3.8523132219314578</v>
      </c>
      <c r="O48" s="1">
        <v>30.960538864135742</v>
      </c>
      <c r="P48" s="1">
        <v>50.065441131591797</v>
      </c>
      <c r="Q48" s="1">
        <v>31.069154739379883</v>
      </c>
      <c r="R48" s="1">
        <v>399.8758544921875</v>
      </c>
      <c r="S48" s="1">
        <v>393.39923095703125</v>
      </c>
      <c r="T48" s="1">
        <v>3.5133755207061768</v>
      </c>
      <c r="U48" s="1">
        <v>34.439876556396484</v>
      </c>
      <c r="V48" s="1">
        <v>6.8949718475341797</v>
      </c>
      <c r="W48" s="1">
        <v>67.587989807128906</v>
      </c>
      <c r="X48" s="1">
        <v>299.61444091796875</v>
      </c>
      <c r="Y48" s="1">
        <v>1600.40234375</v>
      </c>
      <c r="Z48" s="1">
        <v>0.3758920431137085</v>
      </c>
      <c r="AA48" s="1">
        <v>88.336448669433594</v>
      </c>
      <c r="AB48" s="1">
        <v>-4.3745231628417969</v>
      </c>
      <c r="AC48" s="1">
        <v>0.21744570136070251</v>
      </c>
      <c r="AD48" s="1">
        <v>0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1.1015236798454731</v>
      </c>
      <c r="AL48">
        <f>(U48-T48)/(1000-U48)*AK48</f>
        <v>3.5281358869796123E-2</v>
      </c>
      <c r="AM48">
        <f>(P48+273.15)</f>
        <v>323.21544113159177</v>
      </c>
      <c r="AN48">
        <f>(O48+273.15)</f>
        <v>304.11053886413572</v>
      </c>
      <c r="AO48">
        <f>(Y48*AG48+Z48*AH48)*AI48</f>
        <v>256.06436927651521</v>
      </c>
      <c r="AP48">
        <f>((AO48+0.00000010773*(AN48^4-AM48^4))-AL48*44100)/(L48*51.4+0.00000043092*AM48^3)</f>
        <v>-12.477482266817418</v>
      </c>
      <c r="AQ48">
        <f>0.61365*EXP(17.502*J48/(240.97+J48))</f>
        <v>12.459148543370983</v>
      </c>
      <c r="AR48">
        <f>AQ48*1000/AA48</f>
        <v>141.04199037924568</v>
      </c>
      <c r="AS48">
        <f>(AR48-U48)</f>
        <v>106.60211382284919</v>
      </c>
      <c r="AT48">
        <f>IF(D48,P48,(O48+P48)/2)</f>
        <v>40.51298999786377</v>
      </c>
      <c r="AU48">
        <f>0.61365*EXP(17.502*AT48/(240.97+AT48))</f>
        <v>7.6192584070487674</v>
      </c>
      <c r="AV48">
        <f>IF(AS48&lt;&gt;0,(1000-(AR48+U48)/2)/AS48*AL48,0)</f>
        <v>0.30192402715421862</v>
      </c>
      <c r="AW48">
        <f>U48*AA48/1000</f>
        <v>3.0422963876057474</v>
      </c>
      <c r="AX48">
        <f>(AU48-AW48)</f>
        <v>4.5769620194430196</v>
      </c>
      <c r="AY48">
        <f>1/(1.6/F48+1.37/N48)</f>
        <v>0.19085273413239603</v>
      </c>
      <c r="AZ48">
        <f>G48*AA48*0.001</f>
        <v>31.728825485525572</v>
      </c>
      <c r="BA48">
        <f>G48/S48</f>
        <v>0.9130205524437025</v>
      </c>
      <c r="BB48">
        <f>(1-AL48*AA48/AQ48/F48)*100</f>
        <v>23.64217102610392</v>
      </c>
      <c r="BC48">
        <f>(S48-E48/(N48/1.35))</f>
        <v>395.76311768493576</v>
      </c>
      <c r="BD48">
        <f>E48*BB48/100/BC48</f>
        <v>-4.029642526524514E-3</v>
      </c>
    </row>
    <row r="49" spans="1:56" x14ac:dyDescent="0.35">
      <c r="A49" s="1" t="s">
        <v>0</v>
      </c>
      <c r="B49" s="1" t="s">
        <v>1086</v>
      </c>
      <c r="K49" s="1">
        <v>2.72</v>
      </c>
    </row>
    <row r="50" spans="1:56" x14ac:dyDescent="0.35">
      <c r="A50" s="1" t="s">
        <v>0</v>
      </c>
      <c r="B50" s="1" t="s">
        <v>1081</v>
      </c>
      <c r="K50" s="1">
        <v>2.72</v>
      </c>
    </row>
    <row r="51" spans="1:56" x14ac:dyDescent="0.35">
      <c r="A51" s="1">
        <v>12</v>
      </c>
      <c r="B51" s="1" t="s">
        <v>1085</v>
      </c>
      <c r="C51" s="1">
        <v>2663.5000020451844</v>
      </c>
      <c r="D51" s="1">
        <v>0</v>
      </c>
      <c r="E51">
        <f>(R51-S51*(1000-T51)/(1000-U51))*AK51</f>
        <v>-6.5789333474024358</v>
      </c>
      <c r="F51">
        <f>IF(AV51&lt;&gt;0,1/(1/AV51-1/N51),0)</f>
        <v>4.9033864807925553</v>
      </c>
      <c r="G51">
        <f>((AY51-AL51/2)*S51-E51)/(AY51+AL51/2)</f>
        <v>387.93442486409009</v>
      </c>
      <c r="H51">
        <f>AL51*1000</f>
        <v>36.070818963408676</v>
      </c>
      <c r="I51">
        <f>(AQ51-AW51)</f>
        <v>1.4128967087087165</v>
      </c>
      <c r="J51">
        <f>(P51+AP51*D51)</f>
        <v>31.096220016479492</v>
      </c>
      <c r="K51" s="1">
        <v>2.72</v>
      </c>
      <c r="L51">
        <f>(K51*AE51+AF51)</f>
        <v>2.140174012184143</v>
      </c>
      <c r="M51" s="1">
        <v>0.5</v>
      </c>
      <c r="N51">
        <f>L51*(M51+1)*(M51+1)/(M51*M51+1)</f>
        <v>3.8523132219314578</v>
      </c>
      <c r="O51" s="1">
        <v>31.080818176269531</v>
      </c>
      <c r="P51" s="1">
        <v>31.096220016479492</v>
      </c>
      <c r="Q51" s="1">
        <v>31.154348373413086</v>
      </c>
      <c r="R51" s="1">
        <v>399.95095825195313</v>
      </c>
      <c r="S51" s="1">
        <v>393.05337524414063</v>
      </c>
      <c r="T51" s="1">
        <v>3.7731177806854248</v>
      </c>
      <c r="U51" s="1">
        <v>35.357540130615234</v>
      </c>
      <c r="V51" s="1">
        <v>7.3539533615112305</v>
      </c>
      <c r="W51" s="1">
        <v>68.913223266601563</v>
      </c>
      <c r="X51" s="1">
        <v>299.65280151367188</v>
      </c>
      <c r="Y51" s="1">
        <v>2000.5679931640625</v>
      </c>
      <c r="Z51" s="1">
        <v>0.24622428417205811</v>
      </c>
      <c r="AA51" s="1">
        <v>88.334518432617188</v>
      </c>
      <c r="AB51" s="1">
        <v>-4.1597633361816406</v>
      </c>
      <c r="AC51" s="1">
        <v>0.22612643241882324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1.1016647114473228</v>
      </c>
      <c r="AL51">
        <f>(U51-T51)/(1000-U51)*AK51</f>
        <v>3.6070818963408677E-2</v>
      </c>
      <c r="AM51">
        <f>(P51+273.15)</f>
        <v>304.24622001647947</v>
      </c>
      <c r="AN51">
        <f>(O51+273.15)</f>
        <v>304.23081817626951</v>
      </c>
      <c r="AO51">
        <f>(Y51*AG51+Z51*AH51)*AI51</f>
        <v>320.09087175166133</v>
      </c>
      <c r="AP51">
        <f>((AO51+0.00000010773*(AN51^4-AM51^4))-AL51*44100)/(L51*51.4+0.00000043092*AM51^3)</f>
        <v>-10.404538180302911</v>
      </c>
      <c r="AQ51">
        <f>0.61365*EXP(17.502*J51/(240.97+J51))</f>
        <v>4.5361879891085497</v>
      </c>
      <c r="AR51">
        <f>AQ51*1000/AA51</f>
        <v>51.352382620037922</v>
      </c>
      <c r="AS51">
        <f>(AR51-U51)</f>
        <v>15.994842489422687</v>
      </c>
      <c r="AT51">
        <f>IF(D51,P51,(O51+P51)/2)</f>
        <v>31.088519096374512</v>
      </c>
      <c r="AU51">
        <f>0.61365*EXP(17.502*AT51/(240.97+AT51))</f>
        <v>4.5341979936362655</v>
      </c>
      <c r="AV51">
        <f>IF(AS51&lt;&gt;0,(1000-(AR51+U51)/2)/AS51*AL51,0)</f>
        <v>2.1573810447519559</v>
      </c>
      <c r="AW51">
        <f>U51*AA51/1000</f>
        <v>3.1232912803998332</v>
      </c>
      <c r="AX51">
        <f>(AU51-AW51)</f>
        <v>1.4109067132364324</v>
      </c>
      <c r="AY51">
        <f>1/(1.6/F51+1.37/N51)</f>
        <v>1.4664141807311049</v>
      </c>
      <c r="AZ51">
        <f>G51*AA51*0.001</f>
        <v>34.268000603803713</v>
      </c>
      <c r="BA51">
        <f>G51/S51</f>
        <v>0.98697644975858312</v>
      </c>
      <c r="BB51">
        <f>(1-AL51*AA51/AQ51/F51)*100</f>
        <v>85.674846678165409</v>
      </c>
      <c r="BC51">
        <f>(S51-E51/(N51/1.35))</f>
        <v>395.35888871288716</v>
      </c>
      <c r="BD51">
        <f>E51*BB51/100/BC51</f>
        <v>-1.4256644328386399E-2</v>
      </c>
    </row>
    <row r="52" spans="1:56" x14ac:dyDescent="0.35">
      <c r="A52" s="1" t="s">
        <v>0</v>
      </c>
      <c r="B52" s="1" t="s">
        <v>1084</v>
      </c>
      <c r="K52" s="1">
        <v>2.6656000000000004</v>
      </c>
    </row>
    <row r="53" spans="1:56" x14ac:dyDescent="0.35">
      <c r="A53" s="1" t="s">
        <v>0</v>
      </c>
      <c r="B53" s="1" t="s">
        <v>1083</v>
      </c>
    </row>
    <row r="54" spans="1:56" x14ac:dyDescent="0.35">
      <c r="A54" s="1" t="s">
        <v>0</v>
      </c>
      <c r="B54" s="1" t="s">
        <v>1082</v>
      </c>
    </row>
    <row r="55" spans="1:56" x14ac:dyDescent="0.35">
      <c r="A55" s="1" t="s">
        <v>0</v>
      </c>
      <c r="B55" s="1" t="s">
        <v>1081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1888F6-7348-4312-B7D9-8086CB426183}">
  <dimension ref="A1:BD55"/>
  <sheetViews>
    <sheetView zoomScale="46" workbookViewId="0">
      <selection activeCell="K18" sqref="K18:K51"/>
    </sheetView>
  </sheetViews>
  <sheetFormatPr defaultRowHeight="14.5" x14ac:dyDescent="0.35"/>
  <sheetData>
    <row r="1" spans="1:56" x14ac:dyDescent="0.35">
      <c r="A1" s="1" t="s">
        <v>70</v>
      </c>
    </row>
    <row r="2" spans="1:56" x14ac:dyDescent="0.35">
      <c r="A2" s="1" t="s">
        <v>1170</v>
      </c>
    </row>
    <row r="3" spans="1:56" x14ac:dyDescent="0.35">
      <c r="A3" s="1" t="s">
        <v>69</v>
      </c>
      <c r="B3" s="1" t="s">
        <v>624</v>
      </c>
    </row>
    <row r="4" spans="1:56" x14ac:dyDescent="0.35">
      <c r="A4" s="1" t="s">
        <v>67</v>
      </c>
      <c r="B4" s="1" t="s">
        <v>66</v>
      </c>
      <c r="C4" s="1">
        <v>1</v>
      </c>
      <c r="D4" s="1">
        <v>0.15999999642372131</v>
      </c>
    </row>
    <row r="5" spans="1:56" x14ac:dyDescent="0.35">
      <c r="A5" s="1" t="s">
        <v>65</v>
      </c>
      <c r="B5" s="1">
        <v>4</v>
      </c>
    </row>
    <row r="6" spans="1:56" x14ac:dyDescent="0.35">
      <c r="A6" s="1" t="s">
        <v>64</v>
      </c>
      <c r="B6" s="1" t="s">
        <v>623</v>
      </c>
    </row>
    <row r="7" spans="1:56" x14ac:dyDescent="0.35">
      <c r="A7" s="1" t="s">
        <v>0</v>
      </c>
      <c r="B7" s="1" t="s">
        <v>62</v>
      </c>
    </row>
    <row r="9" spans="1:56" x14ac:dyDescent="0.35">
      <c r="A9" s="1" t="s">
        <v>61</v>
      </c>
      <c r="B9" s="1" t="s">
        <v>60</v>
      </c>
      <c r="C9" s="1" t="s">
        <v>59</v>
      </c>
      <c r="D9" s="1" t="s">
        <v>58</v>
      </c>
      <c r="E9" s="1" t="s">
        <v>57</v>
      </c>
      <c r="F9" s="1" t="s">
        <v>56</v>
      </c>
      <c r="G9" s="1" t="s">
        <v>55</v>
      </c>
      <c r="H9" s="1" t="s">
        <v>54</v>
      </c>
      <c r="I9" s="1" t="s">
        <v>53</v>
      </c>
      <c r="J9" s="1" t="s">
        <v>52</v>
      </c>
      <c r="K9" s="1" t="s">
        <v>51</v>
      </c>
      <c r="L9" s="1" t="s">
        <v>50</v>
      </c>
      <c r="M9" s="1" t="s">
        <v>49</v>
      </c>
      <c r="N9" s="1" t="s">
        <v>48</v>
      </c>
      <c r="O9" s="1" t="s">
        <v>47</v>
      </c>
      <c r="P9" s="1" t="s">
        <v>46</v>
      </c>
      <c r="Q9" s="1" t="s">
        <v>45</v>
      </c>
      <c r="R9" s="1" t="s">
        <v>44</v>
      </c>
      <c r="S9" s="1" t="s">
        <v>43</v>
      </c>
      <c r="T9" s="1" t="s">
        <v>42</v>
      </c>
      <c r="U9" s="1" t="s">
        <v>41</v>
      </c>
      <c r="V9" s="1" t="s">
        <v>40</v>
      </c>
      <c r="W9" s="1" t="s">
        <v>39</v>
      </c>
      <c r="X9" s="1" t="s">
        <v>38</v>
      </c>
      <c r="Y9" s="1" t="s">
        <v>37</v>
      </c>
      <c r="Z9" s="1" t="s">
        <v>36</v>
      </c>
      <c r="AA9" s="1" t="s">
        <v>35</v>
      </c>
      <c r="AB9" s="1" t="s">
        <v>34</v>
      </c>
      <c r="AC9" s="1" t="s">
        <v>33</v>
      </c>
      <c r="AD9" s="1" t="s">
        <v>32</v>
      </c>
      <c r="AE9" s="1" t="s">
        <v>31</v>
      </c>
      <c r="AF9" s="1" t="s">
        <v>30</v>
      </c>
      <c r="AG9" s="1" t="s">
        <v>29</v>
      </c>
      <c r="AH9" s="1" t="s">
        <v>28</v>
      </c>
      <c r="AI9" s="1" t="s">
        <v>27</v>
      </c>
      <c r="AJ9" s="1" t="s">
        <v>26</v>
      </c>
      <c r="AK9" s="1" t="s">
        <v>25</v>
      </c>
      <c r="AL9" s="1" t="s">
        <v>24</v>
      </c>
      <c r="AM9" s="1" t="s">
        <v>23</v>
      </c>
      <c r="AN9" s="1" t="s">
        <v>22</v>
      </c>
      <c r="AO9" s="1" t="s">
        <v>21</v>
      </c>
      <c r="AP9" s="1" t="s">
        <v>20</v>
      </c>
      <c r="AQ9" s="1" t="s">
        <v>19</v>
      </c>
      <c r="AR9" s="1" t="s">
        <v>18</v>
      </c>
      <c r="AS9" s="1" t="s">
        <v>17</v>
      </c>
      <c r="AT9" s="1" t="s">
        <v>16</v>
      </c>
      <c r="AU9" s="1" t="s">
        <v>15</v>
      </c>
      <c r="AV9" s="1" t="s">
        <v>14</v>
      </c>
      <c r="AW9" s="1" t="s">
        <v>13</v>
      </c>
      <c r="AX9" s="1" t="s">
        <v>12</v>
      </c>
      <c r="AY9" s="1" t="s">
        <v>11</v>
      </c>
      <c r="AZ9" s="1" t="s">
        <v>10</v>
      </c>
      <c r="BA9" s="1" t="s">
        <v>9</v>
      </c>
      <c r="BB9" s="1" t="s">
        <v>8</v>
      </c>
      <c r="BC9" s="1" t="s">
        <v>7</v>
      </c>
      <c r="BD9" s="1" t="s">
        <v>6</v>
      </c>
    </row>
    <row r="10" spans="1:56" x14ac:dyDescent="0.35">
      <c r="A10" s="1" t="s">
        <v>5</v>
      </c>
      <c r="B10" s="1" t="s">
        <v>5</v>
      </c>
      <c r="C10" s="1" t="s">
        <v>5</v>
      </c>
      <c r="D10" s="1" t="s">
        <v>5</v>
      </c>
      <c r="E10" s="1" t="s">
        <v>4</v>
      </c>
      <c r="F10" s="1" t="s">
        <v>4</v>
      </c>
      <c r="G10" s="1" t="s">
        <v>4</v>
      </c>
      <c r="H10" s="1" t="s">
        <v>4</v>
      </c>
      <c r="I10" s="1" t="s">
        <v>4</v>
      </c>
      <c r="J10" s="1" t="s">
        <v>4</v>
      </c>
      <c r="K10" s="1" t="s">
        <v>5</v>
      </c>
      <c r="L10" s="1" t="s">
        <v>4</v>
      </c>
      <c r="M10" s="1" t="s">
        <v>5</v>
      </c>
      <c r="N10" s="1" t="s">
        <v>4</v>
      </c>
      <c r="O10" s="1" t="s">
        <v>5</v>
      </c>
      <c r="P10" s="1" t="s">
        <v>5</v>
      </c>
      <c r="Q10" s="1" t="s">
        <v>5</v>
      </c>
      <c r="R10" s="1" t="s">
        <v>5</v>
      </c>
      <c r="S10" s="1" t="s">
        <v>5</v>
      </c>
      <c r="T10" s="1" t="s">
        <v>5</v>
      </c>
      <c r="U10" s="1" t="s">
        <v>5</v>
      </c>
      <c r="V10" s="1" t="s">
        <v>5</v>
      </c>
      <c r="W10" s="1" t="s">
        <v>5</v>
      </c>
      <c r="X10" s="1" t="s">
        <v>5</v>
      </c>
      <c r="Y10" s="1" t="s">
        <v>5</v>
      </c>
      <c r="Z10" s="1" t="s">
        <v>5</v>
      </c>
      <c r="AA10" s="1" t="s">
        <v>5</v>
      </c>
      <c r="AB10" s="1" t="s">
        <v>5</v>
      </c>
      <c r="AC10" s="1" t="s">
        <v>5</v>
      </c>
      <c r="AD10" s="1" t="s">
        <v>5</v>
      </c>
      <c r="AE10" s="1" t="s">
        <v>5</v>
      </c>
      <c r="AF10" s="1" t="s">
        <v>5</v>
      </c>
      <c r="AG10" s="1" t="s">
        <v>5</v>
      </c>
      <c r="AH10" s="1" t="s">
        <v>5</v>
      </c>
      <c r="AI10" s="1" t="s">
        <v>5</v>
      </c>
      <c r="AJ10" s="1" t="s">
        <v>5</v>
      </c>
      <c r="AK10" s="1" t="s">
        <v>4</v>
      </c>
      <c r="AL10" s="1" t="s">
        <v>4</v>
      </c>
      <c r="AM10" s="1" t="s">
        <v>4</v>
      </c>
      <c r="AN10" s="1" t="s">
        <v>4</v>
      </c>
      <c r="AO10" s="1" t="s">
        <v>4</v>
      </c>
      <c r="AP10" s="1" t="s">
        <v>4</v>
      </c>
      <c r="AQ10" s="1" t="s">
        <v>4</v>
      </c>
      <c r="AR10" s="1" t="s">
        <v>4</v>
      </c>
      <c r="AS10" s="1" t="s">
        <v>4</v>
      </c>
      <c r="AT10" s="1" t="s">
        <v>4</v>
      </c>
      <c r="AU10" s="1" t="s">
        <v>4</v>
      </c>
      <c r="AV10" s="1" t="s">
        <v>4</v>
      </c>
      <c r="AW10" s="1" t="s">
        <v>4</v>
      </c>
      <c r="AX10" s="1" t="s">
        <v>4</v>
      </c>
      <c r="AY10" s="1" t="s">
        <v>4</v>
      </c>
      <c r="AZ10" s="1" t="s">
        <v>4</v>
      </c>
      <c r="BA10" s="1" t="s">
        <v>4</v>
      </c>
      <c r="BB10" s="1" t="s">
        <v>4</v>
      </c>
      <c r="BC10" s="1" t="s">
        <v>4</v>
      </c>
      <c r="BD10" s="1" t="s">
        <v>4</v>
      </c>
    </row>
    <row r="11" spans="1:56" x14ac:dyDescent="0.35">
      <c r="A11" s="1" t="s">
        <v>0</v>
      </c>
      <c r="B11" s="1" t="s">
        <v>1169</v>
      </c>
    </row>
    <row r="12" spans="1:56" x14ac:dyDescent="0.35">
      <c r="A12" s="1" t="s">
        <v>0</v>
      </c>
      <c r="B12" s="1" t="s">
        <v>1168</v>
      </c>
    </row>
    <row r="13" spans="1:56" x14ac:dyDescent="0.35">
      <c r="A13" s="1" t="s">
        <v>0</v>
      </c>
      <c r="B13" s="1" t="s">
        <v>1167</v>
      </c>
    </row>
    <row r="14" spans="1:56" x14ac:dyDescent="0.35">
      <c r="A14" s="1" t="s">
        <v>0</v>
      </c>
      <c r="B14" s="1" t="s">
        <v>1166</v>
      </c>
    </row>
    <row r="15" spans="1:56" x14ac:dyDescent="0.35">
      <c r="A15" s="1" t="s">
        <v>0</v>
      </c>
      <c r="B15" s="1" t="s">
        <v>1165</v>
      </c>
    </row>
    <row r="16" spans="1:56" x14ac:dyDescent="0.35">
      <c r="A16" s="1" t="s">
        <v>0</v>
      </c>
      <c r="B16" s="1" t="s">
        <v>1164</v>
      </c>
    </row>
    <row r="17" spans="1:56" x14ac:dyDescent="0.35">
      <c r="A17" s="1" t="s">
        <v>0</v>
      </c>
      <c r="B17" s="1" t="s">
        <v>1163</v>
      </c>
    </row>
    <row r="18" spans="1:56" x14ac:dyDescent="0.35">
      <c r="A18" s="1">
        <v>1</v>
      </c>
      <c r="B18" s="1" t="s">
        <v>1162</v>
      </c>
      <c r="C18" s="1">
        <v>526.50000168755651</v>
      </c>
      <c r="D18" s="1">
        <v>0</v>
      </c>
      <c r="E18">
        <f>(R18-S18*(1000-T18)/(1000-U18))*AK18</f>
        <v>-10.331058462000323</v>
      </c>
      <c r="F18">
        <f>IF(AV18&lt;&gt;0,1/(1/AV18-1/N18),0)</f>
        <v>2.9636367844581231</v>
      </c>
      <c r="G18">
        <f>((AY18-AL18/2)*S18-E18)/(AY18+AL18/2)</f>
        <v>393.49019969456322</v>
      </c>
      <c r="H18">
        <f>AL18*1000</f>
        <v>35.275070726358777</v>
      </c>
      <c r="I18">
        <f>(AQ18-AW18)</f>
        <v>1.7755328633937584</v>
      </c>
      <c r="J18">
        <f>(P18+AP18*D18)</f>
        <v>32.486515045166016</v>
      </c>
      <c r="K18" s="1">
        <v>2.72</v>
      </c>
      <c r="L18">
        <f>(K18*AE18+AF18)</f>
        <v>2.140174012184143</v>
      </c>
      <c r="M18" s="1">
        <v>0.5</v>
      </c>
      <c r="N18">
        <f>L18*(M18+1)*(M18+1)/(M18*M18+1)</f>
        <v>3.8523132219314578</v>
      </c>
      <c r="O18" s="1">
        <v>31.024196624755859</v>
      </c>
      <c r="P18" s="1">
        <v>32.486515045166016</v>
      </c>
      <c r="Q18" s="1">
        <v>31.173347473144531</v>
      </c>
      <c r="R18" s="1">
        <v>400.04476928710938</v>
      </c>
      <c r="S18" s="1">
        <v>396.71966552734375</v>
      </c>
      <c r="T18" s="1">
        <v>4.5814342498779297</v>
      </c>
      <c r="U18" s="1">
        <v>35.464752197265625</v>
      </c>
      <c r="V18" s="1">
        <v>8.9578762054443359</v>
      </c>
      <c r="W18" s="1">
        <v>69.342674255371094</v>
      </c>
      <c r="X18" s="1">
        <v>299.6614990234375</v>
      </c>
      <c r="Y18" s="1">
        <v>0.25462764501571655</v>
      </c>
      <c r="Z18" s="1">
        <v>0.48326578736305237</v>
      </c>
      <c r="AA18" s="1">
        <v>88.330764770507813</v>
      </c>
      <c r="AB18" s="1">
        <v>-4.5399742126464844</v>
      </c>
      <c r="AC18" s="1">
        <v>0.20861449837684631</v>
      </c>
      <c r="AD18" s="1">
        <v>0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1.1016966875861669</v>
      </c>
      <c r="AL18">
        <f>(U18-T18)/(1000-U18)*AK18</f>
        <v>3.5275070726358777E-2</v>
      </c>
      <c r="AM18">
        <f>(P18+273.15)</f>
        <v>305.63651504516599</v>
      </c>
      <c r="AN18">
        <f>(O18+273.15)</f>
        <v>304.17419662475584</v>
      </c>
      <c r="AO18">
        <f>(Y18*AG18+Z18*AH18)*AI18</f>
        <v>4.0740422291895229E-2</v>
      </c>
      <c r="AP18">
        <f>((AO18+0.00000010773*(AN18^4-AM18^4))-AL18*44100)/(L18*51.4+0.00000043092*AM18^3)</f>
        <v>-12.864672466721556</v>
      </c>
      <c r="AQ18">
        <f>0.61365*EXP(17.502*J18/(240.97+J18))</f>
        <v>4.9081615473747782</v>
      </c>
      <c r="AR18">
        <f>AQ18*1000/AA18</f>
        <v>55.565708732701161</v>
      </c>
      <c r="AS18">
        <f>(AR18-U18)</f>
        <v>20.100956535435536</v>
      </c>
      <c r="AT18">
        <f>IF(D18,P18,(O18+P18)/2)</f>
        <v>31.755355834960938</v>
      </c>
      <c r="AU18">
        <f>0.61365*EXP(17.502*AT18/(240.97+AT18))</f>
        <v>4.7093598360868087</v>
      </c>
      <c r="AV18">
        <f>IF(AS18&lt;&gt;0,(1000-(AR18+U18)/2)/AS18*AL18,0)</f>
        <v>1.675020673430377</v>
      </c>
      <c r="AW18">
        <f>U18*AA18/1000</f>
        <v>3.1326286839810198</v>
      </c>
      <c r="AX18">
        <f>(AU18-AW18)</f>
        <v>1.576731152105789</v>
      </c>
      <c r="AY18">
        <f>1/(1.6/F18+1.37/N18)</f>
        <v>1.116684977304546</v>
      </c>
      <c r="AZ18">
        <f>G18*AA18*0.001</f>
        <v>34.75729026872061</v>
      </c>
      <c r="BA18">
        <f>G18/S18</f>
        <v>0.99185957714375528</v>
      </c>
      <c r="BB18">
        <f>(1-AL18*AA18/AQ18/F18)*100</f>
        <v>78.579181642713607</v>
      </c>
      <c r="BC18">
        <f>(S18-E18/(N18/1.35))</f>
        <v>400.34006919657287</v>
      </c>
      <c r="BD18">
        <f>E18*BB18/100/BC18</f>
        <v>-2.0277913252005963E-2</v>
      </c>
    </row>
    <row r="19" spans="1:56" x14ac:dyDescent="0.35">
      <c r="A19" s="1" t="s">
        <v>0</v>
      </c>
      <c r="B19" s="1" t="s">
        <v>1161</v>
      </c>
      <c r="K19" s="1">
        <v>2.72</v>
      </c>
    </row>
    <row r="20" spans="1:56" x14ac:dyDescent="0.35">
      <c r="A20" s="1" t="s">
        <v>0</v>
      </c>
      <c r="B20" s="1" t="s">
        <v>1160</v>
      </c>
      <c r="K20" s="1">
        <v>2.72</v>
      </c>
    </row>
    <row r="21" spans="1:56" x14ac:dyDescent="0.35">
      <c r="A21" s="1">
        <v>2</v>
      </c>
      <c r="B21" s="1" t="s">
        <v>1159</v>
      </c>
      <c r="C21" s="1">
        <v>731.00000169873238</v>
      </c>
      <c r="D21" s="1">
        <v>0</v>
      </c>
      <c r="E21">
        <f>(R21-S21*(1000-T21)/(1000-U21))*AK21</f>
        <v>-9.5266173325107406</v>
      </c>
      <c r="F21">
        <f>IF(AV21&lt;&gt;0,1/(1/AV21-1/N21),0)</f>
        <v>2.2340018953128511</v>
      </c>
      <c r="G21">
        <f>((AY21-AL21/2)*S21-E21)/(AY21+AL21/2)</f>
        <v>391.95353978322782</v>
      </c>
      <c r="H21">
        <f>AL21*1000</f>
        <v>34.393465547974508</v>
      </c>
      <c r="I21">
        <f>(AQ21-AW21)</f>
        <v>2.0483229785718757</v>
      </c>
      <c r="J21">
        <f>(P21+AP21*D21)</f>
        <v>33.305973052978516</v>
      </c>
      <c r="K21" s="1">
        <v>2.72</v>
      </c>
      <c r="L21">
        <f>(K21*AE21+AF21)</f>
        <v>2.140174012184143</v>
      </c>
      <c r="M21" s="1">
        <v>0.5</v>
      </c>
      <c r="N21">
        <f>L21*(M21+1)*(M21+1)/(M21*M21+1)</f>
        <v>3.8523132219314578</v>
      </c>
      <c r="O21" s="1">
        <v>31.001523971557617</v>
      </c>
      <c r="P21" s="1">
        <v>33.305973052978516</v>
      </c>
      <c r="Q21" s="1">
        <v>31.175317764282227</v>
      </c>
      <c r="R21" s="1">
        <v>399.9952392578125</v>
      </c>
      <c r="S21" s="1">
        <v>396.27117919921875</v>
      </c>
      <c r="T21" s="1">
        <v>4.8701844215393066</v>
      </c>
      <c r="U21" s="1">
        <v>34.998153686523438</v>
      </c>
      <c r="V21" s="1">
        <v>9.5344009399414063</v>
      </c>
      <c r="W21" s="1">
        <v>68.516181945800781</v>
      </c>
      <c r="X21" s="1">
        <v>299.64230346679688</v>
      </c>
      <c r="Y21" s="1">
        <v>25.750669479370117</v>
      </c>
      <c r="Z21" s="1">
        <v>0.36540386080741882</v>
      </c>
      <c r="AA21" s="1">
        <v>88.327301025390625</v>
      </c>
      <c r="AB21" s="1">
        <v>-4.6504278182983398</v>
      </c>
      <c r="AC21" s="1">
        <v>0.21761813759803772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1.1016261156867528</v>
      </c>
      <c r="AL21">
        <f>(U21-T21)/(1000-U21)*AK21</f>
        <v>3.4393465547974504E-2</v>
      </c>
      <c r="AM21">
        <f>(P21+273.15)</f>
        <v>306.45597305297849</v>
      </c>
      <c r="AN21">
        <f>(O21+273.15)</f>
        <v>304.15152397155759</v>
      </c>
      <c r="AO21">
        <f>(Y21*AG21+Z21*AH21)*AI21</f>
        <v>4.1201070246076483</v>
      </c>
      <c r="AP21">
        <f>((AO21+0.00000010773*(AN21^4-AM21^4))-AL21*44100)/(L21*51.4+0.00000043092*AM21^3)</f>
        <v>-12.588240403151678</v>
      </c>
      <c r="AQ21">
        <f>0.61365*EXP(17.502*J21/(240.97+J21))</f>
        <v>5.1396154345743161</v>
      </c>
      <c r="AR21">
        <f>AQ21*1000/AA21</f>
        <v>58.188299369601239</v>
      </c>
      <c r="AS21">
        <f>(AR21-U21)</f>
        <v>23.190145683077802</v>
      </c>
      <c r="AT21">
        <f>IF(D21,P21,(O21+P21)/2)</f>
        <v>32.153748512268066</v>
      </c>
      <c r="AU21">
        <f>0.61365*EXP(17.502*AT21/(240.97+AT21))</f>
        <v>4.8167949496851472</v>
      </c>
      <c r="AV21">
        <f>IF(AS21&lt;&gt;0,(1000-(AR21+U21)/2)/AS21*AL21,0)</f>
        <v>1.4140041837055246</v>
      </c>
      <c r="AW21">
        <f>U21*AA21/1000</f>
        <v>3.0912924560024404</v>
      </c>
      <c r="AX21">
        <f>(AU21-AW21)</f>
        <v>1.7255024936827068</v>
      </c>
      <c r="AY21">
        <f>1/(1.6/F21+1.37/N21)</f>
        <v>0.93298030186642344</v>
      </c>
      <c r="AZ21">
        <f>G21*AA21*0.001</f>
        <v>34.620198296400588</v>
      </c>
      <c r="BA21">
        <f>G21/S21</f>
        <v>0.98910433147140309</v>
      </c>
      <c r="BB21">
        <f>(1-AL21*AA21/AQ21/F21)*100</f>
        <v>73.542016788244524</v>
      </c>
      <c r="BC21">
        <f>(S21-E21/(N21/1.35))</f>
        <v>399.60967548910281</v>
      </c>
      <c r="BD21">
        <f>E21*BB21/100/BC21</f>
        <v>-1.7532274486226535E-2</v>
      </c>
    </row>
    <row r="22" spans="1:56" x14ac:dyDescent="0.35">
      <c r="A22" s="1" t="s">
        <v>0</v>
      </c>
      <c r="B22" s="1" t="s">
        <v>1158</v>
      </c>
      <c r="K22" s="1">
        <v>2.72</v>
      </c>
    </row>
    <row r="23" spans="1:56" x14ac:dyDescent="0.35">
      <c r="A23" s="1" t="s">
        <v>0</v>
      </c>
      <c r="B23" s="1" t="s">
        <v>1157</v>
      </c>
      <c r="K23" s="1">
        <v>2.72</v>
      </c>
    </row>
    <row r="24" spans="1:56" x14ac:dyDescent="0.35">
      <c r="A24" s="1">
        <v>3</v>
      </c>
      <c r="B24" s="1" t="s">
        <v>1156</v>
      </c>
      <c r="C24" s="1">
        <v>935.00000169873238</v>
      </c>
      <c r="D24" s="1">
        <v>0</v>
      </c>
      <c r="E24">
        <f>(R24-S24*(1000-T24)/(1000-U24))*AK24</f>
        <v>-9.2308748436337531</v>
      </c>
      <c r="F24">
        <f>IF(AV24&lt;&gt;0,1/(1/AV24-1/N24),0)</f>
        <v>2.1640550178245963</v>
      </c>
      <c r="G24">
        <f>((AY24-AL24/2)*S24-E24)/(AY24+AL24/2)</f>
        <v>391.84185157544118</v>
      </c>
      <c r="H24">
        <f>AL24*1000</f>
        <v>33.646615223495139</v>
      </c>
      <c r="I24">
        <f>(AQ24-AW24)</f>
        <v>2.0456595492839726</v>
      </c>
      <c r="J24">
        <f>(P24+AP24*D24)</f>
        <v>33.193866729736328</v>
      </c>
      <c r="K24" s="1">
        <v>2.72</v>
      </c>
      <c r="L24">
        <f>(K24*AE24+AF24)</f>
        <v>2.140174012184143</v>
      </c>
      <c r="M24" s="1">
        <v>0.5</v>
      </c>
      <c r="N24">
        <f>L24*(M24+1)*(M24+1)/(M24*M24+1)</f>
        <v>3.8523132219314578</v>
      </c>
      <c r="O24" s="1">
        <v>30.936916351318359</v>
      </c>
      <c r="P24" s="1">
        <v>33.193866729736328</v>
      </c>
      <c r="Q24" s="1">
        <v>31.126052856445313</v>
      </c>
      <c r="R24" s="1">
        <v>399.97470092773438</v>
      </c>
      <c r="S24" s="1">
        <v>396.25186157226563</v>
      </c>
      <c r="T24" s="1">
        <v>5.1819167137145996</v>
      </c>
      <c r="U24" s="1">
        <v>34.662448883056641</v>
      </c>
      <c r="V24" s="1">
        <v>10.182465553283691</v>
      </c>
      <c r="W24" s="1">
        <v>68.111701965332031</v>
      </c>
      <c r="X24" s="1">
        <v>299.67752075195313</v>
      </c>
      <c r="Y24" s="1">
        <v>49.781604766845703</v>
      </c>
      <c r="Z24" s="1">
        <v>0.45839667320251465</v>
      </c>
      <c r="AA24" s="1">
        <v>88.330215454101563</v>
      </c>
      <c r="AB24" s="1">
        <v>-4.7777180671691895</v>
      </c>
      <c r="AC24" s="1">
        <v>0.212625652551651</v>
      </c>
      <c r="AD24" s="1">
        <v>0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1.1017555909998273</v>
      </c>
      <c r="AL24">
        <f>(U24-T24)/(1000-U24)*AK24</f>
        <v>3.3646615223495137E-2</v>
      </c>
      <c r="AM24">
        <f>(P24+273.15)</f>
        <v>306.34386672973631</v>
      </c>
      <c r="AN24">
        <f>(O24+273.15)</f>
        <v>304.08691635131834</v>
      </c>
      <c r="AO24">
        <f>(Y24*AG24+Z24*AH24)*AI24</f>
        <v>7.9650565846624204</v>
      </c>
      <c r="AP24">
        <f>((AO24+0.00000010773*(AN24^4-AM24^4))-AL24*44100)/(L24*51.4+0.00000043092*AM24^3)</f>
        <v>-12.28416981670547</v>
      </c>
      <c r="AQ24">
        <f>0.61365*EXP(17.502*J24/(240.97+J24))</f>
        <v>5.1074011272911477</v>
      </c>
      <c r="AR24">
        <f>AQ24*1000/AA24</f>
        <v>57.82167632031954</v>
      </c>
      <c r="AS24">
        <f>(AR24-U24)</f>
        <v>23.159227437262899</v>
      </c>
      <c r="AT24">
        <f>IF(D24,P24,(O24+P24)/2)</f>
        <v>32.065391540527344</v>
      </c>
      <c r="AU24">
        <f>0.61365*EXP(17.502*AT24/(240.97+AT24))</f>
        <v>4.7927852577727315</v>
      </c>
      <c r="AV24">
        <f>IF(AS24&lt;&gt;0,(1000-(AR24+U24)/2)/AS24*AL24,0)</f>
        <v>1.3856561676302637</v>
      </c>
      <c r="AW24">
        <f>U24*AA24/1000</f>
        <v>3.0617415780071751</v>
      </c>
      <c r="AX24">
        <f>(AU24-AW24)</f>
        <v>1.7310436797655564</v>
      </c>
      <c r="AY24">
        <f>1/(1.6/F24+1.37/N24)</f>
        <v>0.91325600677426644</v>
      </c>
      <c r="AZ24">
        <f>G24*AA24*0.001</f>
        <v>34.611475173592808</v>
      </c>
      <c r="BA24">
        <f>G24/S24</f>
        <v>0.98887068951720203</v>
      </c>
      <c r="BB24">
        <f>(1-AL24*AA24/AQ24/F24)*100</f>
        <v>73.110519885837931</v>
      </c>
      <c r="BC24">
        <f>(S24-E24/(N24/1.35))</f>
        <v>399.48671822098265</v>
      </c>
      <c r="BD24">
        <f>E24*BB24/100/BC24</f>
        <v>-1.6893529322440426E-2</v>
      </c>
    </row>
    <row r="25" spans="1:56" x14ac:dyDescent="0.35">
      <c r="A25" s="1" t="s">
        <v>0</v>
      </c>
      <c r="B25" s="1" t="s">
        <v>1155</v>
      </c>
      <c r="K25" s="1">
        <v>2.72</v>
      </c>
    </row>
    <row r="26" spans="1:56" x14ac:dyDescent="0.35">
      <c r="A26" s="1" t="s">
        <v>0</v>
      </c>
      <c r="B26" s="1" t="s">
        <v>1154</v>
      </c>
      <c r="K26" s="1">
        <v>2.72</v>
      </c>
    </row>
    <row r="27" spans="1:56" x14ac:dyDescent="0.35">
      <c r="A27" s="1">
        <v>4</v>
      </c>
      <c r="B27" s="1" t="s">
        <v>1153</v>
      </c>
      <c r="C27" s="1">
        <v>1139.0000016987324</v>
      </c>
      <c r="D27" s="1">
        <v>0</v>
      </c>
      <c r="E27">
        <f>(R27-S27*(1000-T27)/(1000-U27))*AK27</f>
        <v>-8.8540064656539244</v>
      </c>
      <c r="F27">
        <f>IF(AV27&lt;&gt;0,1/(1/AV27-1/N27),0)</f>
        <v>2.4679424878354439</v>
      </c>
      <c r="G27">
        <f>((AY27-AL27/2)*S27-E27)/(AY27+AL27/2)</f>
        <v>391.9348088916891</v>
      </c>
      <c r="H27">
        <f>AL27*1000</f>
        <v>33.187224565259726</v>
      </c>
      <c r="I27">
        <f>(AQ27-AW27)</f>
        <v>1.8607872783113142</v>
      </c>
      <c r="J27">
        <f>(P27+AP27*D27)</f>
        <v>32.517490386962891</v>
      </c>
      <c r="K27" s="1">
        <v>2.72</v>
      </c>
      <c r="L27">
        <f>(K27*AE27+AF27)</f>
        <v>2.140174012184143</v>
      </c>
      <c r="M27" s="1">
        <v>0.5</v>
      </c>
      <c r="N27">
        <f>L27*(M27+1)*(M27+1)/(M27*M27+1)</f>
        <v>3.8523132219314578</v>
      </c>
      <c r="O27" s="1">
        <v>30.898017883300781</v>
      </c>
      <c r="P27" s="1">
        <v>32.517490386962891</v>
      </c>
      <c r="Q27" s="1">
        <v>31.081487655639648</v>
      </c>
      <c r="R27" s="1">
        <v>400.07308959960938</v>
      </c>
      <c r="S27" s="1">
        <v>396.175048828125</v>
      </c>
      <c r="T27" s="1">
        <v>5.5123538970947266</v>
      </c>
      <c r="U27" s="1">
        <v>34.597377777099609</v>
      </c>
      <c r="V27" s="1">
        <v>10.85570240020752</v>
      </c>
      <c r="W27" s="1">
        <v>68.134017944335938</v>
      </c>
      <c r="X27" s="1">
        <v>299.62557983398438</v>
      </c>
      <c r="Y27" s="1">
        <v>100.28240966796875</v>
      </c>
      <c r="Z27" s="1">
        <v>0.47279635071754456</v>
      </c>
      <c r="AA27" s="1">
        <v>88.3291015625</v>
      </c>
      <c r="AB27" s="1">
        <v>-4.7526021003723145</v>
      </c>
      <c r="AC27" s="1">
        <v>0.21007496118545532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1.1015646317425893</v>
      </c>
      <c r="AL27">
        <f>(U27-T27)/(1000-U27)*AK27</f>
        <v>3.3187224565259729E-2</v>
      </c>
      <c r="AM27">
        <f>(P27+273.15)</f>
        <v>305.66749038696287</v>
      </c>
      <c r="AN27">
        <f>(O27+273.15)</f>
        <v>304.04801788330076</v>
      </c>
      <c r="AO27">
        <f>(Y27*AG27+Z27*AH27)*AI27</f>
        <v>16.045185188237156</v>
      </c>
      <c r="AP27">
        <f>((AO27+0.00000010773*(AN27^4-AM27^4))-AL27*44100)/(L27*51.4+0.00000043092*AM27^3)</f>
        <v>-11.996266876686802</v>
      </c>
      <c r="AQ27">
        <f>0.61365*EXP(17.502*J27/(240.97+J27))</f>
        <v>4.9167425737809261</v>
      </c>
      <c r="AR27">
        <f>AQ27*1000/AA27</f>
        <v>55.663903366003701</v>
      </c>
      <c r="AS27">
        <f>(AR27-U27)</f>
        <v>21.066525588904092</v>
      </c>
      <c r="AT27">
        <f>IF(D27,P27,(O27+P27)/2)</f>
        <v>31.707754135131836</v>
      </c>
      <c r="AU27">
        <f>0.61365*EXP(17.502*AT27/(240.97+AT27))</f>
        <v>4.6966636379328319</v>
      </c>
      <c r="AV27">
        <f>IF(AS27&lt;&gt;0,(1000-(AR27+U27)/2)/AS27*AL27,0)</f>
        <v>1.5042567759027485</v>
      </c>
      <c r="AW27">
        <f>U27*AA27/1000</f>
        <v>3.0559552954696119</v>
      </c>
      <c r="AX27">
        <f>(AU27-AW27)</f>
        <v>1.6407083424632201</v>
      </c>
      <c r="AY27">
        <f>1/(1.6/F27+1.37/N27)</f>
        <v>0.99607168763599341</v>
      </c>
      <c r="AZ27">
        <f>G27*AA27*0.001</f>
        <v>34.619249540473035</v>
      </c>
      <c r="BA27">
        <f>G27/S27</f>
        <v>0.98929705454955219</v>
      </c>
      <c r="BB27">
        <f>(1-AL27*AA27/AQ27/F27)*100</f>
        <v>75.841929641885642</v>
      </c>
      <c r="BC27">
        <f>(S27-E27/(N27/1.35))</f>
        <v>399.27783617692734</v>
      </c>
      <c r="BD27">
        <f>E27*BB27/100/BC27</f>
        <v>-1.6817986739423457E-2</v>
      </c>
    </row>
    <row r="28" spans="1:56" x14ac:dyDescent="0.35">
      <c r="A28" s="1" t="s">
        <v>0</v>
      </c>
      <c r="B28" s="1" t="s">
        <v>1152</v>
      </c>
      <c r="K28" s="1">
        <v>2.72</v>
      </c>
    </row>
    <row r="29" spans="1:56" x14ac:dyDescent="0.35">
      <c r="A29" s="1" t="s">
        <v>0</v>
      </c>
      <c r="B29" s="1" t="s">
        <v>1151</v>
      </c>
      <c r="K29" s="1">
        <v>2.72</v>
      </c>
    </row>
    <row r="30" spans="1:56" x14ac:dyDescent="0.35">
      <c r="A30" s="1">
        <v>5</v>
      </c>
      <c r="B30" s="1" t="s">
        <v>1150</v>
      </c>
      <c r="C30" s="1">
        <v>1344.0000016987324</v>
      </c>
      <c r="D30" s="1">
        <v>0</v>
      </c>
      <c r="E30">
        <f>(R30-S30*(1000-T30)/(1000-U30))*AK30</f>
        <v>-8.8082867959097086</v>
      </c>
      <c r="F30">
        <f>IF(AV30&lt;&gt;0,1/(1/AV30-1/N30),0)</f>
        <v>0.74708514144694715</v>
      </c>
      <c r="G30">
        <f>((AY30-AL30/2)*S30-E30)/(AY30+AL30/2)</f>
        <v>386.2310065438777</v>
      </c>
      <c r="H30">
        <f>AL30*1000</f>
        <v>32.775095358837376</v>
      </c>
      <c r="I30">
        <f>(AQ30-AW30)</f>
        <v>4.3523102057732199</v>
      </c>
      <c r="J30">
        <f>(P30+AP30*D30)</f>
        <v>39.987960815429688</v>
      </c>
      <c r="K30" s="1">
        <v>2.72</v>
      </c>
      <c r="L30">
        <f>(K30*AE30+AF30)</f>
        <v>2.140174012184143</v>
      </c>
      <c r="M30" s="1">
        <v>0.5</v>
      </c>
      <c r="N30">
        <f>L30*(M30+1)*(M30+1)/(M30*M30+1)</f>
        <v>3.8523132219314578</v>
      </c>
      <c r="O30" s="1">
        <v>30.840194702148438</v>
      </c>
      <c r="P30" s="1">
        <v>39.987960815429688</v>
      </c>
      <c r="Q30" s="1">
        <v>31.038234710693359</v>
      </c>
      <c r="R30" s="1">
        <v>400.05123901367188</v>
      </c>
      <c r="S30" s="1">
        <v>396.25704956054688</v>
      </c>
      <c r="T30" s="1">
        <v>5.8787541389465332</v>
      </c>
      <c r="U30" s="1">
        <v>34.605571746826172</v>
      </c>
      <c r="V30" s="1">
        <v>11.61514949798584</v>
      </c>
      <c r="W30" s="1">
        <v>68.373130798339844</v>
      </c>
      <c r="X30" s="1">
        <v>299.59194946289063</v>
      </c>
      <c r="Y30" s="1">
        <v>150.80525207519531</v>
      </c>
      <c r="Z30" s="1">
        <v>0.42434632778167725</v>
      </c>
      <c r="AA30" s="1">
        <v>88.326133728027344</v>
      </c>
      <c r="AB30" s="1">
        <v>-4.731438159942627</v>
      </c>
      <c r="AC30" s="1">
        <v>0.21821857988834381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1.1014409906723919</v>
      </c>
      <c r="AL30">
        <f>(U30-T30)/(1000-U30)*AK30</f>
        <v>3.2775095358837374E-2</v>
      </c>
      <c r="AM30">
        <f>(P30+273.15)</f>
        <v>313.13796081542966</v>
      </c>
      <c r="AN30">
        <f>(O30+273.15)</f>
        <v>303.99019470214841</v>
      </c>
      <c r="AO30">
        <f>(Y30*AG30+Z30*AH30)*AI30</f>
        <v>24.128839792709641</v>
      </c>
      <c r="AP30">
        <f>((AO30+0.00000010773*(AN30^4-AM30^4))-AL30*44100)/(L30*51.4+0.00000043092*AM30^3)</f>
        <v>-12.472696600102545</v>
      </c>
      <c r="AQ30">
        <f>0.61365*EXP(17.502*J30/(240.97+J30))</f>
        <v>7.4088865636182328</v>
      </c>
      <c r="AR30">
        <f>AQ30*1000/AA30</f>
        <v>83.881024232664572</v>
      </c>
      <c r="AS30">
        <f>(AR30-U30)</f>
        <v>49.2754524858384</v>
      </c>
      <c r="AT30">
        <f>IF(D30,P30,(O30+P30)/2)</f>
        <v>35.414077758789063</v>
      </c>
      <c r="AU30">
        <f>0.61365*EXP(17.502*AT30/(240.97+AT30))</f>
        <v>5.7791877466813046</v>
      </c>
      <c r="AV30">
        <f>IF(AS30&lt;&gt;0,(1000-(AR30+U30)/2)/AS30*AL30,0)</f>
        <v>0.62573531164859153</v>
      </c>
      <c r="AW30">
        <f>U30*AA30/1000</f>
        <v>3.0565763578450134</v>
      </c>
      <c r="AX30">
        <f>(AU30-AW30)</f>
        <v>2.7226113888362913</v>
      </c>
      <c r="AY30">
        <f>1/(1.6/F30+1.37/N30)</f>
        <v>0.40043450096935246</v>
      </c>
      <c r="AZ30">
        <f>G30*AA30*0.001</f>
        <v>34.114291533905146</v>
      </c>
      <c r="BA30">
        <f>G30/S30</f>
        <v>0.97469813337633193</v>
      </c>
      <c r="BB30">
        <f>(1-AL30*AA30/AQ30/F30)*100</f>
        <v>47.698982236457233</v>
      </c>
      <c r="BC30">
        <f>(S30-E30/(N30/1.35))</f>
        <v>399.34381496341723</v>
      </c>
      <c r="BD30">
        <f>E30*BB30/100/BC30</f>
        <v>-1.0520917056151387E-2</v>
      </c>
    </row>
    <row r="31" spans="1:56" x14ac:dyDescent="0.35">
      <c r="A31" s="1" t="s">
        <v>0</v>
      </c>
      <c r="B31" s="1" t="s">
        <v>1149</v>
      </c>
      <c r="K31" s="1">
        <v>2.72</v>
      </c>
    </row>
    <row r="32" spans="1:56" x14ac:dyDescent="0.35">
      <c r="A32" s="1" t="s">
        <v>0</v>
      </c>
      <c r="B32" s="1" t="s">
        <v>1148</v>
      </c>
      <c r="K32" s="1">
        <v>2.72</v>
      </c>
    </row>
    <row r="33" spans="1:56" x14ac:dyDescent="0.35">
      <c r="A33" s="1">
        <v>6</v>
      </c>
      <c r="B33" s="1" t="s">
        <v>1147</v>
      </c>
      <c r="C33" s="1">
        <v>1549.0000016987324</v>
      </c>
      <c r="D33" s="1">
        <v>0</v>
      </c>
      <c r="E33">
        <f>(R33-S33*(1000-T33)/(1000-U33))*AK33</f>
        <v>-8.0466465932408759</v>
      </c>
      <c r="F33">
        <f>IF(AV33&lt;&gt;0,1/(1/AV33-1/N33),0)</f>
        <v>0.3948374294031074</v>
      </c>
      <c r="G33">
        <f>((AY33-AL33/2)*S33-E33)/(AY33+AL33/2)</f>
        <v>375.73534329358495</v>
      </c>
      <c r="H33">
        <f>AL33*1000</f>
        <v>32.520886674596319</v>
      </c>
      <c r="I33">
        <f>(AQ33-AW33)</f>
        <v>7.4050583351374497</v>
      </c>
      <c r="J33">
        <f>(P33+AP33*D33)</f>
        <v>46.626426696777344</v>
      </c>
      <c r="K33" s="1">
        <v>2.72</v>
      </c>
      <c r="L33">
        <f>(K33*AE33+AF33)</f>
        <v>2.140174012184143</v>
      </c>
      <c r="M33" s="1">
        <v>0.5</v>
      </c>
      <c r="N33">
        <f>L33*(M33+1)*(M33+1)/(M33*M33+1)</f>
        <v>3.8523132219314578</v>
      </c>
      <c r="O33" s="1">
        <v>30.822917938232422</v>
      </c>
      <c r="P33" s="1">
        <v>46.626426696777344</v>
      </c>
      <c r="Q33" s="1">
        <v>31.008913040161133</v>
      </c>
      <c r="R33" s="1">
        <v>399.92044067382813</v>
      </c>
      <c r="S33" s="1">
        <v>395.54794311523438</v>
      </c>
      <c r="T33" s="1">
        <v>6.2865309715270996</v>
      </c>
      <c r="U33" s="1">
        <v>34.780204772949219</v>
      </c>
      <c r="V33" s="1">
        <v>12.432422637939453</v>
      </c>
      <c r="W33" s="1">
        <v>68.782318115234375</v>
      </c>
      <c r="X33" s="1">
        <v>299.64639282226563</v>
      </c>
      <c r="Y33" s="1">
        <v>301.28857421875</v>
      </c>
      <c r="Z33" s="1">
        <v>0.34313693642616272</v>
      </c>
      <c r="AA33" s="1">
        <v>88.321434020996094</v>
      </c>
      <c r="AB33" s="1">
        <v>-4.6707816123962402</v>
      </c>
      <c r="AC33" s="1">
        <v>0.22039733827114105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1.1016411500818586</v>
      </c>
      <c r="AL33">
        <f>(U33-T33)/(1000-U33)*AK33</f>
        <v>3.2520886674596322E-2</v>
      </c>
      <c r="AM33">
        <f>(P33+273.15)</f>
        <v>319.77642669677732</v>
      </c>
      <c r="AN33">
        <f>(O33+273.15)</f>
        <v>303.9729179382324</v>
      </c>
      <c r="AO33">
        <f>(Y33*AG33+Z33*AH33)*AI33</f>
        <v>48.206170797508094</v>
      </c>
      <c r="AP33">
        <f>((AO33+0.00000010773*(AN33^4-AM33^4))-AL33*44100)/(L33*51.4+0.00000043092*AM33^3)</f>
        <v>-12.834271373176762</v>
      </c>
      <c r="AQ33">
        <f>0.61365*EXP(17.502*J33/(240.97+J33))</f>
        <v>10.476895896228218</v>
      </c>
      <c r="AR33">
        <f>AQ33*1000/AA33</f>
        <v>118.62234815772592</v>
      </c>
      <c r="AS33">
        <f>(AR33-U33)</f>
        <v>83.842143384776705</v>
      </c>
      <c r="AT33">
        <f>IF(D33,P33,(O33+P33)/2)</f>
        <v>38.724672317504883</v>
      </c>
      <c r="AU33">
        <f>0.61365*EXP(17.502*AT33/(240.97+AT33))</f>
        <v>6.923216568950143</v>
      </c>
      <c r="AV33">
        <f>IF(AS33&lt;&gt;0,(1000-(AR33+U33)/2)/AS33*AL33,0)</f>
        <v>0.35813126838933051</v>
      </c>
      <c r="AW33">
        <f>U33*AA33/1000</f>
        <v>3.071837561090768</v>
      </c>
      <c r="AX33">
        <f>(AU33-AW33)</f>
        <v>3.851379007859375</v>
      </c>
      <c r="AY33">
        <f>1/(1.6/F33+1.37/N33)</f>
        <v>0.22686379490203915</v>
      </c>
      <c r="AZ33">
        <f>G33*AA33*0.001</f>
        <v>33.185484332060682</v>
      </c>
      <c r="BA33">
        <f>G33/S33</f>
        <v>0.94991100278360574</v>
      </c>
      <c r="BB33">
        <f>(1-AL33*AA33/AQ33/F33)*100</f>
        <v>30.565142984103456</v>
      </c>
      <c r="BC33">
        <f>(S33-E33/(N33/1.35))</f>
        <v>398.36780024394125</v>
      </c>
      <c r="BD33">
        <f>E33*BB33/100/BC33</f>
        <v>-6.1738650441714995E-3</v>
      </c>
    </row>
    <row r="34" spans="1:56" x14ac:dyDescent="0.35">
      <c r="A34" s="1" t="s">
        <v>0</v>
      </c>
      <c r="B34" s="1" t="s">
        <v>1146</v>
      </c>
      <c r="K34" s="1">
        <v>2.72</v>
      </c>
    </row>
    <row r="35" spans="1:56" x14ac:dyDescent="0.35">
      <c r="A35" s="1" t="s">
        <v>0</v>
      </c>
      <c r="B35" s="1" t="s">
        <v>1145</v>
      </c>
      <c r="K35" s="1">
        <v>2.72</v>
      </c>
    </row>
    <row r="36" spans="1:56" x14ac:dyDescent="0.35">
      <c r="A36" s="1">
        <v>7</v>
      </c>
      <c r="B36" s="1" t="s">
        <v>1144</v>
      </c>
      <c r="C36" s="1">
        <v>1753.0000016987324</v>
      </c>
      <c r="D36" s="1">
        <v>0</v>
      </c>
      <c r="E36">
        <f>(R36-S36*(1000-T36)/(1000-U36))*AK36</f>
        <v>-7.5540561343771815</v>
      </c>
      <c r="F36">
        <f>IF(AV36&lt;&gt;0,1/(1/AV36-1/N36),0)</f>
        <v>0.25171018091044101</v>
      </c>
      <c r="G36">
        <f>((AY36-AL36/2)*S36-E36)/(AY36+AL36/2)</f>
        <v>363.45827503233915</v>
      </c>
      <c r="H36">
        <f>AL36*1000</f>
        <v>32.356794697799984</v>
      </c>
      <c r="I36">
        <f>(AQ36-AW36)</f>
        <v>10.923527825176498</v>
      </c>
      <c r="J36">
        <f>(P36+AP36*D36)</f>
        <v>52.460292816162109</v>
      </c>
      <c r="K36" s="1">
        <v>2.72</v>
      </c>
      <c r="L36">
        <f>(K36*AE36+AF36)</f>
        <v>2.140174012184143</v>
      </c>
      <c r="M36" s="1">
        <v>0.5</v>
      </c>
      <c r="N36">
        <f>L36*(M36+1)*(M36+1)/(M36*M36+1)</f>
        <v>3.8523132219314578</v>
      </c>
      <c r="O36" s="1">
        <v>30.8214111328125</v>
      </c>
      <c r="P36" s="1">
        <v>52.460292816162109</v>
      </c>
      <c r="Q36" s="1">
        <v>30.998996734619141</v>
      </c>
      <c r="R36" s="1">
        <v>399.87939453125</v>
      </c>
      <c r="S36" s="1">
        <v>395.13088989257813</v>
      </c>
      <c r="T36" s="1">
        <v>6.7547240257263184</v>
      </c>
      <c r="U36" s="1">
        <v>35.095554351806641</v>
      </c>
      <c r="V36" s="1">
        <v>13.360200881958008</v>
      </c>
      <c r="W36" s="1">
        <v>69.415664672851563</v>
      </c>
      <c r="X36" s="1">
        <v>299.64437866210938</v>
      </c>
      <c r="Y36" s="1">
        <v>499.5582275390625</v>
      </c>
      <c r="Z36" s="1">
        <v>0.12835098803043365</v>
      </c>
      <c r="AA36" s="1">
        <v>88.326179504394531</v>
      </c>
      <c r="AB36" s="1">
        <v>-4.6384162902832031</v>
      </c>
      <c r="AC36" s="1">
        <v>0.21884055435657501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1.1016337450812843</v>
      </c>
      <c r="AL36">
        <f>(U36-T36)/(1000-U36)*AK36</f>
        <v>3.2356794697799986E-2</v>
      </c>
      <c r="AM36">
        <f>(P36+273.15)</f>
        <v>325.61029281616209</v>
      </c>
      <c r="AN36">
        <f>(O36+273.15)</f>
        <v>303.97141113281248</v>
      </c>
      <c r="AO36">
        <f>(Y36*AG36+Z36*AH36)*AI36</f>
        <v>79.929314619690558</v>
      </c>
      <c r="AP36">
        <f>((AO36+0.00000010773*(AN36^4-AM36^4))-AL36*44100)/(L36*51.4+0.00000043092*AM36^3)</f>
        <v>-13.118222253400178</v>
      </c>
      <c r="AQ36">
        <f>0.61365*EXP(17.502*J36/(240.97+J36))</f>
        <v>14.023384058660406</v>
      </c>
      <c r="AR36">
        <f>AQ36*1000/AA36</f>
        <v>158.76814934537833</v>
      </c>
      <c r="AS36">
        <f>(AR36-U36)</f>
        <v>123.67259499357169</v>
      </c>
      <c r="AT36">
        <f>IF(D36,P36,(O36+P36)/2)</f>
        <v>41.640851974487305</v>
      </c>
      <c r="AU36">
        <f>0.61365*EXP(17.502*AT36/(240.97+AT36))</f>
        <v>8.0887495089580383</v>
      </c>
      <c r="AV36">
        <f>IF(AS36&lt;&gt;0,(1000-(AR36+U36)/2)/AS36*AL36,0)</f>
        <v>0.23627215608580338</v>
      </c>
      <c r="AW36">
        <f>U36*AA36/1000</f>
        <v>3.0998562334839082</v>
      </c>
      <c r="AX36">
        <f>(AU36-AW36)</f>
        <v>4.9888932754741298</v>
      </c>
      <c r="AY36">
        <f>1/(1.6/F36+1.37/N36)</f>
        <v>0.14898361948233418</v>
      </c>
      <c r="AZ36">
        <f>G36*AA36*0.001</f>
        <v>32.102880842863989</v>
      </c>
      <c r="BA36">
        <f>G36/S36</f>
        <v>0.91984272637138131</v>
      </c>
      <c r="BB36">
        <f>(1-AL36*AA36/AQ36/F36)*100</f>
        <v>19.034252638947034</v>
      </c>
      <c r="BC36">
        <f>(S36-E36/(N36/1.35))</f>
        <v>397.77812421489426</v>
      </c>
      <c r="BD36">
        <f>E36*BB36/100/BC36</f>
        <v>-3.6147239920324165E-3</v>
      </c>
    </row>
    <row r="37" spans="1:56" x14ac:dyDescent="0.35">
      <c r="A37" s="1" t="s">
        <v>0</v>
      </c>
      <c r="B37" s="1" t="s">
        <v>1143</v>
      </c>
      <c r="K37" s="1">
        <v>2.72</v>
      </c>
    </row>
    <row r="38" spans="1:56" x14ac:dyDescent="0.35">
      <c r="A38" s="1" t="s">
        <v>0</v>
      </c>
      <c r="B38" s="1" t="s">
        <v>1142</v>
      </c>
      <c r="K38" s="1">
        <v>2.72</v>
      </c>
    </row>
    <row r="39" spans="1:56" x14ac:dyDescent="0.35">
      <c r="A39" s="1">
        <v>8</v>
      </c>
      <c r="B39" s="1" t="s">
        <v>1141</v>
      </c>
      <c r="C39" s="1">
        <v>1958.0000016987324</v>
      </c>
      <c r="D39" s="1">
        <v>0</v>
      </c>
      <c r="E39">
        <f>(R39-S39*(1000-T39)/(1000-U39))*AK39</f>
        <v>-6.7935258425063516</v>
      </c>
      <c r="F39">
        <f>IF(AV39&lt;&gt;0,1/(1/AV39-1/N39),0)</f>
        <v>1.3938314477176217</v>
      </c>
      <c r="G39">
        <f>((AY39-AL39/2)*S39-E39)/(AY39+AL39/2)</f>
        <v>385.89793250794702</v>
      </c>
      <c r="H39">
        <f>AL39*1000</f>
        <v>32.358636205725617</v>
      </c>
      <c r="I39">
        <f>(AQ39-AW39)</f>
        <v>2.6509372178202444</v>
      </c>
      <c r="J39">
        <f>(P39+AP39*D39)</f>
        <v>35.472763061523438</v>
      </c>
      <c r="K39" s="1">
        <v>2.72</v>
      </c>
      <c r="L39">
        <f>(K39*AE39+AF39)</f>
        <v>2.140174012184143</v>
      </c>
      <c r="M39" s="1">
        <v>0.5</v>
      </c>
      <c r="N39">
        <f>L39*(M39+1)*(M39+1)/(M39*M39+1)</f>
        <v>3.8523132219314578</v>
      </c>
      <c r="O39" s="1">
        <v>30.836965560913086</v>
      </c>
      <c r="P39" s="1">
        <v>35.472763061523438</v>
      </c>
      <c r="Q39" s="1">
        <v>31.008947372436523</v>
      </c>
      <c r="R39" s="1">
        <v>400.09814453125</v>
      </c>
      <c r="S39" s="1">
        <v>394.67196655273438</v>
      </c>
      <c r="T39" s="1">
        <v>7.3036136627197266</v>
      </c>
      <c r="U39" s="1">
        <v>35.630992889404297</v>
      </c>
      <c r="V39" s="1">
        <v>14.432353973388672</v>
      </c>
      <c r="W39" s="1">
        <v>70.408859252929688</v>
      </c>
      <c r="X39" s="1">
        <v>299.63735961914063</v>
      </c>
      <c r="Y39" s="1">
        <v>749.3642578125</v>
      </c>
      <c r="Z39" s="1">
        <v>0.39422470331192017</v>
      </c>
      <c r="AA39" s="1">
        <v>88.322036743164063</v>
      </c>
      <c r="AB39" s="1">
        <v>-4.6135721206665039</v>
      </c>
      <c r="AC39" s="1">
        <v>0.22100043296813965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1.1016079397762522</v>
      </c>
      <c r="AL39">
        <f>(U39-T39)/(1000-U39)*AK39</f>
        <v>3.235863620572562E-2</v>
      </c>
      <c r="AM39">
        <f>(P39+273.15)</f>
        <v>308.62276306152341</v>
      </c>
      <c r="AN39">
        <f>(O39+273.15)</f>
        <v>303.98696556091306</v>
      </c>
      <c r="AO39">
        <f>(Y39*AG39+Z39*AH39)*AI39</f>
        <v>119.89827857006458</v>
      </c>
      <c r="AP39">
        <f>((AO39+0.00000010773*(AN39^4-AM39^4))-AL39*44100)/(L39*51.4+0.00000043092*AM39^3)</f>
        <v>-11.123391388656938</v>
      </c>
      <c r="AQ39">
        <f>0.61365*EXP(17.502*J39/(240.97+J39))</f>
        <v>5.7979390809936282</v>
      </c>
      <c r="AR39">
        <f>AQ39*1000/AA39</f>
        <v>65.645441328008971</v>
      </c>
      <c r="AS39">
        <f>(AR39-U39)</f>
        <v>30.014448438604674</v>
      </c>
      <c r="AT39">
        <f>IF(D39,P39,(O39+P39)/2)</f>
        <v>33.154864311218262</v>
      </c>
      <c r="AU39">
        <f>0.61365*EXP(17.502*AT39/(240.97+AT39))</f>
        <v>5.0962348518498199</v>
      </c>
      <c r="AV39">
        <f>IF(AS39&lt;&gt;0,(1000-(AR39+U39)/2)/AS39*AL39,0)</f>
        <v>1.023508815197357</v>
      </c>
      <c r="AW39">
        <f>U39*AA39/1000</f>
        <v>3.1470018631733838</v>
      </c>
      <c r="AX39">
        <f>(AU39-AW39)</f>
        <v>1.9492329886764361</v>
      </c>
      <c r="AY39">
        <f>1/(1.6/F39+1.37/N39)</f>
        <v>0.66509462194106272</v>
      </c>
      <c r="AZ39">
        <f>G39*AA39*0.001</f>
        <v>34.083291374077945</v>
      </c>
      <c r="BA39">
        <f>G39/S39</f>
        <v>0.97776879335660893</v>
      </c>
      <c r="BB39">
        <f>(1-AL39*AA39/AQ39/F39)*100</f>
        <v>64.634860283208198</v>
      </c>
      <c r="BC39">
        <f>(S39-E39/(N39/1.35))</f>
        <v>397.05268155668864</v>
      </c>
      <c r="BD39">
        <f>E39*BB39/100/BC39</f>
        <v>-1.105895046317854E-2</v>
      </c>
    </row>
    <row r="40" spans="1:56" x14ac:dyDescent="0.35">
      <c r="A40" s="1" t="s">
        <v>0</v>
      </c>
      <c r="B40" s="1" t="s">
        <v>1140</v>
      </c>
      <c r="K40" s="1">
        <v>2.72</v>
      </c>
    </row>
    <row r="41" spans="1:56" x14ac:dyDescent="0.35">
      <c r="A41" s="1" t="s">
        <v>0</v>
      </c>
      <c r="B41" s="1" t="s">
        <v>1139</v>
      </c>
      <c r="K41" s="1">
        <v>2.72</v>
      </c>
    </row>
    <row r="42" spans="1:56" x14ac:dyDescent="0.35">
      <c r="A42" s="1">
        <v>9</v>
      </c>
      <c r="B42" s="1" t="s">
        <v>1138</v>
      </c>
      <c r="C42" s="1">
        <v>2163.0000016987324</v>
      </c>
      <c r="D42" s="1">
        <v>0</v>
      </c>
      <c r="E42">
        <f>(R42-S42*(1000-T42)/(1000-U42))*AK42</f>
        <v>-6.2379274816107788</v>
      </c>
      <c r="F42">
        <f>IF(AV42&lt;&gt;0,1/(1/AV42-1/N42),0)</f>
        <v>3.5571966816088683</v>
      </c>
      <c r="G42">
        <f>((AY42-AL42/2)*S42-E42)/(AY42+AL42/2)</f>
        <v>389.04484118430815</v>
      </c>
      <c r="H42">
        <f>AL42*1000</f>
        <v>32.119080199289584</v>
      </c>
      <c r="I42">
        <f>(AQ42-AW42)</f>
        <v>1.4659215518304776</v>
      </c>
      <c r="J42">
        <f>(P42+AP42*D42)</f>
        <v>31.513460159301758</v>
      </c>
      <c r="K42" s="1">
        <v>2.72</v>
      </c>
      <c r="L42">
        <f>(K42*AE42+AF42)</f>
        <v>2.140174012184143</v>
      </c>
      <c r="M42" s="1">
        <v>0.5</v>
      </c>
      <c r="N42">
        <f>L42*(M42+1)*(M42+1)/(M42*M42+1)</f>
        <v>3.8523132219314578</v>
      </c>
      <c r="O42" s="1">
        <v>30.873022079467773</v>
      </c>
      <c r="P42" s="1">
        <v>31.513460159301758</v>
      </c>
      <c r="Q42" s="1">
        <v>31.012624740600586</v>
      </c>
      <c r="R42" s="1">
        <v>399.97982788085938</v>
      </c>
      <c r="S42" s="1">
        <v>394.15109252929688</v>
      </c>
      <c r="T42" s="1">
        <v>7.8930678367614746</v>
      </c>
      <c r="U42" s="1">
        <v>35.996311187744141</v>
      </c>
      <c r="V42" s="1">
        <v>15.56489372253418</v>
      </c>
      <c r="W42" s="1">
        <v>70.983650207519531</v>
      </c>
      <c r="X42" s="1">
        <v>299.67758178710938</v>
      </c>
      <c r="Y42" s="1">
        <v>998.92626953125</v>
      </c>
      <c r="Z42" s="1">
        <v>0.17287746071815491</v>
      </c>
      <c r="AA42" s="1">
        <v>88.320968627929688</v>
      </c>
      <c r="AB42" s="1">
        <v>-4.533632755279541</v>
      </c>
      <c r="AC42" s="1">
        <v>0.22198215126991272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1.1017558153937841</v>
      </c>
      <c r="AL42">
        <f>(U42-T42)/(1000-U42)*AK42</f>
        <v>3.2119080199289586E-2</v>
      </c>
      <c r="AM42">
        <f>(P42+273.15)</f>
        <v>304.66346015930174</v>
      </c>
      <c r="AN42">
        <f>(O42+273.15)</f>
        <v>304.02302207946775</v>
      </c>
      <c r="AO42">
        <f>(Y42*AG42+Z42*AH42)*AI42</f>
        <v>159.82819955256127</v>
      </c>
      <c r="AP42">
        <f>((AO42+0.00000010773*(AN42^4-AM42^4))-AL42*44100)/(L42*51.4+0.00000043092*AM42^3)</f>
        <v>-10.347771507483445</v>
      </c>
      <c r="AQ42">
        <f>0.61365*EXP(17.502*J42/(240.97+J42))</f>
        <v>4.6451506229644224</v>
      </c>
      <c r="AR42">
        <f>AQ42*1000/AA42</f>
        <v>52.593972814463548</v>
      </c>
      <c r="AS42">
        <f>(AR42-U42)</f>
        <v>16.597661626719407</v>
      </c>
      <c r="AT42">
        <f>IF(D42,P42,(O42+P42)/2)</f>
        <v>31.193241119384766</v>
      </c>
      <c r="AU42">
        <f>0.61365*EXP(17.502*AT42/(240.97+AT42))</f>
        <v>4.5613244616021618</v>
      </c>
      <c r="AV42">
        <f>IF(AS42&lt;&gt;0,(1000-(AR42+U42)/2)/AS42*AL42,0)</f>
        <v>1.8494388951454042</v>
      </c>
      <c r="AW42">
        <f>U42*AA42/1000</f>
        <v>3.1792290711339448</v>
      </c>
      <c r="AX42">
        <f>(AU42-AW42)</f>
        <v>1.3820953904682169</v>
      </c>
      <c r="AY42">
        <f>1/(1.6/F42+1.37/N42)</f>
        <v>1.2415838143109683</v>
      </c>
      <c r="AZ42">
        <f>G42*AA42*0.001</f>
        <v>34.360817213097164</v>
      </c>
      <c r="BA42">
        <f>G42/S42</f>
        <v>0.98704493925864434</v>
      </c>
      <c r="BB42">
        <f>(1-AL42*AA42/AQ42/F42)*100</f>
        <v>82.832018218607416</v>
      </c>
      <c r="BC42">
        <f>(S42-E42/(N42/1.35))</f>
        <v>396.33710431365336</v>
      </c>
      <c r="BD42">
        <f>E42*BB42/100/BC42</f>
        <v>-1.303688494414163E-2</v>
      </c>
    </row>
    <row r="43" spans="1:56" x14ac:dyDescent="0.35">
      <c r="A43" s="1" t="s">
        <v>0</v>
      </c>
      <c r="B43" s="1" t="s">
        <v>1137</v>
      </c>
      <c r="K43" s="1">
        <v>2.72</v>
      </c>
    </row>
    <row r="44" spans="1:56" x14ac:dyDescent="0.35">
      <c r="A44" s="1" t="s">
        <v>0</v>
      </c>
      <c r="B44" s="1" t="s">
        <v>1136</v>
      </c>
      <c r="K44" s="1">
        <v>2.72</v>
      </c>
    </row>
    <row r="45" spans="1:56" x14ac:dyDescent="0.35">
      <c r="A45" s="1">
        <v>10</v>
      </c>
      <c r="B45" s="1" t="s">
        <v>1135</v>
      </c>
      <c r="C45" s="1">
        <v>2368.0000016987324</v>
      </c>
      <c r="D45" s="1">
        <v>0</v>
      </c>
      <c r="E45">
        <f>(R45-S45*(1000-T45)/(1000-U45))*AK45</f>
        <v>-5.9747473736517858</v>
      </c>
      <c r="F45">
        <f>IF(AV45&lt;&gt;0,1/(1/AV45-1/N45),0)</f>
        <v>0.28442857318903669</v>
      </c>
      <c r="G45">
        <f>((AY45-AL45/2)*S45-E45)/(AY45+AL45/2)</f>
        <v>357.74128335441139</v>
      </c>
      <c r="H45">
        <f>AL45*1000</f>
        <v>31.994694497470043</v>
      </c>
      <c r="I45">
        <f>(AQ45-AW45)</f>
        <v>9.6942347130279352</v>
      </c>
      <c r="J45">
        <f>(P45+AP45*D45)</f>
        <v>50.791217803955078</v>
      </c>
      <c r="K45" s="1">
        <v>2.72</v>
      </c>
      <c r="L45">
        <f>(K45*AE45+AF45)</f>
        <v>2.140174012184143</v>
      </c>
      <c r="M45" s="1">
        <v>0.5</v>
      </c>
      <c r="N45">
        <f>L45*(M45+1)*(M45+1)/(M45*M45+1)</f>
        <v>3.8523132219314578</v>
      </c>
      <c r="O45" s="1">
        <v>30.939895629882813</v>
      </c>
      <c r="P45" s="1">
        <v>50.791217803955078</v>
      </c>
      <c r="Q45" s="1">
        <v>31.036527633666992</v>
      </c>
      <c r="R45" s="1">
        <v>399.9422607421875</v>
      </c>
      <c r="S45" s="1">
        <v>393.92556762695313</v>
      </c>
      <c r="T45" s="1">
        <v>8.5009088516235352</v>
      </c>
      <c r="U45" s="1">
        <v>36.481834411621094</v>
      </c>
      <c r="V45" s="1">
        <v>16.700332641601563</v>
      </c>
      <c r="W45" s="1">
        <v>71.669837951660156</v>
      </c>
      <c r="X45" s="1">
        <v>299.67098999023438</v>
      </c>
      <c r="Y45" s="1">
        <v>1250.350830078125</v>
      </c>
      <c r="Z45" s="1">
        <v>0.19645293056964874</v>
      </c>
      <c r="AA45" s="1">
        <v>88.324325561523438</v>
      </c>
      <c r="AB45" s="1">
        <v>-4.4478631019592285</v>
      </c>
      <c r="AC45" s="1">
        <v>0.22626911103725433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1.1017315808464496</v>
      </c>
      <c r="AL45">
        <f>(U45-T45)/(1000-U45)*AK45</f>
        <v>3.1994694497470041E-2</v>
      </c>
      <c r="AM45">
        <f>(P45+273.15)</f>
        <v>323.94121780395506</v>
      </c>
      <c r="AN45">
        <f>(O45+273.15)</f>
        <v>304.08989562988279</v>
      </c>
      <c r="AO45">
        <f>(Y45*AG45+Z45*AH45)*AI45</f>
        <v>200.05612834089698</v>
      </c>
      <c r="AP45">
        <f>((AO45+0.00000010773*(AN45^4-AM45^4))-AL45*44100)/(L45*51.4+0.00000043092*AM45^3)</f>
        <v>-11.841211865752062</v>
      </c>
      <c r="AQ45">
        <f>0.61365*EXP(17.502*J45/(240.97+J45))</f>
        <v>12.916468132681546</v>
      </c>
      <c r="AR45">
        <f>AQ45*1000/AA45</f>
        <v>146.23908023712465</v>
      </c>
      <c r="AS45">
        <f>(AR45-U45)</f>
        <v>109.75724582550356</v>
      </c>
      <c r="AT45">
        <f>IF(D45,P45,(O45+P45)/2)</f>
        <v>40.865556716918945</v>
      </c>
      <c r="AU45">
        <f>0.61365*EXP(17.502*AT45/(240.97+AT45))</f>
        <v>7.7634145418817235</v>
      </c>
      <c r="AV45">
        <f>IF(AS45&lt;&gt;0,(1000-(AR45+U45)/2)/AS45*AL45,0)</f>
        <v>0.26487221283273488</v>
      </c>
      <c r="AW45">
        <f>U45*AA45/1000</f>
        <v>3.2222334196536102</v>
      </c>
      <c r="AX45">
        <f>(AU45-AW45)</f>
        <v>4.5411811222281138</v>
      </c>
      <c r="AY45">
        <f>1/(1.6/F45+1.37/N45)</f>
        <v>0.16719767651867654</v>
      </c>
      <c r="AZ45">
        <f>G45*AA45*0.001</f>
        <v>31.597257577792238</v>
      </c>
      <c r="BA45">
        <f>G45/S45</f>
        <v>0.9081443621684181</v>
      </c>
      <c r="BB45">
        <f>(1-AL45*AA45/AQ45/F45)*100</f>
        <v>23.07964179256976</v>
      </c>
      <c r="BC45">
        <f>(S45-E45/(N45/1.35))</f>
        <v>396.01935089164465</v>
      </c>
      <c r="BD45">
        <f>E45*BB45/100/BC45</f>
        <v>-3.4820275543229651E-3</v>
      </c>
    </row>
    <row r="46" spans="1:56" x14ac:dyDescent="0.35">
      <c r="A46" s="1" t="s">
        <v>0</v>
      </c>
      <c r="B46" s="1" t="s">
        <v>1134</v>
      </c>
      <c r="K46" s="1">
        <v>2.72</v>
      </c>
    </row>
    <row r="47" spans="1:56" x14ac:dyDescent="0.35">
      <c r="A47" s="1" t="s">
        <v>0</v>
      </c>
      <c r="B47" s="1" t="s">
        <v>1133</v>
      </c>
      <c r="K47" s="1">
        <v>2.72</v>
      </c>
    </row>
    <row r="48" spans="1:56" x14ac:dyDescent="0.35">
      <c r="A48" s="1">
        <v>11</v>
      </c>
      <c r="B48" s="1" t="s">
        <v>1132</v>
      </c>
      <c r="C48" s="1">
        <v>2573.5000016875565</v>
      </c>
      <c r="D48" s="1">
        <v>0</v>
      </c>
      <c r="E48">
        <f>(R48-S48*(1000-T48)/(1000-U48))*AK48</f>
        <v>-5.3555680377138559</v>
      </c>
      <c r="F48">
        <f>IF(AV48&lt;&gt;0,1/(1/AV48-1/N48),0)</f>
        <v>0.30505246335311015</v>
      </c>
      <c r="G48">
        <f>((AY48-AL48/2)*S48-E48)/(AY48+AL48/2)</f>
        <v>355.7242871339883</v>
      </c>
      <c r="H48">
        <f>AL48*1000</f>
        <v>32.233795622709522</v>
      </c>
      <c r="I48">
        <f>(AQ48-AW48)</f>
        <v>9.1732456218383156</v>
      </c>
      <c r="J48">
        <f>(P48+AP48*D48)</f>
        <v>50.079025268554688</v>
      </c>
      <c r="K48" s="1">
        <v>2.72</v>
      </c>
      <c r="L48">
        <f>(K48*AE48+AF48)</f>
        <v>2.140174012184143</v>
      </c>
      <c r="M48" s="1">
        <v>0.5</v>
      </c>
      <c r="N48">
        <f>L48*(M48+1)*(M48+1)/(M48*M48+1)</f>
        <v>3.8523132219314578</v>
      </c>
      <c r="O48" s="1">
        <v>30.969884872436523</v>
      </c>
      <c r="P48" s="1">
        <v>50.079025268554688</v>
      </c>
      <c r="Q48" s="1">
        <v>31.065191268920898</v>
      </c>
      <c r="R48" s="1">
        <v>399.99102783203125</v>
      </c>
      <c r="S48" s="1">
        <v>393.34423828125</v>
      </c>
      <c r="T48" s="1">
        <v>9.1337089538574219</v>
      </c>
      <c r="U48" s="1">
        <v>37.298194885253906</v>
      </c>
      <c r="V48" s="1">
        <v>17.91279411315918</v>
      </c>
      <c r="W48" s="1">
        <v>73.14825439453125</v>
      </c>
      <c r="X48" s="1">
        <v>299.68865966796875</v>
      </c>
      <c r="Y48" s="1">
        <v>1600.5958251953125</v>
      </c>
      <c r="Z48" s="1">
        <v>9.1676916927099228E-3</v>
      </c>
      <c r="AA48" s="1">
        <v>88.324180603027344</v>
      </c>
      <c r="AB48" s="1">
        <v>-4.2752604484558105</v>
      </c>
      <c r="AC48" s="1">
        <v>0.2280343621969223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1.1017965428969436</v>
      </c>
      <c r="AL48">
        <f>(U48-T48)/(1000-U48)*AK48</f>
        <v>3.2233795622709518E-2</v>
      </c>
      <c r="AM48">
        <f>(P48+273.15)</f>
        <v>323.22902526855466</v>
      </c>
      <c r="AN48">
        <f>(O48+273.15)</f>
        <v>304.1198848724365</v>
      </c>
      <c r="AO48">
        <f>(Y48*AG48+Z48*AH48)*AI48</f>
        <v>256.09532630707326</v>
      </c>
      <c r="AP48">
        <f>((AO48+0.00000010773*(AN48^4-AM48^4))-AL48*44100)/(L48*51.4+0.00000043092*AM48^3)</f>
        <v>-11.398724138013957</v>
      </c>
      <c r="AQ48">
        <f>0.61365*EXP(17.502*J48/(240.97+J48))</f>
        <v>12.467578123050393</v>
      </c>
      <c r="AR48">
        <f>AQ48*1000/AA48</f>
        <v>141.15701994548775</v>
      </c>
      <c r="AS48">
        <f>(AR48-U48)</f>
        <v>103.85882506023384</v>
      </c>
      <c r="AT48">
        <f>IF(D48,P48,(O48+P48)/2)</f>
        <v>40.524455070495605</v>
      </c>
      <c r="AU48">
        <f>0.61365*EXP(17.502*AT48/(240.97+AT48))</f>
        <v>7.623909453645318</v>
      </c>
      <c r="AV48">
        <f>IF(AS48&lt;&gt;0,(1000-(AR48+U48)/2)/AS48*AL48,0)</f>
        <v>0.28266881648577158</v>
      </c>
      <c r="AW48">
        <f>U48*AA48/1000</f>
        <v>3.2943325012120765</v>
      </c>
      <c r="AX48">
        <f>(AU48-AW48)</f>
        <v>4.329576952433241</v>
      </c>
      <c r="AY48">
        <f>1/(1.6/F48+1.37/N48)</f>
        <v>0.17855134404114342</v>
      </c>
      <c r="AZ48">
        <f>G48*AA48*0.001</f>
        <v>31.419056181705539</v>
      </c>
      <c r="BA48">
        <f>G48/S48</f>
        <v>0.90435870800689699</v>
      </c>
      <c r="BB48">
        <f>(1-AL48*AA48/AQ48/F48)*100</f>
        <v>25.14265314577483</v>
      </c>
      <c r="BC48">
        <f>(S48-E48/(N48/1.35))</f>
        <v>395.22103708612201</v>
      </c>
      <c r="BD48">
        <f>E48*BB48/100/BC48</f>
        <v>-3.4070349737353517E-3</v>
      </c>
    </row>
    <row r="49" spans="1:56" x14ac:dyDescent="0.35">
      <c r="A49" s="1" t="s">
        <v>0</v>
      </c>
      <c r="B49" s="1" t="s">
        <v>1131</v>
      </c>
      <c r="K49" s="1">
        <v>2.72</v>
      </c>
    </row>
    <row r="50" spans="1:56" x14ac:dyDescent="0.35">
      <c r="A50" s="1" t="s">
        <v>0</v>
      </c>
      <c r="B50" s="1" t="s">
        <v>1126</v>
      </c>
      <c r="K50" s="1">
        <v>2.72</v>
      </c>
    </row>
    <row r="51" spans="1:56" x14ac:dyDescent="0.35">
      <c r="A51" s="1">
        <v>12</v>
      </c>
      <c r="B51" s="1" t="s">
        <v>1130</v>
      </c>
      <c r="C51" s="1">
        <v>2779.0000016763806</v>
      </c>
      <c r="D51" s="1">
        <v>0</v>
      </c>
      <c r="E51">
        <f>(R51-S51*(1000-T51)/(1000-U51))*AK51</f>
        <v>-5.0683076500053463</v>
      </c>
      <c r="F51">
        <f>IF(AV51&lt;&gt;0,1/(1/AV51-1/N51),0)</f>
        <v>0.34843699065154898</v>
      </c>
      <c r="G51">
        <f>((AY51-AL51/2)*S51-E51)/(AY51+AL51/2)</f>
        <v>357.17473028790289</v>
      </c>
      <c r="H51">
        <f>AL51*1000</f>
        <v>32.812523400174172</v>
      </c>
      <c r="I51">
        <f>(AQ51-AW51)</f>
        <v>8.2954958547215032</v>
      </c>
      <c r="J51">
        <f>(P51+AP51*D51)</f>
        <v>48.789527893066406</v>
      </c>
      <c r="K51" s="1">
        <v>2.72</v>
      </c>
      <c r="L51">
        <f>(K51*AE51+AF51)</f>
        <v>2.140174012184143</v>
      </c>
      <c r="M51" s="1">
        <v>0.5</v>
      </c>
      <c r="N51">
        <f>L51*(M51+1)*(M51+1)/(M51*M51+1)</f>
        <v>3.8523132219314578</v>
      </c>
      <c r="O51" s="1">
        <v>31.104246139526367</v>
      </c>
      <c r="P51" s="1">
        <v>48.789527893066406</v>
      </c>
      <c r="Q51" s="1">
        <v>31.148353576660156</v>
      </c>
      <c r="R51" s="1">
        <v>400.09478759765625</v>
      </c>
      <c r="S51" s="1">
        <v>392.99066162109375</v>
      </c>
      <c r="T51" s="1">
        <v>9.7815561294555664</v>
      </c>
      <c r="U51" s="1">
        <v>38.420459747314453</v>
      </c>
      <c r="V51" s="1">
        <v>19.037052154541016</v>
      </c>
      <c r="W51" s="1">
        <v>74.774635314941406</v>
      </c>
      <c r="X51" s="1">
        <v>299.66592407226563</v>
      </c>
      <c r="Y51" s="1">
        <v>1999.9837646484375</v>
      </c>
      <c r="Z51" s="1">
        <v>5.6316569447517395E-2</v>
      </c>
      <c r="AA51" s="1">
        <v>88.324539184570313</v>
      </c>
      <c r="AB51" s="1">
        <v>-4.0685849189758301</v>
      </c>
      <c r="AC51" s="1">
        <v>0.23048454523086548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1.101712956148035</v>
      </c>
      <c r="AL51">
        <f>(U51-T51)/(1000-U51)*AK51</f>
        <v>3.2812523400174175E-2</v>
      </c>
      <c r="AM51">
        <f>(P51+273.15)</f>
        <v>321.93952789306638</v>
      </c>
      <c r="AN51">
        <f>(O51+273.15)</f>
        <v>304.25424613952634</v>
      </c>
      <c r="AO51">
        <f>(Y51*AG51+Z51*AH51)*AI51</f>
        <v>319.99739519125069</v>
      </c>
      <c r="AP51">
        <f>((AO51+0.00000010773*(AN51^4-AM51^4))-AL51*44100)/(L51*51.4+0.00000043092*AM51^3)</f>
        <v>-10.942993257148652</v>
      </c>
      <c r="AQ51">
        <f>0.61365*EXP(17.502*J51/(240.97+J51))</f>
        <v>11.688965257162385</v>
      </c>
      <c r="AR51">
        <f>AQ51*1000/AA51</f>
        <v>132.34108397368652</v>
      </c>
      <c r="AS51">
        <f>(AR51-U51)</f>
        <v>93.92062422637207</v>
      </c>
      <c r="AT51">
        <f>IF(D51,P51,(O51+P51)/2)</f>
        <v>39.946887016296387</v>
      </c>
      <c r="AU51">
        <f>0.61365*EXP(17.502*AT51/(240.97+AT51))</f>
        <v>7.3926433192097658</v>
      </c>
      <c r="AV51">
        <f>IF(AS51&lt;&gt;0,(1000-(AR51+U51)/2)/AS51*AL51,0)</f>
        <v>0.31953540633676664</v>
      </c>
      <c r="AW51">
        <f>U51*AA51/1000</f>
        <v>3.393469402440882</v>
      </c>
      <c r="AX51">
        <f>(AU51-AW51)</f>
        <v>3.9991739167688838</v>
      </c>
      <c r="AY51">
        <f>1/(1.6/F51+1.37/N51)</f>
        <v>0.20211961042301585</v>
      </c>
      <c r="AZ51">
        <f>G51*AA51*0.001</f>
        <v>31.54729346105221</v>
      </c>
      <c r="BA51">
        <f>G51/S51</f>
        <v>0.90886314910016064</v>
      </c>
      <c r="BB51">
        <f>(1-AL51*AA51/AQ51/F51)*100</f>
        <v>28.842498809445161</v>
      </c>
      <c r="BC51">
        <f>(S51-E51/(N51/1.35))</f>
        <v>394.76679324210369</v>
      </c>
      <c r="BD51">
        <f>E51*BB51/100/BC51</f>
        <v>-3.7030130158776983E-3</v>
      </c>
    </row>
    <row r="52" spans="1:56" x14ac:dyDescent="0.35">
      <c r="A52" s="1" t="s">
        <v>0</v>
      </c>
      <c r="B52" s="1" t="s">
        <v>1129</v>
      </c>
    </row>
    <row r="53" spans="1:56" x14ac:dyDescent="0.35">
      <c r="A53" s="1" t="s">
        <v>0</v>
      </c>
      <c r="B53" s="1" t="s">
        <v>1128</v>
      </c>
    </row>
    <row r="54" spans="1:56" x14ac:dyDescent="0.35">
      <c r="A54" s="1" t="s">
        <v>0</v>
      </c>
      <c r="B54" s="1" t="s">
        <v>1127</v>
      </c>
    </row>
    <row r="55" spans="1:56" x14ac:dyDescent="0.35">
      <c r="A55" s="1" t="s">
        <v>0</v>
      </c>
      <c r="B55" s="1" t="s">
        <v>1126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EB2F50-FABB-4E87-89AB-6EA92341DBEE}">
  <dimension ref="A1:BD55"/>
  <sheetViews>
    <sheetView zoomScale="48" workbookViewId="0">
      <selection activeCell="K18" sqref="K18:K51"/>
    </sheetView>
  </sheetViews>
  <sheetFormatPr defaultRowHeight="14.5" x14ac:dyDescent="0.35"/>
  <sheetData>
    <row r="1" spans="1:56" x14ac:dyDescent="0.35">
      <c r="A1" s="1" t="s">
        <v>70</v>
      </c>
    </row>
    <row r="2" spans="1:56" x14ac:dyDescent="0.35">
      <c r="A2" s="1" t="s">
        <v>1215</v>
      </c>
    </row>
    <row r="3" spans="1:56" x14ac:dyDescent="0.35">
      <c r="A3" s="1" t="s">
        <v>69</v>
      </c>
      <c r="B3" s="1" t="s">
        <v>624</v>
      </c>
    </row>
    <row r="4" spans="1:56" x14ac:dyDescent="0.35">
      <c r="A4" s="1" t="s">
        <v>67</v>
      </c>
      <c r="B4" s="1" t="s">
        <v>66</v>
      </c>
      <c r="C4" s="1">
        <v>1</v>
      </c>
      <c r="D4" s="1">
        <v>0.15999999642372131</v>
      </c>
    </row>
    <row r="5" spans="1:56" x14ac:dyDescent="0.35">
      <c r="A5" s="1" t="s">
        <v>65</v>
      </c>
      <c r="B5" s="1">
        <v>4</v>
      </c>
    </row>
    <row r="6" spans="1:56" x14ac:dyDescent="0.35">
      <c r="A6" s="1" t="s">
        <v>64</v>
      </c>
      <c r="B6" s="1" t="s">
        <v>623</v>
      </c>
    </row>
    <row r="7" spans="1:56" x14ac:dyDescent="0.35">
      <c r="A7" s="1" t="s">
        <v>0</v>
      </c>
      <c r="B7" s="1" t="s">
        <v>62</v>
      </c>
    </row>
    <row r="9" spans="1:56" x14ac:dyDescent="0.35">
      <c r="A9" s="1" t="s">
        <v>61</v>
      </c>
      <c r="B9" s="1" t="s">
        <v>60</v>
      </c>
      <c r="C9" s="1" t="s">
        <v>59</v>
      </c>
      <c r="D9" s="1" t="s">
        <v>58</v>
      </c>
      <c r="E9" s="1" t="s">
        <v>57</v>
      </c>
      <c r="F9" s="1" t="s">
        <v>56</v>
      </c>
      <c r="G9" s="1" t="s">
        <v>55</v>
      </c>
      <c r="H9" s="1" t="s">
        <v>54</v>
      </c>
      <c r="I9" s="1" t="s">
        <v>53</v>
      </c>
      <c r="J9" s="1" t="s">
        <v>52</v>
      </c>
      <c r="K9" s="1" t="s">
        <v>51</v>
      </c>
      <c r="L9" s="1" t="s">
        <v>50</v>
      </c>
      <c r="M9" s="1" t="s">
        <v>49</v>
      </c>
      <c r="N9" s="1" t="s">
        <v>48</v>
      </c>
      <c r="O9" s="1" t="s">
        <v>47</v>
      </c>
      <c r="P9" s="1" t="s">
        <v>46</v>
      </c>
      <c r="Q9" s="1" t="s">
        <v>45</v>
      </c>
      <c r="R9" s="1" t="s">
        <v>44</v>
      </c>
      <c r="S9" s="1" t="s">
        <v>43</v>
      </c>
      <c r="T9" s="1" t="s">
        <v>42</v>
      </c>
      <c r="U9" s="1" t="s">
        <v>41</v>
      </c>
      <c r="V9" s="1" t="s">
        <v>40</v>
      </c>
      <c r="W9" s="1" t="s">
        <v>39</v>
      </c>
      <c r="X9" s="1" t="s">
        <v>38</v>
      </c>
      <c r="Y9" s="1" t="s">
        <v>37</v>
      </c>
      <c r="Z9" s="1" t="s">
        <v>36</v>
      </c>
      <c r="AA9" s="1" t="s">
        <v>35</v>
      </c>
      <c r="AB9" s="1" t="s">
        <v>34</v>
      </c>
      <c r="AC9" s="1" t="s">
        <v>33</v>
      </c>
      <c r="AD9" s="1" t="s">
        <v>32</v>
      </c>
      <c r="AE9" s="1" t="s">
        <v>31</v>
      </c>
      <c r="AF9" s="1" t="s">
        <v>30</v>
      </c>
      <c r="AG9" s="1" t="s">
        <v>29</v>
      </c>
      <c r="AH9" s="1" t="s">
        <v>28</v>
      </c>
      <c r="AI9" s="1" t="s">
        <v>27</v>
      </c>
      <c r="AJ9" s="1" t="s">
        <v>26</v>
      </c>
      <c r="AK9" s="1" t="s">
        <v>25</v>
      </c>
      <c r="AL9" s="1" t="s">
        <v>24</v>
      </c>
      <c r="AM9" s="1" t="s">
        <v>23</v>
      </c>
      <c r="AN9" s="1" t="s">
        <v>22</v>
      </c>
      <c r="AO9" s="1" t="s">
        <v>21</v>
      </c>
      <c r="AP9" s="1" t="s">
        <v>20</v>
      </c>
      <c r="AQ9" s="1" t="s">
        <v>19</v>
      </c>
      <c r="AR9" s="1" t="s">
        <v>18</v>
      </c>
      <c r="AS9" s="1" t="s">
        <v>17</v>
      </c>
      <c r="AT9" s="1" t="s">
        <v>16</v>
      </c>
      <c r="AU9" s="1" t="s">
        <v>15</v>
      </c>
      <c r="AV9" s="1" t="s">
        <v>14</v>
      </c>
      <c r="AW9" s="1" t="s">
        <v>13</v>
      </c>
      <c r="AX9" s="1" t="s">
        <v>12</v>
      </c>
      <c r="AY9" s="1" t="s">
        <v>11</v>
      </c>
      <c r="AZ9" s="1" t="s">
        <v>10</v>
      </c>
      <c r="BA9" s="1" t="s">
        <v>9</v>
      </c>
      <c r="BB9" s="1" t="s">
        <v>8</v>
      </c>
      <c r="BC9" s="1" t="s">
        <v>7</v>
      </c>
      <c r="BD9" s="1" t="s">
        <v>6</v>
      </c>
    </row>
    <row r="10" spans="1:56" x14ac:dyDescent="0.35">
      <c r="A10" s="1" t="s">
        <v>5</v>
      </c>
      <c r="B10" s="1" t="s">
        <v>5</v>
      </c>
      <c r="C10" s="1" t="s">
        <v>5</v>
      </c>
      <c r="D10" s="1" t="s">
        <v>5</v>
      </c>
      <c r="E10" s="1" t="s">
        <v>4</v>
      </c>
      <c r="F10" s="1" t="s">
        <v>4</v>
      </c>
      <c r="G10" s="1" t="s">
        <v>4</v>
      </c>
      <c r="H10" s="1" t="s">
        <v>4</v>
      </c>
      <c r="I10" s="1" t="s">
        <v>4</v>
      </c>
      <c r="J10" s="1" t="s">
        <v>4</v>
      </c>
      <c r="K10" s="1" t="s">
        <v>5</v>
      </c>
      <c r="L10" s="1" t="s">
        <v>4</v>
      </c>
      <c r="M10" s="1" t="s">
        <v>5</v>
      </c>
      <c r="N10" s="1" t="s">
        <v>4</v>
      </c>
      <c r="O10" s="1" t="s">
        <v>5</v>
      </c>
      <c r="P10" s="1" t="s">
        <v>5</v>
      </c>
      <c r="Q10" s="1" t="s">
        <v>5</v>
      </c>
      <c r="R10" s="1" t="s">
        <v>5</v>
      </c>
      <c r="S10" s="1" t="s">
        <v>5</v>
      </c>
      <c r="T10" s="1" t="s">
        <v>5</v>
      </c>
      <c r="U10" s="1" t="s">
        <v>5</v>
      </c>
      <c r="V10" s="1" t="s">
        <v>5</v>
      </c>
      <c r="W10" s="1" t="s">
        <v>5</v>
      </c>
      <c r="X10" s="1" t="s">
        <v>5</v>
      </c>
      <c r="Y10" s="1" t="s">
        <v>5</v>
      </c>
      <c r="Z10" s="1" t="s">
        <v>5</v>
      </c>
      <c r="AA10" s="1" t="s">
        <v>5</v>
      </c>
      <c r="AB10" s="1" t="s">
        <v>5</v>
      </c>
      <c r="AC10" s="1" t="s">
        <v>5</v>
      </c>
      <c r="AD10" s="1" t="s">
        <v>5</v>
      </c>
      <c r="AE10" s="1" t="s">
        <v>5</v>
      </c>
      <c r="AF10" s="1" t="s">
        <v>5</v>
      </c>
      <c r="AG10" s="1" t="s">
        <v>5</v>
      </c>
      <c r="AH10" s="1" t="s">
        <v>5</v>
      </c>
      <c r="AI10" s="1" t="s">
        <v>5</v>
      </c>
      <c r="AJ10" s="1" t="s">
        <v>5</v>
      </c>
      <c r="AK10" s="1" t="s">
        <v>4</v>
      </c>
      <c r="AL10" s="1" t="s">
        <v>4</v>
      </c>
      <c r="AM10" s="1" t="s">
        <v>4</v>
      </c>
      <c r="AN10" s="1" t="s">
        <v>4</v>
      </c>
      <c r="AO10" s="1" t="s">
        <v>4</v>
      </c>
      <c r="AP10" s="1" t="s">
        <v>4</v>
      </c>
      <c r="AQ10" s="1" t="s">
        <v>4</v>
      </c>
      <c r="AR10" s="1" t="s">
        <v>4</v>
      </c>
      <c r="AS10" s="1" t="s">
        <v>4</v>
      </c>
      <c r="AT10" s="1" t="s">
        <v>4</v>
      </c>
      <c r="AU10" s="1" t="s">
        <v>4</v>
      </c>
      <c r="AV10" s="1" t="s">
        <v>4</v>
      </c>
      <c r="AW10" s="1" t="s">
        <v>4</v>
      </c>
      <c r="AX10" s="1" t="s">
        <v>4</v>
      </c>
      <c r="AY10" s="1" t="s">
        <v>4</v>
      </c>
      <c r="AZ10" s="1" t="s">
        <v>4</v>
      </c>
      <c r="BA10" s="1" t="s">
        <v>4</v>
      </c>
      <c r="BB10" s="1" t="s">
        <v>4</v>
      </c>
      <c r="BC10" s="1" t="s">
        <v>4</v>
      </c>
      <c r="BD10" s="1" t="s">
        <v>4</v>
      </c>
    </row>
    <row r="11" spans="1:56" x14ac:dyDescent="0.35">
      <c r="A11" s="1" t="s">
        <v>0</v>
      </c>
      <c r="B11" s="1" t="s">
        <v>1214</v>
      </c>
    </row>
    <row r="12" spans="1:56" x14ac:dyDescent="0.35">
      <c r="A12" s="1" t="s">
        <v>0</v>
      </c>
      <c r="B12" s="1" t="s">
        <v>1213</v>
      </c>
    </row>
    <row r="13" spans="1:56" x14ac:dyDescent="0.35">
      <c r="A13" s="1" t="s">
        <v>0</v>
      </c>
      <c r="B13" s="1" t="s">
        <v>1212</v>
      </c>
    </row>
    <row r="14" spans="1:56" x14ac:dyDescent="0.35">
      <c r="A14" s="1" t="s">
        <v>0</v>
      </c>
      <c r="B14" s="1" t="s">
        <v>1211</v>
      </c>
    </row>
    <row r="15" spans="1:56" x14ac:dyDescent="0.35">
      <c r="A15" s="1" t="s">
        <v>0</v>
      </c>
      <c r="B15" s="1" t="s">
        <v>1210</v>
      </c>
    </row>
    <row r="16" spans="1:56" x14ac:dyDescent="0.35">
      <c r="A16" s="1" t="s">
        <v>0</v>
      </c>
      <c r="B16" s="1" t="s">
        <v>1209</v>
      </c>
    </row>
    <row r="17" spans="1:56" x14ac:dyDescent="0.35">
      <c r="A17" s="1" t="s">
        <v>0</v>
      </c>
      <c r="B17" s="1" t="s">
        <v>1208</v>
      </c>
    </row>
    <row r="18" spans="1:56" x14ac:dyDescent="0.35">
      <c r="A18" s="1">
        <v>1</v>
      </c>
      <c r="B18" s="1" t="s">
        <v>1207</v>
      </c>
      <c r="C18" s="1">
        <v>373.00000134110451</v>
      </c>
      <c r="D18" s="1">
        <v>0</v>
      </c>
      <c r="E18">
        <f>(R18-S18*(1000-T18)/(1000-U18))*AK18</f>
        <v>-11.621747907669999</v>
      </c>
      <c r="F18">
        <f>IF(AV18&lt;&gt;0,1/(1/AV18-1/N18),0)</f>
        <v>1.9639688573462279</v>
      </c>
      <c r="G18">
        <f>((AY18-AL18/2)*S18-E18)/(AY18+AL18/2)</f>
        <v>398.98854074191155</v>
      </c>
      <c r="H18">
        <f>AL18*1000</f>
        <v>30.284911953484432</v>
      </c>
      <c r="I18">
        <f>(AQ18-AW18)</f>
        <v>1.9561476160026303</v>
      </c>
      <c r="J18">
        <f>(P18+AP18*D18)</f>
        <v>33.781650543212891</v>
      </c>
      <c r="K18" s="1">
        <v>2.72</v>
      </c>
      <c r="L18">
        <f>(K18*AE18+AF18)</f>
        <v>2.140174012184143</v>
      </c>
      <c r="M18" s="1">
        <v>0.5</v>
      </c>
      <c r="N18">
        <f>L18*(M18+1)*(M18+1)/(M18*M18+1)</f>
        <v>3.8523132219314578</v>
      </c>
      <c r="O18" s="1">
        <v>31.113113403320313</v>
      </c>
      <c r="P18" s="1">
        <v>33.781650543212891</v>
      </c>
      <c r="Q18" s="1">
        <v>31.213779449462891</v>
      </c>
      <c r="R18" s="1">
        <v>399.97262573242188</v>
      </c>
      <c r="S18" s="1">
        <v>399.53848266601563</v>
      </c>
      <c r="T18" s="1">
        <v>11.156000137329102</v>
      </c>
      <c r="U18" s="1">
        <v>37.614337921142578</v>
      </c>
      <c r="V18" s="1">
        <v>21.700149536132813</v>
      </c>
      <c r="W18" s="1">
        <v>73.165718078613281</v>
      </c>
      <c r="X18" s="1">
        <v>299.62759399414063</v>
      </c>
      <c r="Y18" s="1">
        <v>0.24350172281265259</v>
      </c>
      <c r="Z18" s="1">
        <v>0.40861794352531433</v>
      </c>
      <c r="AA18" s="1">
        <v>88.320854187011719</v>
      </c>
      <c r="AB18" s="1">
        <v>-4.3574934005737305</v>
      </c>
      <c r="AC18" s="1">
        <v>0.23467212915420532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1.1015720367431638</v>
      </c>
      <c r="AL18">
        <f>(U18-T18)/(1000-U18)*AK18</f>
        <v>3.0284911953484431E-2</v>
      </c>
      <c r="AM18">
        <f>(P18+273.15)</f>
        <v>306.93165054321287</v>
      </c>
      <c r="AN18">
        <f>(O18+273.15)</f>
        <v>304.26311340332029</v>
      </c>
      <c r="AO18">
        <f>(Y18*AG18+Z18*AH18)*AI18</f>
        <v>3.8960274779194393E-2</v>
      </c>
      <c r="AP18">
        <f>((AO18+0.00000010773*(AN18^4-AM18^4))-AL18*44100)/(L18*51.4+0.00000043092*AM18^3)</f>
        <v>-11.173349493545734</v>
      </c>
      <c r="AQ18">
        <f>0.61365*EXP(17.502*J18/(240.97+J18))</f>
        <v>5.2782780708768495</v>
      </c>
      <c r="AR18">
        <f>AQ18*1000/AA18</f>
        <v>59.762534222105181</v>
      </c>
      <c r="AS18">
        <f>(AR18-U18)</f>
        <v>22.148196300962603</v>
      </c>
      <c r="AT18">
        <f>IF(D18,P18,(O18+P18)/2)</f>
        <v>32.447381973266602</v>
      </c>
      <c r="AU18">
        <f>0.61365*EXP(17.502*AT18/(240.97+AT18))</f>
        <v>4.8973392413701031</v>
      </c>
      <c r="AV18">
        <f>IF(AS18&lt;&gt;0,(1000-(AR18+U18)/2)/AS18*AL18,0)</f>
        <v>1.3008005962386333</v>
      </c>
      <c r="AW18">
        <f>U18*AA18/1000</f>
        <v>3.3221304548742192</v>
      </c>
      <c r="AX18">
        <f>(AU18-AW18)</f>
        <v>1.5752087864958839</v>
      </c>
      <c r="AY18">
        <f>1/(1.6/F18+1.37/N18)</f>
        <v>0.85447639091913363</v>
      </c>
      <c r="AZ18">
        <f>G18*AA18*0.001</f>
        <v>35.239008729154961</v>
      </c>
      <c r="BA18">
        <f>G18/S18</f>
        <v>0.99862355705904859</v>
      </c>
      <c r="BB18">
        <f>(1-AL18*AA18/AQ18/F18)*100</f>
        <v>74.197444961953977</v>
      </c>
      <c r="BC18">
        <f>(S18-E18/(N18/1.35))</f>
        <v>403.61119398814645</v>
      </c>
      <c r="BD18">
        <f>E18*BB18/100/BC18</f>
        <v>-2.1364719650624291E-2</v>
      </c>
    </row>
    <row r="19" spans="1:56" x14ac:dyDescent="0.35">
      <c r="A19" s="1" t="s">
        <v>0</v>
      </c>
      <c r="B19" s="1" t="s">
        <v>1206</v>
      </c>
      <c r="K19" s="1">
        <v>2.72</v>
      </c>
    </row>
    <row r="20" spans="1:56" x14ac:dyDescent="0.35">
      <c r="A20" s="1" t="s">
        <v>0</v>
      </c>
      <c r="B20" s="1" t="s">
        <v>1205</v>
      </c>
      <c r="K20" s="1">
        <v>2.72</v>
      </c>
    </row>
    <row r="21" spans="1:56" x14ac:dyDescent="0.35">
      <c r="A21" s="1">
        <v>2</v>
      </c>
      <c r="B21" s="1" t="s">
        <v>1204</v>
      </c>
      <c r="C21" s="1">
        <v>577.50000135228038</v>
      </c>
      <c r="D21" s="1">
        <v>0</v>
      </c>
      <c r="E21">
        <f>(R21-S21*(1000-T21)/(1000-U21))*AK21</f>
        <v>-11.111357921009452</v>
      </c>
      <c r="F21">
        <f>IF(AV21&lt;&gt;0,1/(1/AV21-1/N21),0)</f>
        <v>4.9774077876955278</v>
      </c>
      <c r="G21">
        <f>((AY21-AL21/2)*S21-E21)/(AY21+AL21/2)</f>
        <v>399.0944069403688</v>
      </c>
      <c r="H21">
        <f>AL21*1000</f>
        <v>29.008170853886853</v>
      </c>
      <c r="I21">
        <f>(AQ21-AW21)</f>
        <v>1.1284386422994443</v>
      </c>
      <c r="J21">
        <f>(P21+AP21*D21)</f>
        <v>30.586658477783203</v>
      </c>
      <c r="K21" s="1">
        <v>2.72</v>
      </c>
      <c r="L21">
        <f>(K21*AE21+AF21)</f>
        <v>2.140174012184143</v>
      </c>
      <c r="M21" s="1">
        <v>0.5</v>
      </c>
      <c r="N21">
        <f>L21*(M21+1)*(M21+1)/(M21*M21+1)</f>
        <v>3.8523132219314578</v>
      </c>
      <c r="O21" s="1">
        <v>31.076793670654297</v>
      </c>
      <c r="P21" s="1">
        <v>30.586658477783203</v>
      </c>
      <c r="Q21" s="1">
        <v>31.207098007202148</v>
      </c>
      <c r="R21" s="1">
        <v>399.84384155273438</v>
      </c>
      <c r="S21" s="1">
        <v>399.41281127929688</v>
      </c>
      <c r="T21" s="1">
        <v>11.759764671325684</v>
      </c>
      <c r="U21" s="1">
        <v>37.112361907958984</v>
      </c>
      <c r="V21" s="1">
        <v>22.921295166015625</v>
      </c>
      <c r="W21" s="1">
        <v>72.336769104003906</v>
      </c>
      <c r="X21" s="1">
        <v>299.66940307617188</v>
      </c>
      <c r="Y21" s="1">
        <v>25.145235061645508</v>
      </c>
      <c r="Z21" s="1">
        <v>0.32218480110168457</v>
      </c>
      <c r="AA21" s="1">
        <v>88.318328857421875</v>
      </c>
      <c r="AB21" s="1">
        <v>-4.5474014282226563</v>
      </c>
      <c r="AC21" s="1">
        <v>0.24885307252407074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1.1017257466035728</v>
      </c>
      <c r="AL21">
        <f>(U21-T21)/(1000-U21)*AK21</f>
        <v>2.9008170853886853E-2</v>
      </c>
      <c r="AM21">
        <f>(P21+273.15)</f>
        <v>303.73665847778318</v>
      </c>
      <c r="AN21">
        <f>(O21+273.15)</f>
        <v>304.22679367065427</v>
      </c>
      <c r="AO21">
        <f>(Y21*AG21+Z21*AH21)*AI21</f>
        <v>4.023237519936913</v>
      </c>
      <c r="AP21">
        <f>((AO21+0.00000010773*(AN21^4-AM21^4))-AL21*44100)/(L21*51.4+0.00000043092*AM21^3)</f>
        <v>-10.397318210791514</v>
      </c>
      <c r="AQ21">
        <f>0.61365*EXP(17.502*J21/(240.97+J21))</f>
        <v>4.4061404259622226</v>
      </c>
      <c r="AR21">
        <f>AQ21*1000/AA21</f>
        <v>49.889309308324286</v>
      </c>
      <c r="AS21">
        <f>(AR21-U21)</f>
        <v>12.776947400365302</v>
      </c>
      <c r="AT21">
        <f>IF(D21,P21,(O21+P21)/2)</f>
        <v>30.83172607421875</v>
      </c>
      <c r="AU21">
        <f>0.61365*EXP(17.502*AT21/(240.97+AT21))</f>
        <v>4.4682740230692053</v>
      </c>
      <c r="AV21">
        <f>IF(AS21&lt;&gt;0,(1000-(AR21+U21)/2)/AS21*AL21,0)</f>
        <v>2.1715899982092552</v>
      </c>
      <c r="AW21">
        <f>U21*AA21/1000</f>
        <v>3.2777017836627782</v>
      </c>
      <c r="AX21">
        <f>(AU21-AW21)</f>
        <v>1.1905722394064271</v>
      </c>
      <c r="AY21">
        <f>1/(1.6/F21+1.37/N21)</f>
        <v>1.4769239252915038</v>
      </c>
      <c r="AZ21">
        <f>G21*AA21*0.001</f>
        <v>35.247351077317248</v>
      </c>
      <c r="BA21">
        <f>G21/S21</f>
        <v>0.99920281891332363</v>
      </c>
      <c r="BB21">
        <f>(1-AL21*AA21/AQ21/F21)*100</f>
        <v>88.318203664432033</v>
      </c>
      <c r="BC21">
        <f>(S21-E21/(N21/1.35))</f>
        <v>403.30666214998024</v>
      </c>
      <c r="BD21">
        <f>E21*BB21/100/BC21</f>
        <v>-2.4332233110773101E-2</v>
      </c>
    </row>
    <row r="22" spans="1:56" x14ac:dyDescent="0.35">
      <c r="A22" s="1" t="s">
        <v>0</v>
      </c>
      <c r="B22" s="1" t="s">
        <v>1203</v>
      </c>
      <c r="K22" s="1">
        <v>2.72</v>
      </c>
    </row>
    <row r="23" spans="1:56" x14ac:dyDescent="0.35">
      <c r="A23" s="1" t="s">
        <v>0</v>
      </c>
      <c r="B23" s="1" t="s">
        <v>1202</v>
      </c>
      <c r="K23" s="1">
        <v>2.72</v>
      </c>
    </row>
    <row r="24" spans="1:56" x14ac:dyDescent="0.35">
      <c r="A24" s="1">
        <v>3</v>
      </c>
      <c r="B24" s="1" t="s">
        <v>1201</v>
      </c>
      <c r="C24" s="1">
        <v>782.00000136345625</v>
      </c>
      <c r="D24" s="1">
        <v>0</v>
      </c>
      <c r="E24">
        <f>(R24-S24*(1000-T24)/(1000-U24))*AK24</f>
        <v>-10.675148872813653</v>
      </c>
      <c r="F24">
        <f>IF(AV24&lt;&gt;0,1/(1/AV24-1/N24),0)</f>
        <v>3.4630969067631177</v>
      </c>
      <c r="G24">
        <f>((AY24-AL24/2)*S24-E24)/(AY24+AL24/2)</f>
        <v>399.0409715142315</v>
      </c>
      <c r="H24">
        <f>AL24*1000</f>
        <v>27.878956003069728</v>
      </c>
      <c r="I24">
        <f>(AQ24-AW24)</f>
        <v>1.2906280610958598</v>
      </c>
      <c r="J24">
        <f>(P24+AP24*D24)</f>
        <v>31.103248596191406</v>
      </c>
      <c r="K24" s="1">
        <v>2.72</v>
      </c>
      <c r="L24">
        <f>(K24*AE24+AF24)</f>
        <v>2.140174012184143</v>
      </c>
      <c r="M24" s="1">
        <v>0.5</v>
      </c>
      <c r="N24">
        <f>L24*(M24+1)*(M24+1)/(M24*M24+1)</f>
        <v>3.8523132219314578</v>
      </c>
      <c r="O24" s="1">
        <v>31.005033493041992</v>
      </c>
      <c r="P24" s="1">
        <v>31.103248596191406</v>
      </c>
      <c r="Q24" s="1">
        <v>31.149385452270508</v>
      </c>
      <c r="R24" s="1">
        <v>399.83062744140625</v>
      </c>
      <c r="S24" s="1">
        <v>399.41290283203125</v>
      </c>
      <c r="T24" s="1">
        <v>12.386754035949707</v>
      </c>
      <c r="U24" s="1">
        <v>36.769180297851563</v>
      </c>
      <c r="V24" s="1">
        <v>24.242218017578125</v>
      </c>
      <c r="W24" s="1">
        <v>71.961265563964844</v>
      </c>
      <c r="X24" s="1">
        <v>299.57037353515625</v>
      </c>
      <c r="Y24" s="1">
        <v>50.198959350585938</v>
      </c>
      <c r="Z24" s="1">
        <v>0.36017152667045593</v>
      </c>
      <c r="AA24" s="1">
        <v>88.317901611328125</v>
      </c>
      <c r="AB24" s="1">
        <v>-4.662449836730957</v>
      </c>
      <c r="AC24" s="1">
        <v>0.24470497667789459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1.1013616674086624</v>
      </c>
      <c r="AL24">
        <f>(U24-T24)/(1000-U24)*AK24</f>
        <v>2.7878956003069728E-2</v>
      </c>
      <c r="AM24">
        <f>(P24+273.15)</f>
        <v>304.25324859619138</v>
      </c>
      <c r="AN24">
        <f>(O24+273.15)</f>
        <v>304.15503349304197</v>
      </c>
      <c r="AO24">
        <f>(Y24*AG24+Z24*AH24)*AI24</f>
        <v>8.0318333165682816</v>
      </c>
      <c r="AP24">
        <f>((AO24+0.00000010773*(AN24^4-AM24^4))-AL24*44100)/(L24*51.4+0.00000043092*AM24^3)</f>
        <v>-10.009862661882414</v>
      </c>
      <c r="AQ24">
        <f>0.61365*EXP(17.502*J24/(240.97+J24))</f>
        <v>4.5380049089706986</v>
      </c>
      <c r="AR24">
        <f>AQ24*1000/AA24</f>
        <v>51.382616957337561</v>
      </c>
      <c r="AS24">
        <f>(AR24-U24)</f>
        <v>14.613436659485998</v>
      </c>
      <c r="AT24">
        <f>IF(D24,P24,(O24+P24)/2)</f>
        <v>31.054141044616699</v>
      </c>
      <c r="AU24">
        <f>0.61365*EXP(17.502*AT24/(240.97+AT24))</f>
        <v>4.5253236289415426</v>
      </c>
      <c r="AV24">
        <f>IF(AS24&lt;&gt;0,(1000-(AR24+U24)/2)/AS24*AL24,0)</f>
        <v>1.8236754697353053</v>
      </c>
      <c r="AW24">
        <f>U24*AA24/1000</f>
        <v>3.2473768478748388</v>
      </c>
      <c r="AX24">
        <f>(AU24-AW24)</f>
        <v>1.2779467810667038</v>
      </c>
      <c r="AY24">
        <f>1/(1.6/F24+1.37/N24)</f>
        <v>1.2230251180979477</v>
      </c>
      <c r="AZ24">
        <f>G24*AA24*0.001</f>
        <v>35.242461261082688</v>
      </c>
      <c r="BA24">
        <f>G24/S24</f>
        <v>0.99906880495055972</v>
      </c>
      <c r="BB24">
        <f>(1-AL24*AA24/AQ24/F24)*100</f>
        <v>84.332646495076361</v>
      </c>
      <c r="BC24">
        <f>(S24-E24/(N24/1.35))</f>
        <v>403.15388912988811</v>
      </c>
      <c r="BD24">
        <f>E24*BB24/100/BC24</f>
        <v>-2.2330518951865042E-2</v>
      </c>
    </row>
    <row r="25" spans="1:56" x14ac:dyDescent="0.35">
      <c r="A25" s="1" t="s">
        <v>0</v>
      </c>
      <c r="B25" s="1" t="s">
        <v>1200</v>
      </c>
      <c r="K25" s="1">
        <v>2.72</v>
      </c>
    </row>
    <row r="26" spans="1:56" x14ac:dyDescent="0.35">
      <c r="A26" s="1" t="s">
        <v>0</v>
      </c>
      <c r="B26" s="1" t="s">
        <v>1199</v>
      </c>
      <c r="K26" s="1">
        <v>2.72</v>
      </c>
    </row>
    <row r="27" spans="1:56" x14ac:dyDescent="0.35">
      <c r="A27" s="1">
        <v>4</v>
      </c>
      <c r="B27" s="1" t="s">
        <v>1198</v>
      </c>
      <c r="C27" s="1">
        <v>987.50000135228038</v>
      </c>
      <c r="D27" s="1">
        <v>0</v>
      </c>
      <c r="E27">
        <f>(R27-S27*(1000-T27)/(1000-U27))*AK27</f>
        <v>-10.670016722369681</v>
      </c>
      <c r="F27">
        <f>IF(AV27&lt;&gt;0,1/(1/AV27-1/N27),0)</f>
        <v>2.3643566090024351</v>
      </c>
      <c r="G27">
        <f>((AY27-AL27/2)*S27-E27)/(AY27+AL27/2)</f>
        <v>399.47706339767529</v>
      </c>
      <c r="H27">
        <f>AL27*1000</f>
        <v>27.172948728482655</v>
      </c>
      <c r="I27">
        <f>(AQ27-AW27)</f>
        <v>1.5632100493222278</v>
      </c>
      <c r="J27">
        <f>(P27+AP27*D27)</f>
        <v>32.131935119628906</v>
      </c>
      <c r="K27" s="1">
        <v>2.72</v>
      </c>
      <c r="L27">
        <f>(K27*AE27+AF27)</f>
        <v>2.140174012184143</v>
      </c>
      <c r="M27" s="1">
        <v>0.5</v>
      </c>
      <c r="N27">
        <f>L27*(M27+1)*(M27+1)/(M27*M27+1)</f>
        <v>3.8523132219314578</v>
      </c>
      <c r="O27" s="1">
        <v>30.942253112792969</v>
      </c>
      <c r="P27" s="1">
        <v>32.131935119628906</v>
      </c>
      <c r="Q27" s="1">
        <v>31.092979431152344</v>
      </c>
      <c r="R27" s="1">
        <v>399.84332275390625</v>
      </c>
      <c r="S27" s="1">
        <v>399.67071533203125</v>
      </c>
      <c r="T27" s="1">
        <v>13.022315979003906</v>
      </c>
      <c r="U27" s="1">
        <v>36.773197174072266</v>
      </c>
      <c r="V27" s="1">
        <v>25.576833724975586</v>
      </c>
      <c r="W27" s="1">
        <v>72.225395202636719</v>
      </c>
      <c r="X27" s="1">
        <v>299.74676513671875</v>
      </c>
      <c r="Y27" s="1">
        <v>101.34642028808594</v>
      </c>
      <c r="Z27" s="1">
        <v>0.3025362491607666</v>
      </c>
      <c r="AA27" s="1">
        <v>88.315620422363281</v>
      </c>
      <c r="AB27" s="1">
        <v>-4.7518692016601563</v>
      </c>
      <c r="AC27" s="1">
        <v>0.24894557893276215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1.1020101659438186</v>
      </c>
      <c r="AL27">
        <f>(U27-T27)/(1000-U27)*AK27</f>
        <v>2.7172948728482655E-2</v>
      </c>
      <c r="AM27">
        <f>(P27+273.15)</f>
        <v>305.28193511962888</v>
      </c>
      <c r="AN27">
        <f>(O27+273.15)</f>
        <v>304.09225311279295</v>
      </c>
      <c r="AO27">
        <f>(Y27*AG27+Z27*AH27)*AI27</f>
        <v>16.215426883650707</v>
      </c>
      <c r="AP27">
        <f>((AO27+0.00000010773*(AN27^4-AM27^4))-AL27*44100)/(L27*51.4+0.00000043092*AM27^3)</f>
        <v>-9.7870225650765228</v>
      </c>
      <c r="AQ27">
        <f>0.61365*EXP(17.502*J27/(240.97+J27))</f>
        <v>4.810857772664316</v>
      </c>
      <c r="AR27">
        <f>AQ27*1000/AA27</f>
        <v>54.473464033392112</v>
      </c>
      <c r="AS27">
        <f>(AR27-U27)</f>
        <v>17.700266859319846</v>
      </c>
      <c r="AT27">
        <f>IF(D27,P27,(O27+P27)/2)</f>
        <v>31.537094116210938</v>
      </c>
      <c r="AU27">
        <f>0.61365*EXP(17.502*AT27/(240.97+AT27))</f>
        <v>4.6513902762997645</v>
      </c>
      <c r="AV27">
        <f>IF(AS27&lt;&gt;0,(1000-(AR27+U27)/2)/AS27*AL27,0)</f>
        <v>1.4651320520351376</v>
      </c>
      <c r="AW27">
        <f>U27*AA27/1000</f>
        <v>3.2476477233420882</v>
      </c>
      <c r="AX27">
        <f>(AU27-AW27)</f>
        <v>1.4037425529576764</v>
      </c>
      <c r="AY27">
        <f>1/(1.6/F27+1.37/N27)</f>
        <v>0.96866621655862317</v>
      </c>
      <c r="AZ27">
        <f>G27*AA27*0.001</f>
        <v>35.280064698469445</v>
      </c>
      <c r="BA27">
        <f>G27/S27</f>
        <v>0.99951547129442531</v>
      </c>
      <c r="BB27">
        <f>(1-AL27*AA27/AQ27/F27)*100</f>
        <v>78.902121091846027</v>
      </c>
      <c r="BC27">
        <f>(S27-E27/(N27/1.35))</f>
        <v>403.40990312527538</v>
      </c>
      <c r="BD27">
        <f>E27*BB27/100/BC27</f>
        <v>-2.0869268328769661E-2</v>
      </c>
    </row>
    <row r="28" spans="1:56" x14ac:dyDescent="0.35">
      <c r="A28" s="1" t="s">
        <v>0</v>
      </c>
      <c r="B28" s="1" t="s">
        <v>1197</v>
      </c>
      <c r="K28" s="1">
        <v>2.72</v>
      </c>
    </row>
    <row r="29" spans="1:56" x14ac:dyDescent="0.35">
      <c r="A29" s="1" t="s">
        <v>0</v>
      </c>
      <c r="B29" s="1" t="s">
        <v>1196</v>
      </c>
      <c r="K29" s="1">
        <v>2.72</v>
      </c>
    </row>
    <row r="30" spans="1:56" x14ac:dyDescent="0.35">
      <c r="A30" s="1">
        <v>5</v>
      </c>
      <c r="B30" s="1" t="s">
        <v>1195</v>
      </c>
      <c r="C30" s="1">
        <v>1192.5000013522804</v>
      </c>
      <c r="D30" s="1">
        <v>0</v>
      </c>
      <c r="E30">
        <f>(R30-S30*(1000-T30)/(1000-U30))*AK30</f>
        <v>-10.908978939397038</v>
      </c>
      <c r="F30">
        <f>IF(AV30&lt;&gt;0,1/(1/AV30-1/N30),0)</f>
        <v>2.0390544268264486</v>
      </c>
      <c r="G30">
        <f>((AY30-AL30/2)*S30-E30)/(AY30+AL30/2)</f>
        <v>400.40238976722014</v>
      </c>
      <c r="H30">
        <f>AL30*1000</f>
        <v>26.65266036672357</v>
      </c>
      <c r="I30">
        <f>(AQ30-AW30)</f>
        <v>1.6833016037310977</v>
      </c>
      <c r="J30">
        <f>(P30+AP30*D30)</f>
        <v>32.620319366455078</v>
      </c>
      <c r="K30" s="1">
        <v>2.72</v>
      </c>
      <c r="L30">
        <f>(K30*AE30+AF30)</f>
        <v>2.140174012184143</v>
      </c>
      <c r="M30" s="1">
        <v>0.5</v>
      </c>
      <c r="N30">
        <f>L30*(M30+1)*(M30+1)/(M30*M30+1)</f>
        <v>3.8523132219314578</v>
      </c>
      <c r="O30" s="1">
        <v>30.898775100708008</v>
      </c>
      <c r="P30" s="1">
        <v>32.620319366455078</v>
      </c>
      <c r="Q30" s="1">
        <v>31.054237365722656</v>
      </c>
      <c r="R30" s="1">
        <v>399.90579223632813</v>
      </c>
      <c r="S30" s="1">
        <v>400.12774658203125</v>
      </c>
      <c r="T30" s="1">
        <v>13.637081146240234</v>
      </c>
      <c r="U30" s="1">
        <v>36.937412261962891</v>
      </c>
      <c r="V30" s="1">
        <v>26.8497314453125</v>
      </c>
      <c r="W30" s="1">
        <v>72.725212097167969</v>
      </c>
      <c r="X30" s="1">
        <v>299.64144897460938</v>
      </c>
      <c r="Y30" s="1">
        <v>150.62567138671875</v>
      </c>
      <c r="Z30" s="1">
        <v>0.1440654844045639</v>
      </c>
      <c r="AA30" s="1">
        <v>88.312118530273438</v>
      </c>
      <c r="AB30" s="1">
        <v>-4.5000319480895996</v>
      </c>
      <c r="AC30" s="1">
        <v>0.25287929177284241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1.1016229741713577</v>
      </c>
      <c r="AL30">
        <f>(U30-T30)/(1000-U30)*AK30</f>
        <v>2.665266036672357E-2</v>
      </c>
      <c r="AM30">
        <f>(P30+273.15)</f>
        <v>305.77031936645506</v>
      </c>
      <c r="AN30">
        <f>(O30+273.15)</f>
        <v>304.04877510070799</v>
      </c>
      <c r="AO30">
        <f>(Y30*AG30+Z30*AH30)*AI30</f>
        <v>24.100106883195622</v>
      </c>
      <c r="AP30">
        <f>((AO30+0.00000010773*(AN30^4-AM30^4))-AL30*44100)/(L30*51.4+0.00000043092*AM30^3)</f>
        <v>-9.5836501135301653</v>
      </c>
      <c r="AQ30">
        <f>0.61365*EXP(17.502*J30/(240.97+J30))</f>
        <v>4.9453227336111398</v>
      </c>
      <c r="AR30">
        <f>AQ30*1000/AA30</f>
        <v>55.998234624117643</v>
      </c>
      <c r="AS30">
        <f>(AR30-U30)</f>
        <v>19.060822362154752</v>
      </c>
      <c r="AT30">
        <f>IF(D30,P30,(O30+P30)/2)</f>
        <v>31.759547233581543</v>
      </c>
      <c r="AU30">
        <f>0.61365*EXP(17.502*AT30/(240.97+AT30))</f>
        <v>4.710479184783817</v>
      </c>
      <c r="AV30">
        <f>IF(AS30&lt;&gt;0,(1000-(AR30+U30)/2)/AS30*AL30,0)</f>
        <v>1.3333196631103994</v>
      </c>
      <c r="AW30">
        <f>U30*AA30/1000</f>
        <v>3.2620211298800421</v>
      </c>
      <c r="AX30">
        <f>(AU30-AW30)</f>
        <v>1.4484580549037749</v>
      </c>
      <c r="AY30">
        <f>1/(1.6/F30+1.37/N30)</f>
        <v>0.87695611492994263</v>
      </c>
      <c r="AZ30">
        <f>G30*AA30*0.001</f>
        <v>35.360383304927488</v>
      </c>
      <c r="BA30">
        <f>G30/S30</f>
        <v>1.0006863887534292</v>
      </c>
      <c r="BB30">
        <f>(1-AL30*AA30/AQ30/F30)*100</f>
        <v>76.658035130516041</v>
      </c>
      <c r="BC30">
        <f>(S30-E30/(N30/1.35))</f>
        <v>403.9506760064466</v>
      </c>
      <c r="BD30">
        <f>E30*BB30/100/BC30</f>
        <v>-2.07020544944208E-2</v>
      </c>
    </row>
    <row r="31" spans="1:56" x14ac:dyDescent="0.35">
      <c r="A31" s="1" t="s">
        <v>0</v>
      </c>
      <c r="B31" s="1" t="s">
        <v>1194</v>
      </c>
      <c r="K31" s="1">
        <v>2.72</v>
      </c>
    </row>
    <row r="32" spans="1:56" x14ac:dyDescent="0.35">
      <c r="A32" s="1" t="s">
        <v>0</v>
      </c>
      <c r="B32" s="1" t="s">
        <v>1193</v>
      </c>
      <c r="K32" s="1">
        <v>2.72</v>
      </c>
    </row>
    <row r="33" spans="1:56" x14ac:dyDescent="0.35">
      <c r="A33" s="1">
        <v>6</v>
      </c>
      <c r="B33" s="1" t="s">
        <v>1192</v>
      </c>
      <c r="C33" s="1">
        <v>1397.5000013522804</v>
      </c>
      <c r="D33" s="1">
        <v>0</v>
      </c>
      <c r="E33">
        <f>(R33-S33*(1000-T33)/(1000-U33))*AK33</f>
        <v>-10.654933265142489</v>
      </c>
      <c r="F33">
        <f>IF(AV33&lt;&gt;0,1/(1/AV33-1/N33),0)</f>
        <v>2.3487822165950862</v>
      </c>
      <c r="G33">
        <f>((AY33-AL33/2)*S33-E33)/(AY33+AL33/2)</f>
        <v>400.09107778274841</v>
      </c>
      <c r="H33">
        <f>AL33*1000</f>
        <v>26.469217254617053</v>
      </c>
      <c r="I33">
        <f>(AQ33-AW33)</f>
        <v>1.5282669783773315</v>
      </c>
      <c r="J33">
        <f>(P33+AP33*D33)</f>
        <v>32.186378479003906</v>
      </c>
      <c r="K33" s="1">
        <v>2.72</v>
      </c>
      <c r="L33">
        <f>(K33*AE33+AF33)</f>
        <v>2.140174012184143</v>
      </c>
      <c r="M33" s="1">
        <v>0.5</v>
      </c>
      <c r="N33">
        <f>L33*(M33+1)*(M33+1)/(M33*M33+1)</f>
        <v>3.8523132219314578</v>
      </c>
      <c r="O33" s="1">
        <v>30.897819519042969</v>
      </c>
      <c r="P33" s="1">
        <v>32.186378479003906</v>
      </c>
      <c r="Q33" s="1">
        <v>31.040597915649414</v>
      </c>
      <c r="R33" s="1">
        <v>399.96243286132813</v>
      </c>
      <c r="S33" s="1">
        <v>400.02291870117188</v>
      </c>
      <c r="T33" s="1">
        <v>14.211984634399414</v>
      </c>
      <c r="U33" s="1">
        <v>37.339801788330078</v>
      </c>
      <c r="V33" s="1">
        <v>27.982019424438477</v>
      </c>
      <c r="W33" s="1">
        <v>73.518447875976563</v>
      </c>
      <c r="X33" s="1">
        <v>299.67352294921875</v>
      </c>
      <c r="Y33" s="1">
        <v>300.59765625</v>
      </c>
      <c r="Z33" s="1">
        <v>7.5963020324707031E-2</v>
      </c>
      <c r="AA33" s="1">
        <v>88.308479309082031</v>
      </c>
      <c r="AB33" s="1">
        <v>-4.4932937622070313</v>
      </c>
      <c r="AC33" s="1">
        <v>0.25488945841789246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1.1017408931956569</v>
      </c>
      <c r="AL33">
        <f>(U33-T33)/(1000-U33)*AK33</f>
        <v>2.6469217254617053E-2</v>
      </c>
      <c r="AM33">
        <f>(P33+273.15)</f>
        <v>305.33637847900388</v>
      </c>
      <c r="AN33">
        <f>(O33+273.15)</f>
        <v>304.04781951904295</v>
      </c>
      <c r="AO33">
        <f>(Y33*AG33+Z33*AH33)*AI33</f>
        <v>48.095623924979009</v>
      </c>
      <c r="AP33">
        <f>((AO33+0.00000010773*(AN33^4-AM33^4))-AL33*44100)/(L33*51.4+0.00000043092*AM33^3)</f>
        <v>-9.281812019192488</v>
      </c>
      <c r="AQ33">
        <f>0.61365*EXP(17.502*J33/(240.97+J33))</f>
        <v>4.8256880920073026</v>
      </c>
      <c r="AR33">
        <f>AQ33*1000/AA33</f>
        <v>54.645806719389491</v>
      </c>
      <c r="AS33">
        <f>(AR33-U33)</f>
        <v>17.306004931059412</v>
      </c>
      <c r="AT33">
        <f>IF(D33,P33,(O33+P33)/2)</f>
        <v>31.542098999023438</v>
      </c>
      <c r="AU33">
        <f>0.61365*EXP(17.502*AT33/(240.97+AT33))</f>
        <v>4.6527125625202403</v>
      </c>
      <c r="AV33">
        <f>IF(AS33&lt;&gt;0,(1000-(AR33+U33)/2)/AS33*AL33,0)</f>
        <v>1.4591365151729871</v>
      </c>
      <c r="AW33">
        <f>U33*AA33/1000</f>
        <v>3.2974211136299711</v>
      </c>
      <c r="AX33">
        <f>(AU33-AW33)</f>
        <v>1.3552914488902692</v>
      </c>
      <c r="AY33">
        <f>1/(1.6/F33+1.37/N33)</f>
        <v>0.96447403523555575</v>
      </c>
      <c r="AZ33">
        <f>G33*AA33*0.001</f>
        <v>35.331434664126164</v>
      </c>
      <c r="BA33">
        <f>G33/S33</f>
        <v>1.0001703879412656</v>
      </c>
      <c r="BB33">
        <f>(1-AL33*AA33/AQ33/F33)*100</f>
        <v>79.377490762578844</v>
      </c>
      <c r="BC33">
        <f>(S33-E33/(N33/1.35))</f>
        <v>403.75682066585443</v>
      </c>
      <c r="BD33">
        <f>E33*BB33/100/BC33</f>
        <v>-2.0947308467382821E-2</v>
      </c>
    </row>
    <row r="34" spans="1:56" x14ac:dyDescent="0.35">
      <c r="A34" s="1" t="s">
        <v>0</v>
      </c>
      <c r="B34" s="1" t="s">
        <v>1191</v>
      </c>
      <c r="K34" s="1">
        <v>2.72</v>
      </c>
    </row>
    <row r="35" spans="1:56" x14ac:dyDescent="0.35">
      <c r="A35" s="1" t="s">
        <v>0</v>
      </c>
      <c r="B35" s="1" t="s">
        <v>1190</v>
      </c>
      <c r="K35" s="1">
        <v>2.72</v>
      </c>
    </row>
    <row r="36" spans="1:56" x14ac:dyDescent="0.35">
      <c r="A36" s="1">
        <v>7</v>
      </c>
      <c r="B36" s="1" t="s">
        <v>1189</v>
      </c>
      <c r="C36" s="1">
        <v>1603.0000013411045</v>
      </c>
      <c r="D36" s="1">
        <v>0</v>
      </c>
      <c r="E36">
        <f>(R36-S36*(1000-T36)/(1000-U36))*AK36</f>
        <v>-10.708759140903043</v>
      </c>
      <c r="F36">
        <f>IF(AV36&lt;&gt;0,1/(1/AV36-1/N36),0)</f>
        <v>1.921420973200334</v>
      </c>
      <c r="G36">
        <f>((AY36-AL36/2)*S36-E36)/(AY36+AL36/2)</f>
        <v>400.0987643570013</v>
      </c>
      <c r="H36">
        <f>AL36*1000</f>
        <v>26.591231458493628</v>
      </c>
      <c r="I36">
        <f>(AQ36-AW36)</f>
        <v>1.7439413612190879</v>
      </c>
      <c r="J36">
        <f>(P36+AP36*D36)</f>
        <v>33.149490356445313</v>
      </c>
      <c r="K36" s="1">
        <v>2.72</v>
      </c>
      <c r="L36">
        <f>(K36*AE36+AF36)</f>
        <v>2.140174012184143</v>
      </c>
      <c r="M36" s="1">
        <v>0.5</v>
      </c>
      <c r="N36">
        <f>L36*(M36+1)*(M36+1)/(M36*M36+1)</f>
        <v>3.8523132219314578</v>
      </c>
      <c r="O36" s="1">
        <v>30.935207366943359</v>
      </c>
      <c r="P36" s="1">
        <v>33.149490356445313</v>
      </c>
      <c r="Q36" s="1">
        <v>31.054538726806641</v>
      </c>
      <c r="R36" s="1">
        <v>399.94943237304688</v>
      </c>
      <c r="S36" s="1">
        <v>400.01467895507813</v>
      </c>
      <c r="T36" s="1">
        <v>14.724688529968262</v>
      </c>
      <c r="U36" s="1">
        <v>37.947235107421875</v>
      </c>
      <c r="V36" s="1">
        <v>28.927066802978516</v>
      </c>
      <c r="W36" s="1">
        <v>74.548423767089844</v>
      </c>
      <c r="X36" s="1">
        <v>299.63766479492188</v>
      </c>
      <c r="Y36" s="1">
        <v>499.88861083984375</v>
      </c>
      <c r="Z36" s="1">
        <v>0.34313738346099854</v>
      </c>
      <c r="AA36" s="1">
        <v>88.3004150390625</v>
      </c>
      <c r="AB36" s="1">
        <v>-4.4508562088012695</v>
      </c>
      <c r="AC36" s="1">
        <v>0.25381353497505188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1.1016090617460361</v>
      </c>
      <c r="AL36">
        <f>(U36-T36)/(1000-U36)*AK36</f>
        <v>2.6591231458493628E-2</v>
      </c>
      <c r="AM36">
        <f>(P36+273.15)</f>
        <v>306.29949035644529</v>
      </c>
      <c r="AN36">
        <f>(O36+273.15)</f>
        <v>304.08520736694334</v>
      </c>
      <c r="AO36">
        <f>(Y36*AG36+Z36*AH36)*AI36</f>
        <v>79.982175946634015</v>
      </c>
      <c r="AP36">
        <f>((AO36+0.00000010773*(AN36^4-AM36^4))-AL36*44100)/(L36*51.4+0.00000043092*AM36^3)</f>
        <v>-9.1496985350357392</v>
      </c>
      <c r="AQ36">
        <f>0.61365*EXP(17.502*J36/(240.97+J36))</f>
        <v>5.0946979707893227</v>
      </c>
      <c r="AR36">
        <f>AQ36*1000/AA36</f>
        <v>57.697327566756293</v>
      </c>
      <c r="AS36">
        <f>(AR36-U36)</f>
        <v>19.750092459334418</v>
      </c>
      <c r="AT36">
        <f>IF(D36,P36,(O36+P36)/2)</f>
        <v>32.042348861694336</v>
      </c>
      <c r="AU36">
        <f>0.61365*EXP(17.502*AT36/(240.97+AT36))</f>
        <v>4.7865409070053753</v>
      </c>
      <c r="AV36">
        <f>IF(AS36&lt;&gt;0,(1000-(AR36+U36)/2)/AS36*AL36,0)</f>
        <v>1.2819979531092873</v>
      </c>
      <c r="AW36">
        <f>U36*AA36/1000</f>
        <v>3.3507566095702348</v>
      </c>
      <c r="AX36">
        <f>(AU36-AW36)</f>
        <v>1.4357842974351405</v>
      </c>
      <c r="AY36">
        <f>1/(1.6/F36+1.37/N36)</f>
        <v>0.84150467504147208</v>
      </c>
      <c r="AZ36">
        <f>G36*AA36*0.001</f>
        <v>35.328886949339278</v>
      </c>
      <c r="BA36">
        <f>G36/S36</f>
        <v>1.0002102057908044</v>
      </c>
      <c r="BB36">
        <f>(1-AL36*AA36/AQ36/F36)*100</f>
        <v>76.013867662951924</v>
      </c>
      <c r="BC36">
        <f>(S36-E36/(N36/1.35))</f>
        <v>403.76744359475373</v>
      </c>
      <c r="BD36">
        <f>E36*BB36/100/BC36</f>
        <v>-2.0160471407101022E-2</v>
      </c>
    </row>
    <row r="37" spans="1:56" x14ac:dyDescent="0.35">
      <c r="A37" s="1" t="s">
        <v>0</v>
      </c>
      <c r="B37" s="1" t="s">
        <v>1188</v>
      </c>
      <c r="K37" s="1">
        <v>2.72</v>
      </c>
    </row>
    <row r="38" spans="1:56" x14ac:dyDescent="0.35">
      <c r="A38" s="1" t="s">
        <v>0</v>
      </c>
      <c r="B38" s="1" t="s">
        <v>1187</v>
      </c>
      <c r="K38" s="1">
        <v>2.72</v>
      </c>
    </row>
    <row r="39" spans="1:56" x14ac:dyDescent="0.35">
      <c r="A39" s="1">
        <v>8</v>
      </c>
      <c r="B39" s="1" t="s">
        <v>1186</v>
      </c>
      <c r="C39" s="1">
        <v>1809.0000013411045</v>
      </c>
      <c r="D39" s="1">
        <v>0</v>
      </c>
      <c r="E39">
        <f>(R39-S39*(1000-T39)/(1000-U39))*AK39</f>
        <v>-10.635692735222628</v>
      </c>
      <c r="F39">
        <f>IF(AV39&lt;&gt;0,1/(1/AV39-1/N39),0)</f>
        <v>1.9215591113840245</v>
      </c>
      <c r="G39">
        <f>((AY39-AL39/2)*S39-E39)/(AY39+AL39/2)</f>
        <v>399.62696997426292</v>
      </c>
      <c r="H39">
        <f>AL39*1000</f>
        <v>26.955172909569651</v>
      </c>
      <c r="I39">
        <f>(AQ39-AW39)</f>
        <v>1.7660491239164076</v>
      </c>
      <c r="J39">
        <f>(P39+AP39*D39)</f>
        <v>33.453227996826172</v>
      </c>
      <c r="K39" s="1">
        <v>2.72</v>
      </c>
      <c r="L39">
        <f>(K39*AE39+AF39)</f>
        <v>2.140174012184143</v>
      </c>
      <c r="M39" s="1">
        <v>0.5</v>
      </c>
      <c r="N39">
        <f>L39*(M39+1)*(M39+1)/(M39*M39+1)</f>
        <v>3.8523132219314578</v>
      </c>
      <c r="O39" s="1">
        <v>30.952602386474609</v>
      </c>
      <c r="P39" s="1">
        <v>33.453227996826172</v>
      </c>
      <c r="Q39" s="1">
        <v>31.076494216918945</v>
      </c>
      <c r="R39" s="1">
        <v>399.91937255859375</v>
      </c>
      <c r="S39" s="1">
        <v>399.79159545898438</v>
      </c>
      <c r="T39" s="1">
        <v>15.166748046875</v>
      </c>
      <c r="U39" s="1">
        <v>38.689235687255859</v>
      </c>
      <c r="V39" s="1">
        <v>29.764854431152344</v>
      </c>
      <c r="W39" s="1">
        <v>75.92791748046875</v>
      </c>
      <c r="X39" s="1">
        <v>299.63433837890625</v>
      </c>
      <c r="Y39" s="1">
        <v>749.3992919921875</v>
      </c>
      <c r="Z39" s="1">
        <v>0.29860872030258179</v>
      </c>
      <c r="AA39" s="1">
        <v>88.297149658203125</v>
      </c>
      <c r="AB39" s="1">
        <v>-4.2373461723327637</v>
      </c>
      <c r="AC39" s="1">
        <v>0.25504758954048157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1.1015968322753904</v>
      </c>
      <c r="AL39">
        <f>(U39-T39)/(1000-U39)*AK39</f>
        <v>2.6955172909569652E-2</v>
      </c>
      <c r="AM39">
        <f>(P39+273.15)</f>
        <v>306.60322799682615</v>
      </c>
      <c r="AN39">
        <f>(O39+273.15)</f>
        <v>304.10260238647459</v>
      </c>
      <c r="AO39">
        <f>(Y39*AG39+Z39*AH39)*AI39</f>
        <v>119.90388403868928</v>
      </c>
      <c r="AP39">
        <f>((AO39+0.00000010773*(AN39^4-AM39^4))-AL39*44100)/(L39*51.4+0.00000043092*AM39^3)</f>
        <v>-8.9809977137869268</v>
      </c>
      <c r="AQ39">
        <f>0.61365*EXP(17.502*J39/(240.97+J39))</f>
        <v>5.1821983575555315</v>
      </c>
      <c r="AR39">
        <f>AQ39*1000/AA39</f>
        <v>58.69043765983092</v>
      </c>
      <c r="AS39">
        <f>(AR39-U39)</f>
        <v>20.00120197257506</v>
      </c>
      <c r="AT39">
        <f>IF(D39,P39,(O39+P39)/2)</f>
        <v>32.202915191650391</v>
      </c>
      <c r="AU39">
        <f>0.61365*EXP(17.502*AT39/(240.97+AT39))</f>
        <v>4.8302005489895992</v>
      </c>
      <c r="AV39">
        <f>IF(AS39&lt;&gt;0,(1000-(AR39+U39)/2)/AS39*AL39,0)</f>
        <v>1.2820594471400262</v>
      </c>
      <c r="AW39">
        <f>U39*AA39/1000</f>
        <v>3.4161492336391239</v>
      </c>
      <c r="AX39">
        <f>(AU39-AW39)</f>
        <v>1.4140513153504752</v>
      </c>
      <c r="AY39">
        <f>1/(1.6/F39+1.37/N39)</f>
        <v>0.84154706786980782</v>
      </c>
      <c r="AZ39">
        <f>G39*AA39*0.001</f>
        <v>35.285922375271738</v>
      </c>
      <c r="BA39">
        <f>G39/S39</f>
        <v>0.99958822174705186</v>
      </c>
      <c r="BB39">
        <f>(1-AL39*AA39/AQ39/F39)*100</f>
        <v>76.098727403433017</v>
      </c>
      <c r="BC39">
        <f>(S39-E39/(N39/1.35))</f>
        <v>403.51875479556389</v>
      </c>
      <c r="BD39">
        <f>E39*BB39/100/BC39</f>
        <v>-2.0057622417437075E-2</v>
      </c>
    </row>
    <row r="40" spans="1:56" x14ac:dyDescent="0.35">
      <c r="A40" s="1" t="s">
        <v>0</v>
      </c>
      <c r="B40" s="1" t="s">
        <v>1185</v>
      </c>
      <c r="K40" s="1">
        <v>2.72</v>
      </c>
    </row>
    <row r="41" spans="1:56" x14ac:dyDescent="0.35">
      <c r="A41" s="1" t="s">
        <v>0</v>
      </c>
      <c r="B41" s="1" t="s">
        <v>1184</v>
      </c>
      <c r="K41" s="1">
        <v>2.72</v>
      </c>
    </row>
    <row r="42" spans="1:56" x14ac:dyDescent="0.35">
      <c r="A42" s="1">
        <v>9</v>
      </c>
      <c r="B42" s="1" t="s">
        <v>1183</v>
      </c>
      <c r="C42" s="1">
        <v>2015.5000013299286</v>
      </c>
      <c r="D42" s="1">
        <v>0</v>
      </c>
      <c r="E42">
        <f>(R42-S42*(1000-T42)/(1000-U42))*AK42</f>
        <v>-11.20899387982284</v>
      </c>
      <c r="F42">
        <f>IF(AV42&lt;&gt;0,1/(1/AV42-1/N42),0)</f>
        <v>2.1017508304769588</v>
      </c>
      <c r="G42">
        <f>((AY42-AL42/2)*S42-E42)/(AY42+AL42/2)</f>
        <v>400.44513363898278</v>
      </c>
      <c r="H42">
        <f>AL42*1000</f>
        <v>27.502019146815599</v>
      </c>
      <c r="I42">
        <f>(AQ42-AW42)</f>
        <v>1.6979223676585393</v>
      </c>
      <c r="J42">
        <f>(P42+AP42*D42)</f>
        <v>33.476730346679688</v>
      </c>
      <c r="K42" s="1">
        <v>2.72</v>
      </c>
      <c r="L42">
        <f>(K42*AE42+AF42)</f>
        <v>2.140174012184143</v>
      </c>
      <c r="M42" s="1">
        <v>0.5</v>
      </c>
      <c r="N42">
        <f>L42*(M42+1)*(M42+1)/(M42*M42+1)</f>
        <v>3.8523132219314578</v>
      </c>
      <c r="O42" s="1">
        <v>31.036140441894531</v>
      </c>
      <c r="P42" s="1">
        <v>33.476730346679688</v>
      </c>
      <c r="Q42" s="1">
        <v>31.131696701049805</v>
      </c>
      <c r="R42" s="1">
        <v>400.03945922851563</v>
      </c>
      <c r="S42" s="1">
        <v>400.22286987304688</v>
      </c>
      <c r="T42" s="1">
        <v>15.562356948852539</v>
      </c>
      <c r="U42" s="1">
        <v>39.539371490478516</v>
      </c>
      <c r="V42" s="1">
        <v>30.39512825012207</v>
      </c>
      <c r="W42" s="1">
        <v>77.225074768066406</v>
      </c>
      <c r="X42" s="1">
        <v>299.65252685546875</v>
      </c>
      <c r="Y42" s="1">
        <v>999.1337890625</v>
      </c>
      <c r="Z42" s="1">
        <v>0.17419125139713287</v>
      </c>
      <c r="AA42" s="1">
        <v>88.294288635253906</v>
      </c>
      <c r="AB42" s="1">
        <v>-3.9536304473876953</v>
      </c>
      <c r="AC42" s="1">
        <v>0.2561725378036499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1.1016637016745172</v>
      </c>
      <c r="AL42">
        <f>(U42-T42)/(1000-U42)*AK42</f>
        <v>2.7502019146815597E-2</v>
      </c>
      <c r="AM42">
        <f>(P42+273.15)</f>
        <v>306.62673034667966</v>
      </c>
      <c r="AN42">
        <f>(O42+273.15)</f>
        <v>304.18614044189451</v>
      </c>
      <c r="AO42">
        <f>(Y42*AG42+Z42*AH42)*AI42</f>
        <v>159.86140267681913</v>
      </c>
      <c r="AP42">
        <f>((AO42+0.00000010773*(AN42^4-AM42^4))-AL42*44100)/(L42*51.4+0.00000043092*AM42^3)</f>
        <v>-8.8455048895684136</v>
      </c>
      <c r="AQ42">
        <f>0.61365*EXP(17.502*J42/(240.97+J42))</f>
        <v>5.1890230464953788</v>
      </c>
      <c r="AR42">
        <f>AQ42*1000/AA42</f>
        <v>58.769634216448281</v>
      </c>
      <c r="AS42">
        <f>(AR42-U42)</f>
        <v>19.230262725969766</v>
      </c>
      <c r="AT42">
        <f>IF(D42,P42,(O42+P42)/2)</f>
        <v>32.256435394287109</v>
      </c>
      <c r="AU42">
        <f>0.61365*EXP(17.502*AT42/(240.97+AT42))</f>
        <v>4.8448300688937342</v>
      </c>
      <c r="AV42">
        <f>IF(AS42&lt;&gt;0,(1000-(AR42+U42)/2)/AS42*AL42,0)</f>
        <v>1.3598447114751373</v>
      </c>
      <c r="AW42">
        <f>U42*AA42/1000</f>
        <v>3.4911006788368395</v>
      </c>
      <c r="AX42">
        <f>(AU42-AW42)</f>
        <v>1.3537293900568947</v>
      </c>
      <c r="AY42">
        <f>1/(1.6/F42+1.37/N42)</f>
        <v>0.89533486292598863</v>
      </c>
      <c r="AZ42">
        <f>G42*AA42*0.001</f>
        <v>35.357018212103171</v>
      </c>
      <c r="BA42">
        <f>G42/S42</f>
        <v>1.0005553499878865</v>
      </c>
      <c r="BB42">
        <f>(1-AL42*AA42/AQ42/F42)*100</f>
        <v>77.734607021018022</v>
      </c>
      <c r="BC42">
        <f>(S42-E42/(N42/1.35))</f>
        <v>404.15093617139786</v>
      </c>
      <c r="BD42">
        <f>E42*BB42/100/BC42</f>
        <v>-2.1559438723643101E-2</v>
      </c>
    </row>
    <row r="43" spans="1:56" x14ac:dyDescent="0.35">
      <c r="A43" s="1" t="s">
        <v>0</v>
      </c>
      <c r="B43" s="1" t="s">
        <v>1182</v>
      </c>
      <c r="K43" s="1">
        <v>2.72</v>
      </c>
    </row>
    <row r="44" spans="1:56" x14ac:dyDescent="0.35">
      <c r="A44" s="1" t="s">
        <v>0</v>
      </c>
      <c r="B44" s="1" t="s">
        <v>1181</v>
      </c>
      <c r="K44" s="1">
        <v>2.72</v>
      </c>
    </row>
    <row r="45" spans="1:56" x14ac:dyDescent="0.35">
      <c r="A45" s="1">
        <v>10</v>
      </c>
      <c r="B45" s="1" t="s">
        <v>1180</v>
      </c>
      <c r="C45" s="1">
        <v>2221.5000013299286</v>
      </c>
      <c r="D45" s="1">
        <v>0</v>
      </c>
      <c r="E45">
        <f>(R45-S45*(1000-T45)/(1000-U45))*AK45</f>
        <v>-11.170901666287554</v>
      </c>
      <c r="F45">
        <f>IF(AV45&lt;&gt;0,1/(1/AV45-1/N45),0)</f>
        <v>3.4030659292300522</v>
      </c>
      <c r="G45">
        <f>((AY45-AL45/2)*S45-E45)/(AY45+AL45/2)</f>
        <v>399.77421345331555</v>
      </c>
      <c r="H45">
        <f>AL45*1000</f>
        <v>28.134858429928343</v>
      </c>
      <c r="I45">
        <f>(AQ45-AW45)</f>
        <v>1.308958634076661</v>
      </c>
      <c r="J45">
        <f>(P45+AP45*D45)</f>
        <v>32.374202728271484</v>
      </c>
      <c r="K45" s="1">
        <v>2.72</v>
      </c>
      <c r="L45">
        <f>(K45*AE45+AF45)</f>
        <v>2.140174012184143</v>
      </c>
      <c r="M45" s="1">
        <v>0.5</v>
      </c>
      <c r="N45">
        <f>L45*(M45+1)*(M45+1)/(M45*M45+1)</f>
        <v>3.8523132219314578</v>
      </c>
      <c r="O45" s="1">
        <v>31.119878768920898</v>
      </c>
      <c r="P45" s="1">
        <v>32.374202728271484</v>
      </c>
      <c r="Q45" s="1">
        <v>31.202985763549805</v>
      </c>
      <c r="R45" s="1">
        <v>399.9095458984375</v>
      </c>
      <c r="S45" s="1">
        <v>399.83828735351563</v>
      </c>
      <c r="T45" s="1">
        <v>15.905986785888672</v>
      </c>
      <c r="U45" s="1">
        <v>40.415782928466797</v>
      </c>
      <c r="V45" s="1">
        <v>30.915922164916992</v>
      </c>
      <c r="W45" s="1">
        <v>78.554779052734375</v>
      </c>
      <c r="X45" s="1">
        <v>299.61050415039063</v>
      </c>
      <c r="Y45" s="1">
        <v>1250.2283935546875</v>
      </c>
      <c r="Z45" s="1">
        <v>0.34837889671325684</v>
      </c>
      <c r="AA45" s="1">
        <v>88.287254333496094</v>
      </c>
      <c r="AB45" s="1">
        <v>-3.7190966606140137</v>
      </c>
      <c r="AC45" s="1">
        <v>0.26562210917472839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1.1015092064352594</v>
      </c>
      <c r="AL45">
        <f>(U45-T45)/(1000-U45)*AK45</f>
        <v>2.8134858429928342E-2</v>
      </c>
      <c r="AM45">
        <f>(P45+273.15)</f>
        <v>305.52420272827146</v>
      </c>
      <c r="AN45">
        <f>(O45+273.15)</f>
        <v>304.26987876892088</v>
      </c>
      <c r="AO45">
        <f>(Y45*AG45+Z45*AH45)*AI45</f>
        <v>200.03653849758484</v>
      </c>
      <c r="AP45">
        <f>((AO45+0.00000010773*(AN45^4-AM45^4))-AL45*44100)/(L45*51.4+0.00000043092*AM45^3)</f>
        <v>-8.6351527820406595</v>
      </c>
      <c r="AQ45">
        <f>0.61365*EXP(17.502*J45/(240.97+J45))</f>
        <v>4.8771571405695786</v>
      </c>
      <c r="AR45">
        <f>AQ45*1000/AA45</f>
        <v>55.241916598137884</v>
      </c>
      <c r="AS45">
        <f>(AR45-U45)</f>
        <v>14.826133669671087</v>
      </c>
      <c r="AT45">
        <f>IF(D45,P45,(O45+P45)/2)</f>
        <v>31.747040748596191</v>
      </c>
      <c r="AU45">
        <f>0.61365*EXP(17.502*AT45/(240.97+AT45))</f>
        <v>4.7071399068858959</v>
      </c>
      <c r="AV45">
        <f>IF(AS45&lt;&gt;0,(1000-(AR45+U45)/2)/AS45*AL45,0)</f>
        <v>1.806890529239767</v>
      </c>
      <c r="AW45">
        <f>U45*AA45/1000</f>
        <v>3.5681985064929176</v>
      </c>
      <c r="AX45">
        <f>(AU45-AW45)</f>
        <v>1.1389414003929783</v>
      </c>
      <c r="AY45">
        <f>1/(1.6/F45+1.37/N45)</f>
        <v>1.2109546628291699</v>
      </c>
      <c r="AZ45">
        <f>G45*AA45*0.001</f>
        <v>35.294967659126229</v>
      </c>
      <c r="BA45">
        <f>G45/S45</f>
        <v>0.99983975046355822</v>
      </c>
      <c r="BB45">
        <f>(1-AL45*AA45/AQ45/F45)*100</f>
        <v>85.034003705215028</v>
      </c>
      <c r="BC45">
        <f>(S45-E45/(N45/1.35))</f>
        <v>403.75300466249058</v>
      </c>
      <c r="BD45">
        <f>E45*BB45/100/BC45</f>
        <v>-2.3526920734020153E-2</v>
      </c>
    </row>
    <row r="46" spans="1:56" x14ac:dyDescent="0.35">
      <c r="A46" s="1" t="s">
        <v>0</v>
      </c>
      <c r="B46" s="1" t="s">
        <v>1179</v>
      </c>
      <c r="K46" s="1">
        <v>2.72</v>
      </c>
    </row>
    <row r="47" spans="1:56" x14ac:dyDescent="0.35">
      <c r="A47" s="1" t="s">
        <v>0</v>
      </c>
      <c r="B47" s="1" t="s">
        <v>1178</v>
      </c>
      <c r="K47" s="1">
        <v>2.72</v>
      </c>
    </row>
    <row r="48" spans="1:56" x14ac:dyDescent="0.35">
      <c r="A48" s="1">
        <v>11</v>
      </c>
      <c r="B48" s="1" t="s">
        <v>1177</v>
      </c>
      <c r="C48" s="1">
        <v>2428.0000013187528</v>
      </c>
      <c r="D48" s="1">
        <v>0</v>
      </c>
      <c r="E48">
        <f>(R48-S48*(1000-T48)/(1000-U48))*AK48</f>
        <v>-11.410589990467846</v>
      </c>
      <c r="F48">
        <f>IF(AV48&lt;&gt;0,1/(1/AV48-1/N48),0)</f>
        <v>-22.541482142908727</v>
      </c>
      <c r="G48">
        <f>((AY48-AL48/2)*S48-E48)/(AY48+AL48/2)</f>
        <v>399.66427269490077</v>
      </c>
      <c r="H48">
        <f>AL48*1000</f>
        <v>29.129093173553652</v>
      </c>
      <c r="I48">
        <f>(AQ48-AW48)</f>
        <v>0.52880438649100459</v>
      </c>
      <c r="J48">
        <f>(P48+AP48*D48)</f>
        <v>29.741518020629883</v>
      </c>
      <c r="K48" s="1">
        <v>2.72</v>
      </c>
      <c r="L48">
        <f>(K48*AE48+AF48)</f>
        <v>2.140174012184143</v>
      </c>
      <c r="M48" s="1">
        <v>0.5</v>
      </c>
      <c r="N48">
        <f>L48*(M48+1)*(M48+1)/(M48*M48+1)</f>
        <v>3.8523132219314578</v>
      </c>
      <c r="O48" s="1">
        <v>31.236686706542969</v>
      </c>
      <c r="P48" s="1">
        <v>29.741518020629883</v>
      </c>
      <c r="Q48" s="1">
        <v>31.289518356323242</v>
      </c>
      <c r="R48" s="1">
        <v>399.94198608398438</v>
      </c>
      <c r="S48" s="1">
        <v>399.73037719726563</v>
      </c>
      <c r="T48" s="1">
        <v>16.223014831542969</v>
      </c>
      <c r="U48" s="1">
        <v>41.557418823242188</v>
      </c>
      <c r="V48" s="1">
        <v>31.321441650390625</v>
      </c>
      <c r="W48" s="1">
        <v>80.234054565429688</v>
      </c>
      <c r="X48" s="1">
        <v>299.74453735351563</v>
      </c>
      <c r="Y48" s="1">
        <v>1599.5526123046875</v>
      </c>
      <c r="Z48" s="1">
        <v>0.32349735498428345</v>
      </c>
      <c r="AA48" s="1">
        <v>88.282630920410156</v>
      </c>
      <c r="AB48" s="1">
        <v>-3.1917421817779541</v>
      </c>
      <c r="AC48" s="1">
        <v>0.25633713603019714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1.1020019755643953</v>
      </c>
      <c r="AL48">
        <f>(U48-T48)/(1000-U48)*AK48</f>
        <v>2.9129093173553652E-2</v>
      </c>
      <c r="AM48">
        <f>(P48+273.15)</f>
        <v>302.89151802062986</v>
      </c>
      <c r="AN48">
        <f>(O48+273.15)</f>
        <v>304.38668670654295</v>
      </c>
      <c r="AO48">
        <f>(Y48*AG48+Z48*AH48)*AI48</f>
        <v>255.92841224830408</v>
      </c>
      <c r="AP48">
        <f>((AO48+0.00000010773*(AN48^4-AM48^4))-AL48*44100)/(L48*51.4+0.00000043092*AM48^3)</f>
        <v>-8.2852282069871208</v>
      </c>
      <c r="AQ48">
        <f>0.61365*EXP(17.502*J48/(240.97+J48))</f>
        <v>4.1976026544682004</v>
      </c>
      <c r="AR48">
        <f>AQ48*1000/AA48</f>
        <v>47.547321717818804</v>
      </c>
      <c r="AS48">
        <f>(AR48-U48)</f>
        <v>5.9899028945766162</v>
      </c>
      <c r="AT48">
        <f>IF(D48,P48,(O48+P48)/2)</f>
        <v>30.489102363586426</v>
      </c>
      <c r="AU48">
        <f>0.61365*EXP(17.502*AT48/(240.97+AT48))</f>
        <v>4.3816166575542992</v>
      </c>
      <c r="AV48">
        <f>IF(AS48&lt;&gt;0,(1000-(AR48+U48)/2)/AS48*AL48,0)</f>
        <v>4.6463729911280822</v>
      </c>
      <c r="AW48">
        <f>U48*AA48/1000</f>
        <v>3.6687982679771958</v>
      </c>
      <c r="AX48">
        <f>(AU48-AW48)</f>
        <v>0.71281838957710342</v>
      </c>
      <c r="AY48">
        <f>1/(1.6/F48+1.37/N48)</f>
        <v>3.5130833876482792</v>
      </c>
      <c r="AZ48">
        <f>G48*AA48*0.001</f>
        <v>35.283413478398089</v>
      </c>
      <c r="BA48">
        <f>G48/S48</f>
        <v>0.99983462727344274</v>
      </c>
      <c r="BB48">
        <f>(1-AL48*AA48/AQ48/F48)*100</f>
        <v>102.71780590379524</v>
      </c>
      <c r="BC48">
        <f>(S48-E48/(N48/1.35))</f>
        <v>403.72909059352685</v>
      </c>
      <c r="BD48">
        <f>E48*BB48/100/BC48</f>
        <v>-2.9031120005882906E-2</v>
      </c>
    </row>
    <row r="49" spans="1:56" x14ac:dyDescent="0.35">
      <c r="A49" s="1" t="s">
        <v>0</v>
      </c>
      <c r="B49" s="1" t="s">
        <v>1176</v>
      </c>
      <c r="K49" s="1">
        <v>2.72</v>
      </c>
    </row>
    <row r="50" spans="1:56" x14ac:dyDescent="0.35">
      <c r="A50" s="1" t="s">
        <v>0</v>
      </c>
      <c r="B50" s="1" t="s">
        <v>1171</v>
      </c>
      <c r="K50" s="1">
        <v>2.72</v>
      </c>
    </row>
    <row r="51" spans="1:56" x14ac:dyDescent="0.35">
      <c r="A51" s="1">
        <v>12</v>
      </c>
      <c r="B51" s="1" t="s">
        <v>1175</v>
      </c>
      <c r="C51" s="1">
        <v>2635.5000013075769</v>
      </c>
      <c r="D51" s="1">
        <v>0</v>
      </c>
      <c r="E51">
        <f>(R51-S51*(1000-T51)/(1000-U51))*AK51</f>
        <v>-12.093833792554952</v>
      </c>
      <c r="F51">
        <f>IF(AV51&lt;&gt;0,1/(1/AV51-1/N51),0)</f>
        <v>-8.2963055946463857</v>
      </c>
      <c r="G51">
        <f>((AY51-AL51/2)*S51-E51)/(AY51+AL51/2)</f>
        <v>399.95780338914722</v>
      </c>
      <c r="H51">
        <f>AL51*1000</f>
        <v>30.372770577918406</v>
      </c>
      <c r="I51">
        <f>(AQ51-AW51)</f>
        <v>0.35607518429931373</v>
      </c>
      <c r="J51">
        <f>(P51+AP51*D51)</f>
        <v>29.518989562988281</v>
      </c>
      <c r="K51" s="1">
        <v>2.72</v>
      </c>
      <c r="L51">
        <f>(K51*AE51+AF51)</f>
        <v>2.140174012184143</v>
      </c>
      <c r="M51" s="1">
        <v>0.5</v>
      </c>
      <c r="N51">
        <f>L51*(M51+1)*(M51+1)/(M51*M51+1)</f>
        <v>3.8523132219314578</v>
      </c>
      <c r="O51" s="1">
        <v>31.371198654174805</v>
      </c>
      <c r="P51" s="1">
        <v>29.518989562988281</v>
      </c>
      <c r="Q51" s="1">
        <v>31.390205383300781</v>
      </c>
      <c r="R51" s="1">
        <v>400.015869140625</v>
      </c>
      <c r="S51" s="1">
        <v>399.96661376953125</v>
      </c>
      <c r="T51" s="1">
        <v>16.522499084472656</v>
      </c>
      <c r="U51" s="1">
        <v>42.910560607910156</v>
      </c>
      <c r="V51" s="1">
        <v>31.654912948608398</v>
      </c>
      <c r="W51" s="1">
        <v>82.210929870605469</v>
      </c>
      <c r="X51" s="1">
        <v>299.63900756835938</v>
      </c>
      <c r="Y51" s="1">
        <v>2000.002685546875</v>
      </c>
      <c r="Z51" s="1">
        <v>0.2855103611946106</v>
      </c>
      <c r="AA51" s="1">
        <v>88.278289794921875</v>
      </c>
      <c r="AB51" s="1">
        <v>-2.7038943767547607</v>
      </c>
      <c r="AC51" s="1">
        <v>0.24748016893863678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1.1016139984130857</v>
      </c>
      <c r="AL51">
        <f>(U51-T51)/(1000-U51)*AK51</f>
        <v>3.0372770577918404E-2</v>
      </c>
      <c r="AM51">
        <f>(P51+273.15)</f>
        <v>302.66898956298826</v>
      </c>
      <c r="AN51">
        <f>(O51+273.15)</f>
        <v>304.52119865417478</v>
      </c>
      <c r="AO51">
        <f>(Y51*AG51+Z51*AH51)*AI51</f>
        <v>320.00042253493302</v>
      </c>
      <c r="AP51">
        <f>((AO51+0.00000010773*(AN51^4-AM51^4))-AL51*44100)/(L51*51.4+0.00000043092*AM51^3)</f>
        <v>-8.1761302157845037</v>
      </c>
      <c r="AQ51">
        <f>0.61365*EXP(17.502*J51/(240.97+J51))</f>
        <v>4.1441460889069655</v>
      </c>
      <c r="AR51">
        <f>AQ51*1000/AA51</f>
        <v>46.944113875950435</v>
      </c>
      <c r="AS51">
        <f>(AR51-U51)</f>
        <v>4.0335532680402792</v>
      </c>
      <c r="AT51">
        <f>IF(D51,P51,(O51+P51)/2)</f>
        <v>30.445094108581543</v>
      </c>
      <c r="AU51">
        <f>0.61365*EXP(17.502*AT51/(240.97+AT51))</f>
        <v>4.3705927927705917</v>
      </c>
      <c r="AV51">
        <f>IF(AS51&lt;&gt;0,(1000-(AR51+U51)/2)/AS51*AL51,0)</f>
        <v>7.1917242548990208</v>
      </c>
      <c r="AW51">
        <f>U51*AA51/1000</f>
        <v>3.7880709046076517</v>
      </c>
      <c r="AX51">
        <f>(AU51-AW51)</f>
        <v>0.58252188816293993</v>
      </c>
      <c r="AY51">
        <f>1/(1.6/F51+1.37/N51)</f>
        <v>6.1435041511685737</v>
      </c>
      <c r="AZ51">
        <f>G51*AA51*0.001</f>
        <v>35.30759087332752</v>
      </c>
      <c r="BA51">
        <f>G51/S51</f>
        <v>0.99997797221047779</v>
      </c>
      <c r="BB51">
        <f>(1-AL51*AA51/AQ51/F51)*100</f>
        <v>107.79863371781329</v>
      </c>
      <c r="BC51">
        <f>(S51-E51/(N51/1.35))</f>
        <v>404.20476229987412</v>
      </c>
      <c r="BD51">
        <f>E51*BB51/100/BC51</f>
        <v>-3.2253424027709678E-2</v>
      </c>
    </row>
    <row r="52" spans="1:56" x14ac:dyDescent="0.35">
      <c r="A52" s="1" t="s">
        <v>0</v>
      </c>
      <c r="B52" s="1" t="s">
        <v>1174</v>
      </c>
      <c r="K52" s="1">
        <v>2.7336</v>
      </c>
    </row>
    <row r="53" spans="1:56" x14ac:dyDescent="0.35">
      <c r="A53" s="1" t="s">
        <v>0</v>
      </c>
      <c r="B53" s="1" t="s">
        <v>1173</v>
      </c>
    </row>
    <row r="54" spans="1:56" x14ac:dyDescent="0.35">
      <c r="A54" s="1" t="s">
        <v>0</v>
      </c>
      <c r="B54" s="1" t="s">
        <v>1172</v>
      </c>
    </row>
    <row r="55" spans="1:56" x14ac:dyDescent="0.35">
      <c r="A55" s="1" t="s">
        <v>0</v>
      </c>
      <c r="B55" s="1" t="s">
        <v>1171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B840CC-CC2F-4D68-ADAC-0569913CF2BD}">
  <dimension ref="A1:BD55"/>
  <sheetViews>
    <sheetView topLeftCell="A6" zoomScale="50" workbookViewId="0">
      <selection activeCell="K18" sqref="K18:K51"/>
    </sheetView>
  </sheetViews>
  <sheetFormatPr defaultRowHeight="14.5" x14ac:dyDescent="0.35"/>
  <sheetData>
    <row r="1" spans="1:56" x14ac:dyDescent="0.35">
      <c r="A1" s="1" t="s">
        <v>70</v>
      </c>
    </row>
    <row r="2" spans="1:56" x14ac:dyDescent="0.35">
      <c r="A2" s="1" t="s">
        <v>5529</v>
      </c>
    </row>
    <row r="3" spans="1:56" x14ac:dyDescent="0.35">
      <c r="A3" s="1" t="s">
        <v>69</v>
      </c>
      <c r="B3" s="1" t="s">
        <v>68</v>
      </c>
    </row>
    <row r="4" spans="1:56" x14ac:dyDescent="0.35">
      <c r="A4" s="1" t="s">
        <v>67</v>
      </c>
      <c r="B4" s="1" t="s">
        <v>66</v>
      </c>
      <c r="C4" s="1">
        <v>1</v>
      </c>
      <c r="D4" s="1">
        <v>0.15999999642372131</v>
      </c>
    </row>
    <row r="5" spans="1:56" x14ac:dyDescent="0.35">
      <c r="A5" s="1" t="s">
        <v>65</v>
      </c>
      <c r="B5" s="1">
        <v>4</v>
      </c>
    </row>
    <row r="6" spans="1:56" x14ac:dyDescent="0.35">
      <c r="A6" s="1" t="s">
        <v>64</v>
      </c>
      <c r="B6" s="1" t="s">
        <v>63</v>
      </c>
    </row>
    <row r="7" spans="1:56" x14ac:dyDescent="0.35">
      <c r="A7" s="1" t="s">
        <v>0</v>
      </c>
      <c r="B7" s="1" t="s">
        <v>62</v>
      </c>
    </row>
    <row r="9" spans="1:56" x14ac:dyDescent="0.35">
      <c r="A9" s="1" t="s">
        <v>61</v>
      </c>
      <c r="B9" s="1" t="s">
        <v>60</v>
      </c>
      <c r="C9" s="1" t="s">
        <v>59</v>
      </c>
      <c r="D9" s="1" t="s">
        <v>58</v>
      </c>
      <c r="E9" s="1" t="s">
        <v>57</v>
      </c>
      <c r="F9" s="1" t="s">
        <v>56</v>
      </c>
      <c r="G9" s="1" t="s">
        <v>55</v>
      </c>
      <c r="H9" s="1" t="s">
        <v>54</v>
      </c>
      <c r="I9" s="1" t="s">
        <v>53</v>
      </c>
      <c r="J9" s="1" t="s">
        <v>52</v>
      </c>
      <c r="K9" s="1" t="s">
        <v>51</v>
      </c>
      <c r="L9" s="1" t="s">
        <v>50</v>
      </c>
      <c r="M9" s="1" t="s">
        <v>49</v>
      </c>
      <c r="N9" s="1" t="s">
        <v>48</v>
      </c>
      <c r="O9" s="1" t="s">
        <v>47</v>
      </c>
      <c r="P9" s="1" t="s">
        <v>46</v>
      </c>
      <c r="Q9" s="1" t="s">
        <v>45</v>
      </c>
      <c r="R9" s="1" t="s">
        <v>44</v>
      </c>
      <c r="S9" s="1" t="s">
        <v>43</v>
      </c>
      <c r="T9" s="1" t="s">
        <v>42</v>
      </c>
      <c r="U9" s="1" t="s">
        <v>41</v>
      </c>
      <c r="V9" s="1" t="s">
        <v>40</v>
      </c>
      <c r="W9" s="1" t="s">
        <v>39</v>
      </c>
      <c r="X9" s="1" t="s">
        <v>38</v>
      </c>
      <c r="Y9" s="1" t="s">
        <v>37</v>
      </c>
      <c r="Z9" s="1" t="s">
        <v>36</v>
      </c>
      <c r="AA9" s="1" t="s">
        <v>35</v>
      </c>
      <c r="AB9" s="1" t="s">
        <v>34</v>
      </c>
      <c r="AC9" s="1" t="s">
        <v>33</v>
      </c>
      <c r="AD9" s="1" t="s">
        <v>32</v>
      </c>
      <c r="AE9" s="1" t="s">
        <v>31</v>
      </c>
      <c r="AF9" s="1" t="s">
        <v>30</v>
      </c>
      <c r="AG9" s="1" t="s">
        <v>29</v>
      </c>
      <c r="AH9" s="1" t="s">
        <v>28</v>
      </c>
      <c r="AI9" s="1" t="s">
        <v>27</v>
      </c>
      <c r="AJ9" s="1" t="s">
        <v>26</v>
      </c>
      <c r="AK9" s="1" t="s">
        <v>25</v>
      </c>
      <c r="AL9" s="1" t="s">
        <v>24</v>
      </c>
      <c r="AM9" s="1" t="s">
        <v>23</v>
      </c>
      <c r="AN9" s="1" t="s">
        <v>22</v>
      </c>
      <c r="AO9" s="1" t="s">
        <v>21</v>
      </c>
      <c r="AP9" s="1" t="s">
        <v>20</v>
      </c>
      <c r="AQ9" s="1" t="s">
        <v>19</v>
      </c>
      <c r="AR9" s="1" t="s">
        <v>18</v>
      </c>
      <c r="AS9" s="1" t="s">
        <v>17</v>
      </c>
      <c r="AT9" s="1" t="s">
        <v>16</v>
      </c>
      <c r="AU9" s="1" t="s">
        <v>15</v>
      </c>
      <c r="AV9" s="1" t="s">
        <v>14</v>
      </c>
      <c r="AW9" s="1" t="s">
        <v>13</v>
      </c>
      <c r="AX9" s="1" t="s">
        <v>12</v>
      </c>
      <c r="AY9" s="1" t="s">
        <v>11</v>
      </c>
      <c r="AZ9" s="1" t="s">
        <v>10</v>
      </c>
      <c r="BA9" s="1" t="s">
        <v>9</v>
      </c>
      <c r="BB9" s="1" t="s">
        <v>8</v>
      </c>
      <c r="BC9" s="1" t="s">
        <v>7</v>
      </c>
      <c r="BD9" s="1" t="s">
        <v>6</v>
      </c>
    </row>
    <row r="10" spans="1:56" x14ac:dyDescent="0.35">
      <c r="A10" s="1" t="s">
        <v>5</v>
      </c>
      <c r="B10" s="1" t="s">
        <v>5</v>
      </c>
      <c r="C10" s="1" t="s">
        <v>5</v>
      </c>
      <c r="D10" s="1" t="s">
        <v>5</v>
      </c>
      <c r="E10" s="1" t="s">
        <v>4</v>
      </c>
      <c r="F10" s="1" t="s">
        <v>4</v>
      </c>
      <c r="G10" s="1" t="s">
        <v>4</v>
      </c>
      <c r="H10" s="1" t="s">
        <v>4</v>
      </c>
      <c r="I10" s="1" t="s">
        <v>4</v>
      </c>
      <c r="J10" s="1" t="s">
        <v>4</v>
      </c>
      <c r="K10" s="1" t="s">
        <v>5</v>
      </c>
      <c r="L10" s="1" t="s">
        <v>4</v>
      </c>
      <c r="M10" s="1" t="s">
        <v>5</v>
      </c>
      <c r="N10" s="1" t="s">
        <v>4</v>
      </c>
      <c r="O10" s="1" t="s">
        <v>5</v>
      </c>
      <c r="P10" s="1" t="s">
        <v>5</v>
      </c>
      <c r="Q10" s="1" t="s">
        <v>5</v>
      </c>
      <c r="R10" s="1" t="s">
        <v>5</v>
      </c>
      <c r="S10" s="1" t="s">
        <v>5</v>
      </c>
      <c r="T10" s="1" t="s">
        <v>5</v>
      </c>
      <c r="U10" s="1" t="s">
        <v>5</v>
      </c>
      <c r="V10" s="1" t="s">
        <v>5</v>
      </c>
      <c r="W10" s="1" t="s">
        <v>5</v>
      </c>
      <c r="X10" s="1" t="s">
        <v>5</v>
      </c>
      <c r="Y10" s="1" t="s">
        <v>5</v>
      </c>
      <c r="Z10" s="1" t="s">
        <v>5</v>
      </c>
      <c r="AA10" s="1" t="s">
        <v>5</v>
      </c>
      <c r="AB10" s="1" t="s">
        <v>5</v>
      </c>
      <c r="AC10" s="1" t="s">
        <v>5</v>
      </c>
      <c r="AD10" s="1" t="s">
        <v>5</v>
      </c>
      <c r="AE10" s="1" t="s">
        <v>5</v>
      </c>
      <c r="AF10" s="1" t="s">
        <v>5</v>
      </c>
      <c r="AG10" s="1" t="s">
        <v>5</v>
      </c>
      <c r="AH10" s="1" t="s">
        <v>5</v>
      </c>
      <c r="AI10" s="1" t="s">
        <v>5</v>
      </c>
      <c r="AJ10" s="1" t="s">
        <v>5</v>
      </c>
      <c r="AK10" s="1" t="s">
        <v>4</v>
      </c>
      <c r="AL10" s="1" t="s">
        <v>4</v>
      </c>
      <c r="AM10" s="1" t="s">
        <v>4</v>
      </c>
      <c r="AN10" s="1" t="s">
        <v>4</v>
      </c>
      <c r="AO10" s="1" t="s">
        <v>4</v>
      </c>
      <c r="AP10" s="1" t="s">
        <v>4</v>
      </c>
      <c r="AQ10" s="1" t="s">
        <v>4</v>
      </c>
      <c r="AR10" s="1" t="s">
        <v>4</v>
      </c>
      <c r="AS10" s="1" t="s">
        <v>4</v>
      </c>
      <c r="AT10" s="1" t="s">
        <v>4</v>
      </c>
      <c r="AU10" s="1" t="s">
        <v>4</v>
      </c>
      <c r="AV10" s="1" t="s">
        <v>4</v>
      </c>
      <c r="AW10" s="1" t="s">
        <v>4</v>
      </c>
      <c r="AX10" s="1" t="s">
        <v>4</v>
      </c>
      <c r="AY10" s="1" t="s">
        <v>4</v>
      </c>
      <c r="AZ10" s="1" t="s">
        <v>4</v>
      </c>
      <c r="BA10" s="1" t="s">
        <v>4</v>
      </c>
      <c r="BB10" s="1" t="s">
        <v>4</v>
      </c>
      <c r="BC10" s="1" t="s">
        <v>4</v>
      </c>
      <c r="BD10" s="1" t="s">
        <v>4</v>
      </c>
    </row>
    <row r="11" spans="1:56" x14ac:dyDescent="0.35">
      <c r="A11" s="1" t="s">
        <v>0</v>
      </c>
      <c r="B11" s="1" t="s">
        <v>5528</v>
      </c>
    </row>
    <row r="12" spans="1:56" x14ac:dyDescent="0.35">
      <c r="A12" s="1" t="s">
        <v>0</v>
      </c>
      <c r="B12" s="1" t="s">
        <v>5527</v>
      </c>
    </row>
    <row r="13" spans="1:56" x14ac:dyDescent="0.35">
      <c r="A13" s="1" t="s">
        <v>0</v>
      </c>
      <c r="B13" s="1" t="s">
        <v>5526</v>
      </c>
    </row>
    <row r="14" spans="1:56" x14ac:dyDescent="0.35">
      <c r="A14" s="1" t="s">
        <v>0</v>
      </c>
      <c r="B14" s="1" t="s">
        <v>5525</v>
      </c>
    </row>
    <row r="15" spans="1:56" x14ac:dyDescent="0.35">
      <c r="A15" s="1" t="s">
        <v>0</v>
      </c>
      <c r="B15" s="1" t="s">
        <v>5524</v>
      </c>
    </row>
    <row r="16" spans="1:56" x14ac:dyDescent="0.35">
      <c r="A16" s="1" t="s">
        <v>0</v>
      </c>
      <c r="B16" s="1" t="s">
        <v>5523</v>
      </c>
    </row>
    <row r="17" spans="1:56" x14ac:dyDescent="0.35">
      <c r="A17" s="1" t="s">
        <v>0</v>
      </c>
      <c r="B17" s="1" t="s">
        <v>5522</v>
      </c>
    </row>
    <row r="18" spans="1:56" x14ac:dyDescent="0.35">
      <c r="A18" s="1">
        <v>1</v>
      </c>
      <c r="B18" s="1" t="s">
        <v>5521</v>
      </c>
      <c r="C18" s="1">
        <v>439.50000251457095</v>
      </c>
      <c r="D18" s="1">
        <v>0</v>
      </c>
      <c r="E18">
        <f>(R18-S18*(1000-T18)/(1000-U18))*AK18</f>
        <v>-3.9659506731098766</v>
      </c>
      <c r="F18">
        <f>IF(AV18&lt;&gt;0,1/(1/AV18-1/N18),0)</f>
        <v>4.6052297971087413</v>
      </c>
      <c r="G18">
        <f>((AY18-AL18/2)*S18-E18)/(AY18+AL18/2)</f>
        <v>387.87707731872587</v>
      </c>
      <c r="H18">
        <f>AL18*1000</f>
        <v>29.949279824857186</v>
      </c>
      <c r="I18">
        <f>(AQ18-AW18)</f>
        <v>1.1404447719844764</v>
      </c>
      <c r="J18">
        <f>(P18+AP18*D18)</f>
        <v>31.32539176940918</v>
      </c>
      <c r="K18" s="1"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32.450130462646484</v>
      </c>
      <c r="P18" s="1">
        <v>31.32539176940918</v>
      </c>
      <c r="Q18" s="1">
        <v>32.541057586669922</v>
      </c>
      <c r="R18" s="1">
        <v>400.10833740234375</v>
      </c>
      <c r="S18" s="1">
        <v>393.03546142578125</v>
      </c>
      <c r="T18" s="1">
        <v>12.96269702911377</v>
      </c>
      <c r="U18" s="1">
        <v>39.042469024658203</v>
      </c>
      <c r="V18" s="1">
        <v>23.421674728393555</v>
      </c>
      <c r="W18" s="1">
        <v>70.543960571289063</v>
      </c>
      <c r="X18" s="1">
        <v>300.1619873046875</v>
      </c>
      <c r="Y18" s="1">
        <v>-0.10117513686418533</v>
      </c>
      <c r="Z18" s="1">
        <v>0.10605958849191666</v>
      </c>
      <c r="AA18" s="1">
        <v>88.501388549804688</v>
      </c>
      <c r="AB18" s="1">
        <v>45.204799652099609</v>
      </c>
      <c r="AC18" s="1">
        <v>-1.0304795503616333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1.1035367180319391</v>
      </c>
      <c r="AL18">
        <f>(U18-T18)/(1000-U18)*AK18</f>
        <v>2.9949279824857185E-2</v>
      </c>
      <c r="AM18">
        <f>(P18+273.15)</f>
        <v>304.47539176940916</v>
      </c>
      <c r="AN18">
        <f>(O18+273.15)</f>
        <v>305.60013046264646</v>
      </c>
      <c r="AO18">
        <f>(Y18*AG18+Z18*AH18)*AI18</f>
        <v>-1.6188021536439168E-2</v>
      </c>
      <c r="AP18">
        <f>((AO18+0.00000010773*(AN18^4-AM18^4))-AL18*44100)/(L18*51.4+0.00000043092*AM18^3)</f>
        <v>-10.698543685640786</v>
      </c>
      <c r="AQ18">
        <f>0.61365*EXP(17.502*J18/(240.97+J18))</f>
        <v>4.595757493079466</v>
      </c>
      <c r="AR18">
        <f>AQ18*1000/AA18</f>
        <v>51.92864844705997</v>
      </c>
      <c r="AS18">
        <f>(AR18-U18)</f>
        <v>12.886179422401767</v>
      </c>
      <c r="AT18">
        <f>IF(D18,P18,(O18+P18)/2)</f>
        <v>31.887761116027832</v>
      </c>
      <c r="AU18">
        <f>0.61365*EXP(17.502*AT18/(240.97+AT18))</f>
        <v>4.7448319041212565</v>
      </c>
      <c r="AV18">
        <f>IF(AS18&lt;&gt;0,(1000-(AR18+U18)/2)/AS18*AL18,0)</f>
        <v>2.2184248070138097</v>
      </c>
      <c r="AW18">
        <f>U18*AA18/1000</f>
        <v>3.4553127210949897</v>
      </c>
      <c r="AX18">
        <f>(AU18-AW18)</f>
        <v>1.2895191830262669</v>
      </c>
      <c r="AY18">
        <f>1/(1.6/F18+1.37/N18)</f>
        <v>1.4981306621039994</v>
      </c>
      <c r="AZ18">
        <f>G18*AA18*0.001</f>
        <v>34.327659929347199</v>
      </c>
      <c r="BA18">
        <f>G18/S18</f>
        <v>0.9868755249504898</v>
      </c>
      <c r="BB18">
        <f>(1-AL18*AA18/AQ18/F18)*100</f>
        <v>87.476432575397908</v>
      </c>
      <c r="BC18">
        <f>(S18-E18/(N18/1.35))</f>
        <v>394.28630210000154</v>
      </c>
      <c r="BD18">
        <f>E18*BB18/100/BC18</f>
        <v>-8.7988655656026336E-3</v>
      </c>
    </row>
    <row r="19" spans="1:56" x14ac:dyDescent="0.35">
      <c r="A19" s="1" t="s">
        <v>0</v>
      </c>
      <c r="B19" s="1" t="s">
        <v>5520</v>
      </c>
      <c r="K19" s="1">
        <v>2.72</v>
      </c>
    </row>
    <row r="20" spans="1:56" x14ac:dyDescent="0.35">
      <c r="A20" s="1" t="s">
        <v>0</v>
      </c>
      <c r="B20" s="1" t="s">
        <v>5519</v>
      </c>
      <c r="K20" s="1">
        <v>2.72</v>
      </c>
    </row>
    <row r="21" spans="1:56" x14ac:dyDescent="0.35">
      <c r="A21" s="1">
        <v>2</v>
      </c>
      <c r="B21" s="1" t="s">
        <v>5518</v>
      </c>
      <c r="C21" s="1">
        <v>642.50000251457095</v>
      </c>
      <c r="D21" s="1">
        <v>0</v>
      </c>
      <c r="E21">
        <f>(R21-S21*(1000-T21)/(1000-U21))*AK21</f>
        <v>-3.9426142094475876</v>
      </c>
      <c r="F21">
        <f>IF(AV21&lt;&gt;0,1/(1/AV21-1/N21),0)</f>
        <v>4.1089679372808323</v>
      </c>
      <c r="G21">
        <f>((AY21-AL21/2)*S21-E21)/(AY21+AL21/2)</f>
        <v>388.27118356419567</v>
      </c>
      <c r="H21">
        <f>AL21*1000</f>
        <v>28.661618711152911</v>
      </c>
      <c r="I21">
        <f>(AQ21-AW21)</f>
        <v>1.1555768372504645</v>
      </c>
      <c r="J21">
        <f>(P21+AP21*D21)</f>
        <v>31.164861679077148</v>
      </c>
      <c r="K21" s="1"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32.416091918945313</v>
      </c>
      <c r="P21" s="1">
        <v>31.164861679077148</v>
      </c>
      <c r="Q21" s="1">
        <v>32.534294128417969</v>
      </c>
      <c r="R21" s="1">
        <v>400.06695556640625</v>
      </c>
      <c r="S21" s="1">
        <v>393.421630859375</v>
      </c>
      <c r="T21" s="1">
        <v>13.42469596862793</v>
      </c>
      <c r="U21" s="1">
        <v>38.399444580078125</v>
      </c>
      <c r="V21" s="1">
        <v>24.302913665771484</v>
      </c>
      <c r="W21" s="1">
        <v>69.515045166015625</v>
      </c>
      <c r="X21" s="1">
        <v>300.16717529296875</v>
      </c>
      <c r="Y21" s="1">
        <v>24.940839767456055</v>
      </c>
      <c r="Z21" s="1">
        <v>2.4105100892484188E-3</v>
      </c>
      <c r="AA21" s="1">
        <v>88.500823974609375</v>
      </c>
      <c r="AB21" s="1">
        <v>45.175117492675781</v>
      </c>
      <c r="AC21" s="1">
        <v>-0.96963530778884888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1.1035557915182672</v>
      </c>
      <c r="AL21">
        <f>(U21-T21)/(1000-U21)*AK21</f>
        <v>2.8661618711152911E-2</v>
      </c>
      <c r="AM21">
        <f>(P21+273.15)</f>
        <v>304.31486167907713</v>
      </c>
      <c r="AN21">
        <f>(O21+273.15)</f>
        <v>305.56609191894529</v>
      </c>
      <c r="AO21">
        <f>(Y21*AG21+Z21*AH21)*AI21</f>
        <v>3.9905342735975751</v>
      </c>
      <c r="AP21">
        <f>((AO21+0.00000010773*(AN21^4-AM21^4))-AL21*44100)/(L21*51.4+0.00000043092*AM21^3)</f>
        <v>-10.189990143142712</v>
      </c>
      <c r="AQ21">
        <f>0.61365*EXP(17.502*J21/(240.97+J21))</f>
        <v>4.5539593227547268</v>
      </c>
      <c r="AR21">
        <f>AQ21*1000/AA21</f>
        <v>51.456688403954793</v>
      </c>
      <c r="AS21">
        <f>(AR21-U21)</f>
        <v>13.057243823876668</v>
      </c>
      <c r="AT21">
        <f>IF(D21,P21,(O21+P21)/2)</f>
        <v>31.79047679901123</v>
      </c>
      <c r="AU21">
        <f>0.61365*EXP(17.502*AT21/(240.97+AT21))</f>
        <v>4.718746352715681</v>
      </c>
      <c r="AV21">
        <f>IF(AS21&lt;&gt;0,(1000-(AR21+U21)/2)/AS21*AL21,0)</f>
        <v>2.0964537362680691</v>
      </c>
      <c r="AW21">
        <f>U21*AA21/1000</f>
        <v>3.3983824855042624</v>
      </c>
      <c r="AX21">
        <f>(AU21-AW21)</f>
        <v>1.3203638672114186</v>
      </c>
      <c r="AY21">
        <f>1/(1.6/F21+1.37/N21)</f>
        <v>1.4095234981776079</v>
      </c>
      <c r="AZ21">
        <f>G21*AA21*0.001</f>
        <v>34.362319671028125</v>
      </c>
      <c r="BA21">
        <f>G21/S21</f>
        <v>0.98690858130009551</v>
      </c>
      <c r="BB21">
        <f>(1-AL21*AA21/AQ21/F21)*100</f>
        <v>86.444169529421572</v>
      </c>
      <c r="BC21">
        <f>(S21-E21/(N21/1.35))</f>
        <v>394.6651113316293</v>
      </c>
      <c r="BD21">
        <f>E21*BB21/100/BC21</f>
        <v>-8.6355748538464727E-3</v>
      </c>
    </row>
    <row r="22" spans="1:56" x14ac:dyDescent="0.35">
      <c r="A22" s="1" t="s">
        <v>0</v>
      </c>
      <c r="B22" s="1" t="s">
        <v>5517</v>
      </c>
      <c r="K22" s="1">
        <v>2.72</v>
      </c>
    </row>
    <row r="23" spans="1:56" x14ac:dyDescent="0.35">
      <c r="A23" s="1" t="s">
        <v>0</v>
      </c>
      <c r="B23" s="1" t="s">
        <v>5516</v>
      </c>
      <c r="K23" s="1">
        <v>2.72</v>
      </c>
    </row>
    <row r="24" spans="1:56" x14ac:dyDescent="0.35">
      <c r="A24" s="1">
        <v>3</v>
      </c>
      <c r="B24" s="1" t="s">
        <v>5515</v>
      </c>
      <c r="C24" s="1">
        <v>846.50000251457095</v>
      </c>
      <c r="D24" s="1">
        <v>0</v>
      </c>
      <c r="E24">
        <f>(R24-S24*(1000-T24)/(1000-U24))*AK24</f>
        <v>-3.9273022990823492</v>
      </c>
      <c r="F24">
        <f>IF(AV24&lt;&gt;0,1/(1/AV24-1/N24),0)</f>
        <v>3.7402218951033763</v>
      </c>
      <c r="G24">
        <f>((AY24-AL24/2)*S24-E24)/(AY24+AL24/2)</f>
        <v>388.55035067032844</v>
      </c>
      <c r="H24">
        <f>AL24*1000</f>
        <v>27.68134561064084</v>
      </c>
      <c r="I24">
        <f>(AQ24-AW24)</f>
        <v>1.1725689308510656</v>
      </c>
      <c r="J24">
        <f>(P24+AP24*D24)</f>
        <v>31.08087158203125</v>
      </c>
      <c r="K24" s="1"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32.346988677978516</v>
      </c>
      <c r="P24" s="1">
        <v>31.08087158203125</v>
      </c>
      <c r="Q24" s="1">
        <v>32.479442596435547</v>
      </c>
      <c r="R24" s="1">
        <v>400.02725219726563</v>
      </c>
      <c r="S24" s="1">
        <v>393.71029663085938</v>
      </c>
      <c r="T24" s="1">
        <v>13.831734657287598</v>
      </c>
      <c r="U24" s="1">
        <v>37.96319580078125</v>
      </c>
      <c r="V24" s="1">
        <v>25.13673210144043</v>
      </c>
      <c r="W24" s="1">
        <v>68.991401672363281</v>
      </c>
      <c r="X24" s="1">
        <v>300.1678466796875</v>
      </c>
      <c r="Y24" s="1">
        <v>51.047641754150391</v>
      </c>
      <c r="Z24" s="1">
        <v>9.400651603937149E-2</v>
      </c>
      <c r="AA24" s="1">
        <v>88.497650146484375</v>
      </c>
      <c r="AB24" s="1">
        <v>45.128620147705078</v>
      </c>
      <c r="AC24" s="1">
        <v>-0.93858349323272705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1.1035582598517919</v>
      </c>
      <c r="AL24">
        <f>(U24-T24)/(1000-U24)*AK24</f>
        <v>2.768134561064084E-2</v>
      </c>
      <c r="AM24">
        <f>(P24+273.15)</f>
        <v>304.23087158203123</v>
      </c>
      <c r="AN24">
        <f>(O24+273.15)</f>
        <v>305.49698867797849</v>
      </c>
      <c r="AO24">
        <f>(Y24*AG24+Z24*AH24)*AI24</f>
        <v>8.1676224981034693</v>
      </c>
      <c r="AP24">
        <f>((AO24+0.00000010773*(AN24^4-AM24^4))-AL24*44100)/(L24*51.4+0.00000043092*AM24^3)</f>
        <v>-9.8012940537131907</v>
      </c>
      <c r="AQ24">
        <f>0.61365*EXP(17.502*J24/(240.97+J24))</f>
        <v>4.5322225512710892</v>
      </c>
      <c r="AR24">
        <f>AQ24*1000/AA24</f>
        <v>51.212914057821848</v>
      </c>
      <c r="AS24">
        <f>(AR24-U24)</f>
        <v>13.249718257040598</v>
      </c>
      <c r="AT24">
        <f>IF(D24,P24,(O24+P24)/2)</f>
        <v>31.713930130004883</v>
      </c>
      <c r="AU24">
        <f>0.61365*EXP(17.502*AT24/(240.97+AT24))</f>
        <v>4.6983091984536847</v>
      </c>
      <c r="AV24">
        <f>IF(AS24&lt;&gt;0,(1000-(AR24+U24)/2)/AS24*AL24,0)</f>
        <v>1.9960491037598649</v>
      </c>
      <c r="AW24">
        <f>U24*AA24/1000</f>
        <v>3.3596536204200236</v>
      </c>
      <c r="AX24">
        <f>(AU24-AW24)</f>
        <v>1.3386555780336611</v>
      </c>
      <c r="AY24">
        <f>1/(1.6/F24+1.37/N24)</f>
        <v>1.3371673698655437</v>
      </c>
      <c r="AZ24">
        <f>G24*AA24*0.001</f>
        <v>34.385792997916553</v>
      </c>
      <c r="BA24">
        <f>G24/S24</f>
        <v>0.98689405381396755</v>
      </c>
      <c r="BB24">
        <f>(1-AL24*AA24/AQ24/F24)*100</f>
        <v>85.548586052405909</v>
      </c>
      <c r="BC24">
        <f>(S24-E24/(N24/1.35))</f>
        <v>394.94894780445026</v>
      </c>
      <c r="BD24">
        <f>E24*BB24/100/BC24</f>
        <v>-8.5067996903034713E-3</v>
      </c>
    </row>
    <row r="25" spans="1:56" x14ac:dyDescent="0.35">
      <c r="A25" s="1" t="s">
        <v>0</v>
      </c>
      <c r="B25" s="1" t="s">
        <v>5514</v>
      </c>
      <c r="K25" s="1">
        <v>2.72</v>
      </c>
    </row>
    <row r="26" spans="1:56" x14ac:dyDescent="0.35">
      <c r="A26" s="1" t="s">
        <v>0</v>
      </c>
      <c r="B26" s="1" t="s">
        <v>5513</v>
      </c>
      <c r="K26" s="1">
        <v>2.72</v>
      </c>
    </row>
    <row r="27" spans="1:56" x14ac:dyDescent="0.35">
      <c r="A27" s="1">
        <v>4</v>
      </c>
      <c r="B27" s="1" t="s">
        <v>5512</v>
      </c>
      <c r="C27" s="1">
        <v>1050.500002514571</v>
      </c>
      <c r="D27" s="1">
        <v>0</v>
      </c>
      <c r="E27">
        <f>(R27-S27*(1000-T27)/(1000-U27))*AK27</f>
        <v>-3.7904658695165829</v>
      </c>
      <c r="F27">
        <f>IF(AV27&lt;&gt;0,1/(1/AV27-1/N27),0)</f>
        <v>3.615842050704384</v>
      </c>
      <c r="G27">
        <f>((AY27-AL27/2)*S27-E27)/(AY27+AL27/2)</f>
        <v>388.59442099636198</v>
      </c>
      <c r="H27">
        <f>AL27*1000</f>
        <v>27.083722510564545</v>
      </c>
      <c r="I27">
        <f>(AQ27-AW27)</f>
        <v>1.1684986000184145</v>
      </c>
      <c r="J27">
        <f>(P27+AP27*D27)</f>
        <v>31.022571563720703</v>
      </c>
      <c r="K27" s="1"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32.290390014648438</v>
      </c>
      <c r="P27" s="1">
        <v>31.022571563720703</v>
      </c>
      <c r="Q27" s="1">
        <v>32.425472259521484</v>
      </c>
      <c r="R27" s="1">
        <v>400.01345825195313</v>
      </c>
      <c r="S27" s="1">
        <v>393.783203125</v>
      </c>
      <c r="T27" s="1">
        <v>14.222893714904785</v>
      </c>
      <c r="U27" s="1">
        <v>37.839164733886719</v>
      </c>
      <c r="V27" s="1">
        <v>25.930431365966797</v>
      </c>
      <c r="W27" s="1">
        <v>68.986373901367188</v>
      </c>
      <c r="X27" s="1">
        <v>300.13290405273438</v>
      </c>
      <c r="Y27" s="1">
        <v>99.926551818847656</v>
      </c>
      <c r="Z27" s="1">
        <v>4.8210453242063522E-3</v>
      </c>
      <c r="AA27" s="1">
        <v>88.497962951660156</v>
      </c>
      <c r="AB27" s="1">
        <v>45.146705627441406</v>
      </c>
      <c r="AC27" s="1">
        <v>-0.93305486440658569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1.1034297943115232</v>
      </c>
      <c r="AL27">
        <f>(U27-T27)/(1000-U27)*AK27</f>
        <v>2.7083722510564547E-2</v>
      </c>
      <c r="AM27">
        <f>(P27+273.15)</f>
        <v>304.17257156372068</v>
      </c>
      <c r="AN27">
        <f>(O27+273.15)</f>
        <v>305.44039001464841</v>
      </c>
      <c r="AO27">
        <f>(Y27*AG27+Z27*AH27)*AI27</f>
        <v>15.988247933650428</v>
      </c>
      <c r="AP27">
        <f>((AO27+0.00000010773*(AN27^4-AM27^4))-AL27*44100)/(L27*51.4+0.00000043092*AM27^3)</f>
        <v>-9.5219286251381519</v>
      </c>
      <c r="AQ27">
        <f>0.61365*EXP(17.502*J27/(240.97+J27))</f>
        <v>4.517187598759687</v>
      </c>
      <c r="AR27">
        <f>AQ27*1000/AA27</f>
        <v>51.04284266098972</v>
      </c>
      <c r="AS27">
        <f>(AR27-U27)</f>
        <v>13.203677927103001</v>
      </c>
      <c r="AT27">
        <f>IF(D27,P27,(O27+P27)/2)</f>
        <v>31.65648078918457</v>
      </c>
      <c r="AU27">
        <f>0.61365*EXP(17.502*AT27/(240.97+AT27))</f>
        <v>4.683021497105134</v>
      </c>
      <c r="AV27">
        <f>IF(AS27&lt;&gt;0,(1000-(AR27+U27)/2)/AS27*AL27,0)</f>
        <v>1.960067099577494</v>
      </c>
      <c r="AW27">
        <f>U27*AA27/1000</f>
        <v>3.3486889987412725</v>
      </c>
      <c r="AX27">
        <f>(AU27-AW27)</f>
        <v>1.3343324983638616</v>
      </c>
      <c r="AY27">
        <f>1/(1.6/F27+1.37/N27)</f>
        <v>1.3113642463454789</v>
      </c>
      <c r="AZ27">
        <f>G27*AA27*0.001</f>
        <v>34.389814672557868</v>
      </c>
      <c r="BA27">
        <f>G27/S27</f>
        <v>0.98682325176020536</v>
      </c>
      <c r="BB27">
        <f>(1-AL27*AA27/AQ27/F27)*100</f>
        <v>85.325475034224567</v>
      </c>
      <c r="BC27">
        <f>(S27-E27/(N27/1.35))</f>
        <v>394.97869678456118</v>
      </c>
      <c r="BD27">
        <f>E27*BB27/100/BC27</f>
        <v>-8.188373285709807E-3</v>
      </c>
    </row>
    <row r="28" spans="1:56" x14ac:dyDescent="0.35">
      <c r="A28" s="1" t="s">
        <v>0</v>
      </c>
      <c r="B28" s="1" t="s">
        <v>5511</v>
      </c>
      <c r="K28" s="1">
        <v>2.72</v>
      </c>
    </row>
    <row r="29" spans="1:56" x14ac:dyDescent="0.35">
      <c r="A29" s="1" t="s">
        <v>0</v>
      </c>
      <c r="B29" s="1" t="s">
        <v>5510</v>
      </c>
      <c r="K29" s="1">
        <v>2.72</v>
      </c>
    </row>
    <row r="30" spans="1:56" x14ac:dyDescent="0.35">
      <c r="A30" s="1">
        <v>5</v>
      </c>
      <c r="B30" s="1" t="s">
        <v>5509</v>
      </c>
      <c r="C30" s="1">
        <v>1254.500002514571</v>
      </c>
      <c r="D30" s="1">
        <v>0</v>
      </c>
      <c r="E30">
        <f>(R30-S30*(1000-T30)/(1000-U30))*AK30</f>
        <v>-3.621511268962947</v>
      </c>
      <c r="F30">
        <f>IF(AV30&lt;&gt;0,1/(1/AV30-1/N30),0)</f>
        <v>3.569823882065537</v>
      </c>
      <c r="G30">
        <f>((AY30-AL30/2)*S30-E30)/(AY30+AL30/2)</f>
        <v>388.62133419079237</v>
      </c>
      <c r="H30">
        <f>AL30*1000</f>
        <v>26.65824056583309</v>
      </c>
      <c r="I30">
        <f>(AQ30-AW30)</f>
        <v>1.1582055779246545</v>
      </c>
      <c r="J30">
        <f>(P30+AP30*D30)</f>
        <v>30.99066162109375</v>
      </c>
      <c r="K30" s="1"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32.244926452636719</v>
      </c>
      <c r="P30" s="1">
        <v>30.99066162109375</v>
      </c>
      <c r="Q30" s="1">
        <v>32.37945556640625</v>
      </c>
      <c r="R30" s="1">
        <v>400.083984375</v>
      </c>
      <c r="S30" s="1">
        <v>393.85183715820313</v>
      </c>
      <c r="T30" s="1">
        <v>14.622363090515137</v>
      </c>
      <c r="U30" s="1">
        <v>37.863162994384766</v>
      </c>
      <c r="V30" s="1">
        <v>26.72694206237793</v>
      </c>
      <c r="W30" s="1">
        <v>69.206771850585938</v>
      </c>
      <c r="X30" s="1">
        <v>300.18304443359375</v>
      </c>
      <c r="Y30" s="1">
        <v>150.48165893554688</v>
      </c>
      <c r="Z30" s="1">
        <v>0.10847414284944534</v>
      </c>
      <c r="AA30" s="1">
        <v>88.496864318847656</v>
      </c>
      <c r="AB30" s="1">
        <v>45.109844207763672</v>
      </c>
      <c r="AC30" s="1">
        <v>-0.92562365531921387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1.1036141339470356</v>
      </c>
      <c r="AL30">
        <f>(U30-T30)/(1000-U30)*AK30</f>
        <v>2.6658240565833088E-2</v>
      </c>
      <c r="AM30">
        <f>(P30+273.15)</f>
        <v>304.14066162109373</v>
      </c>
      <c r="AN30">
        <f>(O30+273.15)</f>
        <v>305.3949264526367</v>
      </c>
      <c r="AO30">
        <f>(Y30*AG30+Z30*AH30)*AI30</f>
        <v>24.07706489152315</v>
      </c>
      <c r="AP30">
        <f>((AO30+0.00000010773*(AN30^4-AM30^4))-AL30*44100)/(L30*51.4+0.00000043092*AM30^3)</f>
        <v>-9.3037562275704886</v>
      </c>
      <c r="AQ30">
        <f>0.61365*EXP(17.502*J30/(240.97+J30))</f>
        <v>4.5089767761211368</v>
      </c>
      <c r="AR30">
        <f>AQ30*1000/AA30</f>
        <v>50.950695381427607</v>
      </c>
      <c r="AS30">
        <f>(AR30-U30)</f>
        <v>13.087532387042842</v>
      </c>
      <c r="AT30">
        <f>IF(D30,P30,(O30+P30)/2)</f>
        <v>31.617794036865234</v>
      </c>
      <c r="AU30">
        <f>0.61365*EXP(17.502*AT30/(240.97+AT30))</f>
        <v>4.6727510825465943</v>
      </c>
      <c r="AV30">
        <f>IF(AS30&lt;&gt;0,(1000-(AR30+U30)/2)/AS30*AL30,0)</f>
        <v>1.9464654765609315</v>
      </c>
      <c r="AW30">
        <f>U30*AA30/1000</f>
        <v>3.3507711981964823</v>
      </c>
      <c r="AX30">
        <f>(AU30-AW30)</f>
        <v>1.321979884350112</v>
      </c>
      <c r="AY30">
        <f>1/(1.6/F30+1.37/N30)</f>
        <v>1.3016277387704251</v>
      </c>
      <c r="AZ30">
        <f>G30*AA30*0.001</f>
        <v>34.391769483292101</v>
      </c>
      <c r="BA30">
        <f>G30/S30</f>
        <v>0.98671961769900352</v>
      </c>
      <c r="BB30">
        <f>(1-AL30*AA30/AQ30/F30)*100</f>
        <v>85.343354745974281</v>
      </c>
      <c r="BC30">
        <f>(S30-E30/(N30/1.35))</f>
        <v>394.99404339593576</v>
      </c>
      <c r="BD30">
        <f>E30*BB30/100/BC30</f>
        <v>-7.8247235904223365E-3</v>
      </c>
    </row>
    <row r="31" spans="1:56" x14ac:dyDescent="0.35">
      <c r="A31" s="1" t="s">
        <v>0</v>
      </c>
      <c r="B31" s="1" t="s">
        <v>5508</v>
      </c>
      <c r="K31" s="1">
        <v>2.72</v>
      </c>
    </row>
    <row r="32" spans="1:56" x14ac:dyDescent="0.35">
      <c r="A32" s="1" t="s">
        <v>0</v>
      </c>
      <c r="B32" s="1" t="s">
        <v>5507</v>
      </c>
      <c r="K32" s="1">
        <v>2.72</v>
      </c>
    </row>
    <row r="33" spans="1:56" x14ac:dyDescent="0.35">
      <c r="A33" s="1">
        <v>6</v>
      </c>
      <c r="B33" s="1" t="s">
        <v>5506</v>
      </c>
      <c r="C33" s="1">
        <v>1457.500002514571</v>
      </c>
      <c r="D33" s="1">
        <v>0</v>
      </c>
      <c r="E33">
        <f>(R33-S33*(1000-T33)/(1000-U33))*AK33</f>
        <v>-3.4419814113984826</v>
      </c>
      <c r="F33">
        <f>IF(AV33&lt;&gt;0,1/(1/AV33-1/N33),0)</f>
        <v>3.5519959648897257</v>
      </c>
      <c r="G33">
        <f>((AY33-AL33/2)*S33-E33)/(AY33+AL33/2)</f>
        <v>388.49216441882021</v>
      </c>
      <c r="H33">
        <f>AL33*1000</f>
        <v>26.479611490711321</v>
      </c>
      <c r="I33">
        <f>(AQ33-AW33)</f>
        <v>1.1533117748038171</v>
      </c>
      <c r="J33">
        <f>(P33+AP33*D33)</f>
        <v>31.050823211669922</v>
      </c>
      <c r="K33" s="1"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32.219581604003906</v>
      </c>
      <c r="P33" s="1">
        <v>31.050823211669922</v>
      </c>
      <c r="Q33" s="1">
        <v>32.349941253662109</v>
      </c>
      <c r="R33" s="1">
        <v>400.15060424804688</v>
      </c>
      <c r="S33" s="1">
        <v>393.82083129882813</v>
      </c>
      <c r="T33" s="1">
        <v>15.017183303833008</v>
      </c>
      <c r="U33" s="1">
        <v>38.094669342041016</v>
      </c>
      <c r="V33" s="1">
        <v>27.487102508544922</v>
      </c>
      <c r="W33" s="1">
        <v>69.727592468261719</v>
      </c>
      <c r="X33" s="1">
        <v>300.20944213867188</v>
      </c>
      <c r="Y33" s="1">
        <v>300.00848388671875</v>
      </c>
      <c r="Z33" s="1">
        <v>1.4462930150330067E-2</v>
      </c>
      <c r="AA33" s="1">
        <v>88.494171142578125</v>
      </c>
      <c r="AB33" s="1">
        <v>45.183498382568359</v>
      </c>
      <c r="AC33" s="1">
        <v>-0.93693363666534424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1.1037111843333522</v>
      </c>
      <c r="AL33">
        <f>(U33-T33)/(1000-U33)*AK33</f>
        <v>2.6479611490711319E-2</v>
      </c>
      <c r="AM33">
        <f>(P33+273.15)</f>
        <v>304.2008232116699</v>
      </c>
      <c r="AN33">
        <f>(O33+273.15)</f>
        <v>305.36958160400388</v>
      </c>
      <c r="AO33">
        <f>(Y33*AG33+Z33*AH33)*AI33</f>
        <v>48.001356348961053</v>
      </c>
      <c r="AP33">
        <f>((AO33+0.00000010773*(AN33^4-AM33^4))-AL33*44100)/(L33*51.4+0.00000043092*AM33^3)</f>
        <v>-9.0513465049241759</v>
      </c>
      <c r="AQ33">
        <f>0.61365*EXP(17.502*J33/(240.97+J33))</f>
        <v>4.5244679631783189</v>
      </c>
      <c r="AR33">
        <f>AQ33*1000/AA33</f>
        <v>51.127299174187243</v>
      </c>
      <c r="AS33">
        <f>(AR33-U33)</f>
        <v>13.032629832146227</v>
      </c>
      <c r="AT33">
        <f>IF(D33,P33,(O33+P33)/2)</f>
        <v>31.635202407836914</v>
      </c>
      <c r="AU33">
        <f>0.61365*EXP(17.502*AT33/(240.97+AT33))</f>
        <v>4.6773701622571684</v>
      </c>
      <c r="AV33">
        <f>IF(AS33&lt;&gt;0,(1000-(AR33+U33)/2)/AS33*AL33,0)</f>
        <v>1.9411531122396699</v>
      </c>
      <c r="AW33">
        <f>U33*AA33/1000</f>
        <v>3.3711561883745018</v>
      </c>
      <c r="AX33">
        <f>(AU33-AW33)</f>
        <v>1.3062139738826666</v>
      </c>
      <c r="AY33">
        <f>1/(1.6/F33+1.37/N33)</f>
        <v>1.2978275504360779</v>
      </c>
      <c r="AZ33">
        <f>G33*AA33*0.001</f>
        <v>34.379292085629679</v>
      </c>
      <c r="BA33">
        <f>G33/S33</f>
        <v>0.98646931178720565</v>
      </c>
      <c r="BB33">
        <f>(1-AL33*AA33/AQ33/F33)*100</f>
        <v>85.419034123558447</v>
      </c>
      <c r="BC33">
        <f>(S33-E33/(N33/1.35))</f>
        <v>394.90641473244943</v>
      </c>
      <c r="BD33">
        <f>E33*BB33/100/BC33</f>
        <v>-7.4450734823361684E-3</v>
      </c>
    </row>
    <row r="34" spans="1:56" x14ac:dyDescent="0.35">
      <c r="A34" s="1" t="s">
        <v>0</v>
      </c>
      <c r="B34" s="1" t="s">
        <v>5505</v>
      </c>
      <c r="K34" s="1">
        <v>2.72</v>
      </c>
    </row>
    <row r="35" spans="1:56" x14ac:dyDescent="0.35">
      <c r="A35" s="1" t="s">
        <v>0</v>
      </c>
      <c r="B35" s="1" t="s">
        <v>5504</v>
      </c>
      <c r="K35" s="1">
        <v>2.72</v>
      </c>
    </row>
    <row r="36" spans="1:56" x14ac:dyDescent="0.35">
      <c r="A36" s="1">
        <v>7</v>
      </c>
      <c r="B36" s="1" t="s">
        <v>5503</v>
      </c>
      <c r="C36" s="1">
        <v>1661.500002514571</v>
      </c>
      <c r="D36" s="1">
        <v>0</v>
      </c>
      <c r="E36">
        <f>(R36-S36*(1000-T36)/(1000-U36))*AK36</f>
        <v>-3.2233068607381257</v>
      </c>
      <c r="F36">
        <f>IF(AV36&lt;&gt;0,1/(1/AV36-1/N36),0)</f>
        <v>3.6826354491620319</v>
      </c>
      <c r="G36">
        <f>((AY36-AL36/2)*S36-E36)/(AY36+AL36/2)</f>
        <v>388.02978794461421</v>
      </c>
      <c r="H36">
        <f>AL36*1000</f>
        <v>26.555999809320493</v>
      </c>
      <c r="I36">
        <f>(AQ36-AW36)</f>
        <v>1.1337690644475411</v>
      </c>
      <c r="J36">
        <f>(P36+AP36*D36)</f>
        <v>31.127447128295898</v>
      </c>
      <c r="K36" s="1"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32.213226318359375</v>
      </c>
      <c r="P36" s="1">
        <v>31.127447128295898</v>
      </c>
      <c r="Q36" s="1">
        <v>32.332847595214844</v>
      </c>
      <c r="R36" s="1">
        <v>399.97348022460938</v>
      </c>
      <c r="S36" s="1">
        <v>393.42691040039063</v>
      </c>
      <c r="T36" s="1">
        <v>15.404356002807617</v>
      </c>
      <c r="U36" s="1">
        <v>38.54083251953125</v>
      </c>
      <c r="V36" s="1">
        <v>28.204719543457031</v>
      </c>
      <c r="W36" s="1">
        <v>70.566627502441406</v>
      </c>
      <c r="X36" s="1">
        <v>300.16854858398438</v>
      </c>
      <c r="Y36" s="1">
        <v>500.68072509765625</v>
      </c>
      <c r="Z36" s="1">
        <v>0.17958296835422516</v>
      </c>
      <c r="AA36" s="1">
        <v>88.490463256835938</v>
      </c>
      <c r="AB36" s="1">
        <v>45.239959716796875</v>
      </c>
      <c r="AC36" s="1">
        <v>-0.96514582633972168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1.1035608403822952</v>
      </c>
      <c r="AL36">
        <f>(U36-T36)/(1000-U36)*AK36</f>
        <v>2.6555999809320493E-2</v>
      </c>
      <c r="AM36">
        <f>(P36+273.15)</f>
        <v>304.27744712829588</v>
      </c>
      <c r="AN36">
        <f>(O36+273.15)</f>
        <v>305.36322631835935</v>
      </c>
      <c r="AO36">
        <f>(Y36*AG36+Z36*AH36)*AI36</f>
        <v>80.108914225051194</v>
      </c>
      <c r="AP36">
        <f>((AO36+0.00000010773*(AN36^4-AM36^4))-AL36*44100)/(L36*51.4+0.00000043092*AM36^3)</f>
        <v>-8.8236327314267644</v>
      </c>
      <c r="AQ36">
        <f>0.61365*EXP(17.502*J36/(240.97+J36))</f>
        <v>4.5442651884049887</v>
      </c>
      <c r="AR36">
        <f>AQ36*1000/AA36</f>
        <v>51.353163054595505</v>
      </c>
      <c r="AS36">
        <f>(AR36-U36)</f>
        <v>12.812330535064255</v>
      </c>
      <c r="AT36">
        <f>IF(D36,P36,(O36+P36)/2)</f>
        <v>31.670336723327637</v>
      </c>
      <c r="AU36">
        <f>0.61365*EXP(17.502*AT36/(240.97+AT36))</f>
        <v>4.6867046962623249</v>
      </c>
      <c r="AV36">
        <f>IF(AS36&lt;&gt;0,(1000-(AR36+U36)/2)/AS36*AL36,0)</f>
        <v>1.9795295848204177</v>
      </c>
      <c r="AW36">
        <f>U36*AA36/1000</f>
        <v>3.4104961239574476</v>
      </c>
      <c r="AX36">
        <f>(AU36-AW36)</f>
        <v>1.2762085723048773</v>
      </c>
      <c r="AY36">
        <f>1/(1.6/F36+1.37/N36)</f>
        <v>1.3253127317367763</v>
      </c>
      <c r="AZ36">
        <f>G36*AA36*0.001</f>
        <v>34.336935692670728</v>
      </c>
      <c r="BA36">
        <f>G36/S36</f>
        <v>0.98628176590593719</v>
      </c>
      <c r="BB36">
        <f>(1-AL36*AA36/AQ36/F36)*100</f>
        <v>85.9577490936624</v>
      </c>
      <c r="BC36">
        <f>(S36-E36/(N36/1.35))</f>
        <v>394.44352499276101</v>
      </c>
      <c r="BD36">
        <f>E36*BB36/100/BC36</f>
        <v>-7.0242806595010856E-3</v>
      </c>
    </row>
    <row r="37" spans="1:56" x14ac:dyDescent="0.35">
      <c r="A37" s="1" t="s">
        <v>0</v>
      </c>
      <c r="B37" s="1" t="s">
        <v>5502</v>
      </c>
      <c r="K37" s="1">
        <v>2.72</v>
      </c>
    </row>
    <row r="38" spans="1:56" x14ac:dyDescent="0.35">
      <c r="A38" s="1" t="s">
        <v>0</v>
      </c>
      <c r="B38" s="1" t="s">
        <v>5501</v>
      </c>
      <c r="K38" s="1">
        <v>2.72</v>
      </c>
    </row>
    <row r="39" spans="1:56" x14ac:dyDescent="0.35">
      <c r="A39" s="1">
        <v>8</v>
      </c>
      <c r="B39" s="1" t="s">
        <v>5500</v>
      </c>
      <c r="C39" s="1">
        <v>1865.500002514571</v>
      </c>
      <c r="D39" s="1">
        <v>0</v>
      </c>
      <c r="E39">
        <f>(R39-S39*(1000-T39)/(1000-U39))*AK39</f>
        <v>-2.8895007380321363</v>
      </c>
      <c r="F39">
        <f>IF(AV39&lt;&gt;0,1/(1/AV39-1/N39),0)</f>
        <v>3.9242340639964417</v>
      </c>
      <c r="G39">
        <f>((AY39-AL39/2)*S39-E39)/(AY39+AL39/2)</f>
        <v>387.62580098076296</v>
      </c>
      <c r="H39">
        <f>AL39*1000</f>
        <v>26.862615075737622</v>
      </c>
      <c r="I39">
        <f>(AQ39-AW39)</f>
        <v>1.1082831550671282</v>
      </c>
      <c r="J39">
        <f>(P39+AP39*D39)</f>
        <v>31.246784210205078</v>
      </c>
      <c r="K39" s="1"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32.228321075439453</v>
      </c>
      <c r="P39" s="1">
        <v>31.246784210205078</v>
      </c>
      <c r="Q39" s="1">
        <v>32.337547302246094</v>
      </c>
      <c r="R39" s="1">
        <v>400.10687255859375</v>
      </c>
      <c r="S39" s="1">
        <v>393.15512084960938</v>
      </c>
      <c r="T39" s="1">
        <v>15.792568206787109</v>
      </c>
      <c r="U39" s="1">
        <v>39.180625915527344</v>
      </c>
      <c r="V39" s="1">
        <v>28.889640808105469</v>
      </c>
      <c r="W39" s="1">
        <v>71.673858642578125</v>
      </c>
      <c r="X39" s="1">
        <v>300.16827392578125</v>
      </c>
      <c r="Y39" s="1">
        <v>751.08306884765625</v>
      </c>
      <c r="Z39" s="1">
        <v>0.14945074915885925</v>
      </c>
      <c r="AA39" s="1">
        <v>88.486724853515625</v>
      </c>
      <c r="AB39" s="1">
        <v>45.397232055664063</v>
      </c>
      <c r="AC39" s="1">
        <v>-1.0090930461883545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1.1035598306094896</v>
      </c>
      <c r="AL39">
        <f>(U39-T39)/(1000-U39)*AK39</f>
        <v>2.6862615075737624E-2</v>
      </c>
      <c r="AM39">
        <f>(P39+273.15)</f>
        <v>304.39678421020506</v>
      </c>
      <c r="AN39">
        <f>(O39+273.15)</f>
        <v>305.37832107543943</v>
      </c>
      <c r="AO39">
        <f>(Y39*AG39+Z39*AH39)*AI39</f>
        <v>120.17328832954263</v>
      </c>
      <c r="AP39">
        <f>((AO39+0.00000010773*(AN39^4-AM39^4))-AL39*44100)/(L39*51.4+0.00000043092*AM39^3)</f>
        <v>-8.6156708708637666</v>
      </c>
      <c r="AQ39">
        <f>0.61365*EXP(17.502*J39/(240.97+J39))</f>
        <v>4.5752484200429198</v>
      </c>
      <c r="AR39">
        <f>AQ39*1000/AA39</f>
        <v>51.705478167679551</v>
      </c>
      <c r="AS39">
        <f>(AR39-U39)</f>
        <v>12.524852252152208</v>
      </c>
      <c r="AT39">
        <f>IF(D39,P39,(O39+P39)/2)</f>
        <v>31.737552642822266</v>
      </c>
      <c r="AU39">
        <f>0.61365*EXP(17.502*AT39/(240.97+AT39))</f>
        <v>4.704607922579596</v>
      </c>
      <c r="AV39">
        <f>IF(AS39&lt;&gt;0,(1000-(AR39+U39)/2)/AS39*AL39,0)</f>
        <v>2.0472813047731675</v>
      </c>
      <c r="AW39">
        <f>U39*AA39/1000</f>
        <v>3.4669652649757916</v>
      </c>
      <c r="AX39">
        <f>(AU39-AW39)</f>
        <v>1.2376426576038044</v>
      </c>
      <c r="AY39">
        <f>1/(1.6/F39+1.37/N39)</f>
        <v>1.3740221443107472</v>
      </c>
      <c r="AZ39">
        <f>G39*AA39*0.001</f>
        <v>34.299737597508376</v>
      </c>
      <c r="BA39">
        <f>G39/S39</f>
        <v>0.98593603497546323</v>
      </c>
      <c r="BB39">
        <f>(1-AL39*AA39/AQ39/F39)*100</f>
        <v>86.760949863538073</v>
      </c>
      <c r="BC39">
        <f>(S39-E39/(N39/1.35))</f>
        <v>394.06645468838502</v>
      </c>
      <c r="BD39">
        <f>E39*BB39/100/BC39</f>
        <v>-6.3617652728473056E-3</v>
      </c>
    </row>
    <row r="40" spans="1:56" x14ac:dyDescent="0.35">
      <c r="A40" s="1" t="s">
        <v>0</v>
      </c>
      <c r="B40" s="1" t="s">
        <v>5499</v>
      </c>
      <c r="K40" s="1">
        <v>2.72</v>
      </c>
    </row>
    <row r="41" spans="1:56" x14ac:dyDescent="0.35">
      <c r="A41" s="1" t="s">
        <v>0</v>
      </c>
      <c r="B41" s="1" t="s">
        <v>5498</v>
      </c>
      <c r="K41" s="1">
        <v>2.72</v>
      </c>
    </row>
    <row r="42" spans="1:56" x14ac:dyDescent="0.35">
      <c r="A42" s="1">
        <v>9</v>
      </c>
      <c r="B42" s="1" t="s">
        <v>5497</v>
      </c>
      <c r="C42" s="1">
        <v>2069.500002514571</v>
      </c>
      <c r="D42" s="1">
        <v>0</v>
      </c>
      <c r="E42">
        <f>(R42-S42*(1000-T42)/(1000-U42))*AK42</f>
        <v>-2.5517549361245262</v>
      </c>
      <c r="F42">
        <f>IF(AV42&lt;&gt;0,1/(1/AV42-1/N42),0)</f>
        <v>4.2270911229643238</v>
      </c>
      <c r="G42">
        <f>((AY42-AL42/2)*S42-E42)/(AY42+AL42/2)</f>
        <v>387.01302859323306</v>
      </c>
      <c r="H42">
        <f>AL42*1000</f>
        <v>27.256188272738523</v>
      </c>
      <c r="I42">
        <f>(AQ42-AW42)</f>
        <v>1.0818147778237974</v>
      </c>
      <c r="J42">
        <f>(P42+AP42*D42)</f>
        <v>31.381595611572266</v>
      </c>
      <c r="K42" s="1"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32.26513671875</v>
      </c>
      <c r="P42" s="1">
        <v>31.381595611572266</v>
      </c>
      <c r="Q42" s="1">
        <v>32.357975006103516</v>
      </c>
      <c r="R42" s="1">
        <v>400.0374755859375</v>
      </c>
      <c r="S42" s="1">
        <v>392.653076171875</v>
      </c>
      <c r="T42" s="1">
        <v>16.170099258422852</v>
      </c>
      <c r="U42" s="1">
        <v>39.879646301269531</v>
      </c>
      <c r="V42" s="1">
        <v>29.517433166503906</v>
      </c>
      <c r="W42" s="1">
        <v>72.797630310058594</v>
      </c>
      <c r="X42" s="1">
        <v>300.21780395507813</v>
      </c>
      <c r="Y42" s="1">
        <v>999.0069580078125</v>
      </c>
      <c r="Z42" s="1">
        <v>4.3388683348894119E-2</v>
      </c>
      <c r="AA42" s="1">
        <v>88.482620239257813</v>
      </c>
      <c r="AB42" s="1">
        <v>45.4710693359375</v>
      </c>
      <c r="AC42" s="1">
        <v>-1.0631129741668701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1.103741926305434</v>
      </c>
      <c r="AL42">
        <f>(U42-T42)/(1000-U42)*AK42</f>
        <v>2.7256188272738523E-2</v>
      </c>
      <c r="AM42">
        <f>(P42+273.15)</f>
        <v>304.53159561157224</v>
      </c>
      <c r="AN42">
        <f>(O42+273.15)</f>
        <v>305.41513671874998</v>
      </c>
      <c r="AO42">
        <f>(Y42*AG42+Z42*AH42)*AI42</f>
        <v>159.84110970852271</v>
      </c>
      <c r="AP42">
        <f>((AO42+0.00000010773*(AN42^4-AM42^4))-AL42*44100)/(L42*51.4+0.00000043092*AM42^3)</f>
        <v>-8.4416358503129221</v>
      </c>
      <c r="AQ42">
        <f>0.61365*EXP(17.502*J42/(240.97+J42))</f>
        <v>4.610470376774952</v>
      </c>
      <c r="AR42">
        <f>AQ42*1000/AA42</f>
        <v>52.10594311411888</v>
      </c>
      <c r="AS42">
        <f>(AR42-U42)</f>
        <v>12.226296812849348</v>
      </c>
      <c r="AT42">
        <f>IF(D42,P42,(O42+P42)/2)</f>
        <v>31.823366165161133</v>
      </c>
      <c r="AU42">
        <f>0.61365*EXP(17.502*AT42/(240.97+AT42))</f>
        <v>4.7275512119199901</v>
      </c>
      <c r="AV42">
        <f>IF(AS42&lt;&gt;0,(1000-(AR42+U42)/2)/AS42*AL42,0)</f>
        <v>2.1267764392623372</v>
      </c>
      <c r="AW42">
        <f>U42*AA42/1000</f>
        <v>3.5286555989511545</v>
      </c>
      <c r="AX42">
        <f>(AU42-AW42)</f>
        <v>1.1988956129688355</v>
      </c>
      <c r="AY42">
        <f>1/(1.6/F42+1.37/N42)</f>
        <v>1.4314787281448427</v>
      </c>
      <c r="AZ42">
        <f>G42*AA42*0.001</f>
        <v>34.243926836660066</v>
      </c>
      <c r="BA42">
        <f>G42/S42</f>
        <v>0.98563605401075949</v>
      </c>
      <c r="BB42">
        <f>(1-AL42*AA42/AQ42/F42)*100</f>
        <v>87.625255254222509</v>
      </c>
      <c r="BC42">
        <f>(S42-E42/(N42/1.35))</f>
        <v>393.45788670227023</v>
      </c>
      <c r="BD42">
        <f>E42*BB42/100/BC42</f>
        <v>-5.6828998777531357E-3</v>
      </c>
    </row>
    <row r="43" spans="1:56" x14ac:dyDescent="0.35">
      <c r="A43" s="1" t="s">
        <v>0</v>
      </c>
      <c r="B43" s="1" t="s">
        <v>5496</v>
      </c>
      <c r="K43" s="1">
        <v>2.72</v>
      </c>
    </row>
    <row r="44" spans="1:56" x14ac:dyDescent="0.35">
      <c r="A44" s="1" t="s">
        <v>0</v>
      </c>
      <c r="B44" s="1" t="s">
        <v>2118</v>
      </c>
      <c r="K44" s="1">
        <v>2.72</v>
      </c>
    </row>
    <row r="45" spans="1:56" x14ac:dyDescent="0.35">
      <c r="A45" s="1">
        <v>10</v>
      </c>
      <c r="B45" s="1" t="s">
        <v>5495</v>
      </c>
      <c r="C45" s="1">
        <v>2273.0000025033951</v>
      </c>
      <c r="D45" s="1">
        <v>0</v>
      </c>
      <c r="E45">
        <f>(R45-S45*(1000-T45)/(1000-U45))*AK45</f>
        <v>-2.1454410937704527</v>
      </c>
      <c r="F45">
        <f>IF(AV45&lt;&gt;0,1/(1/AV45-1/N45),0)</f>
        <v>4.534068029487722</v>
      </c>
      <c r="G45">
        <f>((AY45-AL45/2)*S45-E45)/(AY45+AL45/2)</f>
        <v>386.32325572523439</v>
      </c>
      <c r="H45">
        <f>AL45*1000</f>
        <v>27.670593604627545</v>
      </c>
      <c r="I45">
        <f>(AQ45-AW45)</f>
        <v>1.0601505542783847</v>
      </c>
      <c r="J45">
        <f>(P45+AP45*D45)</f>
        <v>31.545896530151367</v>
      </c>
      <c r="K45" s="1"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32.317047119140625</v>
      </c>
      <c r="P45" s="1">
        <v>31.545896530151367</v>
      </c>
      <c r="Q45" s="1">
        <v>32.395660400390625</v>
      </c>
      <c r="R45" s="1">
        <v>400.01641845703125</v>
      </c>
      <c r="S45" s="1">
        <v>392.12722778320313</v>
      </c>
      <c r="T45" s="1">
        <v>16.554990768432617</v>
      </c>
      <c r="U45" s="1">
        <v>40.614009857177734</v>
      </c>
      <c r="V45" s="1">
        <v>30.130985260009766</v>
      </c>
      <c r="W45" s="1">
        <v>73.919708251953125</v>
      </c>
      <c r="X45" s="1">
        <v>300.12545776367188</v>
      </c>
      <c r="Y45" s="1">
        <v>1249.794921875</v>
      </c>
      <c r="Z45" s="1">
        <v>7.1106836199760437E-2</v>
      </c>
      <c r="AA45" s="1">
        <v>88.480934143066406</v>
      </c>
      <c r="AB45" s="1">
        <v>45.598052978515625</v>
      </c>
      <c r="AC45" s="1">
        <v>-1.1121426820755005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1.1034024182487934</v>
      </c>
      <c r="AL45">
        <f>(U45-T45)/(1000-U45)*AK45</f>
        <v>2.7670593604627546E-2</v>
      </c>
      <c r="AM45">
        <f>(P45+273.15)</f>
        <v>304.69589653015134</v>
      </c>
      <c r="AN45">
        <f>(O45+273.15)</f>
        <v>305.4670471191406</v>
      </c>
      <c r="AO45">
        <f>(Y45*AG45+Z45*AH45)*AI45</f>
        <v>199.96718303038506</v>
      </c>
      <c r="AP45">
        <f>((AO45+0.00000010773*(AN45^4-AM45^4))-AL45*44100)/(L45*51.4+0.00000043092*AM45^3)</f>
        <v>-8.2726152593517472</v>
      </c>
      <c r="AQ45">
        <f>0.61365*EXP(17.502*J45/(240.97+J45))</f>
        <v>4.6537160857371775</v>
      </c>
      <c r="AR45">
        <f>AQ45*1000/AA45</f>
        <v>52.595693420375746</v>
      </c>
      <c r="AS45">
        <f>(AR45-U45)</f>
        <v>11.981683563198011</v>
      </c>
      <c r="AT45">
        <f>IF(D45,P45,(O45+P45)/2)</f>
        <v>31.931471824645996</v>
      </c>
      <c r="AU45">
        <f>0.61365*EXP(17.502*AT45/(240.97+AT45))</f>
        <v>4.7565931910866768</v>
      </c>
      <c r="AV45">
        <f>IF(AS45&lt;&gt;0,(1000-(AR45+U45)/2)/AS45*AL45,0)</f>
        <v>2.2017782021849426</v>
      </c>
      <c r="AW45">
        <f>U45*AA45/1000</f>
        <v>3.5935655314587929</v>
      </c>
      <c r="AX45">
        <f>(AU45-AW45)</f>
        <v>1.1630276596278839</v>
      </c>
      <c r="AY45">
        <f>1/(1.6/F45+1.37/N45)</f>
        <v>1.4859913702775362</v>
      </c>
      <c r="AZ45">
        <f>G45*AA45*0.001</f>
        <v>34.182242547759465</v>
      </c>
      <c r="BA45">
        <f>G45/S45</f>
        <v>0.985198752734463</v>
      </c>
      <c r="BB45">
        <f>(1-AL45*AA45/AQ45/F45)*100</f>
        <v>88.396733723523198</v>
      </c>
      <c r="BC45">
        <f>(S45-E45/(N45/1.35))</f>
        <v>392.80388899395069</v>
      </c>
      <c r="BD45">
        <f>E45*BB45/100/BC45</f>
        <v>-4.8281086414715142E-3</v>
      </c>
    </row>
    <row r="46" spans="1:56" x14ac:dyDescent="0.35">
      <c r="A46" s="1" t="s">
        <v>0</v>
      </c>
      <c r="B46" s="1" t="s">
        <v>2116</v>
      </c>
      <c r="K46" s="1">
        <v>2.72</v>
      </c>
    </row>
    <row r="47" spans="1:56" x14ac:dyDescent="0.35">
      <c r="A47" s="1" t="s">
        <v>0</v>
      </c>
      <c r="B47" s="1" t="s">
        <v>5494</v>
      </c>
      <c r="K47" s="1">
        <v>2.72</v>
      </c>
    </row>
    <row r="48" spans="1:56" x14ac:dyDescent="0.35">
      <c r="A48" s="1">
        <v>11</v>
      </c>
      <c r="B48" s="1" t="s">
        <v>2114</v>
      </c>
      <c r="C48" s="1">
        <v>2477.0000025033951</v>
      </c>
      <c r="D48" s="1">
        <v>0</v>
      </c>
      <c r="E48">
        <f>(R48-S48*(1000-T48)/(1000-U48))*AK48</f>
        <v>-1.7189675113805594</v>
      </c>
      <c r="F48">
        <f>IF(AV48&lt;&gt;0,1/(1/AV48-1/N48),0)</f>
        <v>5.2154802033316336</v>
      </c>
      <c r="G48">
        <f>((AY48-AL48/2)*S48-E48)/(AY48+AL48/2)</f>
        <v>385.69157376319873</v>
      </c>
      <c r="H48">
        <f>AL48*1000</f>
        <v>28.527642170246303</v>
      </c>
      <c r="I48">
        <f>(AQ48-AW48)</f>
        <v>1.0226297107699036</v>
      </c>
      <c r="J48">
        <f>(P48+AP48*D48)</f>
        <v>31.770151138305664</v>
      </c>
      <c r="K48" s="1"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32.398292541503906</v>
      </c>
      <c r="P48" s="1">
        <v>31.770151138305664</v>
      </c>
      <c r="Q48" s="1">
        <v>32.4561767578125</v>
      </c>
      <c r="R48" s="1">
        <v>400.12774658203125</v>
      </c>
      <c r="S48" s="1">
        <v>391.56365966796875</v>
      </c>
      <c r="T48" s="1">
        <v>16.942905426025391</v>
      </c>
      <c r="U48" s="1">
        <v>41.7139892578125</v>
      </c>
      <c r="V48" s="1">
        <v>30.694149017333984</v>
      </c>
      <c r="W48" s="1">
        <v>75.569999694824219</v>
      </c>
      <c r="X48" s="1">
        <v>300.18218994140625</v>
      </c>
      <c r="Y48" s="1">
        <v>1600.801025390625</v>
      </c>
      <c r="Z48" s="1">
        <v>0.11088458448648453</v>
      </c>
      <c r="AA48" s="1">
        <v>88.47589111328125</v>
      </c>
      <c r="AB48" s="1">
        <v>45.8836669921875</v>
      </c>
      <c r="AC48" s="1">
        <v>-1.1771531105041504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1.1036109924316402</v>
      </c>
      <c r="AL48">
        <f>(U48-T48)/(1000-U48)*AK48</f>
        <v>2.8527642170246302E-2</v>
      </c>
      <c r="AM48">
        <f>(P48+273.15)</f>
        <v>304.92015113830564</v>
      </c>
      <c r="AN48">
        <f>(O48+273.15)</f>
        <v>305.54829254150388</v>
      </c>
      <c r="AO48">
        <f>(Y48*AG48+Z48*AH48)*AI48</f>
        <v>256.12815833758941</v>
      </c>
      <c r="AP48">
        <f>((AO48+0.00000010773*(AN48^4-AM48^4))-AL48*44100)/(L48*51.4+0.00000043092*AM48^3)</f>
        <v>-8.1347541288268665</v>
      </c>
      <c r="AQ48">
        <f>0.61365*EXP(17.502*J48/(240.97+J48))</f>
        <v>4.7133120822447063</v>
      </c>
      <c r="AR48">
        <f>AQ48*1000/AA48</f>
        <v>53.272275904064713</v>
      </c>
      <c r="AS48">
        <f>(AR48-U48)</f>
        <v>11.558286646252213</v>
      </c>
      <c r="AT48">
        <f>IF(D48,P48,(O48+P48)/2)</f>
        <v>32.084221839904785</v>
      </c>
      <c r="AU48">
        <f>0.61365*EXP(17.502*AT48/(240.97+AT48))</f>
        <v>4.7978933572035753</v>
      </c>
      <c r="AV48">
        <f>IF(AS48&lt;&gt;0,(1000-(AR48+U48)/2)/AS48*AL48,0)</f>
        <v>2.3509345208395587</v>
      </c>
      <c r="AW48">
        <f>U48*AA48/1000</f>
        <v>3.6906823714748027</v>
      </c>
      <c r="AX48">
        <f>(AU48-AW48)</f>
        <v>1.1072109857287726</v>
      </c>
      <c r="AY48">
        <f>1/(1.6/F48+1.37/N48)</f>
        <v>1.5952869606603748</v>
      </c>
      <c r="AZ48">
        <f>G48*AA48*0.001</f>
        <v>34.12440568358285</v>
      </c>
      <c r="BA48">
        <f>G48/S48</f>
        <v>0.98500349621374639</v>
      </c>
      <c r="BB48">
        <f>(1-AL48*AA48/AQ48/F48)*100</f>
        <v>89.732367263640512</v>
      </c>
      <c r="BC48">
        <f>(S48-E48/(N48/1.35))</f>
        <v>392.10581327957988</v>
      </c>
      <c r="BD48">
        <f>E48*BB48/100/BC48</f>
        <v>-3.9338112015055758E-3</v>
      </c>
    </row>
    <row r="49" spans="1:56" x14ac:dyDescent="0.35">
      <c r="A49" s="1" t="s">
        <v>0</v>
      </c>
      <c r="B49" s="1" t="s">
        <v>5493</v>
      </c>
      <c r="K49" s="1">
        <v>2.72</v>
      </c>
    </row>
    <row r="50" spans="1:56" x14ac:dyDescent="0.35">
      <c r="A50" s="1" t="s">
        <v>0</v>
      </c>
      <c r="B50" s="1" t="s">
        <v>5488</v>
      </c>
      <c r="K50" s="1">
        <v>2.72</v>
      </c>
    </row>
    <row r="51" spans="1:56" x14ac:dyDescent="0.35">
      <c r="A51" s="1">
        <v>12</v>
      </c>
      <c r="B51" s="1" t="s">
        <v>5492</v>
      </c>
      <c r="C51" s="1">
        <v>2681.5000024922192</v>
      </c>
      <c r="D51" s="1">
        <v>0</v>
      </c>
      <c r="E51">
        <f>(R51-S51*(1000-T51)/(1000-U51))*AK51</f>
        <v>-1.3427966202393025</v>
      </c>
      <c r="F51">
        <f>IF(AV51&lt;&gt;0,1/(1/AV51-1/N51),0)</f>
        <v>6.4165396794290137</v>
      </c>
      <c r="G51">
        <f>((AY51-AL51/2)*S51-E51)/(AY51+AL51/2)</f>
        <v>385.05405511416677</v>
      </c>
      <c r="H51">
        <f>AL51*1000</f>
        <v>29.637957690171881</v>
      </c>
      <c r="I51">
        <f>(AQ51-AW51)</f>
        <v>0.97167418187988863</v>
      </c>
      <c r="J51">
        <f>(P51+AP51*D51)</f>
        <v>32.018360137939453</v>
      </c>
      <c r="K51" s="1"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32.503044128417969</v>
      </c>
      <c r="P51" s="1">
        <v>32.018360137939453</v>
      </c>
      <c r="Q51" s="1">
        <v>32.538867950439453</v>
      </c>
      <c r="R51" s="1">
        <v>400.11630249023438</v>
      </c>
      <c r="S51" s="1">
        <v>390.83660888671875</v>
      </c>
      <c r="T51" s="1">
        <v>17.34599494934082</v>
      </c>
      <c r="U51" s="1">
        <v>43.046333312988281</v>
      </c>
      <c r="V51" s="1">
        <v>31.237689971923828</v>
      </c>
      <c r="W51" s="1">
        <v>77.520370483398438</v>
      </c>
      <c r="X51" s="1">
        <v>300.17135620117188</v>
      </c>
      <c r="Y51" s="1">
        <v>2000.4266357421875</v>
      </c>
      <c r="Z51" s="1">
        <v>3.374665230512619E-2</v>
      </c>
      <c r="AA51" s="1">
        <v>88.47149658203125</v>
      </c>
      <c r="AB51" s="1">
        <v>46.266151428222656</v>
      </c>
      <c r="AC51" s="1">
        <v>-1.2651426792144775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1.1035711625043081</v>
      </c>
      <c r="AL51">
        <f>(U51-T51)/(1000-U51)*AK51</f>
        <v>2.9637957690171881E-2</v>
      </c>
      <c r="AM51">
        <f>(P51+273.15)</f>
        <v>305.16836013793943</v>
      </c>
      <c r="AN51">
        <f>(O51+273.15)</f>
        <v>305.65304412841795</v>
      </c>
      <c r="AO51">
        <f>(Y51*AG51+Z51*AH51)*AI51</f>
        <v>320.06825456466686</v>
      </c>
      <c r="AP51">
        <f>((AO51+0.00000010773*(AN51^4-AM51^4))-AL51*44100)/(L51*51.4+0.00000043092*AM51^3)</f>
        <v>-8.0245684216363689</v>
      </c>
      <c r="AQ51">
        <f>0.61365*EXP(17.502*J51/(240.97+J51))</f>
        <v>4.7800477124489094</v>
      </c>
      <c r="AR51">
        <f>AQ51*1000/AA51</f>
        <v>54.029239892159211</v>
      </c>
      <c r="AS51">
        <f>(AR51-U51)</f>
        <v>10.98290657917093</v>
      </c>
      <c r="AT51">
        <f>IF(D51,P51,(O51+P51)/2)</f>
        <v>32.260702133178711</v>
      </c>
      <c r="AU51">
        <f>0.61365*EXP(17.502*AT51/(240.97+AT51))</f>
        <v>4.8459980219865662</v>
      </c>
      <c r="AV51">
        <f>IF(AS51&lt;&gt;0,(1000-(AR51+U51)/2)/AS51*AL51,0)</f>
        <v>2.5675714002657855</v>
      </c>
      <c r="AW51">
        <f>U51*AA51/1000</f>
        <v>3.8083735305690207</v>
      </c>
      <c r="AX51">
        <f>(AU51-AW51)</f>
        <v>1.0376244914175454</v>
      </c>
      <c r="AY51">
        <f>1/(1.6/F51+1.37/N51)</f>
        <v>1.7561636458778296</v>
      </c>
      <c r="AZ51">
        <f>G51*AA51*0.001</f>
        <v>34.066308520930285</v>
      </c>
      <c r="BA51">
        <f>G51/S51</f>
        <v>0.98520467724601513</v>
      </c>
      <c r="BB51">
        <f>(1-AL51*AA51/AQ51/F51)*100</f>
        <v>91.450936720025382</v>
      </c>
      <c r="BC51">
        <f>(S51-E51/(N51/1.35))</f>
        <v>391.26012011220854</v>
      </c>
      <c r="BD51">
        <f>E51*BB51/100/BC51</f>
        <v>-3.1385771877325726E-3</v>
      </c>
    </row>
    <row r="52" spans="1:56" x14ac:dyDescent="0.35">
      <c r="A52" s="1" t="s">
        <v>0</v>
      </c>
      <c r="B52" s="1" t="s">
        <v>5491</v>
      </c>
    </row>
    <row r="53" spans="1:56" x14ac:dyDescent="0.35">
      <c r="A53" s="1" t="s">
        <v>0</v>
      </c>
      <c r="B53" s="1" t="s">
        <v>5490</v>
      </c>
    </row>
    <row r="54" spans="1:56" x14ac:dyDescent="0.35">
      <c r="A54" s="1" t="s">
        <v>0</v>
      </c>
      <c r="B54" s="1" t="s">
        <v>5489</v>
      </c>
    </row>
    <row r="55" spans="1:56" x14ac:dyDescent="0.35">
      <c r="A55" s="1" t="s">
        <v>0</v>
      </c>
      <c r="B55" s="1" t="s">
        <v>5488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D11D07-5B4D-4CC8-ADE7-9371297DB1D1}">
  <dimension ref="A1:BH55"/>
  <sheetViews>
    <sheetView zoomScale="46" workbookViewId="0">
      <selection activeCell="K18" sqref="K18:K51"/>
    </sheetView>
  </sheetViews>
  <sheetFormatPr defaultRowHeight="14.5" x14ac:dyDescent="0.35"/>
  <sheetData>
    <row r="1" spans="1:60" x14ac:dyDescent="0.35">
      <c r="A1" s="1" t="s">
        <v>398</v>
      </c>
    </row>
    <row r="2" spans="1:60" x14ac:dyDescent="0.35">
      <c r="A2" s="1" t="s">
        <v>1260</v>
      </c>
    </row>
    <row r="3" spans="1:60" x14ac:dyDescent="0.35">
      <c r="A3" s="1" t="s">
        <v>69</v>
      </c>
      <c r="B3" s="1" t="s">
        <v>396</v>
      </c>
    </row>
    <row r="4" spans="1:60" x14ac:dyDescent="0.35">
      <c r="A4" s="1" t="s">
        <v>67</v>
      </c>
      <c r="B4" s="1" t="s">
        <v>66</v>
      </c>
      <c r="C4" s="1">
        <v>1</v>
      </c>
      <c r="D4" s="1">
        <v>0.15999999642372131</v>
      </c>
    </row>
    <row r="5" spans="1:60" x14ac:dyDescent="0.35">
      <c r="A5" s="1" t="s">
        <v>65</v>
      </c>
      <c r="B5" s="1">
        <v>4</v>
      </c>
    </row>
    <row r="6" spans="1:60" x14ac:dyDescent="0.35">
      <c r="A6" s="1" t="s">
        <v>64</v>
      </c>
      <c r="B6" s="1" t="s">
        <v>395</v>
      </c>
    </row>
    <row r="7" spans="1:60" x14ac:dyDescent="0.35">
      <c r="A7" s="1" t="s">
        <v>0</v>
      </c>
      <c r="B7" s="1" t="s">
        <v>62</v>
      </c>
    </row>
    <row r="9" spans="1:60" x14ac:dyDescent="0.35">
      <c r="A9" s="1" t="s">
        <v>61</v>
      </c>
      <c r="B9" s="1" t="s">
        <v>60</v>
      </c>
      <c r="C9" s="1" t="s">
        <v>59</v>
      </c>
      <c r="D9" s="1" t="s">
        <v>58</v>
      </c>
      <c r="E9" s="1" t="s">
        <v>57</v>
      </c>
      <c r="F9" s="1" t="s">
        <v>56</v>
      </c>
      <c r="G9" s="1" t="s">
        <v>55</v>
      </c>
      <c r="H9" s="1" t="s">
        <v>54</v>
      </c>
      <c r="I9" s="1" t="s">
        <v>53</v>
      </c>
      <c r="J9" s="1" t="s">
        <v>52</v>
      </c>
      <c r="K9" s="1" t="s">
        <v>51</v>
      </c>
      <c r="L9" s="1" t="s">
        <v>50</v>
      </c>
      <c r="M9" s="1" t="s">
        <v>49</v>
      </c>
      <c r="N9" s="1" t="s">
        <v>48</v>
      </c>
      <c r="O9" s="1" t="s">
        <v>47</v>
      </c>
      <c r="P9" s="1" t="s">
        <v>46</v>
      </c>
      <c r="Q9" s="1" t="s">
        <v>45</v>
      </c>
      <c r="R9" s="1" t="s">
        <v>44</v>
      </c>
      <c r="S9" s="1" t="s">
        <v>43</v>
      </c>
      <c r="T9" s="1" t="s">
        <v>42</v>
      </c>
      <c r="U9" s="1" t="s">
        <v>41</v>
      </c>
      <c r="V9" s="1" t="s">
        <v>40</v>
      </c>
      <c r="W9" s="1" t="s">
        <v>39</v>
      </c>
      <c r="X9" s="1" t="s">
        <v>38</v>
      </c>
      <c r="Y9" s="1" t="s">
        <v>37</v>
      </c>
      <c r="Z9" s="1" t="s">
        <v>36</v>
      </c>
      <c r="AA9" s="1" t="s">
        <v>35</v>
      </c>
      <c r="AB9" s="1" t="s">
        <v>34</v>
      </c>
      <c r="AC9" s="1" t="s">
        <v>33</v>
      </c>
      <c r="AD9" s="1" t="s">
        <v>394</v>
      </c>
      <c r="AE9" s="1" t="s">
        <v>393</v>
      </c>
      <c r="AF9" s="1" t="s">
        <v>392</v>
      </c>
      <c r="AG9" s="1" t="s">
        <v>391</v>
      </c>
      <c r="AH9" s="1" t="s">
        <v>32</v>
      </c>
      <c r="AI9" s="1" t="s">
        <v>31</v>
      </c>
      <c r="AJ9" s="1" t="s">
        <v>30</v>
      </c>
      <c r="AK9" s="1" t="s">
        <v>29</v>
      </c>
      <c r="AL9" s="1" t="s">
        <v>28</v>
      </c>
      <c r="AM9" s="1" t="s">
        <v>27</v>
      </c>
      <c r="AN9" s="1" t="s">
        <v>26</v>
      </c>
      <c r="AO9" s="1" t="s">
        <v>25</v>
      </c>
      <c r="AP9" s="1" t="s">
        <v>24</v>
      </c>
      <c r="AQ9" s="1" t="s">
        <v>23</v>
      </c>
      <c r="AR9" s="1" t="s">
        <v>22</v>
      </c>
      <c r="AS9" s="1" t="s">
        <v>21</v>
      </c>
      <c r="AT9" s="1" t="s">
        <v>20</v>
      </c>
      <c r="AU9" s="1" t="s">
        <v>19</v>
      </c>
      <c r="AV9" s="1" t="s">
        <v>18</v>
      </c>
      <c r="AW9" s="1" t="s">
        <v>17</v>
      </c>
      <c r="AX9" s="1" t="s">
        <v>16</v>
      </c>
      <c r="AY9" s="1" t="s">
        <v>15</v>
      </c>
      <c r="AZ9" s="1" t="s">
        <v>14</v>
      </c>
      <c r="BA9" s="1" t="s">
        <v>13</v>
      </c>
      <c r="BB9" s="1" t="s">
        <v>12</v>
      </c>
      <c r="BC9" s="1" t="s">
        <v>11</v>
      </c>
      <c r="BD9" s="1" t="s">
        <v>10</v>
      </c>
      <c r="BE9" s="1" t="s">
        <v>9</v>
      </c>
      <c r="BF9" s="1" t="s">
        <v>8</v>
      </c>
      <c r="BG9" s="1" t="s">
        <v>7</v>
      </c>
      <c r="BH9" s="1" t="s">
        <v>6</v>
      </c>
    </row>
    <row r="10" spans="1:60" x14ac:dyDescent="0.35">
      <c r="A10" s="1" t="s">
        <v>5</v>
      </c>
      <c r="B10" s="1" t="s">
        <v>5</v>
      </c>
      <c r="C10" s="1" t="s">
        <v>5</v>
      </c>
      <c r="D10" s="1" t="s">
        <v>5</v>
      </c>
      <c r="E10" s="1" t="s">
        <v>4</v>
      </c>
      <c r="F10" s="1" t="s">
        <v>4</v>
      </c>
      <c r="G10" s="1" t="s">
        <v>4</v>
      </c>
      <c r="H10" s="1" t="s">
        <v>4</v>
      </c>
      <c r="I10" s="1" t="s">
        <v>4</v>
      </c>
      <c r="J10" s="1" t="s">
        <v>4</v>
      </c>
      <c r="K10" s="1" t="s">
        <v>5</v>
      </c>
      <c r="L10" s="1" t="s">
        <v>4</v>
      </c>
      <c r="M10" s="1" t="s">
        <v>5</v>
      </c>
      <c r="N10" s="1" t="s">
        <v>4</v>
      </c>
      <c r="O10" s="1" t="s">
        <v>5</v>
      </c>
      <c r="P10" s="1" t="s">
        <v>5</v>
      </c>
      <c r="Q10" s="1" t="s">
        <v>5</v>
      </c>
      <c r="R10" s="1" t="s">
        <v>5</v>
      </c>
      <c r="S10" s="1" t="s">
        <v>5</v>
      </c>
      <c r="T10" s="1" t="s">
        <v>5</v>
      </c>
      <c r="U10" s="1" t="s">
        <v>5</v>
      </c>
      <c r="V10" s="1" t="s">
        <v>5</v>
      </c>
      <c r="W10" s="1" t="s">
        <v>5</v>
      </c>
      <c r="X10" s="1" t="s">
        <v>5</v>
      </c>
      <c r="Y10" s="1" t="s">
        <v>5</v>
      </c>
      <c r="Z10" s="1" t="s">
        <v>5</v>
      </c>
      <c r="AA10" s="1" t="s">
        <v>5</v>
      </c>
      <c r="AB10" s="1" t="s">
        <v>5</v>
      </c>
      <c r="AC10" s="1" t="s">
        <v>5</v>
      </c>
      <c r="AD10" s="1" t="s">
        <v>5</v>
      </c>
      <c r="AE10" s="1" t="s">
        <v>5</v>
      </c>
      <c r="AF10" s="1" t="s">
        <v>5</v>
      </c>
      <c r="AG10" s="1" t="s">
        <v>5</v>
      </c>
      <c r="AH10" s="1" t="s">
        <v>5</v>
      </c>
      <c r="AI10" s="1" t="s">
        <v>5</v>
      </c>
      <c r="AJ10" s="1" t="s">
        <v>5</v>
      </c>
      <c r="AK10" s="1" t="s">
        <v>5</v>
      </c>
      <c r="AL10" s="1" t="s">
        <v>5</v>
      </c>
      <c r="AM10" s="1" t="s">
        <v>5</v>
      </c>
      <c r="AN10" s="1" t="s">
        <v>5</v>
      </c>
      <c r="AO10" s="1" t="s">
        <v>4</v>
      </c>
      <c r="AP10" s="1" t="s">
        <v>4</v>
      </c>
      <c r="AQ10" s="1" t="s">
        <v>4</v>
      </c>
      <c r="AR10" s="1" t="s">
        <v>4</v>
      </c>
      <c r="AS10" s="1" t="s">
        <v>4</v>
      </c>
      <c r="AT10" s="1" t="s">
        <v>4</v>
      </c>
      <c r="AU10" s="1" t="s">
        <v>4</v>
      </c>
      <c r="AV10" s="1" t="s">
        <v>4</v>
      </c>
      <c r="AW10" s="1" t="s">
        <v>4</v>
      </c>
      <c r="AX10" s="1" t="s">
        <v>4</v>
      </c>
      <c r="AY10" s="1" t="s">
        <v>4</v>
      </c>
      <c r="AZ10" s="1" t="s">
        <v>4</v>
      </c>
      <c r="BA10" s="1" t="s">
        <v>4</v>
      </c>
      <c r="BB10" s="1" t="s">
        <v>4</v>
      </c>
      <c r="BC10" s="1" t="s">
        <v>4</v>
      </c>
      <c r="BD10" s="1" t="s">
        <v>4</v>
      </c>
      <c r="BE10" s="1" t="s">
        <v>4</v>
      </c>
      <c r="BF10" s="1" t="s">
        <v>4</v>
      </c>
      <c r="BG10" s="1" t="s">
        <v>4</v>
      </c>
      <c r="BH10" s="1" t="s">
        <v>4</v>
      </c>
    </row>
    <row r="11" spans="1:60" x14ac:dyDescent="0.35">
      <c r="A11" s="1" t="s">
        <v>0</v>
      </c>
      <c r="B11" s="1" t="s">
        <v>1259</v>
      </c>
    </row>
    <row r="12" spans="1:60" x14ac:dyDescent="0.35">
      <c r="A12" s="1" t="s">
        <v>0</v>
      </c>
      <c r="B12" s="1" t="s">
        <v>1258</v>
      </c>
    </row>
    <row r="13" spans="1:60" x14ac:dyDescent="0.35">
      <c r="A13" s="1" t="s">
        <v>0</v>
      </c>
      <c r="B13" s="1" t="s">
        <v>1257</v>
      </c>
    </row>
    <row r="14" spans="1:60" x14ac:dyDescent="0.35">
      <c r="A14" s="1" t="s">
        <v>0</v>
      </c>
      <c r="B14" s="1" t="s">
        <v>1256</v>
      </c>
    </row>
    <row r="15" spans="1:60" x14ac:dyDescent="0.35">
      <c r="A15" s="1" t="s">
        <v>0</v>
      </c>
      <c r="B15" s="1" t="s">
        <v>1255</v>
      </c>
    </row>
    <row r="16" spans="1:60" x14ac:dyDescent="0.35">
      <c r="A16" s="1" t="s">
        <v>0</v>
      </c>
      <c r="B16" s="1" t="s">
        <v>1254</v>
      </c>
    </row>
    <row r="17" spans="1:60" x14ac:dyDescent="0.35">
      <c r="A17" s="1" t="s">
        <v>0</v>
      </c>
      <c r="B17" s="1" t="s">
        <v>1253</v>
      </c>
    </row>
    <row r="18" spans="1:60" x14ac:dyDescent="0.35">
      <c r="A18" s="1">
        <v>1</v>
      </c>
      <c r="B18" s="1" t="s">
        <v>1252</v>
      </c>
      <c r="C18" s="1">
        <v>520.00000185519457</v>
      </c>
      <c r="D18" s="1">
        <v>0</v>
      </c>
      <c r="E18">
        <f>(R18-S18*(1000-T18)/(1000-U18))*AO18</f>
        <v>-4.0356583293801256</v>
      </c>
      <c r="F18">
        <f>IF(AZ18&lt;&gt;0,1/(1/AZ18-1/N18),0)</f>
        <v>5.9312603415457597</v>
      </c>
      <c r="G18">
        <f>((BC18-AP18/2)*S18-E18)/(BC18+AP18/2)</f>
        <v>385.08086563186947</v>
      </c>
      <c r="H18">
        <f>AP18*1000</f>
        <v>36.066237557354292</v>
      </c>
      <c r="I18">
        <f>(AU18-BA18)</f>
        <v>1.2331326994061129</v>
      </c>
      <c r="J18">
        <f>(P18+AT18*D18)</f>
        <v>29.120479583740234</v>
      </c>
      <c r="K18" s="1"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30.381532669067383</v>
      </c>
      <c r="P18" s="1">
        <v>29.120479583740234</v>
      </c>
      <c r="Q18" s="1">
        <v>30.498445510864258</v>
      </c>
      <c r="R18" s="1">
        <v>400.07162475585938</v>
      </c>
      <c r="S18" s="1">
        <v>390.95474243164063</v>
      </c>
      <c r="T18" s="1">
        <v>0.22074766457080841</v>
      </c>
      <c r="U18" s="1">
        <v>31.850284576416016</v>
      </c>
      <c r="V18" s="1">
        <v>0.44830507040023804</v>
      </c>
      <c r="W18" s="1">
        <v>64.683097839355469</v>
      </c>
      <c r="X18" s="1">
        <v>300.27517700195313</v>
      </c>
      <c r="Y18" s="1">
        <v>0.12205980718135834</v>
      </c>
      <c r="Z18" s="1">
        <v>7.5457349419593811E-2</v>
      </c>
      <c r="AA18" s="1">
        <v>88.437629699707031</v>
      </c>
      <c r="AB18" s="1">
        <v>34.994422912597656</v>
      </c>
      <c r="AC18" s="1">
        <v>3.3411424160003662</v>
      </c>
      <c r="AD18" s="1">
        <v>4.5121271163225174E-2</v>
      </c>
      <c r="AE18" s="1">
        <v>8.0782352015376091E-3</v>
      </c>
      <c r="AF18" s="1">
        <v>3.8725573569536209E-2</v>
      </c>
      <c r="AG18" s="1">
        <v>1.8924914300441742E-2</v>
      </c>
      <c r="AH18" s="1">
        <v>0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1.1039528566248273</v>
      </c>
      <c r="AP18">
        <f>(U18-T18)/(1000-U18)*AO18</f>
        <v>3.6066237557354289E-2</v>
      </c>
      <c r="AQ18">
        <f>(P18+273.15)</f>
        <v>302.27047958374021</v>
      </c>
      <c r="AR18">
        <f>(O18+273.15)</f>
        <v>303.53153266906736</v>
      </c>
      <c r="AS18">
        <f>(Y18*AK18+Z18*AL18)*AM18</f>
        <v>1.9529568712497447E-2</v>
      </c>
      <c r="AT18">
        <f>((AS18+0.00000010773*(AR18^4-AQ18^4))-AP18*44100)/(L18*0.92*2*29.3+0.00000043092*AQ18^3)</f>
        <v>-12.377230604703854</v>
      </c>
      <c r="AU18">
        <f>0.61365*EXP(17.502*J18/(240.97+J18))</f>
        <v>4.0498963726054829</v>
      </c>
      <c r="AV18">
        <f>AU18*1000/AA18</f>
        <v>45.793814085215125</v>
      </c>
      <c r="AW18">
        <f>(AV18-U18)</f>
        <v>13.943529508799109</v>
      </c>
      <c r="AX18">
        <f>IF(D18,P18,(O18+P18)/2)</f>
        <v>29.751006126403809</v>
      </c>
      <c r="AY18">
        <f>0.61365*EXP(17.502*AX18/(240.97+AX18))</f>
        <v>4.1998952180077067</v>
      </c>
      <c r="AZ18">
        <f>IF(AW18&lt;&gt;0,(1000-(AV18+U18)/2)/AW18*AP18,0)</f>
        <v>2.4861762785275872</v>
      </c>
      <c r="BA18">
        <f>U18*AA18/1000</f>
        <v>2.8167636731993699</v>
      </c>
      <c r="BB18">
        <f>(AY18-BA18)</f>
        <v>1.3831315448083368</v>
      </c>
      <c r="BC18">
        <f>1/(1.6/F18+1.37/N18)</f>
        <v>1.6954192787462123</v>
      </c>
      <c r="BD18">
        <f>G18*AA18*0.001</f>
        <v>34.055638999193917</v>
      </c>
      <c r="BE18">
        <f>G18/S18</f>
        <v>0.98497555813433257</v>
      </c>
      <c r="BF18">
        <f>(1-AP18*AA18/AU18/F18)*100</f>
        <v>86.721560618483551</v>
      </c>
      <c r="BG18">
        <f>(S18-E18/(N18/1.35))</f>
        <v>392.2275685461637</v>
      </c>
      <c r="BH18">
        <f>E18*BF18/100/BG18</f>
        <v>-8.922845218250779E-3</v>
      </c>
    </row>
    <row r="19" spans="1:60" x14ac:dyDescent="0.35">
      <c r="A19" s="1" t="s">
        <v>0</v>
      </c>
      <c r="B19" s="1" t="s">
        <v>1251</v>
      </c>
      <c r="K19" s="1">
        <v>2.72</v>
      </c>
    </row>
    <row r="20" spans="1:60" x14ac:dyDescent="0.35">
      <c r="A20" s="1" t="s">
        <v>0</v>
      </c>
      <c r="B20" s="1" t="s">
        <v>1250</v>
      </c>
      <c r="K20" s="1">
        <v>2.72</v>
      </c>
    </row>
    <row r="21" spans="1:60" x14ac:dyDescent="0.35">
      <c r="A21" s="1">
        <v>2</v>
      </c>
      <c r="B21" s="1" t="s">
        <v>1249</v>
      </c>
      <c r="C21" s="1">
        <v>726.50000186637044</v>
      </c>
      <c r="D21" s="1">
        <v>0</v>
      </c>
      <c r="E21">
        <f>(R21-S21*(1000-T21)/(1000-U21))*AO21</f>
        <v>-3.7625869345414427</v>
      </c>
      <c r="F21">
        <f>IF(AZ21&lt;&gt;0,1/(1/AZ21-1/N21),0)</f>
        <v>5.4311183549174959</v>
      </c>
      <c r="G21">
        <f>((BC21-AP21/2)*S21-E21)/(BC21+AP21/2)</f>
        <v>384.65899682331104</v>
      </c>
      <c r="H21">
        <f>AP21*1000</f>
        <v>35.512451204359458</v>
      </c>
      <c r="I21">
        <f>(AU21-BA21)</f>
        <v>1.2613911743906296</v>
      </c>
      <c r="J21">
        <f>(P21+AT21*D21)</f>
        <v>29.069478988647461</v>
      </c>
      <c r="K21" s="1"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30.398048400878906</v>
      </c>
      <c r="P21" s="1">
        <v>29.069478988647461</v>
      </c>
      <c r="Q21" s="1">
        <v>30.551515579223633</v>
      </c>
      <c r="R21" s="1">
        <v>399.97219848632813</v>
      </c>
      <c r="S21" s="1">
        <v>390.80984497070313</v>
      </c>
      <c r="T21" s="1">
        <v>0.24270552396774292</v>
      </c>
      <c r="U21" s="1">
        <v>31.397384643554688</v>
      </c>
      <c r="V21" s="1">
        <v>0.49240890145301819</v>
      </c>
      <c r="W21" s="1">
        <v>63.700038909912109</v>
      </c>
      <c r="X21" s="1">
        <v>300.31146240234375</v>
      </c>
      <c r="Y21" s="1">
        <v>25.413522720336914</v>
      </c>
      <c r="Z21" s="1">
        <v>5.3734373301267624E-2</v>
      </c>
      <c r="AA21" s="1">
        <v>88.433456420898438</v>
      </c>
      <c r="AB21" s="1">
        <v>35.014289855957031</v>
      </c>
      <c r="AC21" s="1">
        <v>3.3614673614501953</v>
      </c>
      <c r="AD21" s="1">
        <v>9.1666743159294128E-2</v>
      </c>
      <c r="AE21" s="1">
        <v>6.8612215109169483E-3</v>
      </c>
      <c r="AF21" s="1">
        <v>7.7023684978485107E-2</v>
      </c>
      <c r="AG21" s="1">
        <v>9.0783732011914253E-3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1.1040862588321458</v>
      </c>
      <c r="AP21">
        <f>(U21-T21)/(1000-U21)*AO21</f>
        <v>3.551245120435946E-2</v>
      </c>
      <c r="AQ21">
        <f>(P21+273.15)</f>
        <v>302.21947898864744</v>
      </c>
      <c r="AR21">
        <f>(O21+273.15)</f>
        <v>303.54804840087888</v>
      </c>
      <c r="AS21">
        <f>(Y21*AK21+Z21*AL21)*AM21</f>
        <v>4.0661635443680666</v>
      </c>
      <c r="AT21">
        <f>((AS21+0.00000010773*(AR21^4-AQ21^4))-AP21*44100)/(L21*0.92*2*29.3+0.00000043092*AQ21^3)</f>
        <v>-12.147808729998685</v>
      </c>
      <c r="AU21">
        <f>0.61365*EXP(17.502*J21/(240.97+J21))</f>
        <v>4.0379704209966087</v>
      </c>
      <c r="AV21">
        <f>AU21*1000/AA21</f>
        <v>45.661117233481363</v>
      </c>
      <c r="AW21">
        <f>(AV21-U21)</f>
        <v>14.263732589926676</v>
      </c>
      <c r="AX21">
        <f>IF(D21,P21,(O21+P21)/2)</f>
        <v>29.733763694763184</v>
      </c>
      <c r="AY21">
        <f>0.61365*EXP(17.502*AX21/(240.97+AX21))</f>
        <v>4.1957298255751159</v>
      </c>
      <c r="AZ21">
        <f>IF(AW21&lt;&gt;0,(1000-(AV21+U21)/2)/AW21*AP21,0)</f>
        <v>2.3937761623895071</v>
      </c>
      <c r="BA21">
        <f>U21*AA21/1000</f>
        <v>2.7765792466059791</v>
      </c>
      <c r="BB21">
        <f>(AY21-BA21)</f>
        <v>1.4191505789691368</v>
      </c>
      <c r="BC21">
        <f>1/(1.6/F21+1.37/N21)</f>
        <v>1.6268996613185593</v>
      </c>
      <c r="BD21">
        <f>G21*AA21*0.001</f>
        <v>34.016724632480788</v>
      </c>
      <c r="BE21">
        <f>G21/S21</f>
        <v>0.98426127635588823</v>
      </c>
      <c r="BF21">
        <f>(1-AP21*AA21/AU21/F21)*100</f>
        <v>85.679939612934504</v>
      </c>
      <c r="BG21">
        <f>(S21-E21/(N21/1.35))</f>
        <v>391.9965457559461</v>
      </c>
      <c r="BH21">
        <f>E21*BF21/100/BG21</f>
        <v>-8.2240066865445598E-3</v>
      </c>
    </row>
    <row r="22" spans="1:60" x14ac:dyDescent="0.35">
      <c r="A22" s="1" t="s">
        <v>0</v>
      </c>
      <c r="B22" s="1" t="s">
        <v>1248</v>
      </c>
      <c r="K22" s="1">
        <v>2.72</v>
      </c>
    </row>
    <row r="23" spans="1:60" x14ac:dyDescent="0.35">
      <c r="A23" s="1" t="s">
        <v>0</v>
      </c>
      <c r="B23" s="1" t="s">
        <v>1247</v>
      </c>
      <c r="K23" s="1">
        <v>2.72</v>
      </c>
    </row>
    <row r="24" spans="1:60" x14ac:dyDescent="0.35">
      <c r="A24" s="1">
        <v>3</v>
      </c>
      <c r="B24" s="1" t="s">
        <v>1246</v>
      </c>
      <c r="C24" s="1">
        <v>932.00000187754631</v>
      </c>
      <c r="D24" s="1">
        <v>0</v>
      </c>
      <c r="E24">
        <f>(R24-S24*(1000-T24)/(1000-U24))*AO24</f>
        <v>-3.5814217401593691</v>
      </c>
      <c r="F24">
        <f>IF(AZ24&lt;&gt;0,1/(1/AZ24-1/N24),0)</f>
        <v>4.7021145604085346</v>
      </c>
      <c r="G24">
        <f>((BC24-AP24/2)*S24-E24)/(BC24+AP24/2)</f>
        <v>384.46041218029143</v>
      </c>
      <c r="H24">
        <f>AP24*1000</f>
        <v>34.733546847642863</v>
      </c>
      <c r="I24">
        <f>(AU24-BA24)</f>
        <v>1.3184216827050235</v>
      </c>
      <c r="J24">
        <f>(P24+AT24*D24)</f>
        <v>29.070182800292969</v>
      </c>
      <c r="K24" s="1"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30.39111328125</v>
      </c>
      <c r="P24" s="1">
        <v>29.070182800292969</v>
      </c>
      <c r="Q24" s="1">
        <v>30.564403533935547</v>
      </c>
      <c r="R24" s="1">
        <v>400.044677734375</v>
      </c>
      <c r="S24" s="1">
        <v>390.98828125</v>
      </c>
      <c r="T24" s="1">
        <v>0.26367524266242981</v>
      </c>
      <c r="U24" s="1">
        <v>30.755393981933594</v>
      </c>
      <c r="V24" s="1">
        <v>0.53514719009399414</v>
      </c>
      <c r="W24" s="1">
        <v>62.420200347900391</v>
      </c>
      <c r="X24" s="1">
        <v>300.309814453125</v>
      </c>
      <c r="Y24" s="1">
        <v>50.352546691894531</v>
      </c>
      <c r="Z24" s="1">
        <v>3.0869167298078537E-2</v>
      </c>
      <c r="AA24" s="1">
        <v>88.430442810058594</v>
      </c>
      <c r="AB24" s="1">
        <v>34.878761291503906</v>
      </c>
      <c r="AC24" s="1">
        <v>3.3301346302032471</v>
      </c>
      <c r="AD24" s="1">
        <v>0.1123182624578476</v>
      </c>
      <c r="AE24" s="1">
        <v>9.3942051753401756E-3</v>
      </c>
      <c r="AF24" s="1">
        <v>4.321632906794548E-2</v>
      </c>
      <c r="AG24" s="1">
        <v>1.0842792689800262E-2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1.1040802001953121</v>
      </c>
      <c r="AP24">
        <f>(U24-T24)/(1000-U24)*AO24</f>
        <v>3.4733546847642863E-2</v>
      </c>
      <c r="AQ24">
        <f>(P24+273.15)</f>
        <v>302.22018280029295</v>
      </c>
      <c r="AR24">
        <f>(O24+273.15)</f>
        <v>303.54111328124998</v>
      </c>
      <c r="AS24">
        <f>(Y24*AK24+Z24*AL24)*AM24</f>
        <v>8.0564072906283855</v>
      </c>
      <c r="AT24">
        <f>((AS24+0.00000010773*(AR24^4-AQ24^4))-AP24*44100)/(L24*0.92*2*29.3+0.00000043092*AQ24^3)</f>
        <v>-11.847289066301609</v>
      </c>
      <c r="AU24">
        <f>0.61365*EXP(17.502*J24/(240.97+J24))</f>
        <v>4.0381347913252226</v>
      </c>
      <c r="AV24">
        <f>AU24*1000/AA24</f>
        <v>45.664532066166487</v>
      </c>
      <c r="AW24">
        <f>(AV24-U24)</f>
        <v>14.909138084232893</v>
      </c>
      <c r="AX24">
        <f>IF(D24,P24,(O24+P24)/2)</f>
        <v>29.730648040771484</v>
      </c>
      <c r="AY24">
        <f>0.61365*EXP(17.502*AX24/(240.97+AX24))</f>
        <v>4.1949775363062365</v>
      </c>
      <c r="AZ24">
        <f>IF(AW24&lt;&gt;0,(1000-(AV24+U24)/2)/AW24*AP24,0)</f>
        <v>2.2406646928992573</v>
      </c>
      <c r="BA24">
        <f>U24*AA24/1000</f>
        <v>2.7197131086201991</v>
      </c>
      <c r="BB24">
        <f>(AY24-BA24)</f>
        <v>1.4752644276860374</v>
      </c>
      <c r="BC24">
        <f>1/(1.6/F24+1.37/N24)</f>
        <v>1.5143716754852294</v>
      </c>
      <c r="BD24">
        <f>G24*AA24*0.001</f>
        <v>33.99800449204082</v>
      </c>
      <c r="BE24">
        <f>G24/S24</f>
        <v>0.98330418229201444</v>
      </c>
      <c r="BF24">
        <f>(1-AP24*AA24/AU24/F24)*100</f>
        <v>83.823784783552611</v>
      </c>
      <c r="BG24">
        <f>(S24-E24/(N24/1.35))</f>
        <v>392.11784345421557</v>
      </c>
      <c r="BH24">
        <f>E24*BF24/100/BG24</f>
        <v>-7.6560740649209546E-3</v>
      </c>
    </row>
    <row r="25" spans="1:60" x14ac:dyDescent="0.35">
      <c r="A25" s="1" t="s">
        <v>0</v>
      </c>
      <c r="B25" s="1" t="s">
        <v>1245</v>
      </c>
      <c r="K25" s="1">
        <v>2.72</v>
      </c>
    </row>
    <row r="26" spans="1:60" x14ac:dyDescent="0.35">
      <c r="A26" s="1" t="s">
        <v>0</v>
      </c>
      <c r="B26" s="1" t="s">
        <v>1244</v>
      </c>
      <c r="K26" s="1">
        <v>2.72</v>
      </c>
    </row>
    <row r="27" spans="1:60" x14ac:dyDescent="0.35">
      <c r="A27" s="1">
        <v>4</v>
      </c>
      <c r="B27" s="1" t="s">
        <v>1243</v>
      </c>
      <c r="C27" s="1">
        <v>1138.0000018775463</v>
      </c>
      <c r="D27" s="1">
        <v>0</v>
      </c>
      <c r="E27">
        <f>(R27-S27*(1000-T27)/(1000-U27))*AO27</f>
        <v>-3.6016712994429234</v>
      </c>
      <c r="F27">
        <f>IF(AZ27&lt;&gt;0,1/(1/AZ27-1/N27),0)</f>
        <v>4.0337754643530062</v>
      </c>
      <c r="G27">
        <f>((BC27-AP27/2)*S27-E27)/(BC27+AP27/2)</f>
        <v>384.18557156648501</v>
      </c>
      <c r="H27">
        <f>AP27*1000</f>
        <v>33.947648641507961</v>
      </c>
      <c r="I27">
        <f>(AU27-BA27)</f>
        <v>1.3906471166786902</v>
      </c>
      <c r="J27">
        <f>(P27+AT27*D27)</f>
        <v>29.134988784790039</v>
      </c>
      <c r="K27" s="1"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30.400915145874023</v>
      </c>
      <c r="P27" s="1">
        <v>29.134988784790039</v>
      </c>
      <c r="Q27" s="1">
        <v>30.575529098510742</v>
      </c>
      <c r="R27" s="1">
        <v>399.796630859375</v>
      </c>
      <c r="S27" s="1">
        <v>391.03509521484375</v>
      </c>
      <c r="T27" s="1">
        <v>0.28775984048843384</v>
      </c>
      <c r="U27" s="1">
        <v>30.110578536987305</v>
      </c>
      <c r="V27" s="1">
        <v>0.58369112014770508</v>
      </c>
      <c r="W27" s="1">
        <v>61.076198577880859</v>
      </c>
      <c r="X27" s="1">
        <v>300.29779052734375</v>
      </c>
      <c r="Y27" s="1">
        <v>99.750167846679688</v>
      </c>
      <c r="Z27" s="1">
        <v>5.7164762169122696E-2</v>
      </c>
      <c r="AA27" s="1">
        <v>88.428977966308594</v>
      </c>
      <c r="AB27" s="1">
        <v>35.027008056640625</v>
      </c>
      <c r="AC27" s="1">
        <v>3.3226034641265869</v>
      </c>
      <c r="AD27" s="1">
        <v>6.8151205778121948E-2</v>
      </c>
      <c r="AE27" s="1">
        <v>1.2406035326421261E-2</v>
      </c>
      <c r="AF27" s="1">
        <v>6.3309431076049805E-2</v>
      </c>
      <c r="AG27" s="1">
        <v>7.1652322076261044E-3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1.1040359945858222</v>
      </c>
      <c r="AP27">
        <f>(U27-T27)/(1000-U27)*AO27</f>
        <v>3.3947648641507962E-2</v>
      </c>
      <c r="AQ27">
        <f>(P27+273.15)</f>
        <v>302.28498878479002</v>
      </c>
      <c r="AR27">
        <f>(O27+273.15)</f>
        <v>303.550915145874</v>
      </c>
      <c r="AS27">
        <f>(Y27*AK27+Z27*AL27)*AM27</f>
        <v>15.960026498734351</v>
      </c>
      <c r="AT27">
        <f>((AS27+0.00000010773*(AR27^4-AQ27^4))-AP27*44100)/(L27*0.92*2*29.3+0.00000043092*AQ27^3)</f>
        <v>-11.517322284099945</v>
      </c>
      <c r="AU27">
        <f>0.61365*EXP(17.502*J27/(240.97+J27))</f>
        <v>4.053294802678745</v>
      </c>
      <c r="AV27">
        <f>AU27*1000/AA27</f>
        <v>45.836725651438023</v>
      </c>
      <c r="AW27">
        <f>(AV27-U27)</f>
        <v>15.726147114450718</v>
      </c>
      <c r="AX27">
        <f>IF(D27,P27,(O27+P27)/2)</f>
        <v>29.767951965332031</v>
      </c>
      <c r="AY27">
        <f>0.61365*EXP(17.502*AX27/(240.97+AX27))</f>
        <v>4.2039924716150656</v>
      </c>
      <c r="AZ27">
        <f>IF(AW27&lt;&gt;0,(1000-(AV27+U27)/2)/AW27*AP27,0)</f>
        <v>2.076702717130817</v>
      </c>
      <c r="BA27">
        <f>U27*AA27/1000</f>
        <v>2.6626476860000547</v>
      </c>
      <c r="BB27">
        <f>(AY27-BA27)</f>
        <v>1.5413447856150109</v>
      </c>
      <c r="BC27">
        <f>1/(1.6/F27+1.37/N27)</f>
        <v>1.3952485747838959</v>
      </c>
      <c r="BD27">
        <f>G27*AA27*0.001</f>
        <v>33.973137443026374</v>
      </c>
      <c r="BE27">
        <f>G27/S27</f>
        <v>0.98248360893388498</v>
      </c>
      <c r="BF27">
        <f>(1-AP27*AA27/AU27/F27)*100</f>
        <v>81.639504716780593</v>
      </c>
      <c r="BG27">
        <f>(S27-E27/(N27/1.35))</f>
        <v>392.17104402708213</v>
      </c>
      <c r="BH27">
        <f>E27*BF27/100/BG27</f>
        <v>-7.4977147221215665E-3</v>
      </c>
    </row>
    <row r="28" spans="1:60" x14ac:dyDescent="0.35">
      <c r="A28" s="1" t="s">
        <v>0</v>
      </c>
      <c r="B28" s="1" t="s">
        <v>1242</v>
      </c>
      <c r="K28" s="1">
        <v>2.72</v>
      </c>
    </row>
    <row r="29" spans="1:60" x14ac:dyDescent="0.35">
      <c r="A29" s="1" t="s">
        <v>0</v>
      </c>
      <c r="B29" s="1" t="s">
        <v>1241</v>
      </c>
      <c r="K29" s="1">
        <v>2.72</v>
      </c>
    </row>
    <row r="30" spans="1:60" x14ac:dyDescent="0.35">
      <c r="A30" s="1">
        <v>5</v>
      </c>
      <c r="B30" s="1" t="s">
        <v>1240</v>
      </c>
      <c r="C30" s="1">
        <v>1344.0000018775463</v>
      </c>
      <c r="D30" s="1">
        <v>0</v>
      </c>
      <c r="E30">
        <f>(R30-S30*(1000-T30)/(1000-U30))*AO30</f>
        <v>-3.1094723372910806</v>
      </c>
      <c r="F30">
        <f>IF(AZ30&lt;&gt;0,1/(1/AZ30-1/N30),0)</f>
        <v>3.425526595287216</v>
      </c>
      <c r="G30">
        <f>((BC30-AP30/2)*S30-E30)/(BC30+AP30/2)</f>
        <v>383.43364444644965</v>
      </c>
      <c r="H30">
        <f>AP30*1000</f>
        <v>32.961562253787143</v>
      </c>
      <c r="I30">
        <f>(AU30-BA30)</f>
        <v>1.4742008577926677</v>
      </c>
      <c r="J30">
        <f>(P30+AT30*D30)</f>
        <v>29.185588836669922</v>
      </c>
      <c r="K30" s="1"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30.413158416748047</v>
      </c>
      <c r="P30" s="1">
        <v>29.185588836669922</v>
      </c>
      <c r="Q30" s="1">
        <v>30.587375640869141</v>
      </c>
      <c r="R30" s="1">
        <v>399.89093017578125</v>
      </c>
      <c r="S30" s="1">
        <v>391.03305053710938</v>
      </c>
      <c r="T30" s="1">
        <v>0.3197689950466156</v>
      </c>
      <c r="U30" s="1">
        <v>29.300012588500977</v>
      </c>
      <c r="V30" s="1">
        <v>0.64816254377365112</v>
      </c>
      <c r="W30" s="1">
        <v>59.390285491943359</v>
      </c>
      <c r="X30" s="1">
        <v>300.30300903320313</v>
      </c>
      <c r="Y30" s="1">
        <v>149.70576477050781</v>
      </c>
      <c r="Z30" s="1">
        <v>3.5442531108856201E-2</v>
      </c>
      <c r="AA30" s="1">
        <v>88.428810119628906</v>
      </c>
      <c r="AB30" s="1">
        <v>34.919609069824219</v>
      </c>
      <c r="AC30" s="1">
        <v>3.2933921813964844</v>
      </c>
      <c r="AD30" s="1">
        <v>5.1136918365955353E-2</v>
      </c>
      <c r="AE30" s="1">
        <v>1.5862166881561279E-2</v>
      </c>
      <c r="AF30" s="1">
        <v>5.972009152173996E-2</v>
      </c>
      <c r="AG30" s="1">
        <v>6.9640311412513256E-3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1.1040551802691287</v>
      </c>
      <c r="AP30">
        <f>(U30-T30)/(1000-U30)*AO30</f>
        <v>3.2961562253787144E-2</v>
      </c>
      <c r="AQ30">
        <f>(P30+273.15)</f>
        <v>302.3355888366699</v>
      </c>
      <c r="AR30">
        <f>(O30+273.15)</f>
        <v>303.56315841674802</v>
      </c>
      <c r="AS30">
        <f>(Y30*AK30+Z30*AL30)*AM30</f>
        <v>23.952921827891714</v>
      </c>
      <c r="AT30">
        <f>((AS30+0.00000010773*(AR30^4-AQ30^4))-AP30*44100)/(L30*0.92*2*29.3+0.00000043092*AQ30^3)</f>
        <v>-11.115928622911177</v>
      </c>
      <c r="AU30">
        <f>0.61365*EXP(17.502*J30/(240.97+J30))</f>
        <v>4.0651661074839573</v>
      </c>
      <c r="AV30">
        <f>AU30*1000/AA30</f>
        <v>45.9710596804875</v>
      </c>
      <c r="AW30">
        <f>(AV30-U30)</f>
        <v>16.671047091986523</v>
      </c>
      <c r="AX30">
        <f>IF(D30,P30,(O30+P30)/2)</f>
        <v>29.799373626708984</v>
      </c>
      <c r="AY30">
        <f>0.61365*EXP(17.502*AX30/(240.97+AX30))</f>
        <v>4.2115989853135831</v>
      </c>
      <c r="AZ30">
        <f>IF(AW30&lt;&gt;0,(1000-(AV30+U30)/2)/AW30*AP30,0)</f>
        <v>1.9027620767613989</v>
      </c>
      <c r="BA30">
        <f>U30*AA30/1000</f>
        <v>2.5909652496912896</v>
      </c>
      <c r="BB30">
        <f>(AY30-BA30)</f>
        <v>1.6206337356222935</v>
      </c>
      <c r="BC30">
        <f>1/(1.6/F30+1.37/N30)</f>
        <v>1.2704076657605607</v>
      </c>
      <c r="BD30">
        <f>G30*AA30*0.001</f>
        <v>33.906580938232402</v>
      </c>
      <c r="BE30">
        <f>G30/S30</f>
        <v>0.98056582153293326</v>
      </c>
      <c r="BF30">
        <f>(1-AP30*AA30/AU30/F30)*100</f>
        <v>79.068713174379894</v>
      </c>
      <c r="BG30">
        <f>(S30-E30/(N30/1.35))</f>
        <v>392.01376229966809</v>
      </c>
      <c r="BH30">
        <f>E30*BF30/100/BG30</f>
        <v>-6.2717690041961391E-3</v>
      </c>
    </row>
    <row r="31" spans="1:60" x14ac:dyDescent="0.35">
      <c r="A31" s="1" t="s">
        <v>0</v>
      </c>
      <c r="B31" s="1" t="s">
        <v>1239</v>
      </c>
      <c r="K31" s="1">
        <v>2.72</v>
      </c>
    </row>
    <row r="32" spans="1:60" x14ac:dyDescent="0.35">
      <c r="A32" s="1" t="s">
        <v>0</v>
      </c>
      <c r="B32" s="1" t="s">
        <v>1238</v>
      </c>
      <c r="K32" s="1">
        <v>2.72</v>
      </c>
    </row>
    <row r="33" spans="1:60" x14ac:dyDescent="0.35">
      <c r="A33" s="1">
        <v>6</v>
      </c>
      <c r="B33" s="1" t="s">
        <v>1237</v>
      </c>
      <c r="C33" s="1">
        <v>1550.0000018775463</v>
      </c>
      <c r="D33" s="1">
        <v>0</v>
      </c>
      <c r="E33">
        <f>(R33-S33*(1000-T33)/(1000-U33))*AO33</f>
        <v>-2.5973409649216372</v>
      </c>
      <c r="F33">
        <f>IF(AZ33&lt;&gt;0,1/(1/AZ33-1/N33),0)</f>
        <v>2.9975146415798135</v>
      </c>
      <c r="G33">
        <f>((BC33-AP33/2)*S33-E33)/(BC33+AP33/2)</f>
        <v>382.48893804340463</v>
      </c>
      <c r="H33">
        <f>AP33*1000</f>
        <v>32.13277900771017</v>
      </c>
      <c r="I33">
        <f>(AU33-BA33)</f>
        <v>1.5514227620049992</v>
      </c>
      <c r="J33">
        <f>(P33+AT33*D33)</f>
        <v>29.266946792602539</v>
      </c>
      <c r="K33" s="1"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30.414638519287109</v>
      </c>
      <c r="P33" s="1">
        <v>29.266946792602539</v>
      </c>
      <c r="Q33" s="1">
        <v>30.582504272460938</v>
      </c>
      <c r="R33" s="1">
        <v>399.90411376953125</v>
      </c>
      <c r="S33" s="1">
        <v>390.88043212890625</v>
      </c>
      <c r="T33" s="1">
        <v>0.37382617592811584</v>
      </c>
      <c r="U33" s="1">
        <v>28.644220352172852</v>
      </c>
      <c r="V33" s="1">
        <v>0.75764673948287964</v>
      </c>
      <c r="W33" s="1">
        <v>58.054256439208984</v>
      </c>
      <c r="X33" s="1">
        <v>300.30575561523438</v>
      </c>
      <c r="Y33" s="1">
        <v>299.13351440429688</v>
      </c>
      <c r="Z33" s="1">
        <v>9.1465167701244354E-2</v>
      </c>
      <c r="AA33" s="1">
        <v>88.426017761230469</v>
      </c>
      <c r="AB33" s="1">
        <v>34.912868499755859</v>
      </c>
      <c r="AC33" s="1">
        <v>3.2624747753143311</v>
      </c>
      <c r="AD33" s="1">
        <v>7.2425149381160736E-2</v>
      </c>
      <c r="AE33" s="1">
        <v>1.120422501116991E-2</v>
      </c>
      <c r="AF33" s="1">
        <v>3.1426329165697098E-2</v>
      </c>
      <c r="AG33" s="1">
        <v>3.4528444521129131E-3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1.1040652779971849</v>
      </c>
      <c r="AP33">
        <f>(U33-T33)/(1000-U33)*AO33</f>
        <v>3.2132779007710166E-2</v>
      </c>
      <c r="AQ33">
        <f>(P33+273.15)</f>
        <v>302.41694679260252</v>
      </c>
      <c r="AR33">
        <f>(O33+273.15)</f>
        <v>303.56463851928709</v>
      </c>
      <c r="AS33">
        <f>(Y33*AK33+Z33*AL33)*AM33</f>
        <v>47.861361234902688</v>
      </c>
      <c r="AT33">
        <f>((AS33+0.00000010773*(AR33^4-AQ33^4))-AP33*44100)/(L33*0.92*2*29.3+0.00000043092*AQ33^3)</f>
        <v>-10.647636801828739</v>
      </c>
      <c r="AU33">
        <f>0.61365*EXP(17.502*J33/(240.97+J33))</f>
        <v>4.0843170996228348</v>
      </c>
      <c r="AV33">
        <f>AU33*1000/AA33</f>
        <v>46.189087816341363</v>
      </c>
      <c r="AW33">
        <f>(AV33-U33)</f>
        <v>17.544867464168512</v>
      </c>
      <c r="AX33">
        <f>IF(D33,P33,(O33+P33)/2)</f>
        <v>29.840792655944824</v>
      </c>
      <c r="AY33">
        <f>0.61365*EXP(17.502*AX33/(240.97+AX33))</f>
        <v>4.2216439745502399</v>
      </c>
      <c r="AZ33">
        <f>IF(AW33&lt;&gt;0,(1000-(AV33+U33)/2)/AW33*AP33,0)</f>
        <v>1.7629359693928393</v>
      </c>
      <c r="BA33">
        <f>U33*AA33/1000</f>
        <v>2.5328943376178357</v>
      </c>
      <c r="BB33">
        <f>(AY33-BA33)</f>
        <v>1.6887496369324042</v>
      </c>
      <c r="BC33">
        <f>1/(1.6/F33+1.37/N33)</f>
        <v>1.1711755339967358</v>
      </c>
      <c r="BD33">
        <f>G33*AA33*0.001</f>
        <v>33.821973628900274</v>
      </c>
      <c r="BE33">
        <f>G33/S33</f>
        <v>0.97853181332256045</v>
      </c>
      <c r="BF33">
        <f>(1-AP33*AA33/AU33/F33)*100</f>
        <v>76.79147240819691</v>
      </c>
      <c r="BG33">
        <f>(S33-E33/(N33/1.35))</f>
        <v>391.69962026096516</v>
      </c>
      <c r="BH33">
        <f>E33*BF33/100/BG33</f>
        <v>-5.0920048610099715E-3</v>
      </c>
    </row>
    <row r="34" spans="1:60" x14ac:dyDescent="0.35">
      <c r="A34" s="1" t="s">
        <v>0</v>
      </c>
      <c r="B34" s="1" t="s">
        <v>1236</v>
      </c>
      <c r="K34" s="1">
        <v>2.72</v>
      </c>
    </row>
    <row r="35" spans="1:60" x14ac:dyDescent="0.35">
      <c r="A35" s="1" t="s">
        <v>0</v>
      </c>
      <c r="B35" s="1" t="s">
        <v>1235</v>
      </c>
      <c r="K35" s="1">
        <v>2.72</v>
      </c>
    </row>
    <row r="36" spans="1:60" x14ac:dyDescent="0.35">
      <c r="A36" s="1">
        <v>7</v>
      </c>
      <c r="B36" s="1" t="s">
        <v>1234</v>
      </c>
      <c r="C36" s="1">
        <v>1755.5000018887222</v>
      </c>
      <c r="D36" s="1">
        <v>0</v>
      </c>
      <c r="E36">
        <f>(R36-S36*(1000-T36)/(1000-U36))*AO36</f>
        <v>-2.0067271711826167</v>
      </c>
      <c r="F36">
        <f>IF(AZ36&lt;&gt;0,1/(1/AZ36-1/N36),0)</f>
        <v>2.6842174636710867</v>
      </c>
      <c r="G36">
        <f>((BC36-AP36/2)*S36-E36)/(BC36+AP36/2)</f>
        <v>381.35174012285063</v>
      </c>
      <c r="H36">
        <f>AP36*1000</f>
        <v>31.532967371914605</v>
      </c>
      <c r="I36">
        <f>(AU36-BA36)</f>
        <v>1.6268013056779109</v>
      </c>
      <c r="J36">
        <f>(P36+AT36*D36)</f>
        <v>29.443870544433594</v>
      </c>
      <c r="K36" s="1"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30.441034317016602</v>
      </c>
      <c r="P36" s="1">
        <v>29.443870544433594</v>
      </c>
      <c r="Q36" s="1">
        <v>30.595861434936523</v>
      </c>
      <c r="R36" s="1">
        <v>400.00460815429688</v>
      </c>
      <c r="S36" s="1">
        <v>390.66458129882813</v>
      </c>
      <c r="T36" s="1">
        <v>0.51413923501968384</v>
      </c>
      <c r="U36" s="1">
        <v>28.267349243164063</v>
      </c>
      <c r="V36" s="1">
        <v>1.0403941869735718</v>
      </c>
      <c r="W36" s="1">
        <v>57.200817108154297</v>
      </c>
      <c r="X36" s="1">
        <v>300.30828857421875</v>
      </c>
      <c r="Y36" s="1">
        <v>500.04776000976563</v>
      </c>
      <c r="Z36" s="1">
        <v>0.15548849105834961</v>
      </c>
      <c r="AA36" s="1">
        <v>88.421234130859375</v>
      </c>
      <c r="AB36" s="1">
        <v>34.919036865234375</v>
      </c>
      <c r="AC36" s="1">
        <v>3.2482178211212158</v>
      </c>
      <c r="AD36" s="1">
        <v>6.9378748536109924E-2</v>
      </c>
      <c r="AE36" s="1">
        <v>9.3075437471270561E-3</v>
      </c>
      <c r="AF36" s="1">
        <v>2.6019515469670296E-2</v>
      </c>
      <c r="AG36" s="1">
        <v>1.2139297090470791E-2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1.1040745903463922</v>
      </c>
      <c r="AP36">
        <f>(U36-T36)/(1000-U36)*AO36</f>
        <v>3.1532967371914605E-2</v>
      </c>
      <c r="AQ36">
        <f>(P36+273.15)</f>
        <v>302.59387054443357</v>
      </c>
      <c r="AR36">
        <f>(O36+273.15)</f>
        <v>303.59103431701658</v>
      </c>
      <c r="AS36">
        <f>(Y36*AK36+Z36*AL36)*AM36</f>
        <v>80.007639813252354</v>
      </c>
      <c r="AT36">
        <f>((AS36+0.00000010773*(AR36^4-AQ36^4))-AP36*44100)/(L36*0.92*2*29.3+0.00000043092*AQ36^3)</f>
        <v>-10.199722621192979</v>
      </c>
      <c r="AU36">
        <f>0.61365*EXP(17.502*J36/(240.97+J36))</f>
        <v>4.1262352113664909</v>
      </c>
      <c r="AV36">
        <f>AU36*1000/AA36</f>
        <v>46.665659577425167</v>
      </c>
      <c r="AW36">
        <f>(AV36-U36)</f>
        <v>18.398310334261105</v>
      </c>
      <c r="AX36">
        <f>IF(D36,P36,(O36+P36)/2)</f>
        <v>29.942452430725098</v>
      </c>
      <c r="AY36">
        <f>0.61365*EXP(17.502*AX36/(240.97+AX36))</f>
        <v>4.2463871867758005</v>
      </c>
      <c r="AZ36">
        <f>IF(AW36&lt;&gt;0,(1000-(AV36+U36)/2)/AW36*AP36,0)</f>
        <v>1.6496915618541794</v>
      </c>
      <c r="BA36">
        <f>U36*AA36/1000</f>
        <v>2.4994339056885799</v>
      </c>
      <c r="BB36">
        <f>(AY36-BA36)</f>
        <v>1.7469532810872206</v>
      </c>
      <c r="BC36">
        <f>1/(1.6/F36+1.37/N36)</f>
        <v>1.0915310777581337</v>
      </c>
      <c r="BD36">
        <f>G36*AA36*0.001</f>
        <v>33.719591499613216</v>
      </c>
      <c r="BE36">
        <f>G36/S36</f>
        <v>0.97616154209573991</v>
      </c>
      <c r="BF36">
        <f>(1-AP36*AA36/AU36/F36)*100</f>
        <v>74.826144482856066</v>
      </c>
      <c r="BG36">
        <f>(S36-E36/(N36/1.35))</f>
        <v>391.29749284379449</v>
      </c>
      <c r="BH36">
        <f>E36*BF36/100/BG36</f>
        <v>-3.8373784650985606E-3</v>
      </c>
    </row>
    <row r="37" spans="1:60" x14ac:dyDescent="0.35">
      <c r="A37" s="1" t="s">
        <v>0</v>
      </c>
      <c r="B37" s="1" t="s">
        <v>1233</v>
      </c>
      <c r="K37" s="1">
        <v>2.72</v>
      </c>
    </row>
    <row r="38" spans="1:60" x14ac:dyDescent="0.35">
      <c r="A38" s="1" t="s">
        <v>0</v>
      </c>
      <c r="B38" s="1" t="s">
        <v>1232</v>
      </c>
      <c r="K38" s="1">
        <v>2.72</v>
      </c>
    </row>
    <row r="39" spans="1:60" x14ac:dyDescent="0.35">
      <c r="A39" s="1">
        <v>8</v>
      </c>
      <c r="B39" s="1" t="s">
        <v>1231</v>
      </c>
      <c r="C39" s="1">
        <v>1962.0000018775463</v>
      </c>
      <c r="D39" s="1">
        <v>0</v>
      </c>
      <c r="E39">
        <f>(R39-S39*(1000-T39)/(1000-U39))*AO39</f>
        <v>-1.8687752851178172</v>
      </c>
      <c r="F39">
        <f>IF(AZ39&lt;&gt;0,1/(1/AZ39-1/N39),0)</f>
        <v>2.5298285409594508</v>
      </c>
      <c r="G39">
        <f>((BC39-AP39/2)*S39-E39)/(BC39+AP39/2)</f>
        <v>380.917932545307</v>
      </c>
      <c r="H39">
        <f>AP39*1000</f>
        <v>31.146609588421359</v>
      </c>
      <c r="I39">
        <f>(AU39-BA39)</f>
        <v>1.6666846971688276</v>
      </c>
      <c r="J39">
        <f>(P39+AT39*D39)</f>
        <v>29.61494255065918</v>
      </c>
      <c r="K39" s="1"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30.487924575805664</v>
      </c>
      <c r="P39" s="1">
        <v>29.61494255065918</v>
      </c>
      <c r="Q39" s="1">
        <v>30.623607635498047</v>
      </c>
      <c r="R39" s="1">
        <v>399.90798950195313</v>
      </c>
      <c r="S39" s="1">
        <v>390.58224487304688</v>
      </c>
      <c r="T39" s="1">
        <v>0.86716306209564209</v>
      </c>
      <c r="U39" s="1">
        <v>28.279401779174805</v>
      </c>
      <c r="V39" s="1">
        <v>1.7500141859054565</v>
      </c>
      <c r="W39" s="1">
        <v>57.070411682128906</v>
      </c>
      <c r="X39" s="1">
        <v>300.314697265625</v>
      </c>
      <c r="Y39" s="1">
        <v>750.27142333984375</v>
      </c>
      <c r="Z39" s="1">
        <v>0.12576133012771606</v>
      </c>
      <c r="AA39" s="1">
        <v>88.4190673828125</v>
      </c>
      <c r="AB39" s="1">
        <v>35.002235412597656</v>
      </c>
      <c r="AC39" s="1">
        <v>3.260261058807373</v>
      </c>
      <c r="AD39" s="1">
        <v>5.648263543844223E-2</v>
      </c>
      <c r="AE39" s="1">
        <v>7.7057685703039169E-3</v>
      </c>
      <c r="AF39" s="1">
        <v>4.6224888414144516E-2</v>
      </c>
      <c r="AG39" s="1">
        <v>1.1718697845935822E-2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1.1040981517118564</v>
      </c>
      <c r="AP39">
        <f>(U39-T39)/(1000-U39)*AO39</f>
        <v>3.1146609588421359E-2</v>
      </c>
      <c r="AQ39">
        <f>(P39+273.15)</f>
        <v>302.76494255065916</v>
      </c>
      <c r="AR39">
        <f>(O39+273.15)</f>
        <v>303.63792457580564</v>
      </c>
      <c r="AS39">
        <f>(Y39*AK39+Z39*AL39)*AM39</f>
        <v>120.0434250511953</v>
      </c>
      <c r="AT39">
        <f>((AS39+0.00000010773*(AR39^4-AQ39^4))-AP39*44100)/(L39*0.92*2*29.3+0.00000043092*AQ39^3)</f>
        <v>-9.7615108691143515</v>
      </c>
      <c r="AU39">
        <f>0.61365*EXP(17.502*J39/(240.97+J39))</f>
        <v>4.1671230286273122</v>
      </c>
      <c r="AV39">
        <f>AU39*1000/AA39</f>
        <v>47.129235265348953</v>
      </c>
      <c r="AW39">
        <f>(AV39-U39)</f>
        <v>18.849833486174148</v>
      </c>
      <c r="AX39">
        <f>IF(D39,P39,(O39+P39)/2)</f>
        <v>30.051433563232422</v>
      </c>
      <c r="AY39">
        <f>0.61365*EXP(17.502*AX39/(240.97+AX39))</f>
        <v>4.2730526414940471</v>
      </c>
      <c r="AZ39">
        <f>IF(AW39&lt;&gt;0,(1000-(AV39+U39)/2)/AW39*AP39,0)</f>
        <v>1.5900537223097928</v>
      </c>
      <c r="BA39">
        <f>U39*AA39/1000</f>
        <v>2.5004383314584846</v>
      </c>
      <c r="BB39">
        <f>(AY39-BA39)</f>
        <v>1.7726143100355625</v>
      </c>
      <c r="BC39">
        <f>1/(1.6/F39+1.37/N39)</f>
        <v>1.0498452225600354</v>
      </c>
      <c r="BD39">
        <f>G39*AA39*0.001</f>
        <v>33.68040834504513</v>
      </c>
      <c r="BE39">
        <f>G39/S39</f>
        <v>0.97525665220424673</v>
      </c>
      <c r="BF39">
        <f>(1-AP39*AA39/AU39/F39)*100</f>
        <v>73.87662417357474</v>
      </c>
      <c r="BG39">
        <f>(S39-E39/(N39/1.35))</f>
        <v>391.17164709467613</v>
      </c>
      <c r="BH39">
        <f>E39*BF39/100/BG39</f>
        <v>-3.5293664668415822E-3</v>
      </c>
    </row>
    <row r="40" spans="1:60" x14ac:dyDescent="0.35">
      <c r="A40" s="1" t="s">
        <v>0</v>
      </c>
      <c r="B40" s="1" t="s">
        <v>1230</v>
      </c>
      <c r="K40" s="1">
        <v>2.72</v>
      </c>
    </row>
    <row r="41" spans="1:60" x14ac:dyDescent="0.35">
      <c r="A41" s="1" t="s">
        <v>0</v>
      </c>
      <c r="B41" s="1" t="s">
        <v>1229</v>
      </c>
      <c r="K41" s="1">
        <v>2.72</v>
      </c>
    </row>
    <row r="42" spans="1:60" x14ac:dyDescent="0.35">
      <c r="A42" s="1">
        <v>9</v>
      </c>
      <c r="B42" s="1" t="s">
        <v>1228</v>
      </c>
      <c r="C42" s="1">
        <v>2167.5000018887222</v>
      </c>
      <c r="D42" s="1">
        <v>0</v>
      </c>
      <c r="E42">
        <f>(R42-S42*(1000-T42)/(1000-U42))*AO42</f>
        <v>-1.6988404452490822</v>
      </c>
      <c r="F42">
        <f>IF(AZ42&lt;&gt;0,1/(1/AZ42-1/N42),0)</f>
        <v>2.4438700117811778</v>
      </c>
      <c r="G42">
        <f>((BC42-AP42/2)*S42-E42)/(BC42+AP42/2)</f>
        <v>380.5275268011801</v>
      </c>
      <c r="H42">
        <f>AP42*1000</f>
        <v>30.848904650823918</v>
      </c>
      <c r="I42">
        <f>(AU42-BA42)</f>
        <v>1.6865395257514066</v>
      </c>
      <c r="J42">
        <f>(P42+AT42*D42)</f>
        <v>29.823507308959961</v>
      </c>
      <c r="K42" s="1"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30.570487976074219</v>
      </c>
      <c r="P42" s="1">
        <v>29.823507308959961</v>
      </c>
      <c r="Q42" s="1">
        <v>30.683361053466797</v>
      </c>
      <c r="R42" s="1">
        <v>399.83468627929688</v>
      </c>
      <c r="S42" s="1">
        <v>390.46359252929688</v>
      </c>
      <c r="T42" s="1">
        <v>1.4816749095916748</v>
      </c>
      <c r="U42" s="1">
        <v>28.622509002685547</v>
      </c>
      <c r="V42" s="1">
        <v>2.9762215614318848</v>
      </c>
      <c r="W42" s="1">
        <v>57.493663787841797</v>
      </c>
      <c r="X42" s="1">
        <v>300.31256103515625</v>
      </c>
      <c r="Y42" s="1">
        <v>999.07489013671875</v>
      </c>
      <c r="Z42" s="1">
        <v>0.34069904685020447</v>
      </c>
      <c r="AA42" s="1">
        <v>88.423759460449219</v>
      </c>
      <c r="AB42" s="1">
        <v>35.017124176025391</v>
      </c>
      <c r="AC42" s="1">
        <v>3.2843227386474609</v>
      </c>
      <c r="AD42" s="1">
        <v>8.0569028854370117E-2</v>
      </c>
      <c r="AE42" s="1">
        <v>5.3307553753256798E-3</v>
      </c>
      <c r="AF42" s="1">
        <v>3.0745934695005417E-2</v>
      </c>
      <c r="AG42" s="1">
        <v>1.5503705479204655E-2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1.1040902979233682</v>
      </c>
      <c r="AP42">
        <f>(U42-T42)/(1000-U42)*AO42</f>
        <v>3.0848904650823919E-2</v>
      </c>
      <c r="AQ42">
        <f>(P42+273.15)</f>
        <v>302.97350730895994</v>
      </c>
      <c r="AR42">
        <f>(O42+273.15)</f>
        <v>303.7204879760742</v>
      </c>
      <c r="AS42">
        <f>(Y42*AK42+Z42*AL42)*AM42</f>
        <v>159.85197884890476</v>
      </c>
      <c r="AT42">
        <f>((AS42+0.00000010773*(AR42^4-AQ42^4))-AP42*44100)/(L42*0.92*2*29.3+0.00000043092*AQ42^3)</f>
        <v>-9.3557626320404257</v>
      </c>
      <c r="AU42">
        <f>0.61365*EXP(17.502*J42/(240.97+J42))</f>
        <v>4.2174493769594159</v>
      </c>
      <c r="AV42">
        <f>AU42*1000/AA42</f>
        <v>47.695884032682699</v>
      </c>
      <c r="AW42">
        <f>(AV42-U42)</f>
        <v>19.073375029997152</v>
      </c>
      <c r="AX42">
        <f>IF(D42,P42,(O42+P42)/2)</f>
        <v>30.19699764251709</v>
      </c>
      <c r="AY42">
        <f>0.61365*EXP(17.502*AX42/(240.97+AX42))</f>
        <v>4.3088967540494441</v>
      </c>
      <c r="AZ42">
        <f>IF(AW42&lt;&gt;0,(1000-(AV42+U42)/2)/AW42*AP42,0)</f>
        <v>1.5556625499803987</v>
      </c>
      <c r="BA42">
        <f>U42*AA42/1000</f>
        <v>2.5309098512080093</v>
      </c>
      <c r="BB42">
        <f>(AY42-BA42)</f>
        <v>1.7779869028414348</v>
      </c>
      <c r="BC42">
        <f>1/(1.6/F42+1.37/N42)</f>
        <v>1.0258864622176562</v>
      </c>
      <c r="BD42">
        <f>G42*AA42*0.001</f>
        <v>33.647674497947193</v>
      </c>
      <c r="BE42">
        <f>G42/S42</f>
        <v>0.97455315702098078</v>
      </c>
      <c r="BF42">
        <f>(1-AP42*AA42/AU42/F42)*100</f>
        <v>73.534461008874459</v>
      </c>
      <c r="BG42">
        <f>(S42-E42/(N42/1.35))</f>
        <v>390.99939816660242</v>
      </c>
      <c r="BH42">
        <f>E42*BF42/100/BG42</f>
        <v>-3.1949746487394464E-3</v>
      </c>
    </row>
    <row r="43" spans="1:60" x14ac:dyDescent="0.35">
      <c r="A43" s="1" t="s">
        <v>0</v>
      </c>
      <c r="B43" s="1" t="s">
        <v>1227</v>
      </c>
      <c r="K43" s="1">
        <v>2.72</v>
      </c>
    </row>
    <row r="44" spans="1:60" x14ac:dyDescent="0.35">
      <c r="A44" s="1" t="s">
        <v>0</v>
      </c>
      <c r="B44" s="1" t="s">
        <v>1226</v>
      </c>
      <c r="K44" s="1">
        <v>2.72</v>
      </c>
    </row>
    <row r="45" spans="1:60" x14ac:dyDescent="0.35">
      <c r="A45" s="1">
        <v>10</v>
      </c>
      <c r="B45" s="1" t="s">
        <v>1225</v>
      </c>
      <c r="C45" s="1">
        <v>2372.5000018887222</v>
      </c>
      <c r="D45" s="1">
        <v>0</v>
      </c>
      <c r="E45">
        <f>(R45-S45*(1000-T45)/(1000-U45))*AO45</f>
        <v>-1.2763584517248789</v>
      </c>
      <c r="F45">
        <f>IF(AZ45&lt;&gt;0,1/(1/AZ45-1/N45),0)</f>
        <v>2.4347138748409853</v>
      </c>
      <c r="G45">
        <f>((BC45-AP45/2)*S45-E45)/(BC45+AP45/2)</f>
        <v>379.9593097703588</v>
      </c>
      <c r="H45">
        <f>AP45*1000</f>
        <v>30.597116084520078</v>
      </c>
      <c r="I45">
        <f>(AU45-BA45)</f>
        <v>1.6757915137103216</v>
      </c>
      <c r="J45">
        <f>(P45+AT45*D45)</f>
        <v>30.019495010375977</v>
      </c>
      <c r="K45" s="1"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30.680994033813477</v>
      </c>
      <c r="P45" s="1">
        <v>30.019495010375977</v>
      </c>
      <c r="Q45" s="1">
        <v>30.771551132202148</v>
      </c>
      <c r="R45" s="1">
        <v>399.88507080078125</v>
      </c>
      <c r="S45" s="1">
        <v>390.2264404296875</v>
      </c>
      <c r="T45" s="1">
        <v>2.3809177875518799</v>
      </c>
      <c r="U45" s="1">
        <v>29.283315658569336</v>
      </c>
      <c r="V45" s="1">
        <v>4.7525634765625</v>
      </c>
      <c r="W45" s="1">
        <v>58.452590942382813</v>
      </c>
      <c r="X45" s="1">
        <v>300.29693603515625</v>
      </c>
      <c r="Y45" s="1">
        <v>1250.2510986328125</v>
      </c>
      <c r="Z45" s="1">
        <v>5.9451300650835037E-2</v>
      </c>
      <c r="AA45" s="1">
        <v>88.426849365234375</v>
      </c>
      <c r="AB45" s="1">
        <v>35.077980041503906</v>
      </c>
      <c r="AC45" s="1">
        <v>3.3121910095214844</v>
      </c>
      <c r="AD45" s="1">
        <v>8.8829010725021362E-2</v>
      </c>
      <c r="AE45" s="1">
        <v>1.8119698390364647E-2</v>
      </c>
      <c r="AF45" s="1">
        <v>1.5402923338115215E-2</v>
      </c>
      <c r="AG45" s="1">
        <v>2.2723617032170296E-2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1.1040328530704273</v>
      </c>
      <c r="AP45">
        <f>(U45-T45)/(1000-U45)*AO45</f>
        <v>3.0597116084520079E-2</v>
      </c>
      <c r="AQ45">
        <f>(P45+273.15)</f>
        <v>303.16949501037595</v>
      </c>
      <c r="AR45">
        <f>(O45+273.15)</f>
        <v>303.83099403381345</v>
      </c>
      <c r="AS45">
        <f>(Y45*AK45+Z45*AL45)*AM45</f>
        <v>200.04017131000364</v>
      </c>
      <c r="AT45">
        <f>((AS45+0.00000010773*(AR45^4-AQ45^4))-AP45*44100)/(L45*0.92*2*29.3+0.00000043092*AQ45^3)</f>
        <v>-8.9593877490268419</v>
      </c>
      <c r="AU45">
        <f>0.61365*EXP(17.502*J45/(240.97+J45))</f>
        <v>4.2652228563652415</v>
      </c>
      <c r="AV45">
        <f>AU45*1000/AA45</f>
        <v>48.234477276786741</v>
      </c>
      <c r="AW45">
        <f>(AV45-U45)</f>
        <v>18.951161618217405</v>
      </c>
      <c r="AX45">
        <f>IF(D45,P45,(O45+P45)/2)</f>
        <v>30.350244522094727</v>
      </c>
      <c r="AY45">
        <f>0.61365*EXP(17.502*AX45/(240.97+AX45))</f>
        <v>4.3469155454380379</v>
      </c>
      <c r="AZ45">
        <f>IF(AW45&lt;&gt;0,(1000-(AV45+U45)/2)/AW45*AP45,0)</f>
        <v>1.551947380455992</v>
      </c>
      <c r="BA45">
        <f>U45*AA45/1000</f>
        <v>2.5894313426549198</v>
      </c>
      <c r="BB45">
        <f>(AY45-BA45)</f>
        <v>1.7574842027831181</v>
      </c>
      <c r="BC45">
        <f>1/(1.6/F45+1.37/N45)</f>
        <v>1.0233017675182654</v>
      </c>
      <c r="BD45">
        <f>G45*AA45*0.001</f>
        <v>33.598604649981944</v>
      </c>
      <c r="BE45">
        <f>G45/S45</f>
        <v>0.97368930037640888</v>
      </c>
      <c r="BF45">
        <f>(1-AP45*AA45/AU45/F45)*100</f>
        <v>73.945965305397465</v>
      </c>
      <c r="BG45">
        <f>(S45-E45/(N45/1.35))</f>
        <v>390.62899739468639</v>
      </c>
      <c r="BH45">
        <f>E45*BF45/100/BG45</f>
        <v>-2.4161431541943838E-3</v>
      </c>
    </row>
    <row r="46" spans="1:60" x14ac:dyDescent="0.35">
      <c r="A46" s="1" t="s">
        <v>0</v>
      </c>
      <c r="B46" s="1" t="s">
        <v>1224</v>
      </c>
      <c r="K46" s="1">
        <v>2.72</v>
      </c>
    </row>
    <row r="47" spans="1:60" x14ac:dyDescent="0.35">
      <c r="A47" s="1" t="s">
        <v>0</v>
      </c>
      <c r="B47" s="1" t="s">
        <v>1223</v>
      </c>
      <c r="K47" s="1">
        <v>2.72</v>
      </c>
    </row>
    <row r="48" spans="1:60" x14ac:dyDescent="0.35">
      <c r="A48" s="1">
        <v>11</v>
      </c>
      <c r="B48" s="1" t="s">
        <v>1222</v>
      </c>
      <c r="C48" s="1">
        <v>2578.5000018887222</v>
      </c>
      <c r="D48" s="1">
        <v>0</v>
      </c>
      <c r="E48">
        <f>(R48-S48*(1000-T48)/(1000-U48))*AO48</f>
        <v>-1.0516943598922774</v>
      </c>
      <c r="F48">
        <f>IF(AZ48&lt;&gt;0,1/(1/AZ48-1/N48),0)</f>
        <v>2.5723304383831249</v>
      </c>
      <c r="G48">
        <f>((BC48-AP48/2)*S48-E48)/(BC48+AP48/2)</f>
        <v>379.97654902315674</v>
      </c>
      <c r="H48">
        <f>AP48*1000</f>
        <v>30.810330173008726</v>
      </c>
      <c r="I48">
        <f>(AU48-BA48)</f>
        <v>1.6283559434053947</v>
      </c>
      <c r="J48">
        <f>(P48+AT48*D48)</f>
        <v>30.264766693115234</v>
      </c>
      <c r="K48" s="1"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30.819536209106445</v>
      </c>
      <c r="P48" s="1">
        <v>30.264766693115234</v>
      </c>
      <c r="Q48" s="1">
        <v>30.883153915405273</v>
      </c>
      <c r="R48" s="1">
        <v>400.0980224609375</v>
      </c>
      <c r="S48" s="1">
        <v>390.16262817382813</v>
      </c>
      <c r="T48" s="1">
        <v>3.4475586414337158</v>
      </c>
      <c r="U48" s="1">
        <v>30.502552032470703</v>
      </c>
      <c r="V48" s="1">
        <v>6.8276305198669434</v>
      </c>
      <c r="W48" s="1">
        <v>60.408008575439453</v>
      </c>
      <c r="X48" s="1">
        <v>300.30633544921875</v>
      </c>
      <c r="Y48" s="1">
        <v>1600.666259765625</v>
      </c>
      <c r="Z48" s="1">
        <v>0.24238315224647522</v>
      </c>
      <c r="AA48" s="1">
        <v>88.429244995117188</v>
      </c>
      <c r="AB48" s="1">
        <v>35.349380493164063</v>
      </c>
      <c r="AC48" s="1">
        <v>3.3709337711334229</v>
      </c>
      <c r="AD48" s="1">
        <v>6.4515292644500732E-2</v>
      </c>
      <c r="AE48" s="1">
        <v>9.5315342769026756E-3</v>
      </c>
      <c r="AF48" s="1">
        <v>3.8647331297397614E-2</v>
      </c>
      <c r="AG48" s="1">
        <v>1.7270933836698532E-2</v>
      </c>
      <c r="AH48" s="1">
        <v>0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1.1040674097397745</v>
      </c>
      <c r="AP48">
        <f>(U48-T48)/(1000-U48)*AO48</f>
        <v>3.0810330173008726E-2</v>
      </c>
      <c r="AQ48">
        <f>(P48+273.15)</f>
        <v>303.41476669311521</v>
      </c>
      <c r="AR48">
        <f>(O48+273.15)</f>
        <v>303.96953620910642</v>
      </c>
      <c r="AS48">
        <f>(Y48*AK48+Z48*AL48)*AM48</f>
        <v>256.10659583807137</v>
      </c>
      <c r="AT48">
        <f>((AS48+0.00000010773*(AR48^4-AQ48^4))-AP48*44100)/(L48*0.92*2*29.3+0.00000043092*AQ48^3)</f>
        <v>-8.6011022814497107</v>
      </c>
      <c r="AU48">
        <f>0.61365*EXP(17.502*J48/(240.97+J48))</f>
        <v>4.3256735900610561</v>
      </c>
      <c r="AV48">
        <f>AU48*1000/AA48</f>
        <v>48.916776235055586</v>
      </c>
      <c r="AW48">
        <f>(AV48-U48)</f>
        <v>18.414224202584883</v>
      </c>
      <c r="AX48">
        <f>IF(D48,P48,(O48+P48)/2)</f>
        <v>30.54215145111084</v>
      </c>
      <c r="AY48">
        <f>0.61365*EXP(17.502*AX48/(240.97+AX48))</f>
        <v>4.3949374051359218</v>
      </c>
      <c r="AZ48">
        <f>IF(AW48&lt;&gt;0,(1000-(AV48+U48)/2)/AW48*AP48,0)</f>
        <v>1.6067395500612494</v>
      </c>
      <c r="BA48">
        <f>U48*AA48/1000</f>
        <v>2.6973176466556614</v>
      </c>
      <c r="BB48">
        <f>(AY48-BA48)</f>
        <v>1.6976197584802604</v>
      </c>
      <c r="BC48">
        <f>1/(1.6/F48+1.37/N48)</f>
        <v>1.0614905543610667</v>
      </c>
      <c r="BD48">
        <f>G48*AA48*0.001</f>
        <v>33.601039345967884</v>
      </c>
      <c r="BE48">
        <f>G48/S48</f>
        <v>0.97389273493889528</v>
      </c>
      <c r="BF48">
        <f>(1-AP48*AA48/AU48/F48)*100</f>
        <v>75.514342655034056</v>
      </c>
      <c r="BG48">
        <f>(S48-E48/(N48/1.35))</f>
        <v>390.49432722674896</v>
      </c>
      <c r="BH48">
        <f>E48*BF48/100/BG48</f>
        <v>-2.0337813567047379E-3</v>
      </c>
    </row>
    <row r="49" spans="1:60" x14ac:dyDescent="0.35">
      <c r="A49" s="1" t="s">
        <v>0</v>
      </c>
      <c r="B49" s="1" t="s">
        <v>1221</v>
      </c>
      <c r="K49" s="1">
        <v>2.72</v>
      </c>
    </row>
    <row r="50" spans="1:60" x14ac:dyDescent="0.35">
      <c r="A50" s="1" t="s">
        <v>0</v>
      </c>
      <c r="B50" s="1" t="s">
        <v>1216</v>
      </c>
      <c r="K50" s="1">
        <v>2.72</v>
      </c>
    </row>
    <row r="51" spans="1:60" x14ac:dyDescent="0.35">
      <c r="A51" s="1">
        <v>12</v>
      </c>
      <c r="B51" s="1" t="s">
        <v>1220</v>
      </c>
      <c r="C51" s="1">
        <v>2784.5000018887222</v>
      </c>
      <c r="D51" s="1">
        <v>0</v>
      </c>
      <c r="E51">
        <f>(R51-S51*(1000-T51)/(1000-U51))*AO51</f>
        <v>-0.852525202797913</v>
      </c>
      <c r="F51">
        <f>IF(AZ51&lt;&gt;0,1/(1/AZ51-1/N51),0)</f>
        <v>2.8288845863722911</v>
      </c>
      <c r="G51">
        <f>((BC51-AP51/2)*S51-E51)/(BC51+AP51/2)</f>
        <v>379.85284010262296</v>
      </c>
      <c r="H51">
        <f>AP51*1000</f>
        <v>31.346999607141434</v>
      </c>
      <c r="I51">
        <f>(AU51-BA51)</f>
        <v>1.5611080300215776</v>
      </c>
      <c r="J51">
        <f>(P51+AT51*D51)</f>
        <v>30.504121780395508</v>
      </c>
      <c r="K51" s="1"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30.977561950683594</v>
      </c>
      <c r="P51" s="1">
        <v>30.504121780395508</v>
      </c>
      <c r="Q51" s="1">
        <v>31.013900756835938</v>
      </c>
      <c r="R51" s="1">
        <v>400.07571411132813</v>
      </c>
      <c r="S51" s="1">
        <v>389.78140258789063</v>
      </c>
      <c r="T51" s="1">
        <v>4.4544863700866699</v>
      </c>
      <c r="U51" s="1">
        <v>31.939130783081055</v>
      </c>
      <c r="V51" s="1">
        <v>8.7423496246337891</v>
      </c>
      <c r="W51" s="1">
        <v>62.683551788330078</v>
      </c>
      <c r="X51" s="1">
        <v>300.31527709960938</v>
      </c>
      <c r="Y51" s="1">
        <v>2000.178955078125</v>
      </c>
      <c r="Z51" s="1">
        <v>0.18864399194717407</v>
      </c>
      <c r="AA51" s="1">
        <v>88.426841735839844</v>
      </c>
      <c r="AB51" s="1">
        <v>35.520133972167969</v>
      </c>
      <c r="AC51" s="1">
        <v>3.4265975952148438</v>
      </c>
      <c r="AD51" s="1">
        <v>6.1023391783237457E-2</v>
      </c>
      <c r="AE51" s="1">
        <v>4.9242638051509857E-3</v>
      </c>
      <c r="AF51" s="1">
        <v>2.9047463089227676E-2</v>
      </c>
      <c r="AG51" s="1">
        <v>1.8728369846940041E-2</v>
      </c>
      <c r="AH51" s="1">
        <v>0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1.104100283454446</v>
      </c>
      <c r="AP51">
        <f>(U51-T51)/(1000-U51)*AO51</f>
        <v>3.1346999607141435E-2</v>
      </c>
      <c r="AQ51">
        <f>(P51+273.15)</f>
        <v>303.65412178039549</v>
      </c>
      <c r="AR51">
        <f>(O51+273.15)</f>
        <v>304.12756195068357</v>
      </c>
      <c r="AS51">
        <f>(Y51*AK51+Z51*AL51)*AM51</f>
        <v>320.02862565930263</v>
      </c>
      <c r="AT51">
        <f>((AS51+0.00000010773*(AR51^4-AQ51^4))-AP51*44100)/(L51*0.92*2*29.3+0.00000043092*AQ51^3)</f>
        <v>-8.2909345752062986</v>
      </c>
      <c r="AU51">
        <f>0.61365*EXP(17.502*J51/(240.97+J51))</f>
        <v>4.3853844929573764</v>
      </c>
      <c r="AV51">
        <f>AU51*1000/AA51</f>
        <v>49.593363359713408</v>
      </c>
      <c r="AW51">
        <f>(AV51-U51)</f>
        <v>17.654232576632353</v>
      </c>
      <c r="AX51">
        <f>IF(D51,P51,(O51+P51)/2)</f>
        <v>30.740841865539551</v>
      </c>
      <c r="AY51">
        <f>0.61365*EXP(17.502*AX51/(240.97+AX51))</f>
        <v>4.4451430891147545</v>
      </c>
      <c r="AZ51">
        <f>IF(AW51&lt;&gt;0,(1000-(AV51+U51)/2)/AW51*AP51,0)</f>
        <v>1.703223289128412</v>
      </c>
      <c r="BA51">
        <f>U51*AA51/1000</f>
        <v>2.8242764629357988</v>
      </c>
      <c r="BB51">
        <f>(AY51-BA51)</f>
        <v>1.6208666261789557</v>
      </c>
      <c r="BC51">
        <f>1/(1.6/F51+1.37/N51)</f>
        <v>1.1290997025468203</v>
      </c>
      <c r="BD51">
        <f>G51*AA51*0.001</f>
        <v>33.589186974663924</v>
      </c>
      <c r="BE51">
        <f>G51/S51</f>
        <v>0.97452787018737019</v>
      </c>
      <c r="BF51">
        <f>(1-AP51*AA51/AU51/F51)*100</f>
        <v>77.656192222035088</v>
      </c>
      <c r="BG51">
        <f>(S51-E51/(N51/1.35))</f>
        <v>390.05028470150029</v>
      </c>
      <c r="BH51">
        <f>E51*BF51/100/BG51</f>
        <v>-1.6973160543458906E-3</v>
      </c>
    </row>
    <row r="52" spans="1:60" x14ac:dyDescent="0.35">
      <c r="A52" s="1" t="s">
        <v>0</v>
      </c>
      <c r="B52" s="1" t="s">
        <v>1219</v>
      </c>
      <c r="K52" s="1">
        <v>1.8985600000000002</v>
      </c>
    </row>
    <row r="53" spans="1:60" x14ac:dyDescent="0.35">
      <c r="A53" s="1" t="s">
        <v>0</v>
      </c>
      <c r="B53" s="1" t="s">
        <v>1218</v>
      </c>
      <c r="K53" s="1">
        <v>1.8985600000000002</v>
      </c>
    </row>
    <row r="54" spans="1:60" x14ac:dyDescent="0.35">
      <c r="A54" s="1" t="s">
        <v>0</v>
      </c>
      <c r="B54" s="1" t="s">
        <v>1217</v>
      </c>
    </row>
    <row r="55" spans="1:60" x14ac:dyDescent="0.35">
      <c r="A55" s="1" t="s">
        <v>0</v>
      </c>
      <c r="B55" s="1" t="s">
        <v>1216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063E56-7829-4912-BD35-0E468512FAE8}">
  <dimension ref="A1:BH55"/>
  <sheetViews>
    <sheetView topLeftCell="A7" zoomScale="51" workbookViewId="0">
      <selection activeCell="K18" sqref="K18:K51"/>
    </sheetView>
  </sheetViews>
  <sheetFormatPr defaultRowHeight="14.5" x14ac:dyDescent="0.35"/>
  <sheetData>
    <row r="1" spans="1:60" x14ac:dyDescent="0.35">
      <c r="A1" s="1" t="s">
        <v>398</v>
      </c>
    </row>
    <row r="2" spans="1:60" x14ac:dyDescent="0.35">
      <c r="A2" s="1" t="s">
        <v>2514</v>
      </c>
    </row>
    <row r="3" spans="1:60" x14ac:dyDescent="0.35">
      <c r="A3" s="1" t="s">
        <v>69</v>
      </c>
      <c r="B3" s="1" t="s">
        <v>396</v>
      </c>
    </row>
    <row r="4" spans="1:60" x14ac:dyDescent="0.35">
      <c r="A4" s="1" t="s">
        <v>67</v>
      </c>
      <c r="B4" s="1" t="s">
        <v>66</v>
      </c>
      <c r="C4" s="1">
        <v>1</v>
      </c>
      <c r="D4" s="1">
        <v>0.15999999642372131</v>
      </c>
    </row>
    <row r="5" spans="1:60" x14ac:dyDescent="0.35">
      <c r="A5" s="1" t="s">
        <v>65</v>
      </c>
      <c r="B5" s="1">
        <v>4</v>
      </c>
    </row>
    <row r="6" spans="1:60" x14ac:dyDescent="0.35">
      <c r="A6" s="1" t="s">
        <v>64</v>
      </c>
      <c r="B6" s="1" t="s">
        <v>395</v>
      </c>
    </row>
    <row r="7" spans="1:60" x14ac:dyDescent="0.35">
      <c r="A7" s="1" t="s">
        <v>0</v>
      </c>
      <c r="B7" s="1" t="s">
        <v>62</v>
      </c>
    </row>
    <row r="9" spans="1:60" x14ac:dyDescent="0.35">
      <c r="A9" s="1" t="s">
        <v>61</v>
      </c>
      <c r="B9" s="1" t="s">
        <v>60</v>
      </c>
      <c r="C9" s="1" t="s">
        <v>59</v>
      </c>
      <c r="D9" s="1" t="s">
        <v>58</v>
      </c>
      <c r="E9" s="1" t="s">
        <v>57</v>
      </c>
      <c r="F9" s="1" t="s">
        <v>56</v>
      </c>
      <c r="G9" s="1" t="s">
        <v>55</v>
      </c>
      <c r="H9" s="1" t="s">
        <v>54</v>
      </c>
      <c r="I9" s="1" t="s">
        <v>53</v>
      </c>
      <c r="J9" s="1" t="s">
        <v>52</v>
      </c>
      <c r="K9" s="1" t="s">
        <v>51</v>
      </c>
      <c r="L9" s="1" t="s">
        <v>50</v>
      </c>
      <c r="M9" s="1" t="s">
        <v>49</v>
      </c>
      <c r="N9" s="1" t="s">
        <v>48</v>
      </c>
      <c r="O9" s="1" t="s">
        <v>47</v>
      </c>
      <c r="P9" s="1" t="s">
        <v>46</v>
      </c>
      <c r="Q9" s="1" t="s">
        <v>45</v>
      </c>
      <c r="R9" s="1" t="s">
        <v>44</v>
      </c>
      <c r="S9" s="1" t="s">
        <v>43</v>
      </c>
      <c r="T9" s="1" t="s">
        <v>42</v>
      </c>
      <c r="U9" s="1" t="s">
        <v>41</v>
      </c>
      <c r="V9" s="1" t="s">
        <v>40</v>
      </c>
      <c r="W9" s="1" t="s">
        <v>39</v>
      </c>
      <c r="X9" s="1" t="s">
        <v>38</v>
      </c>
      <c r="Y9" s="1" t="s">
        <v>37</v>
      </c>
      <c r="Z9" s="1" t="s">
        <v>36</v>
      </c>
      <c r="AA9" s="1" t="s">
        <v>35</v>
      </c>
      <c r="AB9" s="1" t="s">
        <v>34</v>
      </c>
      <c r="AC9" s="1" t="s">
        <v>33</v>
      </c>
      <c r="AD9" s="1" t="s">
        <v>394</v>
      </c>
      <c r="AE9" s="1" t="s">
        <v>393</v>
      </c>
      <c r="AF9" s="1" t="s">
        <v>392</v>
      </c>
      <c r="AG9" s="1" t="s">
        <v>391</v>
      </c>
      <c r="AH9" s="1" t="s">
        <v>32</v>
      </c>
      <c r="AI9" s="1" t="s">
        <v>31</v>
      </c>
      <c r="AJ9" s="1" t="s">
        <v>30</v>
      </c>
      <c r="AK9" s="1" t="s">
        <v>29</v>
      </c>
      <c r="AL9" s="1" t="s">
        <v>28</v>
      </c>
      <c r="AM9" s="1" t="s">
        <v>27</v>
      </c>
      <c r="AN9" s="1" t="s">
        <v>26</v>
      </c>
      <c r="AO9" s="1" t="s">
        <v>25</v>
      </c>
      <c r="AP9" s="1" t="s">
        <v>24</v>
      </c>
      <c r="AQ9" s="1" t="s">
        <v>23</v>
      </c>
      <c r="AR9" s="1" t="s">
        <v>22</v>
      </c>
      <c r="AS9" s="1" t="s">
        <v>21</v>
      </c>
      <c r="AT9" s="1" t="s">
        <v>20</v>
      </c>
      <c r="AU9" s="1" t="s">
        <v>19</v>
      </c>
      <c r="AV9" s="1" t="s">
        <v>18</v>
      </c>
      <c r="AW9" s="1" t="s">
        <v>17</v>
      </c>
      <c r="AX9" s="1" t="s">
        <v>16</v>
      </c>
      <c r="AY9" s="1" t="s">
        <v>15</v>
      </c>
      <c r="AZ9" s="1" t="s">
        <v>14</v>
      </c>
      <c r="BA9" s="1" t="s">
        <v>13</v>
      </c>
      <c r="BB9" s="1" t="s">
        <v>12</v>
      </c>
      <c r="BC9" s="1" t="s">
        <v>11</v>
      </c>
      <c r="BD9" s="1" t="s">
        <v>10</v>
      </c>
      <c r="BE9" s="1" t="s">
        <v>9</v>
      </c>
      <c r="BF9" s="1" t="s">
        <v>8</v>
      </c>
      <c r="BG9" s="1" t="s">
        <v>7</v>
      </c>
      <c r="BH9" s="1" t="s">
        <v>6</v>
      </c>
    </row>
    <row r="10" spans="1:60" x14ac:dyDescent="0.35">
      <c r="A10" s="1" t="s">
        <v>5</v>
      </c>
      <c r="B10" s="1" t="s">
        <v>5</v>
      </c>
      <c r="C10" s="1" t="s">
        <v>5</v>
      </c>
      <c r="D10" s="1" t="s">
        <v>5</v>
      </c>
      <c r="E10" s="1" t="s">
        <v>4</v>
      </c>
      <c r="F10" s="1" t="s">
        <v>4</v>
      </c>
      <c r="G10" s="1" t="s">
        <v>4</v>
      </c>
      <c r="H10" s="1" t="s">
        <v>4</v>
      </c>
      <c r="I10" s="1" t="s">
        <v>4</v>
      </c>
      <c r="J10" s="1" t="s">
        <v>4</v>
      </c>
      <c r="K10" s="1" t="s">
        <v>5</v>
      </c>
      <c r="L10" s="1" t="s">
        <v>4</v>
      </c>
      <c r="M10" s="1" t="s">
        <v>5</v>
      </c>
      <c r="N10" s="1" t="s">
        <v>4</v>
      </c>
      <c r="O10" s="1" t="s">
        <v>5</v>
      </c>
      <c r="P10" s="1" t="s">
        <v>5</v>
      </c>
      <c r="Q10" s="1" t="s">
        <v>5</v>
      </c>
      <c r="R10" s="1" t="s">
        <v>5</v>
      </c>
      <c r="S10" s="1" t="s">
        <v>5</v>
      </c>
      <c r="T10" s="1" t="s">
        <v>5</v>
      </c>
      <c r="U10" s="1" t="s">
        <v>5</v>
      </c>
      <c r="V10" s="1" t="s">
        <v>5</v>
      </c>
      <c r="W10" s="1" t="s">
        <v>5</v>
      </c>
      <c r="X10" s="1" t="s">
        <v>5</v>
      </c>
      <c r="Y10" s="1" t="s">
        <v>5</v>
      </c>
      <c r="Z10" s="1" t="s">
        <v>5</v>
      </c>
      <c r="AA10" s="1" t="s">
        <v>5</v>
      </c>
      <c r="AB10" s="1" t="s">
        <v>5</v>
      </c>
      <c r="AC10" s="1" t="s">
        <v>5</v>
      </c>
      <c r="AD10" s="1" t="s">
        <v>5</v>
      </c>
      <c r="AE10" s="1" t="s">
        <v>5</v>
      </c>
      <c r="AF10" s="1" t="s">
        <v>5</v>
      </c>
      <c r="AG10" s="1" t="s">
        <v>5</v>
      </c>
      <c r="AH10" s="1" t="s">
        <v>5</v>
      </c>
      <c r="AI10" s="1" t="s">
        <v>5</v>
      </c>
      <c r="AJ10" s="1" t="s">
        <v>5</v>
      </c>
      <c r="AK10" s="1" t="s">
        <v>5</v>
      </c>
      <c r="AL10" s="1" t="s">
        <v>5</v>
      </c>
      <c r="AM10" s="1" t="s">
        <v>5</v>
      </c>
      <c r="AN10" s="1" t="s">
        <v>5</v>
      </c>
      <c r="AO10" s="1" t="s">
        <v>4</v>
      </c>
      <c r="AP10" s="1" t="s">
        <v>4</v>
      </c>
      <c r="AQ10" s="1" t="s">
        <v>4</v>
      </c>
      <c r="AR10" s="1" t="s">
        <v>4</v>
      </c>
      <c r="AS10" s="1" t="s">
        <v>4</v>
      </c>
      <c r="AT10" s="1" t="s">
        <v>4</v>
      </c>
      <c r="AU10" s="1" t="s">
        <v>4</v>
      </c>
      <c r="AV10" s="1" t="s">
        <v>4</v>
      </c>
      <c r="AW10" s="1" t="s">
        <v>4</v>
      </c>
      <c r="AX10" s="1" t="s">
        <v>4</v>
      </c>
      <c r="AY10" s="1" t="s">
        <v>4</v>
      </c>
      <c r="AZ10" s="1" t="s">
        <v>4</v>
      </c>
      <c r="BA10" s="1" t="s">
        <v>4</v>
      </c>
      <c r="BB10" s="1" t="s">
        <v>4</v>
      </c>
      <c r="BC10" s="1" t="s">
        <v>4</v>
      </c>
      <c r="BD10" s="1" t="s">
        <v>4</v>
      </c>
      <c r="BE10" s="1" t="s">
        <v>4</v>
      </c>
      <c r="BF10" s="1" t="s">
        <v>4</v>
      </c>
      <c r="BG10" s="1" t="s">
        <v>4</v>
      </c>
      <c r="BH10" s="1" t="s">
        <v>4</v>
      </c>
    </row>
    <row r="11" spans="1:60" x14ac:dyDescent="0.35">
      <c r="A11" s="1" t="s">
        <v>0</v>
      </c>
      <c r="B11" s="1" t="s">
        <v>2513</v>
      </c>
    </row>
    <row r="12" spans="1:60" x14ac:dyDescent="0.35">
      <c r="A12" s="1" t="s">
        <v>0</v>
      </c>
      <c r="B12" s="1" t="s">
        <v>2512</v>
      </c>
    </row>
    <row r="13" spans="1:60" x14ac:dyDescent="0.35">
      <c r="A13" s="1" t="s">
        <v>0</v>
      </c>
      <c r="B13" s="1" t="s">
        <v>2511</v>
      </c>
    </row>
    <row r="14" spans="1:60" x14ac:dyDescent="0.35">
      <c r="A14" s="1" t="s">
        <v>0</v>
      </c>
      <c r="B14" s="1" t="s">
        <v>2510</v>
      </c>
    </row>
    <row r="15" spans="1:60" x14ac:dyDescent="0.35">
      <c r="A15" s="1" t="s">
        <v>0</v>
      </c>
      <c r="B15" s="1" t="s">
        <v>2509</v>
      </c>
    </row>
    <row r="16" spans="1:60" x14ac:dyDescent="0.35">
      <c r="A16" s="1" t="s">
        <v>0</v>
      </c>
      <c r="B16" s="1" t="s">
        <v>2508</v>
      </c>
    </row>
    <row r="17" spans="1:60" x14ac:dyDescent="0.35">
      <c r="A17" s="1" t="s">
        <v>0</v>
      </c>
      <c r="B17" s="1" t="s">
        <v>2507</v>
      </c>
    </row>
    <row r="18" spans="1:60" x14ac:dyDescent="0.35">
      <c r="A18" s="1">
        <v>1</v>
      </c>
      <c r="B18" s="1" t="s">
        <v>2506</v>
      </c>
      <c r="C18" s="1">
        <v>456.50000094994903</v>
      </c>
      <c r="D18" s="1">
        <v>0</v>
      </c>
      <c r="E18">
        <f>(R18-S18*(1000-T18)/(1000-U18))*AO18</f>
        <v>-5.1411117416243242</v>
      </c>
      <c r="F18">
        <f>IF(AZ18&lt;&gt;0,1/(1/AZ18-1/N18),0)</f>
        <v>6.7662642200149827</v>
      </c>
      <c r="G18">
        <f>((BC18-AP18/2)*S18-E18)/(BC18+AP18/2)</f>
        <v>388.95025435414215</v>
      </c>
      <c r="H18">
        <f>AP18*1000</f>
        <v>32.339927158509163</v>
      </c>
      <c r="I18">
        <f>(AU18-BA18)</f>
        <v>1.0461598569733059</v>
      </c>
      <c r="J18">
        <f>(P18+AT18*D18)</f>
        <v>29.501157760620117</v>
      </c>
      <c r="K18" s="1"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31.129140853881836</v>
      </c>
      <c r="P18" s="1">
        <v>29.501157760620117</v>
      </c>
      <c r="Q18" s="1">
        <v>31.244146347045898</v>
      </c>
      <c r="R18" s="1">
        <v>399.98468017578125</v>
      </c>
      <c r="S18" s="1">
        <v>393.1270751953125</v>
      </c>
      <c r="T18" s="1">
        <v>6.7236037254333496</v>
      </c>
      <c r="U18" s="1">
        <v>34.985477447509766</v>
      </c>
      <c r="V18" s="1">
        <v>13.08250617980957</v>
      </c>
      <c r="W18" s="1">
        <v>68.073272705078125</v>
      </c>
      <c r="X18" s="1">
        <v>300.359130859375</v>
      </c>
      <c r="Y18" s="1">
        <v>0.19665619730949402</v>
      </c>
      <c r="Z18" s="1">
        <v>6.2882490456104279E-2</v>
      </c>
      <c r="AA18" s="1">
        <v>88.428932189941406</v>
      </c>
      <c r="AB18" s="1">
        <v>35.081741333007813</v>
      </c>
      <c r="AC18" s="1">
        <v>3.4629178047180176</v>
      </c>
      <c r="AD18" s="1">
        <v>5.6966625154018402E-2</v>
      </c>
      <c r="AE18" s="1">
        <v>9.18562151491642E-3</v>
      </c>
      <c r="AF18" s="1">
        <v>4.5887432992458344E-2</v>
      </c>
      <c r="AG18" s="1">
        <v>1.311726588755846E-2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1.1042615105124078</v>
      </c>
      <c r="AP18">
        <f>(U18-T18)/(1000-U18)*AO18</f>
        <v>3.2339927158509162E-2</v>
      </c>
      <c r="AQ18">
        <f>(P18+273.15)</f>
        <v>302.65115776062009</v>
      </c>
      <c r="AR18">
        <f>(O18+273.15)</f>
        <v>304.27914085388181</v>
      </c>
      <c r="AS18">
        <f>(Y18*AK18+Z18*AL18)*AM18</f>
        <v>3.1464990866221676E-2</v>
      </c>
      <c r="AT18">
        <f>((AS18+0.00000010773*(AR18^4-AQ18^4))-AP18*44100)/(L18*0.92*2*29.3+0.00000043092*AQ18^3)</f>
        <v>-11.046776201459549</v>
      </c>
      <c r="AU18">
        <f>0.61365*EXP(17.502*J18/(240.97+J18))</f>
        <v>4.1398882698118715</v>
      </c>
      <c r="AV18">
        <f>AU18*1000/AA18</f>
        <v>46.815992993329104</v>
      </c>
      <c r="AW18">
        <f>(AV18-U18)</f>
        <v>11.830515545819338</v>
      </c>
      <c r="AX18">
        <f>IF(D18,P18,(O18+P18)/2)</f>
        <v>30.315149307250977</v>
      </c>
      <c r="AY18">
        <f>0.61365*EXP(17.502*AX18/(240.97+AX18))</f>
        <v>4.3381831185752855</v>
      </c>
      <c r="AZ18">
        <f>IF(AW18&lt;&gt;0,(1000-(AV18+U18)/2)/AW18*AP18,0)</f>
        <v>2.6217961711492932</v>
      </c>
      <c r="BA18">
        <f>U18*AA18/1000</f>
        <v>3.0937284128385656</v>
      </c>
      <c r="BB18">
        <f>(AY18-BA18)</f>
        <v>1.2444547057367199</v>
      </c>
      <c r="BC18">
        <f>1/(1.6/F18+1.37/N18)</f>
        <v>1.7968331606121828</v>
      </c>
      <c r="BD18">
        <f>G18*AA18*0.001</f>
        <v>34.3944556675429</v>
      </c>
      <c r="BE18">
        <f>G18/S18</f>
        <v>0.98937539257733587</v>
      </c>
      <c r="BF18">
        <f>(1-AP18*AA18/AU18/F18)*100</f>
        <v>89.790702835447092</v>
      </c>
      <c r="BG18">
        <f>(S18-E18/(N18/1.35))</f>
        <v>394.74855569448692</v>
      </c>
      <c r="BH18">
        <f>E18*BF18/100/BG18</f>
        <v>-1.169412857822559E-2</v>
      </c>
    </row>
    <row r="19" spans="1:60" x14ac:dyDescent="0.35">
      <c r="A19" s="1" t="s">
        <v>0</v>
      </c>
      <c r="B19" s="1" t="s">
        <v>2505</v>
      </c>
      <c r="K19" s="1">
        <v>2.72</v>
      </c>
    </row>
    <row r="20" spans="1:60" x14ac:dyDescent="0.35">
      <c r="A20" s="1" t="s">
        <v>0</v>
      </c>
      <c r="B20" s="1" t="s">
        <v>2504</v>
      </c>
      <c r="K20" s="1">
        <v>2.72</v>
      </c>
    </row>
    <row r="21" spans="1:60" x14ac:dyDescent="0.35">
      <c r="A21" s="1">
        <v>2</v>
      </c>
      <c r="B21" s="1" t="s">
        <v>2503</v>
      </c>
      <c r="C21" s="1">
        <v>662.0000009611249</v>
      </c>
      <c r="D21" s="1">
        <v>0</v>
      </c>
      <c r="E21">
        <f>(R21-S21*(1000-T21)/(1000-U21))*AO21</f>
        <v>-4.5716960268087892</v>
      </c>
      <c r="F21">
        <f>IF(AZ21&lt;&gt;0,1/(1/AZ21-1/N21),0)</f>
        <v>5.4858274090928179</v>
      </c>
      <c r="G21">
        <f>((BC21-AP21/2)*S21-E21)/(BC21+AP21/2)</f>
        <v>388.66650479139048</v>
      </c>
      <c r="H21">
        <f>AP21*1000</f>
        <v>30.756521431880586</v>
      </c>
      <c r="I21">
        <f>(AU21-BA21)</f>
        <v>1.0853836480784667</v>
      </c>
      <c r="J21">
        <f>(P21+AT21*D21)</f>
        <v>29.439327239990234</v>
      </c>
      <c r="K21" s="1"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31.105602264404297</v>
      </c>
      <c r="P21" s="1">
        <v>29.439327239990234</v>
      </c>
      <c r="Q21" s="1">
        <v>31.259662628173828</v>
      </c>
      <c r="R21" s="1">
        <v>400.03829956054688</v>
      </c>
      <c r="S21" s="1">
        <v>393.22537231445313</v>
      </c>
      <c r="T21" s="1">
        <v>7.4769420623779297</v>
      </c>
      <c r="U21" s="1">
        <v>34.374610900878906</v>
      </c>
      <c r="V21" s="1">
        <v>14.568130493164063</v>
      </c>
      <c r="W21" s="1">
        <v>66.975753784179688</v>
      </c>
      <c r="X21" s="1">
        <v>300.33099365234375</v>
      </c>
      <c r="Y21" s="1">
        <v>25.263175964355469</v>
      </c>
      <c r="Z21" s="1">
        <v>0.16349808871746063</v>
      </c>
      <c r="AA21" s="1">
        <v>88.430686950683594</v>
      </c>
      <c r="AB21" s="1">
        <v>35.095359802246094</v>
      </c>
      <c r="AC21" s="1">
        <v>3.4800901412963867</v>
      </c>
      <c r="AD21" s="1">
        <v>6.5350860357284546E-2</v>
      </c>
      <c r="AE21" s="1">
        <v>1.4137676917016506E-2</v>
      </c>
      <c r="AF21" s="1">
        <v>2.3182258009910583E-2</v>
      </c>
      <c r="AG21" s="1">
        <v>2.1427290048450232E-3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1.1041580648983225</v>
      </c>
      <c r="AP21">
        <f>(U21-T21)/(1000-U21)*AO21</f>
        <v>3.0756521431880585E-2</v>
      </c>
      <c r="AQ21">
        <f>(P21+273.15)</f>
        <v>302.58932723999021</v>
      </c>
      <c r="AR21">
        <f>(O21+273.15)</f>
        <v>304.25560226440427</v>
      </c>
      <c r="AS21">
        <f>(Y21*AK21+Z21*AL21)*AM21</f>
        <v>4.0421080639487172</v>
      </c>
      <c r="AT21">
        <f>((AS21+0.00000010773*(AR21^4-AQ21^4))-AP21*44100)/(L21*0.92*2*29.3+0.00000043092*AQ21^3)</f>
        <v>-10.46390795034465</v>
      </c>
      <c r="AU21">
        <f>0.61365*EXP(17.502*J21/(240.97+J21))</f>
        <v>4.1251541037056452</v>
      </c>
      <c r="AV21">
        <f>AU21*1000/AA21</f>
        <v>46.64844575962843</v>
      </c>
      <c r="AW21">
        <f>(AV21-U21)</f>
        <v>12.273834858749524</v>
      </c>
      <c r="AX21">
        <f>IF(D21,P21,(O21+P21)/2)</f>
        <v>30.272464752197266</v>
      </c>
      <c r="AY21">
        <f>0.61365*EXP(17.502*AX21/(240.97+AX21))</f>
        <v>4.3275829087921363</v>
      </c>
      <c r="AZ21">
        <f>IF(AW21&lt;&gt;0,(1000-(AV21+U21)/2)/AW21*AP21,0)</f>
        <v>2.4043445330793274</v>
      </c>
      <c r="BA21">
        <f>U21*AA21/1000</f>
        <v>3.0397704556271785</v>
      </c>
      <c r="BB21">
        <f>(AY21-BA21)</f>
        <v>1.2878124531649577</v>
      </c>
      <c r="BC21">
        <f>1/(1.6/F21+1.37/N21)</f>
        <v>1.6347132425542092</v>
      </c>
      <c r="BD21">
        <f>G21*AA21*0.001</f>
        <v>34.370046013423817</v>
      </c>
      <c r="BE21">
        <f>G21/S21</f>
        <v>0.98840647668223958</v>
      </c>
      <c r="BF21">
        <f>(1-AP21*AA21/AU21/F21)*100</f>
        <v>87.981288880327753</v>
      </c>
      <c r="BG21">
        <f>(S21-E21/(N21/1.35))</f>
        <v>394.66726199282868</v>
      </c>
      <c r="BH21">
        <f>E21*BF21/100/BG21</f>
        <v>-1.019146373521651E-2</v>
      </c>
    </row>
    <row r="22" spans="1:60" x14ac:dyDescent="0.35">
      <c r="A22" s="1" t="s">
        <v>0</v>
      </c>
      <c r="B22" s="1" t="s">
        <v>2502</v>
      </c>
      <c r="K22" s="1">
        <v>2.72</v>
      </c>
    </row>
    <row r="23" spans="1:60" x14ac:dyDescent="0.35">
      <c r="A23" s="1" t="s">
        <v>0</v>
      </c>
      <c r="B23" s="1" t="s">
        <v>2501</v>
      </c>
      <c r="K23" s="1">
        <v>2.72</v>
      </c>
    </row>
    <row r="24" spans="1:60" x14ac:dyDescent="0.35">
      <c r="A24" s="1">
        <v>3</v>
      </c>
      <c r="B24" s="1" t="s">
        <v>2500</v>
      </c>
      <c r="C24" s="1">
        <v>867.0000009611249</v>
      </c>
      <c r="D24" s="1">
        <v>0</v>
      </c>
      <c r="E24">
        <f>(R24-S24*(1000-T24)/(1000-U24))*AO24</f>
        <v>-3.8429607790639868</v>
      </c>
      <c r="F24">
        <f>IF(AZ24&lt;&gt;0,1/(1/AZ24-1/N24),0)</f>
        <v>4.3009377270379474</v>
      </c>
      <c r="G24">
        <f>((BC24-AP24/2)*S24-E24)/(BC24+AP24/2)</f>
        <v>388.08383413098994</v>
      </c>
      <c r="H24">
        <f>AP24*1000</f>
        <v>28.946521811631978</v>
      </c>
      <c r="I24">
        <f>(AU24-BA24)</f>
        <v>1.1454969842548848</v>
      </c>
      <c r="J24">
        <f>(P24+AT24*D24)</f>
        <v>29.351345062255859</v>
      </c>
      <c r="K24" s="1"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31.042591094970703</v>
      </c>
      <c r="P24" s="1">
        <v>29.351345062255859</v>
      </c>
      <c r="Q24" s="1">
        <v>31.216960906982422</v>
      </c>
      <c r="R24" s="1">
        <v>400.0799560546875</v>
      </c>
      <c r="S24" s="1">
        <v>393.25054931640625</v>
      </c>
      <c r="T24" s="1">
        <v>8.1194953918457031</v>
      </c>
      <c r="U24" s="1">
        <v>33.459815979003906</v>
      </c>
      <c r="V24" s="1">
        <v>15.876433372497559</v>
      </c>
      <c r="W24" s="1">
        <v>65.425559997558594</v>
      </c>
      <c r="X24" s="1">
        <v>300.31228637695313</v>
      </c>
      <c r="Y24" s="1">
        <v>50.304973602294922</v>
      </c>
      <c r="Z24" s="1">
        <v>0.26181894540786743</v>
      </c>
      <c r="AA24" s="1">
        <v>88.427558898925781</v>
      </c>
      <c r="AB24" s="1">
        <v>34.843574523925781</v>
      </c>
      <c r="AC24" s="1">
        <v>3.4706671237945557</v>
      </c>
      <c r="AD24" s="1">
        <v>8.1193879246711731E-2</v>
      </c>
      <c r="AE24" s="1">
        <v>1.6822259873151779E-2</v>
      </c>
      <c r="AF24" s="1">
        <v>1.5839012339711189E-2</v>
      </c>
      <c r="AG24" s="1">
        <v>2.6311725378036499E-3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1.1040892881505628</v>
      </c>
      <c r="AP24">
        <f>(U24-T24)/(1000-U24)*AO24</f>
        <v>2.894652181163198E-2</v>
      </c>
      <c r="AQ24">
        <f>(P24+273.15)</f>
        <v>302.50134506225584</v>
      </c>
      <c r="AR24">
        <f>(O24+273.15)</f>
        <v>304.19259109497068</v>
      </c>
      <c r="AS24">
        <f>(Y24*AK24+Z24*AL24)*AM24</f>
        <v>8.0487955964625826</v>
      </c>
      <c r="AT24">
        <f>((AS24+0.00000010773*(AR24^4-AQ24^4))-AP24*44100)/(L24*0.92*2*29.3+0.00000043092*AQ24^3)</f>
        <v>-9.8040653879198807</v>
      </c>
      <c r="AU24">
        <f>0.61365*EXP(17.502*J24/(240.97+J24))</f>
        <v>4.1042668324854708</v>
      </c>
      <c r="AV24">
        <f>AU24*1000/AA24</f>
        <v>46.41388819945508</v>
      </c>
      <c r="AW24">
        <f>(AV24-U24)</f>
        <v>12.954072220451174</v>
      </c>
      <c r="AX24">
        <f>IF(D24,P24,(O24+P24)/2)</f>
        <v>30.196968078613281</v>
      </c>
      <c r="AY24">
        <f>0.61365*EXP(17.502*AX24/(240.97+AX24))</f>
        <v>4.3088894476310218</v>
      </c>
      <c r="AZ24">
        <f>IF(AW24&lt;&gt;0,(1000-(AV24+U24)/2)/AW24*AP24,0)</f>
        <v>2.1453090872589926</v>
      </c>
      <c r="BA24">
        <f>U24*AA24/1000</f>
        <v>2.958769848230586</v>
      </c>
      <c r="BB24">
        <f>(AY24-BA24)</f>
        <v>1.3501195994004358</v>
      </c>
      <c r="BC24">
        <f>1/(1.6/F24+1.37/N24)</f>
        <v>1.4449210648048427</v>
      </c>
      <c r="BD24">
        <f>G24*AA24*0.001</f>
        <v>34.317306100339053</v>
      </c>
      <c r="BE24">
        <f>G24/S24</f>
        <v>0.98686151819902679</v>
      </c>
      <c r="BF24">
        <f>(1-AP24*AA24/AU24/F24)*100</f>
        <v>85.499423111577656</v>
      </c>
      <c r="BG24">
        <f>(S24-E24/(N24/1.35))</f>
        <v>394.4625996034859</v>
      </c>
      <c r="BH24">
        <f>E24*BF24/100/BG24</f>
        <v>-8.3295838434535915E-3</v>
      </c>
    </row>
    <row r="25" spans="1:60" x14ac:dyDescent="0.35">
      <c r="A25" s="1" t="s">
        <v>0</v>
      </c>
      <c r="B25" s="1" t="s">
        <v>2499</v>
      </c>
      <c r="K25" s="1">
        <v>2.72</v>
      </c>
    </row>
    <row r="26" spans="1:60" x14ac:dyDescent="0.35">
      <c r="A26" s="1" t="s">
        <v>0</v>
      </c>
      <c r="B26" s="1" t="s">
        <v>2498</v>
      </c>
      <c r="K26" s="1">
        <v>2.72</v>
      </c>
    </row>
    <row r="27" spans="1:60" x14ac:dyDescent="0.35">
      <c r="A27" s="1">
        <v>4</v>
      </c>
      <c r="B27" s="1" t="s">
        <v>2497</v>
      </c>
      <c r="C27" s="1">
        <v>1071.5000009723008</v>
      </c>
      <c r="D27" s="1">
        <v>0</v>
      </c>
      <c r="E27">
        <f>(R27-S27*(1000-T27)/(1000-U27))*AO27</f>
        <v>-2.8955391980204026</v>
      </c>
      <c r="F27">
        <f>IF(AZ27&lt;&gt;0,1/(1/AZ27-1/N27),0)</f>
        <v>3.3566998269268824</v>
      </c>
      <c r="G27">
        <f>((BC27-AP27/2)*S27-E27)/(BC27+AP27/2)</f>
        <v>386.79516754124211</v>
      </c>
      <c r="H27">
        <f>AP27*1000</f>
        <v>27.323797354903004</v>
      </c>
      <c r="I27">
        <f>(AU27-BA27)</f>
        <v>1.2333861724749231</v>
      </c>
      <c r="J27">
        <f>(P27+AT27*D27)</f>
        <v>29.418027877807617</v>
      </c>
      <c r="K27" s="1"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31.012266159057617</v>
      </c>
      <c r="P27" s="1">
        <v>29.418027877807617</v>
      </c>
      <c r="Q27" s="1">
        <v>31.185924530029297</v>
      </c>
      <c r="R27" s="1">
        <v>400.07855224609375</v>
      </c>
      <c r="S27" s="1">
        <v>392.97586059570313</v>
      </c>
      <c r="T27" s="1">
        <v>8.7055835723876953</v>
      </c>
      <c r="U27" s="1">
        <v>32.645351409912109</v>
      </c>
      <c r="V27" s="1">
        <v>17.051620483398438</v>
      </c>
      <c r="W27" s="1">
        <v>63.942428588867188</v>
      </c>
      <c r="X27" s="1">
        <v>300.31411743164063</v>
      </c>
      <c r="Y27" s="1">
        <v>99.45013427734375</v>
      </c>
      <c r="Z27" s="1">
        <v>9.8324187099933624E-2</v>
      </c>
      <c r="AA27" s="1">
        <v>88.426155090332031</v>
      </c>
      <c r="AB27" s="1">
        <v>34.827713012695313</v>
      </c>
      <c r="AC27" s="1">
        <v>3.459568977355957</v>
      </c>
      <c r="AD27" s="1">
        <v>8.1521928310394287E-2</v>
      </c>
      <c r="AE27" s="1">
        <v>5.474606528878212E-3</v>
      </c>
      <c r="AF27" s="1">
        <v>1.8969818949699402E-2</v>
      </c>
      <c r="AG27" s="1">
        <v>2.0504803396761417E-3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1.1040960199692669</v>
      </c>
      <c r="AP27">
        <f>(U27-T27)/(1000-U27)*AO27</f>
        <v>2.7323797354903003E-2</v>
      </c>
      <c r="AQ27">
        <f>(P27+273.15)</f>
        <v>302.56802787780759</v>
      </c>
      <c r="AR27">
        <f>(O27+273.15)</f>
        <v>304.16226615905759</v>
      </c>
      <c r="AS27">
        <f>(Y27*AK27+Z27*AL27)*AM27</f>
        <v>15.912021128713604</v>
      </c>
      <c r="AT27">
        <f>((AS27+0.00000010773*(AR27^4-AQ27^4))-AP27*44100)/(L27*0.92*2*29.3+0.00000043092*AQ27^3)</f>
        <v>-9.1887577138220102</v>
      </c>
      <c r="AU27">
        <f>0.61365*EXP(17.502*J27/(240.97+J27))</f>
        <v>4.1200890792262008</v>
      </c>
      <c r="AV27">
        <f>AU27*1000/AA27</f>
        <v>46.59355679343188</v>
      </c>
      <c r="AW27">
        <f>(AV27-U27)</f>
        <v>13.94820538351977</v>
      </c>
      <c r="AX27">
        <f>IF(D27,P27,(O27+P27)/2)</f>
        <v>30.215147018432617</v>
      </c>
      <c r="AY27">
        <f>0.61365*EXP(17.502*AX27/(240.97+AX27))</f>
        <v>4.3133842261113209</v>
      </c>
      <c r="AZ27">
        <f>IF(AW27&lt;&gt;0,(1000-(AV27+U27)/2)/AW27*AP27,0)</f>
        <v>1.8813347450935776</v>
      </c>
      <c r="BA27">
        <f>U27*AA27/1000</f>
        <v>2.8867029067512777</v>
      </c>
      <c r="BB27">
        <f>(AY27-BA27)</f>
        <v>1.4266813193600432</v>
      </c>
      <c r="BC27">
        <f>1/(1.6/F27+1.37/N27)</f>
        <v>1.2551365213646286</v>
      </c>
      <c r="BD27">
        <f>G27*AA27*0.001</f>
        <v>34.202809473192836</v>
      </c>
      <c r="BE27">
        <f>G27/S27</f>
        <v>0.98427207960027918</v>
      </c>
      <c r="BF27">
        <f>(1-AP27*AA27/AU27/F27)*100</f>
        <v>82.529606570627251</v>
      </c>
      <c r="BG27">
        <f>(S27-E27/(N27/1.35))</f>
        <v>393.88909893405167</v>
      </c>
      <c r="BH27">
        <f>E27*BF27/100/BG27</f>
        <v>-6.0668779986334026E-3</v>
      </c>
    </row>
    <row r="28" spans="1:60" x14ac:dyDescent="0.35">
      <c r="A28" s="1" t="s">
        <v>0</v>
      </c>
      <c r="B28" s="1" t="s">
        <v>2496</v>
      </c>
      <c r="K28" s="1">
        <v>2.72</v>
      </c>
    </row>
    <row r="29" spans="1:60" x14ac:dyDescent="0.35">
      <c r="A29" s="1" t="s">
        <v>0</v>
      </c>
      <c r="B29" s="1" t="s">
        <v>2495</v>
      </c>
      <c r="K29" s="1">
        <v>2.72</v>
      </c>
    </row>
    <row r="30" spans="1:60" x14ac:dyDescent="0.35">
      <c r="A30" s="1">
        <v>5</v>
      </c>
      <c r="B30" s="1" t="s">
        <v>2494</v>
      </c>
      <c r="C30" s="1">
        <v>1276.5000009723008</v>
      </c>
      <c r="D30" s="1">
        <v>0</v>
      </c>
      <c r="E30">
        <f>(R30-S30*(1000-T30)/(1000-U30))*AO30</f>
        <v>-2.1962019872030765</v>
      </c>
      <c r="F30">
        <f>IF(AZ30&lt;&gt;0,1/(1/AZ30-1/N30),0)</f>
        <v>2.6749002750265829</v>
      </c>
      <c r="G30">
        <f>((BC30-AP30/2)*S30-E30)/(BC30+AP30/2)</f>
        <v>385.60162291849849</v>
      </c>
      <c r="H30">
        <f>AP30*1000</f>
        <v>25.737829357837775</v>
      </c>
      <c r="I30">
        <f>(AU30-BA30)</f>
        <v>1.3281341082326681</v>
      </c>
      <c r="J30">
        <f>(P30+AT30*D30)</f>
        <v>29.50935173034668</v>
      </c>
      <c r="K30" s="1"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30.995561599731445</v>
      </c>
      <c r="P30" s="1">
        <v>29.50935173034668</v>
      </c>
      <c r="Q30" s="1">
        <v>31.168821334838867</v>
      </c>
      <c r="R30" s="1">
        <v>399.94937133789063</v>
      </c>
      <c r="S30" s="1">
        <v>392.78280639648438</v>
      </c>
      <c r="T30" s="1">
        <v>9.2529268264770508</v>
      </c>
      <c r="U30" s="1">
        <v>31.820663452148438</v>
      </c>
      <c r="V30" s="1">
        <v>18.140529632568359</v>
      </c>
      <c r="W30" s="1">
        <v>62.384979248046875</v>
      </c>
      <c r="X30" s="1">
        <v>300.33685302734375</v>
      </c>
      <c r="Y30" s="1">
        <v>150.85702514648438</v>
      </c>
      <c r="Z30" s="1">
        <v>2.7439212426543236E-2</v>
      </c>
      <c r="AA30" s="1">
        <v>88.423995971679688</v>
      </c>
      <c r="AB30" s="1">
        <v>34.754161834716797</v>
      </c>
      <c r="AC30" s="1">
        <v>3.4372892379760742</v>
      </c>
      <c r="AD30" s="1">
        <v>6.3928090035915375E-2</v>
      </c>
      <c r="AE30" s="1">
        <v>1.5260068699717522E-2</v>
      </c>
      <c r="AF30" s="1">
        <v>4.2946808040142059E-2</v>
      </c>
      <c r="AG30" s="1">
        <v>1.4787637628614902E-3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1.1041796067181753</v>
      </c>
      <c r="AP30">
        <f>(U30-T30)/(1000-U30)*AO30</f>
        <v>2.5737829357837774E-2</v>
      </c>
      <c r="AQ30">
        <f>(P30+273.15)</f>
        <v>302.65935173034666</v>
      </c>
      <c r="AR30">
        <f>(O30+273.15)</f>
        <v>304.14556159973142</v>
      </c>
      <c r="AS30">
        <f>(Y30*AK30+Z30*AL30)*AM30</f>
        <v>24.137123483930736</v>
      </c>
      <c r="AT30">
        <f>((AS30+0.00000010773*(AR30^4-AQ30^4))-AP30*44100)/(L30*0.92*2*29.3+0.00000043092*AQ30^3)</f>
        <v>-8.5842363023962278</v>
      </c>
      <c r="AU30">
        <f>0.61365*EXP(17.502*J30/(240.97+J30))</f>
        <v>4.1418443251416166</v>
      </c>
      <c r="AV30">
        <f>AU30*1000/AA30</f>
        <v>46.840727786925179</v>
      </c>
      <c r="AW30">
        <f>(AV30-U30)</f>
        <v>15.020064334776741</v>
      </c>
      <c r="AX30">
        <f>IF(D30,P30,(O30+P30)/2)</f>
        <v>30.252456665039063</v>
      </c>
      <c r="AY30">
        <f>0.61365*EXP(17.502*AX30/(240.97+AX30))</f>
        <v>4.3226219085564415</v>
      </c>
      <c r="AZ30">
        <f>IF(AW30&lt;&gt;0,(1000-(AV30+U30)/2)/AW30*AP30,0)</f>
        <v>1.6461675578984529</v>
      </c>
      <c r="BA30">
        <f>U30*AA30/1000</f>
        <v>2.8137102169089485</v>
      </c>
      <c r="BB30">
        <f>(AY30-BA30)</f>
        <v>1.5089116916474929</v>
      </c>
      <c r="BC30">
        <f>1/(1.6/F30+1.37/N30)</f>
        <v>1.0890629441547055</v>
      </c>
      <c r="BD30">
        <f>G30*AA30*0.001</f>
        <v>34.096436351618458</v>
      </c>
      <c r="BE30">
        <f>G30/S30</f>
        <v>0.98171716439457124</v>
      </c>
      <c r="BF30">
        <f>(1-AP30*AA30/AU30/F30)*100</f>
        <v>79.458096368383167</v>
      </c>
      <c r="BG30">
        <f>(S30-E30/(N30/1.35))</f>
        <v>393.47547733488585</v>
      </c>
      <c r="BH30">
        <f>E30*BF30/100/BG30</f>
        <v>-4.4349912305994893E-3</v>
      </c>
    </row>
    <row r="31" spans="1:60" x14ac:dyDescent="0.35">
      <c r="A31" s="1" t="s">
        <v>0</v>
      </c>
      <c r="B31" s="1" t="s">
        <v>2493</v>
      </c>
      <c r="K31" s="1">
        <v>2.72</v>
      </c>
    </row>
    <row r="32" spans="1:60" x14ac:dyDescent="0.35">
      <c r="A32" s="1" t="s">
        <v>0</v>
      </c>
      <c r="B32" s="1" t="s">
        <v>2492</v>
      </c>
      <c r="K32" s="1">
        <v>2.72</v>
      </c>
    </row>
    <row r="33" spans="1:60" x14ac:dyDescent="0.35">
      <c r="A33" s="1">
        <v>6</v>
      </c>
      <c r="B33" s="1" t="s">
        <v>2491</v>
      </c>
      <c r="C33" s="1">
        <v>1481.5000009723008</v>
      </c>
      <c r="D33" s="1">
        <v>0</v>
      </c>
      <c r="E33">
        <f>(R33-S33*(1000-T33)/(1000-U33))*AO33</f>
        <v>-1.380465796612101</v>
      </c>
      <c r="F33">
        <f>IF(AZ33&lt;&gt;0,1/(1/AZ33-1/N33),0)</f>
        <v>2.2978552263258756</v>
      </c>
      <c r="G33">
        <f>((BC33-AP33/2)*S33-E33)/(BC33+AP33/2)</f>
        <v>384.03419996978829</v>
      </c>
      <c r="H33">
        <f>AP33*1000</f>
        <v>24.723525462194953</v>
      </c>
      <c r="I33">
        <f>(AU33-BA33)</f>
        <v>1.4045251652413548</v>
      </c>
      <c r="J33">
        <f>(P33+AT33*D33)</f>
        <v>29.693901062011719</v>
      </c>
      <c r="K33" s="1"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31.011947631835938</v>
      </c>
      <c r="P33" s="1">
        <v>29.693901062011719</v>
      </c>
      <c r="Q33" s="1">
        <v>31.169116973876953</v>
      </c>
      <c r="R33" s="1">
        <v>399.92214965820313</v>
      </c>
      <c r="S33" s="1">
        <v>392.38616943359375</v>
      </c>
      <c r="T33" s="1">
        <v>9.7698860168457031</v>
      </c>
      <c r="U33" s="1">
        <v>31.457353591918945</v>
      </c>
      <c r="V33" s="1">
        <v>19.136173248291016</v>
      </c>
      <c r="W33" s="1">
        <v>61.615192413330078</v>
      </c>
      <c r="X33" s="1">
        <v>300.32342529296875</v>
      </c>
      <c r="Y33" s="1">
        <v>300.21405029296875</v>
      </c>
      <c r="Z33" s="1">
        <v>1.8292909488081932E-2</v>
      </c>
      <c r="AA33" s="1">
        <v>88.424110412597656</v>
      </c>
      <c r="AB33" s="1">
        <v>34.766830444335938</v>
      </c>
      <c r="AC33" s="1">
        <v>3.4352123737335205</v>
      </c>
      <c r="AD33" s="1">
        <v>5.8564156293869019E-2</v>
      </c>
      <c r="AE33" s="1">
        <v>2.2773019969463348E-2</v>
      </c>
      <c r="AF33" s="1">
        <v>1.9625624641776085E-2</v>
      </c>
      <c r="AG33" s="1">
        <v>2.0266317296773195E-3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1.1041302400476789</v>
      </c>
      <c r="AP33">
        <f>(U33-T33)/(1000-U33)*AO33</f>
        <v>2.4723525462194952E-2</v>
      </c>
      <c r="AQ33">
        <f>(P33+273.15)</f>
        <v>302.8439010620117</v>
      </c>
      <c r="AR33">
        <f>(O33+273.15)</f>
        <v>304.16194763183591</v>
      </c>
      <c r="AS33">
        <f>(Y33*AK33+Z33*AL33)*AM33</f>
        <v>48.034246973225891</v>
      </c>
      <c r="AT33">
        <f>((AS33+0.00000010773*(AR33^4-AQ33^4))-AP33*44100)/(L33*0.92*2*29.3+0.00000043092*AQ33^3)</f>
        <v>-8.05963851388546</v>
      </c>
      <c r="AU33">
        <f>0.61365*EXP(17.502*J33/(240.97+J33))</f>
        <v>4.1861136725413211</v>
      </c>
      <c r="AV33">
        <f>AU33*1000/AA33</f>
        <v>47.341315089384615</v>
      </c>
      <c r="AW33">
        <f>(AV33-U33)</f>
        <v>15.88396149746567</v>
      </c>
      <c r="AX33">
        <f>IF(D33,P33,(O33+P33)/2)</f>
        <v>30.352924346923828</v>
      </c>
      <c r="AY33">
        <f>0.61365*EXP(17.502*AX33/(240.97+AX33))</f>
        <v>4.3475829711230558</v>
      </c>
      <c r="AZ33">
        <f>IF(AW33&lt;&gt;0,(1000-(AV33+U33)/2)/AW33*AP33,0)</f>
        <v>1.4951833659518505</v>
      </c>
      <c r="BA33">
        <f>U33*AA33/1000</f>
        <v>2.7815885072999662</v>
      </c>
      <c r="BB33">
        <f>(AY33-BA33)</f>
        <v>1.5659944638230896</v>
      </c>
      <c r="BC33">
        <f>1/(1.6/F33+1.37/N33)</f>
        <v>0.98389471191857381</v>
      </c>
      <c r="BD33">
        <f>G33*AA33*0.001</f>
        <v>33.957882500342166</v>
      </c>
      <c r="BE33">
        <f>G33/S33</f>
        <v>0.97871492393357939</v>
      </c>
      <c r="BF33">
        <f>(1-AP33*AA33/AU33/F33)*100</f>
        <v>77.272722314092206</v>
      </c>
      <c r="BG33">
        <f>(S33-E33/(N33/1.35))</f>
        <v>392.82156132575221</v>
      </c>
      <c r="BH33">
        <f>E33*BF33/100/BG33</f>
        <v>-2.7155421358668647E-3</v>
      </c>
    </row>
    <row r="34" spans="1:60" x14ac:dyDescent="0.35">
      <c r="A34" s="1" t="s">
        <v>0</v>
      </c>
      <c r="B34" s="1" t="s">
        <v>2490</v>
      </c>
      <c r="K34" s="1">
        <v>2.72</v>
      </c>
    </row>
    <row r="35" spans="1:60" x14ac:dyDescent="0.35">
      <c r="A35" s="1" t="s">
        <v>0</v>
      </c>
      <c r="B35" s="1" t="s">
        <v>2489</v>
      </c>
      <c r="K35" s="1">
        <v>2.72</v>
      </c>
    </row>
    <row r="36" spans="1:60" x14ac:dyDescent="0.35">
      <c r="A36" s="1">
        <v>7</v>
      </c>
      <c r="B36" s="1" t="s">
        <v>2488</v>
      </c>
      <c r="C36" s="1">
        <v>1685.5000009723008</v>
      </c>
      <c r="D36" s="1">
        <v>0</v>
      </c>
      <c r="E36">
        <f>(R36-S36*(1000-T36)/(1000-U36))*AO36</f>
        <v>-0.77493547750229497</v>
      </c>
      <c r="F36">
        <f>IF(AZ36&lt;&gt;0,1/(1/AZ36-1/N36),0)</f>
        <v>2.1020271189197461</v>
      </c>
      <c r="G36">
        <f>((BC36-AP36/2)*S36-E36)/(BC36+AP36/2)</f>
        <v>382.84735278254374</v>
      </c>
      <c r="H36">
        <f>AP36*1000</f>
        <v>24.102868265629244</v>
      </c>
      <c r="I36">
        <f>(AU36-BA36)</f>
        <v>1.4518536018462123</v>
      </c>
      <c r="J36">
        <f>(P36+AT36*D36)</f>
        <v>29.878707885742188</v>
      </c>
      <c r="K36" s="1"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31.051630020141602</v>
      </c>
      <c r="P36" s="1">
        <v>29.878707885742188</v>
      </c>
      <c r="Q36" s="1">
        <v>31.192527770996094</v>
      </c>
      <c r="R36" s="1">
        <v>399.96505737304688</v>
      </c>
      <c r="S36" s="1">
        <v>392.10748291015625</v>
      </c>
      <c r="T36" s="1">
        <v>10.286111831665039</v>
      </c>
      <c r="U36" s="1">
        <v>31.429279327392578</v>
      </c>
      <c r="V36" s="1">
        <v>20.101039886474609</v>
      </c>
      <c r="W36" s="1">
        <v>61.418849945068359</v>
      </c>
      <c r="X36" s="1">
        <v>300.33013916015625</v>
      </c>
      <c r="Y36" s="1">
        <v>499.23159790039063</v>
      </c>
      <c r="Z36" s="1">
        <v>1.7149871215224266E-2</v>
      </c>
      <c r="AA36" s="1">
        <v>88.420860290527344</v>
      </c>
      <c r="AB36" s="1">
        <v>34.925094604492188</v>
      </c>
      <c r="AC36" s="1">
        <v>3.436413049697876</v>
      </c>
      <c r="AD36" s="1">
        <v>8.7915390729904175E-2</v>
      </c>
      <c r="AE36" s="1">
        <v>1.2804668396711349E-2</v>
      </c>
      <c r="AF36" s="1">
        <v>2.7402503415942192E-2</v>
      </c>
      <c r="AG36" s="1">
        <v>4.0991543792188168E-3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1.1041549233829271</v>
      </c>
      <c r="AP36">
        <f>(U36-T36)/(1000-U36)*AO36</f>
        <v>2.4102868265629244E-2</v>
      </c>
      <c r="AQ36">
        <f>(P36+273.15)</f>
        <v>303.02870788574216</v>
      </c>
      <c r="AR36">
        <f>(O36+273.15)</f>
        <v>304.20163002014158</v>
      </c>
      <c r="AS36">
        <f>(Y36*AK36+Z36*AL36)*AM36</f>
        <v>79.877053878671177</v>
      </c>
      <c r="AT36">
        <f>((AS36+0.00000010773*(AR36^4-AQ36^4))-AP36*44100)/(L36*0.92*2*29.3+0.00000043092*AQ36^3)</f>
        <v>-7.6069653751706765</v>
      </c>
      <c r="AU36">
        <f>0.61365*EXP(17.502*J36/(240.97+J36))</f>
        <v>4.2308575182855508</v>
      </c>
      <c r="AV36">
        <f>AU36*1000/AA36</f>
        <v>47.849087923190105</v>
      </c>
      <c r="AW36">
        <f>(AV36-U36)</f>
        <v>16.419808595797527</v>
      </c>
      <c r="AX36">
        <f>IF(D36,P36,(O36+P36)/2)</f>
        <v>30.465168952941895</v>
      </c>
      <c r="AY36">
        <f>0.61365*EXP(17.502*AX36/(240.97+AX36))</f>
        <v>4.3756184475118998</v>
      </c>
      <c r="AZ36">
        <f>IF(AW36&lt;&gt;0,(1000-(AV36+U36)/2)/AW36*AP36,0)</f>
        <v>1.4097271663980357</v>
      </c>
      <c r="BA36">
        <f>U36*AA36/1000</f>
        <v>2.7790039164393385</v>
      </c>
      <c r="BB36">
        <f>(AY36-BA36)</f>
        <v>1.5966145310725612</v>
      </c>
      <c r="BC36">
        <f>1/(1.6/F36+1.37/N36)</f>
        <v>0.92486623435415571</v>
      </c>
      <c r="BD36">
        <f>G36*AA36*0.001</f>
        <v>33.851692292983536</v>
      </c>
      <c r="BE36">
        <f>G36/S36</f>
        <v>0.9763836944429487</v>
      </c>
      <c r="BF36">
        <f>(1-AP36*AA36/AU36/F36)*100</f>
        <v>76.036141388478043</v>
      </c>
      <c r="BG36">
        <f>(S36-E36/(N36/1.35))</f>
        <v>392.35189361897528</v>
      </c>
      <c r="BH36">
        <f>E36*BF36/100/BG36</f>
        <v>-1.5017922556921377E-3</v>
      </c>
    </row>
    <row r="37" spans="1:60" x14ac:dyDescent="0.35">
      <c r="A37" s="1" t="s">
        <v>0</v>
      </c>
      <c r="B37" s="1" t="s">
        <v>2487</v>
      </c>
      <c r="K37" s="1">
        <v>2.72</v>
      </c>
    </row>
    <row r="38" spans="1:60" x14ac:dyDescent="0.35">
      <c r="A38" s="1" t="s">
        <v>0</v>
      </c>
      <c r="B38" s="1" t="s">
        <v>2486</v>
      </c>
      <c r="K38" s="1">
        <v>2.72</v>
      </c>
    </row>
    <row r="39" spans="1:60" x14ac:dyDescent="0.35">
      <c r="A39" s="1">
        <v>8</v>
      </c>
      <c r="B39" s="1" t="s">
        <v>2485</v>
      </c>
      <c r="C39" s="1">
        <v>1890.5000009723008</v>
      </c>
      <c r="D39" s="1">
        <v>0</v>
      </c>
      <c r="E39">
        <f>(R39-S39*(1000-T39)/(1000-U39))*AO39</f>
        <v>-0.29737409919299868</v>
      </c>
      <c r="F39">
        <f>IF(AZ39&lt;&gt;0,1/(1/AZ39-1/N39),0)</f>
        <v>2.0044724568049279</v>
      </c>
      <c r="G39">
        <f>((BC39-AP39/2)*S39-E39)/(BC39+AP39/2)</f>
        <v>381.84658771006042</v>
      </c>
      <c r="H39">
        <f>AP39*1000</f>
        <v>23.838548549251477</v>
      </c>
      <c r="I39">
        <f>(AU39-BA39)</f>
        <v>1.4820975197587081</v>
      </c>
      <c r="J39">
        <f>(P39+AT39*D39)</f>
        <v>30.103855133056641</v>
      </c>
      <c r="K39" s="1"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31.119407653808594</v>
      </c>
      <c r="P39" s="1">
        <v>30.103855133056641</v>
      </c>
      <c r="Q39" s="1">
        <v>31.244701385498047</v>
      </c>
      <c r="R39" s="1">
        <v>400.01583862304688</v>
      </c>
      <c r="S39" s="1">
        <v>391.826416015625</v>
      </c>
      <c r="T39" s="1">
        <v>10.806824684143066</v>
      </c>
      <c r="U39" s="1">
        <v>31.710197448730469</v>
      </c>
      <c r="V39" s="1">
        <v>21.037136077880859</v>
      </c>
      <c r="W39" s="1">
        <v>61.728748321533203</v>
      </c>
      <c r="X39" s="1">
        <v>300.35696411132813</v>
      </c>
      <c r="Y39" s="1">
        <v>750.6217041015625</v>
      </c>
      <c r="Z39" s="1">
        <v>0.27324575185775757</v>
      </c>
      <c r="AA39" s="1">
        <v>88.420562744140625</v>
      </c>
      <c r="AB39" s="1">
        <v>34.967082977294922</v>
      </c>
      <c r="AC39" s="1">
        <v>3.4518783092498779</v>
      </c>
      <c r="AD39" s="1">
        <v>9.1087944805622101E-2</v>
      </c>
      <c r="AE39" s="1">
        <v>4.4423588551580906E-3</v>
      </c>
      <c r="AF39" s="1">
        <v>5.5692199617624283E-2</v>
      </c>
      <c r="AG39" s="1">
        <v>1.1594757437705994E-2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1.1042535445269412</v>
      </c>
      <c r="AP39">
        <f>(U39-T39)/(1000-U39)*AO39</f>
        <v>2.3838548549251479E-2</v>
      </c>
      <c r="AQ39">
        <f>(P39+273.15)</f>
        <v>303.25385513305662</v>
      </c>
      <c r="AR39">
        <f>(O39+273.15)</f>
        <v>304.26940765380857</v>
      </c>
      <c r="AS39">
        <f>(Y39*AK39+Z39*AL39)*AM39</f>
        <v>120.0994699718176</v>
      </c>
      <c r="AT39">
        <f>((AS39+0.00000010773*(AR39^4-AQ39^4))-AP39*44100)/(L39*0.92*2*29.3+0.00000043092*AQ39^3)</f>
        <v>-7.2129097952341814</v>
      </c>
      <c r="AU39">
        <f>0.61365*EXP(17.502*J39/(240.97+J39))</f>
        <v>4.2859310229032683</v>
      </c>
      <c r="AV39">
        <f>AU39*1000/AA39</f>
        <v>48.472107504057753</v>
      </c>
      <c r="AW39">
        <f>(AV39-U39)</f>
        <v>16.761910055327284</v>
      </c>
      <c r="AX39">
        <f>IF(D39,P39,(O39+P39)/2)</f>
        <v>30.611631393432617</v>
      </c>
      <c r="AY39">
        <f>0.61365*EXP(17.502*AX39/(240.97+AX39))</f>
        <v>4.4124373367151764</v>
      </c>
      <c r="AZ39">
        <f>IF(AW39&lt;&gt;0,(1000-(AV39+U39)/2)/AW39*AP39,0)</f>
        <v>1.3651686227295363</v>
      </c>
      <c r="BA39">
        <f>U39*AA39/1000</f>
        <v>2.8038335031445603</v>
      </c>
      <c r="BB39">
        <f>(AY39-BA39)</f>
        <v>1.6086038335706161</v>
      </c>
      <c r="BC39">
        <f>1/(1.6/F39+1.37/N39)</f>
        <v>0.89422847346090129</v>
      </c>
      <c r="BD39">
        <f>G39*AA39*0.001</f>
        <v>33.763090167253395</v>
      </c>
      <c r="BE39">
        <f>G39/S39</f>
        <v>0.97452997578099321</v>
      </c>
      <c r="BF39">
        <f>(1-AP39*AA39/AU39/F39)*100</f>
        <v>75.464901075550017</v>
      </c>
      <c r="BG39">
        <f>(S39-E39/(N39/1.35))</f>
        <v>391.92020629427174</v>
      </c>
      <c r="BH39">
        <f>E39*BF39/100/BG39</f>
        <v>-5.7259887644528528E-4</v>
      </c>
    </row>
    <row r="40" spans="1:60" x14ac:dyDescent="0.35">
      <c r="A40" s="1" t="s">
        <v>0</v>
      </c>
      <c r="B40" s="1" t="s">
        <v>2484</v>
      </c>
      <c r="K40" s="1">
        <v>2.72</v>
      </c>
    </row>
    <row r="41" spans="1:60" x14ac:dyDescent="0.35">
      <c r="A41" s="1" t="s">
        <v>0</v>
      </c>
      <c r="B41" s="1" t="s">
        <v>2483</v>
      </c>
      <c r="K41" s="1">
        <v>2.72</v>
      </c>
    </row>
    <row r="42" spans="1:60" x14ac:dyDescent="0.35">
      <c r="A42" s="1">
        <v>9</v>
      </c>
      <c r="B42" s="1" t="s">
        <v>2482</v>
      </c>
      <c r="C42" s="1">
        <v>2095.5000009723008</v>
      </c>
      <c r="D42" s="1">
        <v>0</v>
      </c>
      <c r="E42">
        <f>(R42-S42*(1000-T42)/(1000-U42))*AO42</f>
        <v>-0.1538747946157695</v>
      </c>
      <c r="F42">
        <f>IF(AZ42&lt;&gt;0,1/(1/AZ42-1/N42),0)</f>
        <v>1.969417369448661</v>
      </c>
      <c r="G42">
        <f>((BC42-AP42/2)*S42-E42)/(BC42+AP42/2)</f>
        <v>381.62377371853131</v>
      </c>
      <c r="H42">
        <f>AP42*1000</f>
        <v>23.76955252410815</v>
      </c>
      <c r="I42">
        <f>(AU42-BA42)</f>
        <v>1.4948956600046639</v>
      </c>
      <c r="J42">
        <f>(P42+AT42*D42)</f>
        <v>30.319746017456055</v>
      </c>
      <c r="K42" s="1"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31.214818954467773</v>
      </c>
      <c r="P42" s="1">
        <v>30.319746017456055</v>
      </c>
      <c r="Q42" s="1">
        <v>31.319280624389648</v>
      </c>
      <c r="R42" s="1">
        <v>400.15664672851563</v>
      </c>
      <c r="S42" s="1">
        <v>391.86013793945313</v>
      </c>
      <c r="T42" s="1">
        <v>11.334084510803223</v>
      </c>
      <c r="U42" s="1">
        <v>32.1693115234375</v>
      </c>
      <c r="V42" s="1">
        <v>21.943984985351563</v>
      </c>
      <c r="W42" s="1">
        <v>62.283184051513672</v>
      </c>
      <c r="X42" s="1">
        <v>300.32470703125</v>
      </c>
      <c r="Y42" s="1">
        <v>999.79022216796875</v>
      </c>
      <c r="Z42" s="1">
        <v>0.13833951950073242</v>
      </c>
      <c r="AA42" s="1">
        <v>88.420616149902344</v>
      </c>
      <c r="AB42" s="1">
        <v>35.061172485351563</v>
      </c>
      <c r="AC42" s="1">
        <v>3.4719169139862061</v>
      </c>
      <c r="AD42" s="1">
        <v>8.4538772702217102E-2</v>
      </c>
      <c r="AE42" s="1">
        <v>4.9579953774809837E-3</v>
      </c>
      <c r="AF42" s="1">
        <v>3.3493775874376297E-2</v>
      </c>
      <c r="AG42" s="1">
        <v>1.1146373115479946E-2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1.1041349523207717</v>
      </c>
      <c r="AP42">
        <f>(U42-T42)/(1000-U42)*AO42</f>
        <v>2.3769552524108149E-2</v>
      </c>
      <c r="AQ42">
        <f>(P42+273.15)</f>
        <v>303.46974601745603</v>
      </c>
      <c r="AR42">
        <f>(O42+273.15)</f>
        <v>304.36481895446775</v>
      </c>
      <c r="AS42">
        <f>(Y42*AK42+Z42*AL42)*AM42</f>
        <v>159.96643197134654</v>
      </c>
      <c r="AT42">
        <f>((AS42+0.00000010773*(AR42^4-AQ42^4))-AP42*44100)/(L42*0.92*2*29.3+0.00000043092*AQ42^3)</f>
        <v>-6.8859987229933832</v>
      </c>
      <c r="AU42">
        <f>0.61365*EXP(17.502*J42/(240.97+J42))</f>
        <v>4.3393260060251615</v>
      </c>
      <c r="AV42">
        <f>AU42*1000/AA42</f>
        <v>49.075953040957792</v>
      </c>
      <c r="AW42">
        <f>(AV42-U42)</f>
        <v>16.906641517520292</v>
      </c>
      <c r="AX42">
        <f>IF(D42,P42,(O42+P42)/2)</f>
        <v>30.767282485961914</v>
      </c>
      <c r="AY42">
        <f>0.61365*EXP(17.502*AX42/(240.97+AX42))</f>
        <v>4.4518617055671799</v>
      </c>
      <c r="AZ42">
        <f>IF(AW42&lt;&gt;0,(1000-(AV42+U42)/2)/AW42*AP42,0)</f>
        <v>1.3488173099771028</v>
      </c>
      <c r="BA42">
        <f>U42*AA42/1000</f>
        <v>2.8444303460204976</v>
      </c>
      <c r="BB42">
        <f>(AY42-BA42)</f>
        <v>1.6074313595466823</v>
      </c>
      <c r="BC42">
        <f>1/(1.6/F42+1.37/N42)</f>
        <v>0.88300965486003324</v>
      </c>
      <c r="BD42">
        <f>G42*AA42*0.001</f>
        <v>33.743409209643445</v>
      </c>
      <c r="BE42">
        <f>G42/S42</f>
        <v>0.97387750569693454</v>
      </c>
      <c r="BF42">
        <f>(1-AP42*AA42/AU42/F42)*100</f>
        <v>75.406830680964447</v>
      </c>
      <c r="BG42">
        <f>(S42-E42/(N42/1.35))</f>
        <v>391.90866926717428</v>
      </c>
      <c r="BH42">
        <f>E42*BF42/100/BG42</f>
        <v>-2.9606925014841412E-4</v>
      </c>
    </row>
    <row r="43" spans="1:60" x14ac:dyDescent="0.35">
      <c r="A43" s="1" t="s">
        <v>0</v>
      </c>
      <c r="B43" s="1" t="s">
        <v>2481</v>
      </c>
      <c r="K43" s="1">
        <v>2.72</v>
      </c>
    </row>
    <row r="44" spans="1:60" x14ac:dyDescent="0.35">
      <c r="A44" s="1" t="s">
        <v>0</v>
      </c>
      <c r="B44" s="1" t="s">
        <v>2480</v>
      </c>
      <c r="K44" s="1">
        <v>2.72</v>
      </c>
    </row>
    <row r="45" spans="1:60" x14ac:dyDescent="0.35">
      <c r="A45" s="1">
        <v>10</v>
      </c>
      <c r="B45" s="1" t="s">
        <v>2479</v>
      </c>
      <c r="C45" s="1">
        <v>2299.5000009723008</v>
      </c>
      <c r="D45" s="1">
        <v>0</v>
      </c>
      <c r="E45">
        <f>(R45-S45*(1000-T45)/(1000-U45))*AO45</f>
        <v>-2.1757184589849068E-2</v>
      </c>
      <c r="F45">
        <f>IF(AZ45&lt;&gt;0,1/(1/AZ45-1/N45),0)</f>
        <v>1.9789949317233806</v>
      </c>
      <c r="G45">
        <f>((BC45-AP45/2)*S45-E45)/(BC45+AP45/2)</f>
        <v>381.23135527206705</v>
      </c>
      <c r="H45">
        <f>AP45*1000</f>
        <v>23.819162661275474</v>
      </c>
      <c r="I45">
        <f>(AU45-BA45)</f>
        <v>1.4920987980898697</v>
      </c>
      <c r="J45">
        <f>(P45+AT45*D45)</f>
        <v>30.516538619995117</v>
      </c>
      <c r="K45" s="1"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31.319110870361328</v>
      </c>
      <c r="P45" s="1">
        <v>30.516538619995117</v>
      </c>
      <c r="Q45" s="1">
        <v>31.402980804443359</v>
      </c>
      <c r="R45" s="1">
        <v>400.02249145507813</v>
      </c>
      <c r="S45" s="1">
        <v>391.59408569335938</v>
      </c>
      <c r="T45" s="1">
        <v>11.891465187072754</v>
      </c>
      <c r="U45" s="1">
        <v>32.758392333984375</v>
      </c>
      <c r="V45" s="1">
        <v>22.885995864868164</v>
      </c>
      <c r="W45" s="1">
        <v>63.045921325683594</v>
      </c>
      <c r="X45" s="1">
        <v>300.31143188476563</v>
      </c>
      <c r="Y45" s="1">
        <v>1249.99609375</v>
      </c>
      <c r="Z45" s="1">
        <v>0.20236758887767792</v>
      </c>
      <c r="AA45" s="1">
        <v>88.417121887207031</v>
      </c>
      <c r="AB45" s="1">
        <v>35.140350341796875</v>
      </c>
      <c r="AC45" s="1">
        <v>3.5113449096679688</v>
      </c>
      <c r="AD45" s="1">
        <v>6.4522638916969299E-2</v>
      </c>
      <c r="AE45" s="1">
        <v>5.6574046611785889E-3</v>
      </c>
      <c r="AF45" s="1">
        <v>2.4661524221301079E-2</v>
      </c>
      <c r="AG45" s="1">
        <v>1.1617590673267841E-2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1.1040861466351675</v>
      </c>
      <c r="AP45">
        <f>(U45-T45)/(1000-U45)*AO45</f>
        <v>2.3819162661275473E-2</v>
      </c>
      <c r="AQ45">
        <f>(P45+273.15)</f>
        <v>303.66653861999509</v>
      </c>
      <c r="AR45">
        <f>(O45+273.15)</f>
        <v>304.46911087036131</v>
      </c>
      <c r="AS45">
        <f>(Y45*AK45+Z45*AL45)*AM45</f>
        <v>199.99937052966561</v>
      </c>
      <c r="AT45">
        <f>((AS45+0.00000010773*(AR45^4-AQ45^4))-AP45*44100)/(L45*0.92*2*29.3+0.00000043092*AQ45^3)</f>
        <v>-6.5964521471907558</v>
      </c>
      <c r="AU45">
        <f>0.61365*EXP(17.502*J45/(240.97+J45))</f>
        <v>4.3885015659127147</v>
      </c>
      <c r="AV45">
        <f>AU45*1000/AA45</f>
        <v>49.63406942278769</v>
      </c>
      <c r="AW45">
        <f>(AV45-U45)</f>
        <v>16.875677088803315</v>
      </c>
      <c r="AX45">
        <f>IF(D45,P45,(O45+P45)/2)</f>
        <v>30.917824745178223</v>
      </c>
      <c r="AY45">
        <f>0.61365*EXP(17.502*AX45/(240.97+AX45))</f>
        <v>4.4902836336169187</v>
      </c>
      <c r="AZ45">
        <f>IF(AW45&lt;&gt;0,(1000-(AV45+U45)/2)/AW45*AP45,0)</f>
        <v>1.3533029114490609</v>
      </c>
      <c r="BA45">
        <f>U45*AA45/1000</f>
        <v>2.896402767822845</v>
      </c>
      <c r="BB45">
        <f>(AY45-BA45)</f>
        <v>1.5938808657940737</v>
      </c>
      <c r="BC45">
        <f>1/(1.6/F45+1.37/N45)</f>
        <v>0.88608599140116784</v>
      </c>
      <c r="BD45">
        <f>G45*AA45*0.001</f>
        <v>33.70737920631548</v>
      </c>
      <c r="BE45">
        <f>G45/S45</f>
        <v>0.97353706095191916</v>
      </c>
      <c r="BF45">
        <f>(1-AP45*AA45/AU45/F45)*100</f>
        <v>75.75054823517597</v>
      </c>
      <c r="BG45">
        <f>(S45-E45/(N45/1.35))</f>
        <v>391.60094779873702</v>
      </c>
      <c r="BH45">
        <f>E45*BF45/100/BG45</f>
        <v>-4.2086687225844973E-5</v>
      </c>
    </row>
    <row r="46" spans="1:60" x14ac:dyDescent="0.35">
      <c r="A46" s="1" t="s">
        <v>0</v>
      </c>
      <c r="B46" s="1" t="s">
        <v>2478</v>
      </c>
      <c r="K46" s="1">
        <v>2.72</v>
      </c>
    </row>
    <row r="47" spans="1:60" x14ac:dyDescent="0.35">
      <c r="A47" s="1" t="s">
        <v>0</v>
      </c>
      <c r="B47" s="1" t="s">
        <v>2477</v>
      </c>
      <c r="K47" s="1">
        <v>2.72</v>
      </c>
    </row>
    <row r="48" spans="1:60" x14ac:dyDescent="0.35">
      <c r="A48" s="1">
        <v>11</v>
      </c>
      <c r="B48" s="1" t="s">
        <v>2476</v>
      </c>
      <c r="C48" s="1">
        <v>2504.5000009723008</v>
      </c>
      <c r="D48" s="1">
        <v>0</v>
      </c>
      <c r="E48">
        <f>(R48-S48*(1000-T48)/(1000-U48))*AO48</f>
        <v>0.25308317361108612</v>
      </c>
      <c r="F48">
        <f>IF(AZ48&lt;&gt;0,1/(1/AZ48-1/N48),0)</f>
        <v>2.0674703106143948</v>
      </c>
      <c r="G48">
        <f>((BC48-AP48/2)*S48-E48)/(BC48+AP48/2)</f>
        <v>380.71013392769601</v>
      </c>
      <c r="H48">
        <f>AP48*1000</f>
        <v>24.212488196550478</v>
      </c>
      <c r="I48">
        <f>(AU48-BA48)</f>
        <v>1.4710826175189409</v>
      </c>
      <c r="J48">
        <f>(P48+AT48*D48)</f>
        <v>30.743980407714844</v>
      </c>
      <c r="K48" s="1"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31.450855255126953</v>
      </c>
      <c r="P48" s="1">
        <v>30.743980407714844</v>
      </c>
      <c r="Q48" s="1">
        <v>31.511053085327148</v>
      </c>
      <c r="R48" s="1">
        <v>400.01864624023438</v>
      </c>
      <c r="S48" s="1">
        <v>391.21011352539063</v>
      </c>
      <c r="T48" s="1">
        <v>12.455400466918945</v>
      </c>
      <c r="U48" s="1">
        <v>33.647674560546875</v>
      </c>
      <c r="V48" s="1">
        <v>23.791059494018555</v>
      </c>
      <c r="W48" s="1">
        <v>64.270423889160156</v>
      </c>
      <c r="X48" s="1">
        <v>300.30755615234375</v>
      </c>
      <c r="Y48" s="1">
        <v>1600.0948486328125</v>
      </c>
      <c r="Z48" s="1">
        <v>9.7181849181652069E-2</v>
      </c>
      <c r="AA48" s="1">
        <v>88.411979675292969</v>
      </c>
      <c r="AB48" s="1">
        <v>35.203723907470703</v>
      </c>
      <c r="AC48" s="1">
        <v>3.5306828022003174</v>
      </c>
      <c r="AD48" s="1">
        <v>5.1391497254371643E-2</v>
      </c>
      <c r="AE48" s="1">
        <v>4.7292835079133511E-3</v>
      </c>
      <c r="AF48" s="1">
        <v>5.0529643893241882E-2</v>
      </c>
      <c r="AG48" s="1">
        <v>1.2345698662102222E-2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1.1040718976189106</v>
      </c>
      <c r="AP48">
        <f>(U48-T48)/(1000-U48)*AO48</f>
        <v>2.4212488196550478E-2</v>
      </c>
      <c r="AQ48">
        <f>(P48+273.15)</f>
        <v>303.89398040771482</v>
      </c>
      <c r="AR48">
        <f>(O48+273.15)</f>
        <v>304.60085525512693</v>
      </c>
      <c r="AS48">
        <f>(Y48*AK48+Z48*AL48)*AM48</f>
        <v>256.0151700588649</v>
      </c>
      <c r="AT48">
        <f>((AS48+0.00000010773*(AR48^4-AQ48^4))-AP48*44100)/(L48*0.92*2*29.3+0.00000043092*AQ48^3)</f>
        <v>-6.3006685597180354</v>
      </c>
      <c r="AU48">
        <f>0.61365*EXP(17.502*J48/(240.97+J48))</f>
        <v>4.4459401368868834</v>
      </c>
      <c r="AV48">
        <f>AU48*1000/AA48</f>
        <v>50.286625785502189</v>
      </c>
      <c r="AW48">
        <f>(AV48-U48)</f>
        <v>16.638951224955314</v>
      </c>
      <c r="AX48">
        <f>IF(D48,P48,(O48+P48)/2)</f>
        <v>31.097417831420898</v>
      </c>
      <c r="AY48">
        <f>0.61365*EXP(17.502*AX48/(240.97+AX48))</f>
        <v>4.5364975849296725</v>
      </c>
      <c r="AZ48">
        <f>IF(AW48&lt;&gt;0,(1000-(AV48+U48)/2)/AW48*AP48,0)</f>
        <v>1.3940998296547118</v>
      </c>
      <c r="BA48">
        <f>U48*AA48/1000</f>
        <v>2.9748575193679425</v>
      </c>
      <c r="BB48">
        <f>(AY48-BA48)</f>
        <v>1.56164006556173</v>
      </c>
      <c r="BC48">
        <f>1/(1.6/F48+1.37/N48)</f>
        <v>0.914110167965136</v>
      </c>
      <c r="BD48">
        <f>G48*AA48*0.001</f>
        <v>33.659336622993521</v>
      </c>
      <c r="BE48">
        <f>G48/S48</f>
        <v>0.97316025523196725</v>
      </c>
      <c r="BF48">
        <f>(1-AP48*AA48/AU48/F48)*100</f>
        <v>76.71117139314731</v>
      </c>
      <c r="BG48">
        <f>(S48-E48/(N48/1.35))</f>
        <v>391.13029237943942</v>
      </c>
      <c r="BH48">
        <f>E48*BF48/100/BG48</f>
        <v>4.9636418057764941E-4</v>
      </c>
    </row>
    <row r="49" spans="1:60" x14ac:dyDescent="0.35">
      <c r="A49" s="1" t="s">
        <v>0</v>
      </c>
      <c r="B49" s="1" t="s">
        <v>2475</v>
      </c>
      <c r="K49" s="1">
        <v>2.72</v>
      </c>
    </row>
    <row r="50" spans="1:60" x14ac:dyDescent="0.35">
      <c r="A50" s="1" t="s">
        <v>0</v>
      </c>
      <c r="B50" s="1" t="s">
        <v>2474</v>
      </c>
      <c r="K50" s="1">
        <v>2.72</v>
      </c>
    </row>
    <row r="51" spans="1:60" x14ac:dyDescent="0.35">
      <c r="A51" s="1">
        <v>12</v>
      </c>
      <c r="B51" s="1" t="s">
        <v>2473</v>
      </c>
      <c r="C51" s="1">
        <v>2709.5000009723008</v>
      </c>
      <c r="D51" s="1">
        <v>0</v>
      </c>
      <c r="E51">
        <f>(R51-S51*(1000-T51)/(1000-U51))*AO51</f>
        <v>0.26891667963683574</v>
      </c>
      <c r="F51">
        <f>IF(AZ51&lt;&gt;0,1/(1/AZ51-1/N51),0)</f>
        <v>2.1490915468090011</v>
      </c>
      <c r="G51">
        <f>((BC51-AP51/2)*S51-E51)/(BC51+AP51/2)</f>
        <v>380.70603941865369</v>
      </c>
      <c r="H51">
        <f>AP51*1000</f>
        <v>24.553025083280506</v>
      </c>
      <c r="I51">
        <f>(AU51-BA51)</f>
        <v>1.4523755831063956</v>
      </c>
      <c r="J51">
        <f>(P51+AT51*D51)</f>
        <v>30.959049224853516</v>
      </c>
      <c r="K51" s="1"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31.577487945556641</v>
      </c>
      <c r="P51" s="1">
        <v>30.959049224853516</v>
      </c>
      <c r="Q51" s="1">
        <v>31.610374450683594</v>
      </c>
      <c r="R51" s="1">
        <v>400.01864624023438</v>
      </c>
      <c r="S51" s="1">
        <v>391.07891845703125</v>
      </c>
      <c r="T51" s="1">
        <v>13.012822151184082</v>
      </c>
      <c r="U51" s="1">
        <v>34.482448577880859</v>
      </c>
      <c r="V51" s="1">
        <v>24.676168441772461</v>
      </c>
      <c r="W51" s="1">
        <v>65.388946533203125</v>
      </c>
      <c r="X51" s="1">
        <v>300.3375244140625</v>
      </c>
      <c r="Y51" s="1">
        <v>2000.4140625</v>
      </c>
      <c r="Z51" s="1">
        <v>8.2317180931568146E-2</v>
      </c>
      <c r="AA51" s="1">
        <v>88.406707763671875</v>
      </c>
      <c r="AB51" s="1">
        <v>35.298259735107422</v>
      </c>
      <c r="AC51" s="1">
        <v>3.565657377243042</v>
      </c>
      <c r="AD51" s="1">
        <v>5.778823047876358E-2</v>
      </c>
      <c r="AE51" s="1">
        <v>2.9380128253251314E-3</v>
      </c>
      <c r="AF51" s="1">
        <v>2.4185404181480408E-2</v>
      </c>
      <c r="AG51" s="1">
        <v>1.187381986528635E-2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1.1041820750517002</v>
      </c>
      <c r="AP51">
        <f>(U51-T51)/(1000-U51)*AO51</f>
        <v>2.4553025083280507E-2</v>
      </c>
      <c r="AQ51">
        <f>(P51+273.15)</f>
        <v>304.10904922485349</v>
      </c>
      <c r="AR51">
        <f>(O51+273.15)</f>
        <v>304.72748794555662</v>
      </c>
      <c r="AS51">
        <f>(Y51*AK51+Z51*AL51)*AM51</f>
        <v>320.06624284596182</v>
      </c>
      <c r="AT51">
        <f>((AS51+0.00000010773*(AR51^4-AQ51^4))-AP51*44100)/(L51*0.92*2*29.3+0.00000043092*AQ51^3)</f>
        <v>-5.923143371734052</v>
      </c>
      <c r="AU51">
        <f>0.61365*EXP(17.502*J51/(240.97+J51))</f>
        <v>4.5008553375069518</v>
      </c>
      <c r="AV51">
        <f>AU51*1000/AA51</f>
        <v>50.910790044784868</v>
      </c>
      <c r="AW51">
        <f>(AV51-U51)</f>
        <v>16.428341466904008</v>
      </c>
      <c r="AX51">
        <f>IF(D51,P51,(O51+P51)/2)</f>
        <v>31.268268585205078</v>
      </c>
      <c r="AY51">
        <f>0.61365*EXP(17.502*AX51/(240.97+AX51))</f>
        <v>4.5808458609108778</v>
      </c>
      <c r="AZ51">
        <f>IF(AW51&lt;&gt;0,(1000-(AV51+U51)/2)/AW51*AP51,0)</f>
        <v>1.4307405264073583</v>
      </c>
      <c r="BA51">
        <f>U51*AA51/1000</f>
        <v>3.0484797544005562</v>
      </c>
      <c r="BB51">
        <f>(AY51-BA51)</f>
        <v>1.5323661065103216</v>
      </c>
      <c r="BC51">
        <f>1/(1.6/F51+1.37/N51)</f>
        <v>0.93934811718107314</v>
      </c>
      <c r="BD51">
        <f>G51*AA51*0.001</f>
        <v>33.656967570749863</v>
      </c>
      <c r="BE51">
        <f>G51/S51</f>
        <v>0.97347625108685765</v>
      </c>
      <c r="BF51">
        <f>(1-AP51*AA51/AU51/F51)*100</f>
        <v>77.55910079847645</v>
      </c>
      <c r="BG51">
        <f>(S51-E51/(N51/1.35))</f>
        <v>390.99410350379782</v>
      </c>
      <c r="BH51">
        <f>E51*BF51/100/BG51</f>
        <v>5.3343351409754333E-4</v>
      </c>
    </row>
    <row r="52" spans="1:60" x14ac:dyDescent="0.35">
      <c r="A52" s="1" t="s">
        <v>0</v>
      </c>
      <c r="B52" s="1" t="s">
        <v>2472</v>
      </c>
    </row>
    <row r="53" spans="1:60" x14ac:dyDescent="0.35">
      <c r="A53" s="1" t="s">
        <v>0</v>
      </c>
      <c r="B53" s="1" t="s">
        <v>2471</v>
      </c>
    </row>
    <row r="54" spans="1:60" x14ac:dyDescent="0.35">
      <c r="A54" s="1" t="s">
        <v>0</v>
      </c>
      <c r="B54" s="1" t="s">
        <v>2470</v>
      </c>
    </row>
    <row r="55" spans="1:60" x14ac:dyDescent="0.35">
      <c r="A55" s="1" t="s">
        <v>0</v>
      </c>
      <c r="B55" s="1" t="s">
        <v>2469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37E41-0C0C-435C-A7EF-CB16E3107E12}">
  <dimension ref="A1:BH55"/>
  <sheetViews>
    <sheetView tabSelected="1" zoomScale="53" zoomScaleNormal="100" workbookViewId="0">
      <selection activeCell="K18" sqref="K18:K51"/>
    </sheetView>
  </sheetViews>
  <sheetFormatPr defaultRowHeight="14.5" x14ac:dyDescent="0.35"/>
  <sheetData>
    <row r="1" spans="1:60" x14ac:dyDescent="0.35">
      <c r="A1" s="1" t="s">
        <v>398</v>
      </c>
    </row>
    <row r="2" spans="1:60" x14ac:dyDescent="0.35">
      <c r="A2" s="1" t="s">
        <v>5665</v>
      </c>
    </row>
    <row r="3" spans="1:60" x14ac:dyDescent="0.35">
      <c r="A3" s="1" t="s">
        <v>69</v>
      </c>
      <c r="B3" s="1" t="s">
        <v>396</v>
      </c>
    </row>
    <row r="4" spans="1:60" x14ac:dyDescent="0.35">
      <c r="A4" s="1" t="s">
        <v>67</v>
      </c>
      <c r="B4" s="1" t="s">
        <v>66</v>
      </c>
      <c r="C4" s="1">
        <v>1</v>
      </c>
      <c r="D4" s="1">
        <v>0.15999999642372131</v>
      </c>
    </row>
    <row r="5" spans="1:60" x14ac:dyDescent="0.35">
      <c r="A5" s="1" t="s">
        <v>65</v>
      </c>
      <c r="B5" s="1">
        <v>4</v>
      </c>
    </row>
    <row r="6" spans="1:60" x14ac:dyDescent="0.35">
      <c r="A6" s="1" t="s">
        <v>64</v>
      </c>
      <c r="B6" s="1" t="s">
        <v>395</v>
      </c>
    </row>
    <row r="7" spans="1:60" x14ac:dyDescent="0.35">
      <c r="A7" s="1" t="s">
        <v>0</v>
      </c>
      <c r="B7" s="1" t="s">
        <v>62</v>
      </c>
    </row>
    <row r="9" spans="1:60" x14ac:dyDescent="0.35">
      <c r="A9" s="1" t="s">
        <v>61</v>
      </c>
      <c r="B9" s="1" t="s">
        <v>60</v>
      </c>
      <c r="C9" s="1" t="s">
        <v>59</v>
      </c>
      <c r="D9" s="1" t="s">
        <v>58</v>
      </c>
      <c r="E9" s="1" t="s">
        <v>57</v>
      </c>
      <c r="F9" s="1" t="s">
        <v>56</v>
      </c>
      <c r="G9" s="1" t="s">
        <v>55</v>
      </c>
      <c r="H9" s="1" t="s">
        <v>54</v>
      </c>
      <c r="I9" s="1" t="s">
        <v>53</v>
      </c>
      <c r="J9" s="1" t="s">
        <v>52</v>
      </c>
      <c r="K9" s="1" t="s">
        <v>51</v>
      </c>
      <c r="L9" s="1" t="s">
        <v>50</v>
      </c>
      <c r="M9" s="1" t="s">
        <v>49</v>
      </c>
      <c r="N9" s="1" t="s">
        <v>48</v>
      </c>
      <c r="O9" s="1" t="s">
        <v>47</v>
      </c>
      <c r="P9" s="1" t="s">
        <v>46</v>
      </c>
      <c r="Q9" s="1" t="s">
        <v>45</v>
      </c>
      <c r="R9" s="1" t="s">
        <v>44</v>
      </c>
      <c r="S9" s="1" t="s">
        <v>43</v>
      </c>
      <c r="T9" s="1" t="s">
        <v>42</v>
      </c>
      <c r="U9" s="1" t="s">
        <v>41</v>
      </c>
      <c r="V9" s="1" t="s">
        <v>40</v>
      </c>
      <c r="W9" s="1" t="s">
        <v>39</v>
      </c>
      <c r="X9" s="1" t="s">
        <v>38</v>
      </c>
      <c r="Y9" s="1" t="s">
        <v>37</v>
      </c>
      <c r="Z9" s="1" t="s">
        <v>36</v>
      </c>
      <c r="AA9" s="1" t="s">
        <v>35</v>
      </c>
      <c r="AB9" s="1" t="s">
        <v>34</v>
      </c>
      <c r="AC9" s="1" t="s">
        <v>33</v>
      </c>
      <c r="AD9" s="1" t="s">
        <v>394</v>
      </c>
      <c r="AE9" s="1" t="s">
        <v>393</v>
      </c>
      <c r="AF9" s="1" t="s">
        <v>392</v>
      </c>
      <c r="AG9" s="1" t="s">
        <v>391</v>
      </c>
      <c r="AH9" s="1" t="s">
        <v>32</v>
      </c>
      <c r="AI9" s="1" t="s">
        <v>31</v>
      </c>
      <c r="AJ9" s="1" t="s">
        <v>30</v>
      </c>
      <c r="AK9" s="1" t="s">
        <v>29</v>
      </c>
      <c r="AL9" s="1" t="s">
        <v>28</v>
      </c>
      <c r="AM9" s="1" t="s">
        <v>27</v>
      </c>
      <c r="AN9" s="1" t="s">
        <v>26</v>
      </c>
      <c r="AO9" s="1" t="s">
        <v>25</v>
      </c>
      <c r="AP9" s="1" t="s">
        <v>24</v>
      </c>
      <c r="AQ9" s="1" t="s">
        <v>23</v>
      </c>
      <c r="AR9" s="1" t="s">
        <v>22</v>
      </c>
      <c r="AS9" s="1" t="s">
        <v>21</v>
      </c>
      <c r="AT9" s="1" t="s">
        <v>20</v>
      </c>
      <c r="AU9" s="1" t="s">
        <v>19</v>
      </c>
      <c r="AV9" s="1" t="s">
        <v>18</v>
      </c>
      <c r="AW9" s="1" t="s">
        <v>17</v>
      </c>
      <c r="AX9" s="1" t="s">
        <v>16</v>
      </c>
      <c r="AY9" s="1" t="s">
        <v>15</v>
      </c>
      <c r="AZ9" s="1" t="s">
        <v>14</v>
      </c>
      <c r="BA9" s="1" t="s">
        <v>13</v>
      </c>
      <c r="BB9" s="1" t="s">
        <v>12</v>
      </c>
      <c r="BC9" s="1" t="s">
        <v>11</v>
      </c>
      <c r="BD9" s="1" t="s">
        <v>10</v>
      </c>
      <c r="BE9" s="1" t="s">
        <v>9</v>
      </c>
      <c r="BF9" s="1" t="s">
        <v>8</v>
      </c>
      <c r="BG9" s="1" t="s">
        <v>7</v>
      </c>
      <c r="BH9" s="1" t="s">
        <v>6</v>
      </c>
    </row>
    <row r="10" spans="1:60" x14ac:dyDescent="0.35">
      <c r="A10" s="1" t="s">
        <v>5</v>
      </c>
      <c r="B10" s="1" t="s">
        <v>5</v>
      </c>
      <c r="C10" s="1" t="s">
        <v>5</v>
      </c>
      <c r="D10" s="1" t="s">
        <v>5</v>
      </c>
      <c r="E10" s="1" t="s">
        <v>4</v>
      </c>
      <c r="F10" s="1" t="s">
        <v>4</v>
      </c>
      <c r="G10" s="1" t="s">
        <v>4</v>
      </c>
      <c r="H10" s="1" t="s">
        <v>4</v>
      </c>
      <c r="I10" s="1" t="s">
        <v>4</v>
      </c>
      <c r="J10" s="1" t="s">
        <v>4</v>
      </c>
      <c r="K10" s="1" t="s">
        <v>5</v>
      </c>
      <c r="L10" s="1" t="s">
        <v>4</v>
      </c>
      <c r="M10" s="1" t="s">
        <v>5</v>
      </c>
      <c r="N10" s="1" t="s">
        <v>4</v>
      </c>
      <c r="O10" s="1" t="s">
        <v>5</v>
      </c>
      <c r="P10" s="1" t="s">
        <v>5</v>
      </c>
      <c r="Q10" s="1" t="s">
        <v>5</v>
      </c>
      <c r="R10" s="1" t="s">
        <v>5</v>
      </c>
      <c r="S10" s="1" t="s">
        <v>5</v>
      </c>
      <c r="T10" s="1" t="s">
        <v>5</v>
      </c>
      <c r="U10" s="1" t="s">
        <v>5</v>
      </c>
      <c r="V10" s="1" t="s">
        <v>5</v>
      </c>
      <c r="W10" s="1" t="s">
        <v>5</v>
      </c>
      <c r="X10" s="1" t="s">
        <v>5</v>
      </c>
      <c r="Y10" s="1" t="s">
        <v>5</v>
      </c>
      <c r="Z10" s="1" t="s">
        <v>5</v>
      </c>
      <c r="AA10" s="1" t="s">
        <v>5</v>
      </c>
      <c r="AB10" s="1" t="s">
        <v>5</v>
      </c>
      <c r="AC10" s="1" t="s">
        <v>5</v>
      </c>
      <c r="AD10" s="1" t="s">
        <v>5</v>
      </c>
      <c r="AE10" s="1" t="s">
        <v>5</v>
      </c>
      <c r="AF10" s="1" t="s">
        <v>5</v>
      </c>
      <c r="AG10" s="1" t="s">
        <v>5</v>
      </c>
      <c r="AH10" s="1" t="s">
        <v>5</v>
      </c>
      <c r="AI10" s="1" t="s">
        <v>5</v>
      </c>
      <c r="AJ10" s="1" t="s">
        <v>5</v>
      </c>
      <c r="AK10" s="1" t="s">
        <v>5</v>
      </c>
      <c r="AL10" s="1" t="s">
        <v>5</v>
      </c>
      <c r="AM10" s="1" t="s">
        <v>5</v>
      </c>
      <c r="AN10" s="1" t="s">
        <v>5</v>
      </c>
      <c r="AO10" s="1" t="s">
        <v>4</v>
      </c>
      <c r="AP10" s="1" t="s">
        <v>4</v>
      </c>
      <c r="AQ10" s="1" t="s">
        <v>4</v>
      </c>
      <c r="AR10" s="1" t="s">
        <v>4</v>
      </c>
      <c r="AS10" s="1" t="s">
        <v>4</v>
      </c>
      <c r="AT10" s="1" t="s">
        <v>4</v>
      </c>
      <c r="AU10" s="1" t="s">
        <v>4</v>
      </c>
      <c r="AV10" s="1" t="s">
        <v>4</v>
      </c>
      <c r="AW10" s="1" t="s">
        <v>4</v>
      </c>
      <c r="AX10" s="1" t="s">
        <v>4</v>
      </c>
      <c r="AY10" s="1" t="s">
        <v>4</v>
      </c>
      <c r="AZ10" s="1" t="s">
        <v>4</v>
      </c>
      <c r="BA10" s="1" t="s">
        <v>4</v>
      </c>
      <c r="BB10" s="1" t="s">
        <v>4</v>
      </c>
      <c r="BC10" s="1" t="s">
        <v>4</v>
      </c>
      <c r="BD10" s="1" t="s">
        <v>4</v>
      </c>
      <c r="BE10" s="1" t="s">
        <v>4</v>
      </c>
      <c r="BF10" s="1" t="s">
        <v>4</v>
      </c>
      <c r="BG10" s="1" t="s">
        <v>4</v>
      </c>
      <c r="BH10" s="1" t="s">
        <v>4</v>
      </c>
    </row>
    <row r="11" spans="1:60" x14ac:dyDescent="0.35">
      <c r="A11" s="1" t="s">
        <v>0</v>
      </c>
      <c r="B11" s="1" t="s">
        <v>5664</v>
      </c>
    </row>
    <row r="12" spans="1:60" x14ac:dyDescent="0.35">
      <c r="A12" s="1" t="s">
        <v>0</v>
      </c>
      <c r="B12" s="1" t="s">
        <v>5663</v>
      </c>
    </row>
    <row r="13" spans="1:60" x14ac:dyDescent="0.35">
      <c r="A13" s="1" t="s">
        <v>0</v>
      </c>
      <c r="B13" s="1" t="s">
        <v>5662</v>
      </c>
    </row>
    <row r="14" spans="1:60" x14ac:dyDescent="0.35">
      <c r="A14" s="1" t="s">
        <v>0</v>
      </c>
      <c r="B14" s="1" t="s">
        <v>5661</v>
      </c>
    </row>
    <row r="15" spans="1:60" x14ac:dyDescent="0.35">
      <c r="A15" s="1" t="s">
        <v>0</v>
      </c>
      <c r="B15" s="1" t="s">
        <v>5660</v>
      </c>
    </row>
    <row r="16" spans="1:60" x14ac:dyDescent="0.35">
      <c r="A16" s="1" t="s">
        <v>0</v>
      </c>
      <c r="B16" s="1" t="s">
        <v>5659</v>
      </c>
    </row>
    <row r="17" spans="1:60" x14ac:dyDescent="0.35">
      <c r="A17" s="1" t="s">
        <v>0</v>
      </c>
      <c r="B17" s="1" t="s">
        <v>5658</v>
      </c>
    </row>
    <row r="18" spans="1:60" x14ac:dyDescent="0.35">
      <c r="A18" s="1">
        <v>1</v>
      </c>
      <c r="B18" s="1" t="s">
        <v>5657</v>
      </c>
      <c r="C18" s="1">
        <v>452.50000124052167</v>
      </c>
      <c r="D18" s="1">
        <v>0</v>
      </c>
      <c r="E18">
        <f>(R18-S18*(1000-T18)/(1000-U18))*AO18</f>
        <v>-4.5160514674508612</v>
      </c>
      <c r="F18">
        <f>IF(AZ18&lt;&gt;0,1/(1/AZ18-1/N18),0)</f>
        <v>4.0590257342693432</v>
      </c>
      <c r="G18">
        <f>((BC18-AP18/2)*S18-E18)/(BC18+AP18/2)</f>
        <v>390.1798135307086</v>
      </c>
      <c r="H18">
        <f>AP18*1000</f>
        <v>26.922007523761678</v>
      </c>
      <c r="I18">
        <f>(AU18-BA18)</f>
        <v>1.0918381452561441</v>
      </c>
      <c r="J18">
        <f>(P18+AT18*D18)</f>
        <v>30.774318695068359</v>
      </c>
      <c r="K18" s="1"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31.704303741455078</v>
      </c>
      <c r="P18" s="1">
        <v>30.774318695068359</v>
      </c>
      <c r="Q18" s="1">
        <v>31.813697814941406</v>
      </c>
      <c r="R18" s="1">
        <v>400.02767944335938</v>
      </c>
      <c r="S18" s="1">
        <v>394.49853515625</v>
      </c>
      <c r="T18" s="1">
        <v>14.572744369506836</v>
      </c>
      <c r="U18" s="1">
        <v>38.029449462890625</v>
      </c>
      <c r="V18" s="1">
        <v>27.434078216552734</v>
      </c>
      <c r="W18" s="1">
        <v>71.592750549316406</v>
      </c>
      <c r="X18" s="1">
        <v>300.3109130859375</v>
      </c>
      <c r="Y18" s="1">
        <v>0.1941913515329361</v>
      </c>
      <c r="Z18" s="1">
        <v>2.4009810760617256E-2</v>
      </c>
      <c r="AA18" s="1">
        <v>88.400253295898438</v>
      </c>
      <c r="AB18" s="1">
        <v>34.779933929443359</v>
      </c>
      <c r="AC18" s="1">
        <v>3.6100358963012695</v>
      </c>
      <c r="AD18" s="1">
        <v>6.3139073550701141E-2</v>
      </c>
      <c r="AE18" s="1">
        <v>4.6303221024572849E-3</v>
      </c>
      <c r="AF18" s="1">
        <v>3.7520252168178558E-2</v>
      </c>
      <c r="AG18" s="1">
        <v>1.6197500750422478E-2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1.1040842392865347</v>
      </c>
      <c r="AP18">
        <f>(U18-T18)/(1000-U18)*AO18</f>
        <v>2.6922007523761678E-2</v>
      </c>
      <c r="AQ18">
        <f>(P18+273.15)</f>
        <v>303.92431869506834</v>
      </c>
      <c r="AR18">
        <f>(O18+273.15)</f>
        <v>304.85430374145506</v>
      </c>
      <c r="AS18">
        <f>(Y18*AK18+Z18*AL18)*AM18</f>
        <v>3.1070615550787384E-2</v>
      </c>
      <c r="AT18">
        <f>((AS18+0.00000010773*(AR18^4-AQ18^4))-AP18*44100)/(L18*0.92*2*29.3+0.00000043092*AQ18^3)</f>
        <v>-9.2245155057016444</v>
      </c>
      <c r="AU18">
        <f>0.61365*EXP(17.502*J18/(240.97+J18))</f>
        <v>4.4536511104792442</v>
      </c>
      <c r="AV18">
        <f>AU18*1000/AA18</f>
        <v>50.380524313337951</v>
      </c>
      <c r="AW18">
        <f>(AV18-U18)</f>
        <v>12.351074850447326</v>
      </c>
      <c r="AX18">
        <f>IF(D18,P18,(O18+P18)/2)</f>
        <v>31.239311218261719</v>
      </c>
      <c r="AY18">
        <f>0.61365*EXP(17.502*AX18/(240.97+AX18))</f>
        <v>4.5733028376881073</v>
      </c>
      <c r="AZ18">
        <f>IF(AW18&lt;&gt;0,(1000-(AV18+U18)/2)/AW18*AP18,0)</f>
        <v>2.0833749973784776</v>
      </c>
      <c r="BA18">
        <f>U18*AA18/1000</f>
        <v>3.3618129652231001</v>
      </c>
      <c r="BB18">
        <f>(AY18-BA18)</f>
        <v>1.2114898724650072</v>
      </c>
      <c r="BC18">
        <f>1/(1.6/F18+1.37/N18)</f>
        <v>1.4000686453905535</v>
      </c>
      <c r="BD18">
        <f>G18*AA18*0.001</f>
        <v>34.491994347061059</v>
      </c>
      <c r="BE18">
        <f>G18/S18</f>
        <v>0.98905262950132156</v>
      </c>
      <c r="BF18">
        <f>(1-AP18*AA18/AU18/F18)*100</f>
        <v>86.834936639387308</v>
      </c>
      <c r="BG18">
        <f>(S18-E18/(N18/1.35))</f>
        <v>395.92287482357375</v>
      </c>
      <c r="BH18">
        <f>E18*BF18/100/BG18</f>
        <v>-9.9047331683235814E-3</v>
      </c>
    </row>
    <row r="19" spans="1:60" x14ac:dyDescent="0.35">
      <c r="A19" s="1" t="s">
        <v>0</v>
      </c>
      <c r="B19" s="1" t="s">
        <v>5656</v>
      </c>
      <c r="K19" s="1">
        <v>2.72</v>
      </c>
    </row>
    <row r="20" spans="1:60" x14ac:dyDescent="0.35">
      <c r="A20" s="1" t="s">
        <v>0</v>
      </c>
      <c r="B20" s="1" t="s">
        <v>5655</v>
      </c>
      <c r="K20" s="1">
        <v>2.72</v>
      </c>
    </row>
    <row r="21" spans="1:60" x14ac:dyDescent="0.35">
      <c r="A21" s="1">
        <v>2</v>
      </c>
      <c r="B21" s="1" t="s">
        <v>5654</v>
      </c>
      <c r="C21" s="1">
        <v>657.00000125169754</v>
      </c>
      <c r="D21" s="1">
        <v>0</v>
      </c>
      <c r="E21">
        <f>(R21-S21*(1000-T21)/(1000-U21))*AO21</f>
        <v>-4.3851037613241726</v>
      </c>
      <c r="F21">
        <f>IF(AZ21&lt;&gt;0,1/(1/AZ21-1/N21),0)</f>
        <v>3.5087991189481911</v>
      </c>
      <c r="G21">
        <f>((BC21-AP21/2)*S21-E21)/(BC21+AP21/2)</f>
        <v>390.4653335415332</v>
      </c>
      <c r="H21">
        <f>AP21*1000</f>
        <v>25.563725736729452</v>
      </c>
      <c r="I21">
        <f>(AU21-BA21)</f>
        <v>1.1207069693694658</v>
      </c>
      <c r="J21">
        <f>(P21+AT21*D21)</f>
        <v>30.675085067749023</v>
      </c>
      <c r="K21" s="1"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31.640625</v>
      </c>
      <c r="P21" s="1">
        <v>30.675085067749023</v>
      </c>
      <c r="Q21" s="1">
        <v>31.796257019042969</v>
      </c>
      <c r="R21" s="1">
        <v>400.02279663085938</v>
      </c>
      <c r="S21" s="1">
        <v>394.85220336914063</v>
      </c>
      <c r="T21" s="1">
        <v>15.131241798400879</v>
      </c>
      <c r="U21" s="1">
        <v>37.418567657470703</v>
      </c>
      <c r="V21" s="1">
        <v>28.58819580078125</v>
      </c>
      <c r="W21" s="1">
        <v>70.696731567382813</v>
      </c>
      <c r="X21" s="1">
        <v>300.31192016601563</v>
      </c>
      <c r="Y21" s="1">
        <v>25.211793899536133</v>
      </c>
      <c r="Z21" s="1">
        <v>5.0306685268878937E-2</v>
      </c>
      <c r="AA21" s="1">
        <v>88.399040222167969</v>
      </c>
      <c r="AB21" s="1">
        <v>34.695423126220703</v>
      </c>
      <c r="AC21" s="1">
        <v>3.6180920600891113</v>
      </c>
      <c r="AD21" s="1">
        <v>4.4785954058170319E-2</v>
      </c>
      <c r="AE21" s="1">
        <v>1.4913332648575306E-2</v>
      </c>
      <c r="AF21" s="1">
        <v>3.3741388469934464E-2</v>
      </c>
      <c r="AG21" s="1">
        <v>3.6127385683357716E-3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1.1040879417868219</v>
      </c>
      <c r="AP21">
        <f>(U21-T21)/(1000-U21)*AO21</f>
        <v>2.5563725736729451E-2</v>
      </c>
      <c r="AQ21">
        <f>(P21+273.15)</f>
        <v>303.825085067749</v>
      </c>
      <c r="AR21">
        <f>(O21+273.15)</f>
        <v>304.79062499999998</v>
      </c>
      <c r="AS21">
        <f>(Y21*AK21+Z21*AL21)*AM21</f>
        <v>4.0338869337613801</v>
      </c>
      <c r="AT21">
        <f>((AS21+0.00000010773*(AR21^4-AQ21^4))-AP21*44100)/(L21*0.92*2*29.3+0.00000043092*AQ21^3)</f>
        <v>-8.7207252209308752</v>
      </c>
      <c r="AU21">
        <f>0.61365*EXP(17.502*J21/(240.97+J21))</f>
        <v>4.4284724367781321</v>
      </c>
      <c r="AV21">
        <f>AU21*1000/AA21</f>
        <v>50.09638595224925</v>
      </c>
      <c r="AW21">
        <f>(AV21-U21)</f>
        <v>12.677818294778547</v>
      </c>
      <c r="AX21">
        <f>IF(D21,P21,(O21+P21)/2)</f>
        <v>31.157855033874512</v>
      </c>
      <c r="AY21">
        <f>0.61365*EXP(17.502*AX21/(240.97+AX21))</f>
        <v>4.5521425269978462</v>
      </c>
      <c r="AZ21">
        <f>IF(AW21&lt;&gt;0,(1000-(AV21+U21)/2)/AW21*AP21,0)</f>
        <v>1.9281804670466536</v>
      </c>
      <c r="BA21">
        <f>U21*AA21/1000</f>
        <v>3.3077654674086663</v>
      </c>
      <c r="BB21">
        <f>(AY21-BA21)</f>
        <v>1.2443770595891799</v>
      </c>
      <c r="BC21">
        <f>1/(1.6/F21+1.37/N21)</f>
        <v>1.2885536899263184</v>
      </c>
      <c r="BD21">
        <f>G21*AA21*0.001</f>
        <v>34.516760725100227</v>
      </c>
      <c r="BE21">
        <f>G21/S21</f>
        <v>0.9888898433637302</v>
      </c>
      <c r="BF21">
        <f>(1-AP21*AA21/AU21/F21)*100</f>
        <v>85.456824397506168</v>
      </c>
      <c r="BG21">
        <f>(S21-E21/(N21/1.35))</f>
        <v>396.23524279586138</v>
      </c>
      <c r="BH21">
        <f>E21*BF21/100/BG21</f>
        <v>-9.4574384512633169E-3</v>
      </c>
    </row>
    <row r="22" spans="1:60" x14ac:dyDescent="0.35">
      <c r="A22" s="1" t="s">
        <v>0</v>
      </c>
      <c r="B22" s="1" t="s">
        <v>5653</v>
      </c>
      <c r="K22" s="1">
        <v>2.72</v>
      </c>
    </row>
    <row r="23" spans="1:60" x14ac:dyDescent="0.35">
      <c r="A23" s="1" t="s">
        <v>0</v>
      </c>
      <c r="B23" s="1" t="s">
        <v>5652</v>
      </c>
      <c r="K23" s="1">
        <v>2.72</v>
      </c>
    </row>
    <row r="24" spans="1:60" x14ac:dyDescent="0.35">
      <c r="A24" s="1">
        <v>3</v>
      </c>
      <c r="B24" s="1" t="s">
        <v>5651</v>
      </c>
      <c r="C24" s="1">
        <v>862.00000125169754</v>
      </c>
      <c r="D24" s="1">
        <v>0</v>
      </c>
      <c r="E24">
        <f>(R24-S24*(1000-T24)/(1000-U24))*AO24</f>
        <v>-4.3676910207316872</v>
      </c>
      <c r="F24">
        <f>IF(AZ24&lt;&gt;0,1/(1/AZ24-1/N24),0)</f>
        <v>3.0157865995751414</v>
      </c>
      <c r="G24">
        <f>((BC24-AP24/2)*S24-E24)/(BC24+AP24/2)</f>
        <v>391.04310519798804</v>
      </c>
      <c r="H24">
        <f>AP24*1000</f>
        <v>24.089150610830423</v>
      </c>
      <c r="I24">
        <f>(AU24-BA24)</f>
        <v>1.1515841701776157</v>
      </c>
      <c r="J24">
        <f>(P24+AT24*D24)</f>
        <v>30.532939910888672</v>
      </c>
      <c r="K24" s="1"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31.537073135375977</v>
      </c>
      <c r="P24" s="1">
        <v>30.532939910888672</v>
      </c>
      <c r="Q24" s="1">
        <v>31.717018127441406</v>
      </c>
      <c r="R24" s="1">
        <v>400.05487060546875</v>
      </c>
      <c r="S24" s="1">
        <v>395.38504028320313</v>
      </c>
      <c r="T24" s="1">
        <v>15.650643348693848</v>
      </c>
      <c r="U24" s="1">
        <v>36.665172576904297</v>
      </c>
      <c r="V24" s="1">
        <v>29.742691040039063</v>
      </c>
      <c r="W24" s="1">
        <v>69.678985595703125</v>
      </c>
      <c r="X24" s="1">
        <v>300.36407470703125</v>
      </c>
      <c r="Y24" s="1">
        <v>50.404483795166016</v>
      </c>
      <c r="Z24" s="1">
        <v>8.1174731254577637E-2</v>
      </c>
      <c r="AA24" s="1">
        <v>88.395538330078125</v>
      </c>
      <c r="AB24" s="1">
        <v>34.733325958251953</v>
      </c>
      <c r="AC24" s="1">
        <v>3.6147060394287109</v>
      </c>
      <c r="AD24" s="1">
        <v>7.9182565212249756E-2</v>
      </c>
      <c r="AE24" s="1">
        <v>1.1146580800414085E-2</v>
      </c>
      <c r="AF24" s="1">
        <v>4.7302756458520889E-2</v>
      </c>
      <c r="AG24" s="1">
        <v>3.0159580055624247E-3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1.1042796864229087</v>
      </c>
      <c r="AP24">
        <f>(U24-T24)/(1000-U24)*AO24</f>
        <v>2.4089150610830421E-2</v>
      </c>
      <c r="AQ24">
        <f>(P24+273.15)</f>
        <v>303.68293991088865</v>
      </c>
      <c r="AR24">
        <f>(O24+273.15)</f>
        <v>304.68707313537595</v>
      </c>
      <c r="AS24">
        <f>(Y24*AK24+Z24*AL24)*AM24</f>
        <v>8.0647172269660814</v>
      </c>
      <c r="AT24">
        <f>((AS24+0.00000010773*(AR24^4-AQ24^4))-AP24*44100)/(L24*0.92*2*29.3+0.00000043092*AQ24^3)</f>
        <v>-8.1764663252220942</v>
      </c>
      <c r="AU24">
        <f>0.61365*EXP(17.502*J24/(240.97+J24))</f>
        <v>4.3926218380782887</v>
      </c>
      <c r="AV24">
        <f>AU24*1000/AA24</f>
        <v>49.692800350123804</v>
      </c>
      <c r="AW24">
        <f>(AV24-U24)</f>
        <v>13.027627773219507</v>
      </c>
      <c r="AX24">
        <f>IF(D24,P24,(O24+P24)/2)</f>
        <v>31.035006523132324</v>
      </c>
      <c r="AY24">
        <f>0.61365*EXP(17.502*AX24/(240.97+AX24))</f>
        <v>4.520390792092571</v>
      </c>
      <c r="AZ24">
        <f>IF(AW24&lt;&gt;0,(1000-(AV24+U24)/2)/AW24*AP24,0)</f>
        <v>1.769240409989987</v>
      </c>
      <c r="BA24">
        <f>U24*AA24/1000</f>
        <v>3.2410376679006729</v>
      </c>
      <c r="BB24">
        <f>(AY24-BA24)</f>
        <v>1.2793531241918981</v>
      </c>
      <c r="BC24">
        <f>1/(1.6/F24+1.37/N24)</f>
        <v>1.1756283545546669</v>
      </c>
      <c r="BD24">
        <f>G24*AA24*0.001</f>
        <v>34.566465794241523</v>
      </c>
      <c r="BE24">
        <f>G24/S24</f>
        <v>0.98901846392037218</v>
      </c>
      <c r="BF24">
        <f>(1-AP24*AA24/AU24/F24)*100</f>
        <v>83.925872512795365</v>
      </c>
      <c r="BG24">
        <f>(S24-E24/(N24/1.35))</f>
        <v>396.76258782009018</v>
      </c>
      <c r="BH24">
        <f>E24*BF24/100/BG24</f>
        <v>-9.2388317607058328E-3</v>
      </c>
    </row>
    <row r="25" spans="1:60" x14ac:dyDescent="0.35">
      <c r="A25" s="1" t="s">
        <v>0</v>
      </c>
      <c r="B25" s="1" t="s">
        <v>5650</v>
      </c>
      <c r="K25" s="1">
        <v>2.72</v>
      </c>
    </row>
    <row r="26" spans="1:60" x14ac:dyDescent="0.35">
      <c r="A26" s="1" t="s">
        <v>0</v>
      </c>
      <c r="B26" s="1" t="s">
        <v>5649</v>
      </c>
      <c r="K26" s="1">
        <v>2.72</v>
      </c>
    </row>
    <row r="27" spans="1:60" x14ac:dyDescent="0.35">
      <c r="A27" s="1">
        <v>4</v>
      </c>
      <c r="B27" s="1" t="s">
        <v>5648</v>
      </c>
      <c r="C27" s="1">
        <v>1067.0000012516975</v>
      </c>
      <c r="D27" s="1">
        <v>0</v>
      </c>
      <c r="E27">
        <f>(R27-S27*(1000-T27)/(1000-U27))*AO27</f>
        <v>-4.3144049014211285</v>
      </c>
      <c r="F27">
        <f>IF(AZ27&lt;&gt;0,1/(1/AZ27-1/N27),0)</f>
        <v>2.6013722923035143</v>
      </c>
      <c r="G27">
        <f>((BC27-AP27/2)*S27-E27)/(BC27+AP27/2)</f>
        <v>391.29433148429189</v>
      </c>
      <c r="H27">
        <f>AP27*1000</f>
        <v>22.854816829035435</v>
      </c>
      <c r="I27">
        <f>(AU27-BA27)</f>
        <v>1.1950565191451021</v>
      </c>
      <c r="J27">
        <f>(P27+AT27*D27)</f>
        <v>30.508707046508789</v>
      </c>
      <c r="K27" s="1"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31.468486785888672</v>
      </c>
      <c r="P27" s="1">
        <v>30.508707046508789</v>
      </c>
      <c r="Q27" s="1">
        <v>31.650503158569336</v>
      </c>
      <c r="R27" s="1">
        <v>399.95205688476563</v>
      </c>
      <c r="S27" s="1">
        <v>395.66937255859375</v>
      </c>
      <c r="T27" s="1">
        <v>16.152778625488281</v>
      </c>
      <c r="U27" s="1">
        <v>36.105209350585938</v>
      </c>
      <c r="V27" s="1">
        <v>30.816205978393555</v>
      </c>
      <c r="W27" s="1">
        <v>68.881370544433594</v>
      </c>
      <c r="X27" s="1">
        <v>300.3173828125</v>
      </c>
      <c r="Y27" s="1">
        <v>99.439277648925781</v>
      </c>
      <c r="Z27" s="1">
        <v>0.21723105013370514</v>
      </c>
      <c r="AA27" s="1">
        <v>88.39385986328125</v>
      </c>
      <c r="AB27" s="1">
        <v>34.818485260009766</v>
      </c>
      <c r="AC27" s="1">
        <v>3.6140711307525635</v>
      </c>
      <c r="AD27" s="1">
        <v>3.5012908279895782E-2</v>
      </c>
      <c r="AE27" s="1">
        <v>1.6155209392309189E-2</v>
      </c>
      <c r="AF27" s="1">
        <v>4.186384379863739E-2</v>
      </c>
      <c r="AG27" s="1">
        <v>4.0649343281984329E-3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1.1041080250459556</v>
      </c>
      <c r="AP27">
        <f>(U27-T27)/(1000-U27)*AO27</f>
        <v>2.2854816829035434E-2</v>
      </c>
      <c r="AQ27">
        <f>(P27+273.15)</f>
        <v>303.65870704650877</v>
      </c>
      <c r="AR27">
        <f>(O27+273.15)</f>
        <v>304.61848678588865</v>
      </c>
      <c r="AS27">
        <f>(Y27*AK27+Z27*AL27)*AM27</f>
        <v>15.910284068205556</v>
      </c>
      <c r="AT27">
        <f>((AS27+0.00000010773*(AR27^4-AQ27^4))-AP27*44100)/(L27*0.92*2*29.3+0.00000043092*AQ27^3)</f>
        <v>-7.6922423977477656</v>
      </c>
      <c r="AU27">
        <f>0.61365*EXP(17.502*J27/(240.97+J27))</f>
        <v>4.3865353348152274</v>
      </c>
      <c r="AV27">
        <f>AU27*1000/AA27</f>
        <v>49.624887312307443</v>
      </c>
      <c r="AW27">
        <f>(AV27-U27)</f>
        <v>13.519677961721506</v>
      </c>
      <c r="AX27">
        <f>IF(D27,P27,(O27+P27)/2)</f>
        <v>30.98859691619873</v>
      </c>
      <c r="AY27">
        <f>0.61365*EXP(17.502*AX27/(240.97+AX27))</f>
        <v>4.5084459501086078</v>
      </c>
      <c r="AZ27">
        <f>IF(AW27&lt;&gt;0,(1000-(AV27+U27)/2)/AW27*AP27,0)</f>
        <v>1.6180225640720094</v>
      </c>
      <c r="BA27">
        <f>U27*AA27/1000</f>
        <v>3.1914788156701253</v>
      </c>
      <c r="BB27">
        <f>(AY27-BA27)</f>
        <v>1.3169671344384826</v>
      </c>
      <c r="BC27">
        <f>1/(1.6/F27+1.37/N27)</f>
        <v>1.0693729893324615</v>
      </c>
      <c r="BD27">
        <f>G27*AA27*0.001</f>
        <v>34.588016302518817</v>
      </c>
      <c r="BE27">
        <f>G27/S27</f>
        <v>0.98894268452973577</v>
      </c>
      <c r="BF27">
        <f>(1-AP27*AA27/AU27/F27)*100</f>
        <v>82.295824698192376</v>
      </c>
      <c r="BG27">
        <f>(S27-E27/(N27/1.35))</f>
        <v>397.03011392442653</v>
      </c>
      <c r="BH27">
        <f>E27*BF27/100/BG27</f>
        <v>-8.9428357444936608E-3</v>
      </c>
    </row>
    <row r="28" spans="1:60" x14ac:dyDescent="0.35">
      <c r="A28" s="1" t="s">
        <v>0</v>
      </c>
      <c r="B28" s="1" t="s">
        <v>5647</v>
      </c>
      <c r="K28" s="1">
        <v>2.72</v>
      </c>
    </row>
    <row r="29" spans="1:60" x14ac:dyDescent="0.35">
      <c r="A29" s="1" t="s">
        <v>0</v>
      </c>
      <c r="B29" s="1" t="s">
        <v>5646</v>
      </c>
      <c r="K29" s="1">
        <v>2.72</v>
      </c>
    </row>
    <row r="30" spans="1:60" x14ac:dyDescent="0.35">
      <c r="A30" s="1">
        <v>5</v>
      </c>
      <c r="B30" s="1" t="s">
        <v>5645</v>
      </c>
      <c r="C30" s="1">
        <v>1271.0000012516975</v>
      </c>
      <c r="D30" s="1">
        <v>0</v>
      </c>
      <c r="E30">
        <f>(R30-S30*(1000-T30)/(1000-U30))*AO30</f>
        <v>-3.776121504054462</v>
      </c>
      <c r="F30">
        <f>IF(AZ30&lt;&gt;0,1/(1/AZ30-1/N30),0)</f>
        <v>2.3165685446322577</v>
      </c>
      <c r="G30">
        <f>((BC30-AP30/2)*S30-E30)/(BC30+AP30/2)</f>
        <v>390.78271017468325</v>
      </c>
      <c r="H30">
        <f>AP30*1000</f>
        <v>21.852527171983407</v>
      </c>
      <c r="I30">
        <f>(AU30-BA30)</f>
        <v>1.2303335813630327</v>
      </c>
      <c r="J30">
        <f>(P30+AT30*D30)</f>
        <v>30.502832412719727</v>
      </c>
      <c r="K30" s="1"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31.426790237426758</v>
      </c>
      <c r="P30" s="1">
        <v>30.502832412719727</v>
      </c>
      <c r="Q30" s="1">
        <v>31.603534698486328</v>
      </c>
      <c r="R30" s="1">
        <v>400.06155395507813</v>
      </c>
      <c r="S30" s="1">
        <v>395.651123046875</v>
      </c>
      <c r="T30" s="1">
        <v>16.60392951965332</v>
      </c>
      <c r="U30" s="1">
        <v>35.688568115234375</v>
      </c>
      <c r="V30" s="1">
        <v>31.752838134765625</v>
      </c>
      <c r="W30" s="1">
        <v>68.249710083007813</v>
      </c>
      <c r="X30" s="1">
        <v>300.3336181640625</v>
      </c>
      <c r="Y30" s="1">
        <v>150.84603881835938</v>
      </c>
      <c r="Z30" s="1">
        <v>1.028992235660553E-2</v>
      </c>
      <c r="AA30" s="1">
        <v>88.396018981933594</v>
      </c>
      <c r="AB30" s="1">
        <v>34.682334899902344</v>
      </c>
      <c r="AC30" s="1">
        <v>3.6063728332519531</v>
      </c>
      <c r="AD30" s="1">
        <v>4.1917972266674042E-2</v>
      </c>
      <c r="AE30" s="1">
        <v>7.1645672433078289E-3</v>
      </c>
      <c r="AF30" s="1">
        <v>2.7177916839718819E-2</v>
      </c>
      <c r="AG30" s="1">
        <v>8.4566650912165642E-3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1.1041677138384649</v>
      </c>
      <c r="AP30">
        <f>(U30-T30)/(1000-U30)*AO30</f>
        <v>2.1852527171983407E-2</v>
      </c>
      <c r="AQ30">
        <f>(P30+273.15)</f>
        <v>303.6528324127197</v>
      </c>
      <c r="AR30">
        <f>(O30+273.15)</f>
        <v>304.57679023742674</v>
      </c>
      <c r="AS30">
        <f>(Y30*AK30+Z30*AL30)*AM30</f>
        <v>24.135365671470026</v>
      </c>
      <c r="AT30">
        <f>((AS30+0.00000010773*(AR30^4-AQ30^4))-AP30*44100)/(L30*0.92*2*29.3+0.00000043092*AQ30^3)</f>
        <v>-7.2843541346878125</v>
      </c>
      <c r="AU30">
        <f>0.61365*EXP(17.502*J30/(240.97+J30))</f>
        <v>4.3850609259153206</v>
      </c>
      <c r="AV30">
        <f>AU30*1000/AA30</f>
        <v>49.606995613813119</v>
      </c>
      <c r="AW30">
        <f>(AV30-U30)</f>
        <v>13.918427498578744</v>
      </c>
      <c r="AX30">
        <f>IF(D30,P30,(O30+P30)/2)</f>
        <v>30.964811325073242</v>
      </c>
      <c r="AY30">
        <f>0.61365*EXP(17.502*AX30/(240.97+AX30))</f>
        <v>4.5023347097708291</v>
      </c>
      <c r="AZ30">
        <f>IF(AW30&lt;&gt;0,(1000-(AV30+U30)/2)/AW30*AP30,0)</f>
        <v>1.5030839771303439</v>
      </c>
      <c r="BA30">
        <f>U30*AA30/1000</f>
        <v>3.1547273445522879</v>
      </c>
      <c r="BB30">
        <f>(AY30-BA30)</f>
        <v>1.3476073652185412</v>
      </c>
      <c r="BC30">
        <f>1/(1.6/F30+1.37/N30)</f>
        <v>0.98937004258180494</v>
      </c>
      <c r="BD30">
        <f>G30*AA30*0.001</f>
        <v>34.543635866412757</v>
      </c>
      <c r="BE30">
        <f>G30/S30</f>
        <v>0.98769518753112462</v>
      </c>
      <c r="BF30">
        <f>(1-AP30*AA30/AU30/F30)*100</f>
        <v>80.98424432996687</v>
      </c>
      <c r="BG30">
        <f>(S30-E30/(N30/1.35))</f>
        <v>396.84209256651491</v>
      </c>
      <c r="BH30">
        <f>E30*BF30/100/BG30</f>
        <v>-7.7059957154805145E-3</v>
      </c>
    </row>
    <row r="31" spans="1:60" x14ac:dyDescent="0.35">
      <c r="A31" s="1" t="s">
        <v>0</v>
      </c>
      <c r="B31" s="1" t="s">
        <v>5644</v>
      </c>
      <c r="K31" s="1">
        <v>2.72</v>
      </c>
    </row>
    <row r="32" spans="1:60" x14ac:dyDescent="0.35">
      <c r="A32" s="1" t="s">
        <v>0</v>
      </c>
      <c r="B32" s="1" t="s">
        <v>5643</v>
      </c>
      <c r="K32" s="1">
        <v>2.72</v>
      </c>
    </row>
    <row r="33" spans="1:60" x14ac:dyDescent="0.35">
      <c r="A33" s="1">
        <v>6</v>
      </c>
      <c r="B33" s="1" t="s">
        <v>5642</v>
      </c>
      <c r="C33" s="1">
        <v>1476.0000012516975</v>
      </c>
      <c r="D33" s="1">
        <v>0</v>
      </c>
      <c r="E33">
        <f>(R33-S33*(1000-T33)/(1000-U33))*AO33</f>
        <v>-3.1581740218112913</v>
      </c>
      <c r="F33">
        <f>IF(AZ33&lt;&gt;0,1/(1/AZ33-1/N33),0)</f>
        <v>2.1850291885101902</v>
      </c>
      <c r="G33">
        <f>((BC33-AP33/2)*S33-E33)/(BC33+AP33/2)</f>
        <v>389.70821651121929</v>
      </c>
      <c r="H33">
        <f>AP33*1000</f>
        <v>21.313886535643139</v>
      </c>
      <c r="I33">
        <f>(AU33-BA33)</f>
        <v>1.2468027195249713</v>
      </c>
      <c r="J33">
        <f>(P33+AT33*D33)</f>
        <v>30.550220489501953</v>
      </c>
      <c r="K33" s="1"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31.413131713867188</v>
      </c>
      <c r="P33" s="1">
        <v>30.550220489501953</v>
      </c>
      <c r="Q33" s="1">
        <v>31.582416534423828</v>
      </c>
      <c r="R33" s="1">
        <v>399.9556884765625</v>
      </c>
      <c r="S33" s="1">
        <v>395.18704223632813</v>
      </c>
      <c r="T33" s="1">
        <v>17.020292282104492</v>
      </c>
      <c r="U33" s="1">
        <v>35.637577056884766</v>
      </c>
      <c r="V33" s="1">
        <v>32.573776245117188</v>
      </c>
      <c r="W33" s="1">
        <v>68.203910827636719</v>
      </c>
      <c r="X33" s="1">
        <v>300.30010986328125</v>
      </c>
      <c r="Y33" s="1">
        <v>300.3310546875</v>
      </c>
      <c r="Z33" s="1">
        <v>0.16578182578086853</v>
      </c>
      <c r="AA33" s="1">
        <v>88.394447326660156</v>
      </c>
      <c r="AB33" s="1">
        <v>34.756824493408203</v>
      </c>
      <c r="AC33" s="1">
        <v>3.6191413402557373</v>
      </c>
      <c r="AD33" s="1">
        <v>5.285702645778656E-2</v>
      </c>
      <c r="AE33" s="1">
        <v>5.6155244819819927E-3</v>
      </c>
      <c r="AF33" s="1">
        <v>4.6838302165269852E-2</v>
      </c>
      <c r="AG33" s="1">
        <v>1.0171627625823021E-2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1.1040445215561807</v>
      </c>
      <c r="AP33">
        <f>(U33-T33)/(1000-U33)*AO33</f>
        <v>2.1313886535643138E-2</v>
      </c>
      <c r="AQ33">
        <f>(P33+273.15)</f>
        <v>303.70022048950193</v>
      </c>
      <c r="AR33">
        <f>(O33+273.15)</f>
        <v>304.56313171386716</v>
      </c>
      <c r="AS33">
        <f>(Y33*AK33+Z33*AL33)*AM33</f>
        <v>48.05296767593245</v>
      </c>
      <c r="AT33">
        <f>((AS33+0.00000010773*(AR33^4-AQ33^4))-AP33*44100)/(L33*0.92*2*29.3+0.00000043092*AQ33^3)</f>
        <v>-6.9157860552492929</v>
      </c>
      <c r="AU33">
        <f>0.61365*EXP(17.502*J33/(240.97+J33))</f>
        <v>4.3969666475295641</v>
      </c>
      <c r="AV33">
        <f>AU33*1000/AA33</f>
        <v>49.742566196275313</v>
      </c>
      <c r="AW33">
        <f>(AV33-U33)</f>
        <v>14.104989139390547</v>
      </c>
      <c r="AX33">
        <f>IF(D33,P33,(O33+P33)/2)</f>
        <v>30.98167610168457</v>
      </c>
      <c r="AY33">
        <f>0.61365*EXP(17.502*AX33/(240.97+AX33))</f>
        <v>4.5066670379309191</v>
      </c>
      <c r="AZ33">
        <f>IF(AW33&lt;&gt;0,(1000-(AV33+U33)/2)/AW33*AP33,0)</f>
        <v>1.4465800002507025</v>
      </c>
      <c r="BA33">
        <f>U33*AA33/1000</f>
        <v>3.1501639280045928</v>
      </c>
      <c r="BB33">
        <f>(AY33-BA33)</f>
        <v>1.3565031099263263</v>
      </c>
      <c r="BC33">
        <f>1/(1.6/F33+1.37/N33)</f>
        <v>0.95027848722820918</v>
      </c>
      <c r="BD33">
        <f>G33*AA33*0.001</f>
        <v>34.448042417167642</v>
      </c>
      <c r="BE33">
        <f>G33/S33</f>
        <v>0.98613612001520934</v>
      </c>
      <c r="BF33">
        <f>(1-AP33*AA33/AU33/F33)*100</f>
        <v>80.390016868422862</v>
      </c>
      <c r="BG33">
        <f>(S33-E33/(N33/1.35))</f>
        <v>396.18311426252149</v>
      </c>
      <c r="BH33">
        <f>E33*BF33/100/BG33</f>
        <v>-6.4082908571058686E-3</v>
      </c>
    </row>
    <row r="34" spans="1:60" x14ac:dyDescent="0.35">
      <c r="A34" s="1" t="s">
        <v>0</v>
      </c>
      <c r="B34" s="1" t="s">
        <v>5641</v>
      </c>
      <c r="K34" s="1">
        <v>2.72</v>
      </c>
    </row>
    <row r="35" spans="1:60" x14ac:dyDescent="0.35">
      <c r="A35" s="1" t="s">
        <v>0</v>
      </c>
      <c r="B35" s="1" t="s">
        <v>5640</v>
      </c>
      <c r="K35" s="1">
        <v>2.72</v>
      </c>
    </row>
    <row r="36" spans="1:60" x14ac:dyDescent="0.35">
      <c r="A36" s="1">
        <v>7</v>
      </c>
      <c r="B36" s="1" t="s">
        <v>5639</v>
      </c>
      <c r="C36" s="1">
        <v>1681.0000012516975</v>
      </c>
      <c r="D36" s="1">
        <v>0</v>
      </c>
      <c r="E36">
        <f>(R36-S36*(1000-T36)/(1000-U36))*AO36</f>
        <v>-2.5309729176157414</v>
      </c>
      <c r="F36">
        <f>IF(AZ36&lt;&gt;0,1/(1/AZ36-1/N36),0)</f>
        <v>2.1421058406154203</v>
      </c>
      <c r="G36">
        <f>((BC36-AP36/2)*S36-E36)/(BC36+AP36/2)</f>
        <v>388.40828695634434</v>
      </c>
      <c r="H36">
        <f>AP36*1000</f>
        <v>21.099477462668986</v>
      </c>
      <c r="I36">
        <f>(AU36-BA36)</f>
        <v>1.2502360902052456</v>
      </c>
      <c r="J36">
        <f>(P36+AT36*D36)</f>
        <v>30.639226913452148</v>
      </c>
      <c r="K36" s="1"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31.434776306152344</v>
      </c>
      <c r="P36" s="1">
        <v>30.639226913452148</v>
      </c>
      <c r="Q36" s="1">
        <v>31.588491439819336</v>
      </c>
      <c r="R36" s="1">
        <v>399.76803588867188</v>
      </c>
      <c r="S36" s="1">
        <v>394.52081298828125</v>
      </c>
      <c r="T36" s="1">
        <v>17.429380416870117</v>
      </c>
      <c r="U36" s="1">
        <v>35.855091094970703</v>
      </c>
      <c r="V36" s="1">
        <v>33.313346862792969</v>
      </c>
      <c r="W36" s="1">
        <v>68.531013488769531</v>
      </c>
      <c r="X36" s="1">
        <v>300.30230712890625</v>
      </c>
      <c r="Y36" s="1">
        <v>499.11074829101563</v>
      </c>
      <c r="Z36" s="1">
        <v>8.8036000728607178E-2</v>
      </c>
      <c r="AA36" s="1">
        <v>88.38824462890625</v>
      </c>
      <c r="AB36" s="1">
        <v>34.720710754394531</v>
      </c>
      <c r="AC36" s="1">
        <v>3.6245183944702148</v>
      </c>
      <c r="AD36" s="1">
        <v>5.3881775587797165E-2</v>
      </c>
      <c r="AE36" s="1">
        <v>6.7156529985368252E-3</v>
      </c>
      <c r="AF36" s="1">
        <v>2.6414282619953156E-2</v>
      </c>
      <c r="AG36" s="1">
        <v>8.1644263118505478E-3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1.1040525997386257</v>
      </c>
      <c r="AP36">
        <f>(U36-T36)/(1000-U36)*AO36</f>
        <v>2.1099477462668985E-2</v>
      </c>
      <c r="AQ36">
        <f>(P36+273.15)</f>
        <v>303.78922691345213</v>
      </c>
      <c r="AR36">
        <f>(O36+273.15)</f>
        <v>304.58477630615232</v>
      </c>
      <c r="AS36">
        <f>(Y36*AK36+Z36*AL36)*AM36</f>
        <v>79.857717941603369</v>
      </c>
      <c r="AT36">
        <f>((AS36+0.00000010773*(AR36^4-AQ36^4))-AP36*44100)/(L36*0.92*2*29.3+0.00000043092*AQ36^3)</f>
        <v>-6.5978703039250393</v>
      </c>
      <c r="AU36">
        <f>0.61365*EXP(17.502*J36/(240.97+J36))</f>
        <v>4.4194046530992344</v>
      </c>
      <c r="AV36">
        <f>AU36*1000/AA36</f>
        <v>49.999914260701637</v>
      </c>
      <c r="AW36">
        <f>(AV36-U36)</f>
        <v>14.144823165730934</v>
      </c>
      <c r="AX36">
        <f>IF(D36,P36,(O36+P36)/2)</f>
        <v>31.037001609802246</v>
      </c>
      <c r="AY36">
        <f>0.61365*EXP(17.502*AX36/(240.97+AX36))</f>
        <v>4.5209049021738039</v>
      </c>
      <c r="AZ36">
        <f>IF(AW36&lt;&gt;0,(1000-(AV36+U36)/2)/AW36*AP36,0)</f>
        <v>1.4276410069454415</v>
      </c>
      <c r="BA36">
        <f>U36*AA36/1000</f>
        <v>3.1691685628939887</v>
      </c>
      <c r="BB36">
        <f>(AY36-BA36)</f>
        <v>1.3517363392798152</v>
      </c>
      <c r="BC36">
        <f>1/(1.6/F36+1.37/N36)</f>
        <v>0.93721065595913999</v>
      </c>
      <c r="BD36">
        <f>G36*AA36*0.001</f>
        <v>34.330726683391781</v>
      </c>
      <c r="BE36">
        <f>G36/S36</f>
        <v>0.98450645484166521</v>
      </c>
      <c r="BF36">
        <f>(1-AP36*AA36/AU36/F36)*100</f>
        <v>80.300213702085728</v>
      </c>
      <c r="BG36">
        <f>(S36-E36/(N36/1.35))</f>
        <v>395.31906897572179</v>
      </c>
      <c r="BH36">
        <f>E36*BF36/100/BG36</f>
        <v>-5.1411045433585479E-3</v>
      </c>
    </row>
    <row r="37" spans="1:60" x14ac:dyDescent="0.35">
      <c r="A37" s="1" t="s">
        <v>0</v>
      </c>
      <c r="B37" s="1" t="s">
        <v>5638</v>
      </c>
      <c r="K37" s="1">
        <v>2.72</v>
      </c>
    </row>
    <row r="38" spans="1:60" x14ac:dyDescent="0.35">
      <c r="A38" s="1" t="s">
        <v>0</v>
      </c>
      <c r="B38" s="1" t="s">
        <v>5637</v>
      </c>
      <c r="K38" s="1">
        <v>2.72</v>
      </c>
    </row>
    <row r="39" spans="1:60" x14ac:dyDescent="0.35">
      <c r="A39" s="1">
        <v>8</v>
      </c>
      <c r="B39" s="1" t="s">
        <v>5636</v>
      </c>
      <c r="C39" s="1">
        <v>1886.0000012516975</v>
      </c>
      <c r="D39" s="1">
        <v>0</v>
      </c>
      <c r="E39">
        <f>(R39-S39*(1000-T39)/(1000-U39))*AO39</f>
        <v>-1.8965076247720567</v>
      </c>
      <c r="F39">
        <f>IF(AZ39&lt;&gt;0,1/(1/AZ39-1/N39),0)</f>
        <v>2.1958496999678898</v>
      </c>
      <c r="G39">
        <f>((BC39-AP39/2)*S39-E39)/(BC39+AP39/2)</f>
        <v>387.43107931509911</v>
      </c>
      <c r="H39">
        <f>AP39*1000</f>
        <v>21.248736923518937</v>
      </c>
      <c r="I39">
        <f>(AU39-BA39)</f>
        <v>1.2379100069710551</v>
      </c>
      <c r="J39">
        <f>(P39+AT39*D39)</f>
        <v>30.767499923706055</v>
      </c>
      <c r="K39" s="1"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31.4713134765625</v>
      </c>
      <c r="P39" s="1">
        <v>30.767499923706055</v>
      </c>
      <c r="Q39" s="1">
        <v>31.610149383544922</v>
      </c>
      <c r="R39" s="1">
        <v>400.01840209960938</v>
      </c>
      <c r="S39" s="1">
        <v>394.1505126953125</v>
      </c>
      <c r="T39" s="1">
        <v>17.818653106689453</v>
      </c>
      <c r="U39" s="1">
        <v>36.364238739013672</v>
      </c>
      <c r="V39" s="1">
        <v>33.985000610351563</v>
      </c>
      <c r="W39" s="1">
        <v>69.356460571289063</v>
      </c>
      <c r="X39" s="1">
        <v>300.31317138671875</v>
      </c>
      <c r="Y39" s="1">
        <v>749.15179443359375</v>
      </c>
      <c r="Z39" s="1">
        <v>0.24238868057727814</v>
      </c>
      <c r="AA39" s="1">
        <v>88.38372802734375</v>
      </c>
      <c r="AB39" s="1">
        <v>34.766265869140625</v>
      </c>
      <c r="AC39" s="1">
        <v>3.6455159187316895</v>
      </c>
      <c r="AD39" s="1">
        <v>7.0120759308338165E-2</v>
      </c>
      <c r="AE39" s="1">
        <v>1.2113472446799278E-2</v>
      </c>
      <c r="AF39" s="1">
        <v>3.0155334621667862E-2</v>
      </c>
      <c r="AG39" s="1">
        <v>1.3366527855396271E-2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1.1040925418629364</v>
      </c>
      <c r="AP39">
        <f>(U39-T39)/(1000-U39)*AO39</f>
        <v>2.1248736923518936E-2</v>
      </c>
      <c r="AQ39">
        <f>(P39+273.15)</f>
        <v>303.91749992370603</v>
      </c>
      <c r="AR39">
        <f>(O39+273.15)</f>
        <v>304.62131347656248</v>
      </c>
      <c r="AS39">
        <f>(Y39*AK39+Z39*AL39)*AM39</f>
        <v>119.8642844301994</v>
      </c>
      <c r="AT39">
        <f>((AS39+0.00000010773*(AR39^4-AQ39^4))-AP39*44100)/(L39*0.92*2*29.3+0.00000043092*AQ39^3)</f>
        <v>-6.3435549806472142</v>
      </c>
      <c r="AU39">
        <f>0.61365*EXP(17.502*J39/(240.97+J39))</f>
        <v>4.4519169936014373</v>
      </c>
      <c r="AV39">
        <f>AU39*1000/AA39</f>
        <v>50.370323734524121</v>
      </c>
      <c r="AW39">
        <f>(AV39-U39)</f>
        <v>14.006084995510449</v>
      </c>
      <c r="AX39">
        <f>IF(D39,P39,(O39+P39)/2)</f>
        <v>31.119406700134277</v>
      </c>
      <c r="AY39">
        <f>0.61365*EXP(17.502*AX39/(240.97+AX39))</f>
        <v>4.5421842561415193</v>
      </c>
      <c r="AZ39">
        <f>IF(AW39&lt;&gt;0,(1000-(AV39+U39)/2)/AW39*AP39,0)</f>
        <v>1.4513146950019455</v>
      </c>
      <c r="BA39">
        <f>U39*AA39/1000</f>
        <v>3.2140069866303822</v>
      </c>
      <c r="BB39">
        <f>(AY39-BA39)</f>
        <v>1.3281772695111371</v>
      </c>
      <c r="BC39">
        <f>1/(1.6/F39+1.37/N39)</f>
        <v>0.95354813852944886</v>
      </c>
      <c r="BD39">
        <f>G39*AA39*0.001</f>
        <v>34.242603143525969</v>
      </c>
      <c r="BE39">
        <f>G39/S39</f>
        <v>0.98295211305380781</v>
      </c>
      <c r="BF39">
        <f>(1-AP39*AA39/AU39/F39)*100</f>
        <v>80.788743655957958</v>
      </c>
      <c r="BG39">
        <f>(S39-E39/(N39/1.35))</f>
        <v>394.74866155584124</v>
      </c>
      <c r="BH39">
        <f>E39*BF39/100/BG39</f>
        <v>-3.8813676463246316E-3</v>
      </c>
    </row>
    <row r="40" spans="1:60" x14ac:dyDescent="0.35">
      <c r="A40" s="1" t="s">
        <v>0</v>
      </c>
      <c r="B40" s="1" t="s">
        <v>5635</v>
      </c>
      <c r="K40" s="1">
        <v>2.72</v>
      </c>
    </row>
    <row r="41" spans="1:60" x14ac:dyDescent="0.35">
      <c r="A41" s="1" t="s">
        <v>0</v>
      </c>
      <c r="B41" s="1" t="s">
        <v>5634</v>
      </c>
      <c r="K41" s="1">
        <v>2.72</v>
      </c>
    </row>
    <row r="42" spans="1:60" x14ac:dyDescent="0.35">
      <c r="A42" s="1">
        <v>9</v>
      </c>
      <c r="B42" s="1" t="s">
        <v>5633</v>
      </c>
      <c r="C42" s="1">
        <v>2090.5000012405217</v>
      </c>
      <c r="D42" s="1">
        <v>0</v>
      </c>
      <c r="E42">
        <f>(R42-S42*(1000-T42)/(1000-U42))*AO42</f>
        <v>-0.96115853007536523</v>
      </c>
      <c r="F42">
        <f>IF(AZ42&lt;&gt;0,1/(1/AZ42-1/N42),0)</f>
        <v>2.3172991675508925</v>
      </c>
      <c r="G42">
        <f>((BC42-AP42/2)*S42-E42)/(BC42+AP42/2)</f>
        <v>385.68789995244799</v>
      </c>
      <c r="H42">
        <f>AP42*1000</f>
        <v>21.607351986939388</v>
      </c>
      <c r="I42">
        <f>(AU42-BA42)</f>
        <v>1.2144074234254387</v>
      </c>
      <c r="J42">
        <f>(P42+AT42*D42)</f>
        <v>30.912893295288086</v>
      </c>
      <c r="K42" s="1"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31.535236358642578</v>
      </c>
      <c r="P42" s="1">
        <v>30.912893295288086</v>
      </c>
      <c r="Q42" s="1">
        <v>31.653110504150391</v>
      </c>
      <c r="R42" s="1">
        <v>400.04568481445313</v>
      </c>
      <c r="S42" s="1">
        <v>393.22027587890625</v>
      </c>
      <c r="T42" s="1">
        <v>18.205936431884766</v>
      </c>
      <c r="U42" s="1">
        <v>37.052528381347656</v>
      </c>
      <c r="V42" s="1">
        <v>34.595390319824219</v>
      </c>
      <c r="W42" s="1">
        <v>70.408172607421875</v>
      </c>
      <c r="X42" s="1">
        <v>300.28955078125</v>
      </c>
      <c r="Y42" s="1">
        <v>1000.7388916015625</v>
      </c>
      <c r="Z42" s="1">
        <v>8.1177778542041779E-2</v>
      </c>
      <c r="AA42" s="1">
        <v>88.377586364746094</v>
      </c>
      <c r="AB42" s="1">
        <v>34.855239868164063</v>
      </c>
      <c r="AC42" s="1">
        <v>3.6495096683502197</v>
      </c>
      <c r="AD42" s="1">
        <v>8.2798212766647339E-2</v>
      </c>
      <c r="AE42" s="1">
        <v>1.0308639146387577E-2</v>
      </c>
      <c r="AF42" s="1">
        <v>4.1567549109458923E-2</v>
      </c>
      <c r="AG42" s="1">
        <v>1.5381266362965107E-2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1.1040057014016542</v>
      </c>
      <c r="AP42">
        <f>(U42-T42)/(1000-U42)*AO42</f>
        <v>2.1607351986939388E-2</v>
      </c>
      <c r="AQ42">
        <f>(P42+273.15)</f>
        <v>304.06289329528806</v>
      </c>
      <c r="AR42">
        <f>(O42+273.15)</f>
        <v>304.68523635864256</v>
      </c>
      <c r="AS42">
        <f>(Y42*AK42+Z42*AL42)*AM42</f>
        <v>160.11821907732883</v>
      </c>
      <c r="AT42">
        <f>((AS42+0.00000010773*(AR42^4-AQ42^4))-AP42*44100)/(L42*0.92*2*29.3+0.00000043092*AQ42^3)</f>
        <v>-6.158700394087834</v>
      </c>
      <c r="AU42">
        <f>0.61365*EXP(17.502*J42/(240.97+J42))</f>
        <v>4.4890204504801972</v>
      </c>
      <c r="AV42">
        <f>AU42*1000/AA42</f>
        <v>50.793652951251808</v>
      </c>
      <c r="AW42">
        <f>(AV42-U42)</f>
        <v>13.741124569904152</v>
      </c>
      <c r="AX42">
        <f>IF(D42,P42,(O42+P42)/2)</f>
        <v>31.224064826965332</v>
      </c>
      <c r="AY42">
        <f>0.61365*EXP(17.502*AX42/(240.97+AX42))</f>
        <v>4.5693356968581611</v>
      </c>
      <c r="AZ42">
        <f>IF(AW42&lt;&gt;0,(1000-(AV42+U42)/2)/AW42*AP42,0)</f>
        <v>1.5033915311272441</v>
      </c>
      <c r="BA42">
        <f>U42*AA42/1000</f>
        <v>3.2746130270547584</v>
      </c>
      <c r="BB42">
        <f>(AY42-BA42)</f>
        <v>1.2947226698034027</v>
      </c>
      <c r="BC42">
        <f>1/(1.6/F42+1.37/N42)</f>
        <v>0.98958324744366621</v>
      </c>
      <c r="BD42">
        <f>G42*AA42*0.001</f>
        <v>34.086165687885028</v>
      </c>
      <c r="BE42">
        <f>G42/S42</f>
        <v>0.98084438573361388</v>
      </c>
      <c r="BF42">
        <f>(1-AP42*AA42/AU42/F42)*100</f>
        <v>81.64264976530238</v>
      </c>
      <c r="BG42">
        <f>(S42-E42/(N42/1.35))</f>
        <v>393.5234203915054</v>
      </c>
      <c r="BH42">
        <f>E42*BF42/100/BG42</f>
        <v>-1.9940751979083422E-3</v>
      </c>
    </row>
    <row r="43" spans="1:60" x14ac:dyDescent="0.35">
      <c r="A43" s="1" t="s">
        <v>0</v>
      </c>
      <c r="B43" s="1" t="s">
        <v>5632</v>
      </c>
      <c r="K43" s="1">
        <v>2.72</v>
      </c>
    </row>
    <row r="44" spans="1:60" x14ac:dyDescent="0.35">
      <c r="A44" s="1" t="s">
        <v>0</v>
      </c>
      <c r="B44" s="1" t="s">
        <v>5631</v>
      </c>
      <c r="K44" s="1">
        <v>2.72</v>
      </c>
    </row>
    <row r="45" spans="1:60" x14ac:dyDescent="0.35">
      <c r="A45" s="1">
        <v>10</v>
      </c>
      <c r="B45" s="1" t="s">
        <v>5630</v>
      </c>
      <c r="C45" s="1">
        <v>2295.5000012405217</v>
      </c>
      <c r="D45" s="1">
        <v>0</v>
      </c>
      <c r="E45">
        <f>(R45-S45*(1000-T45)/(1000-U45))*AO45</f>
        <v>-0.52658957166768117</v>
      </c>
      <c r="F45">
        <f>IF(AZ45&lt;&gt;0,1/(1/AZ45-1/N45),0)</f>
        <v>2.5197138529906242</v>
      </c>
      <c r="G45">
        <f>((BC45-AP45/2)*S45-E45)/(BC45+AP45/2)</f>
        <v>384.85948303454137</v>
      </c>
      <c r="H45">
        <f>AP45*1000</f>
        <v>22.172401494943703</v>
      </c>
      <c r="I45">
        <f>(AU45-BA45)</f>
        <v>1.1802900828619647</v>
      </c>
      <c r="J45">
        <f>(P45+AT45*D45)</f>
        <v>31.080598831176758</v>
      </c>
      <c r="K45" s="1"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31.636884689331055</v>
      </c>
      <c r="P45" s="1">
        <v>31.080598831176758</v>
      </c>
      <c r="Q45" s="1">
        <v>31.728832244873047</v>
      </c>
      <c r="R45" s="1">
        <v>399.99462890625</v>
      </c>
      <c r="S45" s="1">
        <v>392.58816528320313</v>
      </c>
      <c r="T45" s="1">
        <v>18.610406875610352</v>
      </c>
      <c r="U45" s="1">
        <v>37.929279327392578</v>
      </c>
      <c r="V45" s="1">
        <v>35.158000946044922</v>
      </c>
      <c r="W45" s="1">
        <v>71.654403686523438</v>
      </c>
      <c r="X45" s="1">
        <v>300.33563232421875</v>
      </c>
      <c r="Y45" s="1">
        <v>1251.1591796875</v>
      </c>
      <c r="Z45" s="1">
        <v>5.6022632867097855E-2</v>
      </c>
      <c r="AA45" s="1">
        <v>88.371360778808594</v>
      </c>
      <c r="AB45" s="1">
        <v>34.505813598632813</v>
      </c>
      <c r="AC45" s="1">
        <v>3.6764798164367676</v>
      </c>
      <c r="AD45" s="1">
        <v>4.865415021777153E-2</v>
      </c>
      <c r="AE45" s="1">
        <v>9.9555300548672676E-3</v>
      </c>
      <c r="AF45" s="1">
        <v>2.7601942420005798E-2</v>
      </c>
      <c r="AG45" s="1">
        <v>1.9578447565436363E-2</v>
      </c>
      <c r="AH45" s="1">
        <v>0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1.1041751188390394</v>
      </c>
      <c r="AP45">
        <f>(U45-T45)/(1000-U45)*AO45</f>
        <v>2.2172401494943702E-2</v>
      </c>
      <c r="AQ45">
        <f>(P45+273.15)</f>
        <v>304.23059883117674</v>
      </c>
      <c r="AR45">
        <f>(O45+273.15)</f>
        <v>304.78688468933103</v>
      </c>
      <c r="AS45">
        <f>(Y45*AK45+Z45*AL45)*AM45</f>
        <v>200.18546427550609</v>
      </c>
      <c r="AT45">
        <f>((AS45+0.00000010773*(AR45^4-AQ45^4))-AP45*44100)/(L45*0.92*2*29.3+0.00000043092*AQ45^3)</f>
        <v>-6.0451579453941067</v>
      </c>
      <c r="AU45">
        <f>0.61365*EXP(17.502*J45/(240.97+J45))</f>
        <v>4.5321521103831808</v>
      </c>
      <c r="AV45">
        <f>AU45*1000/AA45</f>
        <v>51.285304089942095</v>
      </c>
      <c r="AW45">
        <f>(AV45-U45)</f>
        <v>13.356024762549517</v>
      </c>
      <c r="AX45">
        <f>IF(D45,P45,(O45+P45)/2)</f>
        <v>31.358741760253906</v>
      </c>
      <c r="AY45">
        <f>0.61365*EXP(17.502*AX45/(240.97+AX45))</f>
        <v>4.6044828188454732</v>
      </c>
      <c r="AZ45">
        <f>IF(AW45&lt;&gt;0,(1000-(AV45+U45)/2)/AW45*AP45,0)</f>
        <v>1.586052069398334</v>
      </c>
      <c r="BA45">
        <f>U45*AA45/1000</f>
        <v>3.3518620275212161</v>
      </c>
      <c r="BB45">
        <f>(AY45-BA45)</f>
        <v>1.2526207913242571</v>
      </c>
      <c r="BC45">
        <f>1/(1.6/F45+1.37/N45)</f>
        <v>1.0470544483354824</v>
      </c>
      <c r="BD45">
        <f>G45*AA45*0.001</f>
        <v>34.010556224391223</v>
      </c>
      <c r="BE45">
        <f>G45/S45</f>
        <v>0.98031351188824944</v>
      </c>
      <c r="BF45">
        <f>(1-AP45*AA45/AU45/F45)*100</f>
        <v>82.841924460061691</v>
      </c>
      <c r="BG45">
        <f>(S45-E45/(N45/1.35))</f>
        <v>392.75424895623723</v>
      </c>
      <c r="BH45">
        <f>E45*BF45/100/BG45</f>
        <v>-1.1107121981107091E-3</v>
      </c>
    </row>
    <row r="46" spans="1:60" x14ac:dyDescent="0.35">
      <c r="A46" s="1" t="s">
        <v>0</v>
      </c>
      <c r="B46" s="1" t="s">
        <v>5629</v>
      </c>
      <c r="K46" s="1">
        <v>2.72</v>
      </c>
    </row>
    <row r="47" spans="1:60" x14ac:dyDescent="0.35">
      <c r="A47" s="1" t="s">
        <v>0</v>
      </c>
      <c r="B47" s="1" t="s">
        <v>5628</v>
      </c>
      <c r="K47" s="1">
        <v>2.72</v>
      </c>
    </row>
    <row r="48" spans="1:60" x14ac:dyDescent="0.35">
      <c r="A48" s="1">
        <v>11</v>
      </c>
      <c r="B48" s="1" t="s">
        <v>5627</v>
      </c>
      <c r="C48" s="1">
        <v>2500.5000012405217</v>
      </c>
      <c r="D48" s="1">
        <v>0</v>
      </c>
      <c r="E48">
        <f>(R48-S48*(1000-T48)/(1000-U48))*AO48</f>
        <v>0.39372648624896472</v>
      </c>
      <c r="F48">
        <f>IF(AZ48&lt;&gt;0,1/(1/AZ48-1/N48),0)</f>
        <v>2.9147945750027251</v>
      </c>
      <c r="G48">
        <f>((BC48-AP48/2)*S48-E48)/(BC48+AP48/2)</f>
        <v>383.3621254161207</v>
      </c>
      <c r="H48">
        <f>AP48*1000</f>
        <v>23.011625062901587</v>
      </c>
      <c r="I48">
        <f>(AU48-BA48)</f>
        <v>1.11948241812595</v>
      </c>
      <c r="J48">
        <f>(P48+AT48*D48)</f>
        <v>31.227117538452148</v>
      </c>
      <c r="K48" s="1"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31.734272003173828</v>
      </c>
      <c r="P48" s="1">
        <v>31.227117538452148</v>
      </c>
      <c r="Q48" s="1">
        <v>31.807016372680664</v>
      </c>
      <c r="R48" s="1">
        <v>399.96578979492188</v>
      </c>
      <c r="S48" s="1">
        <v>391.45120239257813</v>
      </c>
      <c r="T48" s="1">
        <v>19.022554397583008</v>
      </c>
      <c r="U48" s="1">
        <v>39.049179077148438</v>
      </c>
      <c r="V48" s="1">
        <v>35.736732482910156</v>
      </c>
      <c r="W48" s="1">
        <v>73.359764099121094</v>
      </c>
      <c r="X48" s="1">
        <v>300.3375244140625</v>
      </c>
      <c r="Y48" s="1">
        <v>1600.037841796875</v>
      </c>
      <c r="Z48" s="1">
        <v>0.12919536232948303</v>
      </c>
      <c r="AA48" s="1">
        <v>88.366706848144531</v>
      </c>
      <c r="AB48" s="1">
        <v>34.772239685058594</v>
      </c>
      <c r="AC48" s="1">
        <v>3.6876447200775146</v>
      </c>
      <c r="AD48" s="1">
        <v>5.9701249003410339E-2</v>
      </c>
      <c r="AE48" s="1">
        <v>9.413926862180233E-3</v>
      </c>
      <c r="AF48" s="1">
        <v>6.9798313081264496E-2</v>
      </c>
      <c r="AG48" s="1">
        <v>1.0949880816042423E-2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1.1041820750517002</v>
      </c>
      <c r="AP48">
        <f>(U48-T48)/(1000-U48)*AO48</f>
        <v>2.3011625062901588E-2</v>
      </c>
      <c r="AQ48">
        <f>(P48+273.15)</f>
        <v>304.37711753845213</v>
      </c>
      <c r="AR48">
        <f>(O48+273.15)</f>
        <v>304.88427200317381</v>
      </c>
      <c r="AS48">
        <f>(Y48*AK48+Z48*AL48)*AM48</f>
        <v>256.00604896531877</v>
      </c>
      <c r="AT48">
        <f>((AS48+0.00000010773*(AR48^4-AQ48^4))-AP48*44100)/(L48*0.92*2*29.3+0.00000043092*AQ48^3)</f>
        <v>-5.9014576855947807</v>
      </c>
      <c r="AU48">
        <f>0.61365*EXP(17.502*J48/(240.97+J48))</f>
        <v>4.5701297782970247</v>
      </c>
      <c r="AV48">
        <f>AU48*1000/AA48</f>
        <v>51.717778576389101</v>
      </c>
      <c r="AW48">
        <f>(AV48-U48)</f>
        <v>12.668599499240663</v>
      </c>
      <c r="AX48">
        <f>IF(D48,P48,(O48+P48)/2)</f>
        <v>31.480694770812988</v>
      </c>
      <c r="AY48">
        <f>0.61365*EXP(17.502*AX48/(240.97+AX48))</f>
        <v>4.6365122175789164</v>
      </c>
      <c r="AZ48">
        <f>IF(AW48&lt;&gt;0,(1000-(AV48+U48)/2)/AW48*AP48,0)</f>
        <v>1.7339941534505483</v>
      </c>
      <c r="BA48">
        <f>U48*AA48/1000</f>
        <v>3.4506473601710748</v>
      </c>
      <c r="BB48">
        <f>(AY48-BA48)</f>
        <v>1.1858648574078416</v>
      </c>
      <c r="BC48">
        <f>1/(1.6/F48+1.37/N48)</f>
        <v>1.1507596490894187</v>
      </c>
      <c r="BD48">
        <f>G48*AA48*0.001</f>
        <v>33.876448553327961</v>
      </c>
      <c r="BE48">
        <f>G48/S48</f>
        <v>0.97933566961343743</v>
      </c>
      <c r="BF48">
        <f>(1-AP48*AA48/AU48/F48)*100</f>
        <v>84.734906304466008</v>
      </c>
      <c r="BG48">
        <f>(S48-E48/(N48/1.35))</f>
        <v>391.32702306103545</v>
      </c>
      <c r="BH48">
        <f>E48*BF48/100/BG48</f>
        <v>8.5254467378525762E-4</v>
      </c>
    </row>
    <row r="49" spans="1:60" x14ac:dyDescent="0.35">
      <c r="A49" s="1" t="s">
        <v>0</v>
      </c>
      <c r="B49" s="1" t="s">
        <v>5626</v>
      </c>
      <c r="K49" s="1">
        <v>2.72</v>
      </c>
    </row>
    <row r="50" spans="1:60" x14ac:dyDescent="0.35">
      <c r="A50" s="1" t="s">
        <v>0</v>
      </c>
      <c r="B50" s="1" t="s">
        <v>5621</v>
      </c>
      <c r="K50" s="1">
        <v>2.72</v>
      </c>
    </row>
    <row r="51" spans="1:60" x14ac:dyDescent="0.35">
      <c r="A51" s="1">
        <v>12</v>
      </c>
      <c r="B51" s="1" t="s">
        <v>5625</v>
      </c>
      <c r="C51" s="1">
        <v>2706.0000012293458</v>
      </c>
      <c r="D51" s="1">
        <v>0</v>
      </c>
      <c r="E51">
        <f>(R51-S51*(1000-T51)/(1000-U51))*AO51</f>
        <v>0.77319456512249551</v>
      </c>
      <c r="F51">
        <f>IF(AZ51&lt;&gt;0,1/(1/AZ51-1/N51),0)</f>
        <v>3.5574416242415685</v>
      </c>
      <c r="G51">
        <f>((BC51-AP51/2)*S51-E51)/(BC51+AP51/2)</f>
        <v>383.12822738176089</v>
      </c>
      <c r="H51">
        <f>AP51*1000</f>
        <v>24.134310046857557</v>
      </c>
      <c r="I51">
        <f>(AU51-BA51)</f>
        <v>1.0468468734581764</v>
      </c>
      <c r="J51">
        <f>(P51+AT51*D51)</f>
        <v>31.406124114990234</v>
      </c>
      <c r="K51" s="1"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31.841167449951172</v>
      </c>
      <c r="P51" s="1">
        <v>31.406124114990234</v>
      </c>
      <c r="Q51" s="1">
        <v>31.886045455932617</v>
      </c>
      <c r="R51" s="1">
        <v>400.15921020507813</v>
      </c>
      <c r="S51" s="1">
        <v>390.91403198242188</v>
      </c>
      <c r="T51" s="1">
        <v>19.426486968994141</v>
      </c>
      <c r="U51" s="1">
        <v>40.402084350585938</v>
      </c>
      <c r="V51" s="1">
        <v>36.273658752441406</v>
      </c>
      <c r="W51" s="1">
        <v>75.439857482910156</v>
      </c>
      <c r="X51" s="1">
        <v>300.31619262695313</v>
      </c>
      <c r="Y51" s="1">
        <v>1999.599365234375</v>
      </c>
      <c r="Z51" s="1">
        <v>2.6296412572264671E-2</v>
      </c>
      <c r="AA51" s="1">
        <v>88.363197326660156</v>
      </c>
      <c r="AB51" s="1">
        <v>34.888881683349609</v>
      </c>
      <c r="AC51" s="1">
        <v>3.728649377822876</v>
      </c>
      <c r="AD51" s="1">
        <v>7.0093140006065369E-2</v>
      </c>
      <c r="AE51" s="1">
        <v>1.3416977599263191E-2</v>
      </c>
      <c r="AF51" s="1">
        <v>4.1030175983905792E-2</v>
      </c>
      <c r="AG51" s="1">
        <v>2.6886241510510445E-2</v>
      </c>
      <c r="AH51" s="1">
        <v>0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1.1041036493637979</v>
      </c>
      <c r="AP51">
        <f>(U51-T51)/(1000-U51)*AO51</f>
        <v>2.4134310046857559E-2</v>
      </c>
      <c r="AQ51">
        <f>(P51+273.15)</f>
        <v>304.55612411499021</v>
      </c>
      <c r="AR51">
        <f>(O51+273.15)</f>
        <v>304.99116744995115</v>
      </c>
      <c r="AS51">
        <f>(Y51*AK51+Z51*AL51)*AM51</f>
        <v>319.93589128637541</v>
      </c>
      <c r="AT51">
        <f>((AS51+0.00000010773*(AR51^4-AQ51^4))-AP51*44100)/(L51*0.92*2*29.3+0.00000043092*AQ51^3)</f>
        <v>-5.7942479600193266</v>
      </c>
      <c r="AU51">
        <f>0.61365*EXP(17.502*J51/(240.97+J51))</f>
        <v>4.61690422533737</v>
      </c>
      <c r="AV51">
        <f>AU51*1000/AA51</f>
        <v>52.249175731720598</v>
      </c>
      <c r="AW51">
        <f>(AV51-U51)</f>
        <v>11.847091381134661</v>
      </c>
      <c r="AX51">
        <f>IF(D51,P51,(O51+P51)/2)</f>
        <v>31.623645782470703</v>
      </c>
      <c r="AY51">
        <f>0.61365*EXP(17.502*AX51/(240.97+AX51))</f>
        <v>4.6743033220527783</v>
      </c>
      <c r="AZ51">
        <f>IF(AW51&lt;&gt;0,(1000-(AV51+U51)/2)/AW51*AP51,0)</f>
        <v>1.9427783738529711</v>
      </c>
      <c r="BA51">
        <f>U51*AA51/1000</f>
        <v>3.5700573518791936</v>
      </c>
      <c r="BB51">
        <f>(AY51-BA51)</f>
        <v>1.1042459701735847</v>
      </c>
      <c r="BC51">
        <f>1/(1.6/F51+1.37/N51)</f>
        <v>1.2989900238051937</v>
      </c>
      <c r="BD51">
        <f>G51*AA51*0.001</f>
        <v>33.85443515754806</v>
      </c>
      <c r="BE51">
        <f>G51/S51</f>
        <v>0.98008307718917831</v>
      </c>
      <c r="BF51">
        <f>(1-AP51*AA51/AU51/F51)*100</f>
        <v>87.015726289911768</v>
      </c>
      <c r="BG51">
        <f>(S51-E51/(N51/1.35))</f>
        <v>390.67017034851432</v>
      </c>
      <c r="BH51">
        <f>E51*BF51/100/BG51</f>
        <v>1.7221710730442074E-3</v>
      </c>
    </row>
    <row r="52" spans="1:60" x14ac:dyDescent="0.35">
      <c r="A52" s="1" t="s">
        <v>0</v>
      </c>
      <c r="B52" s="1" t="s">
        <v>5624</v>
      </c>
    </row>
    <row r="53" spans="1:60" x14ac:dyDescent="0.35">
      <c r="A53" s="1" t="s">
        <v>0</v>
      </c>
      <c r="B53" s="1" t="s">
        <v>5623</v>
      </c>
    </row>
    <row r="54" spans="1:60" x14ac:dyDescent="0.35">
      <c r="A54" s="1" t="s">
        <v>0</v>
      </c>
      <c r="B54" s="1" t="s">
        <v>5622</v>
      </c>
    </row>
    <row r="55" spans="1:60" x14ac:dyDescent="0.35">
      <c r="A55" s="1" t="s">
        <v>0</v>
      </c>
      <c r="B55" s="1" t="s">
        <v>5621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26480E-31FB-4F18-8AED-34BD635A881E}">
  <dimension ref="A1:BH55"/>
  <sheetViews>
    <sheetView zoomScale="48" workbookViewId="0">
      <selection activeCell="K18" sqref="K18:K51"/>
    </sheetView>
  </sheetViews>
  <sheetFormatPr defaultRowHeight="14.5" x14ac:dyDescent="0.35"/>
  <sheetData>
    <row r="1" spans="1:60" x14ac:dyDescent="0.35">
      <c r="A1" s="1" t="s">
        <v>398</v>
      </c>
    </row>
    <row r="2" spans="1:60" x14ac:dyDescent="0.35">
      <c r="A2" s="1" t="s">
        <v>4964</v>
      </c>
    </row>
    <row r="3" spans="1:60" x14ac:dyDescent="0.35">
      <c r="A3" s="1" t="s">
        <v>69</v>
      </c>
      <c r="B3" s="1" t="s">
        <v>396</v>
      </c>
    </row>
    <row r="4" spans="1:60" x14ac:dyDescent="0.35">
      <c r="A4" s="1" t="s">
        <v>67</v>
      </c>
      <c r="B4" s="1" t="s">
        <v>66</v>
      </c>
      <c r="C4" s="1">
        <v>1</v>
      </c>
      <c r="D4" s="1">
        <v>0.15999999642372131</v>
      </c>
    </row>
    <row r="5" spans="1:60" x14ac:dyDescent="0.35">
      <c r="A5" s="1" t="s">
        <v>65</v>
      </c>
      <c r="B5" s="1">
        <v>4</v>
      </c>
    </row>
    <row r="6" spans="1:60" x14ac:dyDescent="0.35">
      <c r="A6" s="1" t="s">
        <v>64</v>
      </c>
      <c r="B6" s="1" t="s">
        <v>395</v>
      </c>
    </row>
    <row r="7" spans="1:60" x14ac:dyDescent="0.35">
      <c r="A7" s="1" t="s">
        <v>0</v>
      </c>
      <c r="B7" s="1" t="s">
        <v>62</v>
      </c>
    </row>
    <row r="9" spans="1:60" x14ac:dyDescent="0.35">
      <c r="A9" s="1" t="s">
        <v>61</v>
      </c>
      <c r="B9" s="1" t="s">
        <v>60</v>
      </c>
      <c r="C9" s="1" t="s">
        <v>59</v>
      </c>
      <c r="D9" s="1" t="s">
        <v>58</v>
      </c>
      <c r="E9" s="1" t="s">
        <v>57</v>
      </c>
      <c r="F9" s="1" t="s">
        <v>56</v>
      </c>
      <c r="G9" s="1" t="s">
        <v>55</v>
      </c>
      <c r="H9" s="1" t="s">
        <v>54</v>
      </c>
      <c r="I9" s="1" t="s">
        <v>53</v>
      </c>
      <c r="J9" s="1" t="s">
        <v>52</v>
      </c>
      <c r="K9" s="1" t="s">
        <v>51</v>
      </c>
      <c r="L9" s="1" t="s">
        <v>50</v>
      </c>
      <c r="M9" s="1" t="s">
        <v>49</v>
      </c>
      <c r="N9" s="1" t="s">
        <v>48</v>
      </c>
      <c r="O9" s="1" t="s">
        <v>47</v>
      </c>
      <c r="P9" s="1" t="s">
        <v>46</v>
      </c>
      <c r="Q9" s="1" t="s">
        <v>45</v>
      </c>
      <c r="R9" s="1" t="s">
        <v>44</v>
      </c>
      <c r="S9" s="1" t="s">
        <v>43</v>
      </c>
      <c r="T9" s="1" t="s">
        <v>42</v>
      </c>
      <c r="U9" s="1" t="s">
        <v>41</v>
      </c>
      <c r="V9" s="1" t="s">
        <v>40</v>
      </c>
      <c r="W9" s="1" t="s">
        <v>39</v>
      </c>
      <c r="X9" s="1" t="s">
        <v>38</v>
      </c>
      <c r="Y9" s="1" t="s">
        <v>37</v>
      </c>
      <c r="Z9" s="1" t="s">
        <v>36</v>
      </c>
      <c r="AA9" s="1" t="s">
        <v>35</v>
      </c>
      <c r="AB9" s="1" t="s">
        <v>34</v>
      </c>
      <c r="AC9" s="1" t="s">
        <v>33</v>
      </c>
      <c r="AD9" s="1" t="s">
        <v>394</v>
      </c>
      <c r="AE9" s="1" t="s">
        <v>393</v>
      </c>
      <c r="AF9" s="1" t="s">
        <v>392</v>
      </c>
      <c r="AG9" s="1" t="s">
        <v>391</v>
      </c>
      <c r="AH9" s="1" t="s">
        <v>32</v>
      </c>
      <c r="AI9" s="1" t="s">
        <v>31</v>
      </c>
      <c r="AJ9" s="1" t="s">
        <v>30</v>
      </c>
      <c r="AK9" s="1" t="s">
        <v>29</v>
      </c>
      <c r="AL9" s="1" t="s">
        <v>28</v>
      </c>
      <c r="AM9" s="1" t="s">
        <v>27</v>
      </c>
      <c r="AN9" s="1" t="s">
        <v>26</v>
      </c>
      <c r="AO9" s="1" t="s">
        <v>25</v>
      </c>
      <c r="AP9" s="1" t="s">
        <v>24</v>
      </c>
      <c r="AQ9" s="1" t="s">
        <v>23</v>
      </c>
      <c r="AR9" s="1" t="s">
        <v>22</v>
      </c>
      <c r="AS9" s="1" t="s">
        <v>21</v>
      </c>
      <c r="AT9" s="1" t="s">
        <v>20</v>
      </c>
      <c r="AU9" s="1" t="s">
        <v>19</v>
      </c>
      <c r="AV9" s="1" t="s">
        <v>18</v>
      </c>
      <c r="AW9" s="1" t="s">
        <v>17</v>
      </c>
      <c r="AX9" s="1" t="s">
        <v>16</v>
      </c>
      <c r="AY9" s="1" t="s">
        <v>15</v>
      </c>
      <c r="AZ9" s="1" t="s">
        <v>14</v>
      </c>
      <c r="BA9" s="1" t="s">
        <v>13</v>
      </c>
      <c r="BB9" s="1" t="s">
        <v>12</v>
      </c>
      <c r="BC9" s="1" t="s">
        <v>11</v>
      </c>
      <c r="BD9" s="1" t="s">
        <v>10</v>
      </c>
      <c r="BE9" s="1" t="s">
        <v>9</v>
      </c>
      <c r="BF9" s="1" t="s">
        <v>8</v>
      </c>
      <c r="BG9" s="1" t="s">
        <v>7</v>
      </c>
      <c r="BH9" s="1" t="s">
        <v>6</v>
      </c>
    </row>
    <row r="10" spans="1:60" x14ac:dyDescent="0.35">
      <c r="A10" s="1" t="s">
        <v>5</v>
      </c>
      <c r="B10" s="1" t="s">
        <v>5</v>
      </c>
      <c r="C10" s="1" t="s">
        <v>5</v>
      </c>
      <c r="D10" s="1" t="s">
        <v>5</v>
      </c>
      <c r="E10" s="1" t="s">
        <v>4</v>
      </c>
      <c r="F10" s="1" t="s">
        <v>4</v>
      </c>
      <c r="G10" s="1" t="s">
        <v>4</v>
      </c>
      <c r="H10" s="1" t="s">
        <v>4</v>
      </c>
      <c r="I10" s="1" t="s">
        <v>4</v>
      </c>
      <c r="J10" s="1" t="s">
        <v>4</v>
      </c>
      <c r="K10" s="1" t="s">
        <v>5</v>
      </c>
      <c r="L10" s="1" t="s">
        <v>4</v>
      </c>
      <c r="M10" s="1" t="s">
        <v>5</v>
      </c>
      <c r="N10" s="1" t="s">
        <v>4</v>
      </c>
      <c r="O10" s="1" t="s">
        <v>5</v>
      </c>
      <c r="P10" s="1" t="s">
        <v>5</v>
      </c>
      <c r="Q10" s="1" t="s">
        <v>5</v>
      </c>
      <c r="R10" s="1" t="s">
        <v>5</v>
      </c>
      <c r="S10" s="1" t="s">
        <v>5</v>
      </c>
      <c r="T10" s="1" t="s">
        <v>5</v>
      </c>
      <c r="U10" s="1" t="s">
        <v>5</v>
      </c>
      <c r="V10" s="1" t="s">
        <v>5</v>
      </c>
      <c r="W10" s="1" t="s">
        <v>5</v>
      </c>
      <c r="X10" s="1" t="s">
        <v>5</v>
      </c>
      <c r="Y10" s="1" t="s">
        <v>5</v>
      </c>
      <c r="Z10" s="1" t="s">
        <v>5</v>
      </c>
      <c r="AA10" s="1" t="s">
        <v>5</v>
      </c>
      <c r="AB10" s="1" t="s">
        <v>5</v>
      </c>
      <c r="AC10" s="1" t="s">
        <v>5</v>
      </c>
      <c r="AD10" s="1" t="s">
        <v>5</v>
      </c>
      <c r="AE10" s="1" t="s">
        <v>5</v>
      </c>
      <c r="AF10" s="1" t="s">
        <v>5</v>
      </c>
      <c r="AG10" s="1" t="s">
        <v>5</v>
      </c>
      <c r="AH10" s="1" t="s">
        <v>5</v>
      </c>
      <c r="AI10" s="1" t="s">
        <v>5</v>
      </c>
      <c r="AJ10" s="1" t="s">
        <v>5</v>
      </c>
      <c r="AK10" s="1" t="s">
        <v>5</v>
      </c>
      <c r="AL10" s="1" t="s">
        <v>5</v>
      </c>
      <c r="AM10" s="1" t="s">
        <v>5</v>
      </c>
      <c r="AN10" s="1" t="s">
        <v>5</v>
      </c>
      <c r="AO10" s="1" t="s">
        <v>4</v>
      </c>
      <c r="AP10" s="1" t="s">
        <v>4</v>
      </c>
      <c r="AQ10" s="1" t="s">
        <v>4</v>
      </c>
      <c r="AR10" s="1" t="s">
        <v>4</v>
      </c>
      <c r="AS10" s="1" t="s">
        <v>4</v>
      </c>
      <c r="AT10" s="1" t="s">
        <v>4</v>
      </c>
      <c r="AU10" s="1" t="s">
        <v>4</v>
      </c>
      <c r="AV10" s="1" t="s">
        <v>4</v>
      </c>
      <c r="AW10" s="1" t="s">
        <v>4</v>
      </c>
      <c r="AX10" s="1" t="s">
        <v>4</v>
      </c>
      <c r="AY10" s="1" t="s">
        <v>4</v>
      </c>
      <c r="AZ10" s="1" t="s">
        <v>4</v>
      </c>
      <c r="BA10" s="1" t="s">
        <v>4</v>
      </c>
      <c r="BB10" s="1" t="s">
        <v>4</v>
      </c>
      <c r="BC10" s="1" t="s">
        <v>4</v>
      </c>
      <c r="BD10" s="1" t="s">
        <v>4</v>
      </c>
      <c r="BE10" s="1" t="s">
        <v>4</v>
      </c>
      <c r="BF10" s="1" t="s">
        <v>4</v>
      </c>
      <c r="BG10" s="1" t="s">
        <v>4</v>
      </c>
      <c r="BH10" s="1" t="s">
        <v>4</v>
      </c>
    </row>
    <row r="11" spans="1:60" x14ac:dyDescent="0.35">
      <c r="A11" s="1" t="s">
        <v>0</v>
      </c>
      <c r="B11" s="1" t="s">
        <v>4963</v>
      </c>
    </row>
    <row r="12" spans="1:60" x14ac:dyDescent="0.35">
      <c r="A12" s="1" t="s">
        <v>0</v>
      </c>
      <c r="B12" s="1" t="s">
        <v>4962</v>
      </c>
    </row>
    <row r="13" spans="1:60" x14ac:dyDescent="0.35">
      <c r="A13" s="1" t="s">
        <v>0</v>
      </c>
      <c r="B13" s="1" t="s">
        <v>4961</v>
      </c>
    </row>
    <row r="14" spans="1:60" x14ac:dyDescent="0.35">
      <c r="A14" s="1" t="s">
        <v>0</v>
      </c>
      <c r="B14" s="1" t="s">
        <v>4960</v>
      </c>
    </row>
    <row r="15" spans="1:60" x14ac:dyDescent="0.35">
      <c r="A15" s="1" t="s">
        <v>0</v>
      </c>
      <c r="B15" s="1" t="s">
        <v>4959</v>
      </c>
    </row>
    <row r="16" spans="1:60" x14ac:dyDescent="0.35">
      <c r="A16" s="1" t="s">
        <v>0</v>
      </c>
      <c r="B16" s="1" t="s">
        <v>4958</v>
      </c>
    </row>
    <row r="17" spans="1:60" x14ac:dyDescent="0.35">
      <c r="A17" s="1" t="s">
        <v>0</v>
      </c>
      <c r="B17" s="1" t="s">
        <v>4957</v>
      </c>
    </row>
    <row r="18" spans="1:60" x14ac:dyDescent="0.35">
      <c r="A18" s="1">
        <v>1</v>
      </c>
      <c r="B18" s="1" t="s">
        <v>4956</v>
      </c>
      <c r="C18" s="1">
        <v>488.00000183284283</v>
      </c>
      <c r="D18" s="1">
        <v>0</v>
      </c>
      <c r="E18">
        <f>(R18-S18*(1000-T18)/(1000-U18))*AO18</f>
        <v>-6.0524513916969793</v>
      </c>
      <c r="F18">
        <f>IF(AZ18&lt;&gt;0,1/(1/AZ18-1/N18),0)</f>
        <v>13.091954470726408</v>
      </c>
      <c r="G18">
        <f>((BC18-AP18/2)*S18-E18)/(BC18+AP18/2)</f>
        <v>394.59347476613334</v>
      </c>
      <c r="H18">
        <f>AP18*1000</f>
        <v>25.324708673884412</v>
      </c>
      <c r="I18">
        <f>(AU18-BA18)</f>
        <v>0.66149751068273055</v>
      </c>
      <c r="J18">
        <f>(P18+AT18*D18)</f>
        <v>30.649423599243164</v>
      </c>
      <c r="K18" s="1"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32.038848876953125</v>
      </c>
      <c r="P18" s="1">
        <v>30.649423599243164</v>
      </c>
      <c r="Q18" s="1">
        <v>32.159339904785156</v>
      </c>
      <c r="R18" s="1">
        <v>399.95489501953125</v>
      </c>
      <c r="S18" s="1">
        <v>396.34609985351563</v>
      </c>
      <c r="T18" s="1">
        <v>20.605642318725586</v>
      </c>
      <c r="U18" s="1">
        <v>42.563968658447266</v>
      </c>
      <c r="V18" s="1">
        <v>38.041007995605469</v>
      </c>
      <c r="W18" s="1">
        <v>78.579269409179688</v>
      </c>
      <c r="X18" s="1">
        <v>300.347412109375</v>
      </c>
      <c r="Y18" s="1">
        <v>0.19049170613288879</v>
      </c>
      <c r="Z18" s="1">
        <v>7.4315786361694336E-2</v>
      </c>
      <c r="AA18" s="1">
        <v>88.3489990234375</v>
      </c>
      <c r="AB18" s="1">
        <v>34.872760772705078</v>
      </c>
      <c r="AC18" s="1">
        <v>3.765143871307373</v>
      </c>
      <c r="AD18" s="1">
        <v>6.5697841346263885E-2</v>
      </c>
      <c r="AE18" s="1">
        <v>6.2226098962128162E-3</v>
      </c>
      <c r="AF18" s="1">
        <v>3.2404251396656036E-2</v>
      </c>
      <c r="AG18" s="1">
        <v>1.7646443098783493E-2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1.1042184268727018</v>
      </c>
      <c r="AP18">
        <f>(U18-T18)/(1000-U18)*AO18</f>
        <v>2.5324708673884411E-2</v>
      </c>
      <c r="AQ18">
        <f>(P18+273.15)</f>
        <v>303.79942359924314</v>
      </c>
      <c r="AR18">
        <f>(O18+273.15)</f>
        <v>305.1888488769531</v>
      </c>
      <c r="AS18">
        <f>(Y18*AK18+Z18*AL18)*AM18</f>
        <v>3.0478672300010778E-2</v>
      </c>
      <c r="AT18">
        <f>((AS18+0.00000010773*(AR18^4-AQ18^4))-AP18*44100)/(L18*0.92*2*29.3+0.00000043092*AQ18^3)</f>
        <v>-8.6290208828080104</v>
      </c>
      <c r="AU18">
        <f>0.61365*EXP(17.502*J18/(240.97+J18))</f>
        <v>4.4219815361215122</v>
      </c>
      <c r="AV18">
        <f>AU18*1000/AA18</f>
        <v>50.051291865213265</v>
      </c>
      <c r="AW18">
        <f>(AV18-U18)</f>
        <v>7.4873232067659998</v>
      </c>
      <c r="AX18">
        <f>IF(D18,P18,(O18+P18)/2)</f>
        <v>31.344136238098145</v>
      </c>
      <c r="AY18">
        <f>0.61365*EXP(17.502*AX18/(240.97+AX18))</f>
        <v>4.6006598163593235</v>
      </c>
      <c r="AZ18">
        <f>IF(AW18&lt;&gt;0,(1000-(AV18+U18)/2)/AW18*AP18,0)</f>
        <v>3.2257164224325736</v>
      </c>
      <c r="BA18">
        <f>U18*AA18/1000</f>
        <v>3.7604840254387817</v>
      </c>
      <c r="BB18">
        <f>(AY18-BA18)</f>
        <v>0.84017579092054184</v>
      </c>
      <c r="BC18">
        <f>1/(1.6/F18+1.37/N18)</f>
        <v>2.2610116617502354</v>
      </c>
      <c r="BD18">
        <f>G18*AA18*0.001</f>
        <v>34.861938516767921</v>
      </c>
      <c r="BE18">
        <f>G18/S18</f>
        <v>0.99557804381567017</v>
      </c>
      <c r="BF18">
        <f>(1-AP18*AA18/AU18/F18)*100</f>
        <v>96.135220860640288</v>
      </c>
      <c r="BG18">
        <f>(S18-E18/(N18/1.35))</f>
        <v>398.25501224388063</v>
      </c>
      <c r="BH18">
        <f>E18*BF18/100/BG18</f>
        <v>-1.4610079808179971E-2</v>
      </c>
    </row>
    <row r="19" spans="1:60" x14ac:dyDescent="0.35">
      <c r="A19" s="1" t="s">
        <v>0</v>
      </c>
      <c r="B19" s="1" t="s">
        <v>4955</v>
      </c>
      <c r="K19" s="1">
        <v>2.72</v>
      </c>
    </row>
    <row r="20" spans="1:60" x14ac:dyDescent="0.35">
      <c r="A20" s="1" t="s">
        <v>0</v>
      </c>
      <c r="B20" s="1" t="s">
        <v>4954</v>
      </c>
      <c r="K20" s="1">
        <v>2.72</v>
      </c>
    </row>
    <row r="21" spans="1:60" x14ac:dyDescent="0.35">
      <c r="A21" s="1">
        <v>2</v>
      </c>
      <c r="B21" s="1" t="s">
        <v>4953</v>
      </c>
      <c r="C21" s="1">
        <v>693.5000018440187</v>
      </c>
      <c r="D21" s="1">
        <v>0</v>
      </c>
      <c r="E21">
        <f>(R21-S21*(1000-T21)/(1000-U21))*AO21</f>
        <v>-5.6425641657179932</v>
      </c>
      <c r="F21">
        <f>IF(AZ21&lt;&gt;0,1/(1/AZ21-1/N21),0)</f>
        <v>9.5436110300781394</v>
      </c>
      <c r="G21">
        <f>((BC21-AP21/2)*S21-E21)/(BC21+AP21/2)</f>
        <v>394.50058597694658</v>
      </c>
      <c r="H21">
        <f>AP21*1000</f>
        <v>24.001286901675702</v>
      </c>
      <c r="I21">
        <f>(AU21-BA21)</f>
        <v>0.68476518112807661</v>
      </c>
      <c r="J21">
        <f>(P21+AT21*D21)</f>
        <v>30.464326858520508</v>
      </c>
      <c r="K21" s="1"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31.971408843994141</v>
      </c>
      <c r="P21" s="1">
        <v>30.464326858520508</v>
      </c>
      <c r="Q21" s="1">
        <v>32.138137817382813</v>
      </c>
      <c r="R21" s="1">
        <v>399.88397216796875</v>
      </c>
      <c r="S21" s="1">
        <v>396.3775634765625</v>
      </c>
      <c r="T21" s="1">
        <v>20.94502067565918</v>
      </c>
      <c r="U21" s="1">
        <v>41.777427673339844</v>
      </c>
      <c r="V21" s="1">
        <v>38.811729431152344</v>
      </c>
      <c r="W21" s="1">
        <v>77.414779663085938</v>
      </c>
      <c r="X21" s="1">
        <v>300.28274536132813</v>
      </c>
      <c r="Y21" s="1">
        <v>24.980813980102539</v>
      </c>
      <c r="Z21" s="1">
        <v>8.3464041352272034E-2</v>
      </c>
      <c r="AA21" s="1">
        <v>88.340583801269531</v>
      </c>
      <c r="AB21" s="1">
        <v>34.948795318603516</v>
      </c>
      <c r="AC21" s="1">
        <v>3.768500804901123</v>
      </c>
      <c r="AD21" s="1">
        <v>6.542234867811203E-2</v>
      </c>
      <c r="AE21" s="1">
        <v>1.3953801244497299E-2</v>
      </c>
      <c r="AF21" s="1">
        <v>2.345188707113266E-2</v>
      </c>
      <c r="AG21" s="1">
        <v>2.7147014625370502E-3</v>
      </c>
      <c r="AH21" s="1">
        <v>0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1.1039806814754709</v>
      </c>
      <c r="AP21">
        <f>(U21-T21)/(1000-U21)*AO21</f>
        <v>2.4001286901675703E-2</v>
      </c>
      <c r="AQ21">
        <f>(P21+273.15)</f>
        <v>303.61432685852049</v>
      </c>
      <c r="AR21">
        <f>(O21+273.15)</f>
        <v>305.12140884399412</v>
      </c>
      <c r="AS21">
        <f>(Y21*AK21+Z21*AL21)*AM21</f>
        <v>3.9969301474780536</v>
      </c>
      <c r="AT21">
        <f>((AS21+0.00000010773*(AR21^4-AQ21^4))-AP21*44100)/(L21*0.92*2*29.3+0.00000043092*AQ21^3)</f>
        <v>-8.1303804631215222</v>
      </c>
      <c r="AU21">
        <f>0.61365*EXP(17.502*J21/(240.97+J21))</f>
        <v>4.375407531506232</v>
      </c>
      <c r="AV21">
        <f>AU21*1000/AA21</f>
        <v>49.528850084906878</v>
      </c>
      <c r="AW21">
        <f>(AV21-U21)</f>
        <v>7.7514224115670345</v>
      </c>
      <c r="AX21">
        <f>IF(D21,P21,(O21+P21)/2)</f>
        <v>31.217867851257324</v>
      </c>
      <c r="AY21">
        <f>0.61365*EXP(17.502*AX21/(240.97+AX21))</f>
        <v>4.5677240885318779</v>
      </c>
      <c r="AZ21">
        <f>IF(AW21&lt;&gt;0,(1000-(AV21+U21)/2)/AW21*AP21,0)</f>
        <v>2.9550128481316</v>
      </c>
      <c r="BA21">
        <f>U21*AA21/1000</f>
        <v>3.6906423503781554</v>
      </c>
      <c r="BB21">
        <f>(AY21-BA21)</f>
        <v>0.87708173815372259</v>
      </c>
      <c r="BC21">
        <f>1/(1.6/F21+1.37/N21)</f>
        <v>2.0503615625224572</v>
      </c>
      <c r="BD21">
        <f>G21*AA21*0.001</f>
        <v>34.850412075146387</v>
      </c>
      <c r="BE21">
        <f>G21/S21</f>
        <v>0.99526467269450558</v>
      </c>
      <c r="BF21">
        <f>(1-AP21*AA21/AU21/F21)*100</f>
        <v>94.922340751813977</v>
      </c>
      <c r="BG21">
        <f>(S21-E21/(N21/1.35))</f>
        <v>398.15719952025631</v>
      </c>
      <c r="BH21">
        <f>E21*BF21/100/BG21</f>
        <v>-1.3452108842879515E-2</v>
      </c>
    </row>
    <row r="22" spans="1:60" x14ac:dyDescent="0.35">
      <c r="A22" s="1" t="s">
        <v>0</v>
      </c>
      <c r="B22" s="1" t="s">
        <v>4952</v>
      </c>
      <c r="K22" s="1">
        <v>2.72</v>
      </c>
    </row>
    <row r="23" spans="1:60" x14ac:dyDescent="0.35">
      <c r="A23" s="1" t="s">
        <v>0</v>
      </c>
      <c r="B23" s="1" t="s">
        <v>4951</v>
      </c>
      <c r="K23" s="1">
        <v>2.72</v>
      </c>
    </row>
    <row r="24" spans="1:60" x14ac:dyDescent="0.35">
      <c r="A24" s="1">
        <v>3</v>
      </c>
      <c r="B24" s="1" t="s">
        <v>4950</v>
      </c>
      <c r="C24" s="1">
        <v>899.5000018440187</v>
      </c>
      <c r="D24" s="1">
        <v>0</v>
      </c>
      <c r="E24">
        <f>(R24-S24*(1000-T24)/(1000-U24))*AO24</f>
        <v>-5.5115497275558196</v>
      </c>
      <c r="F24">
        <f>IF(AZ24&lt;&gt;0,1/(1/AZ24-1/N24),0)</f>
        <v>8.332051423075324</v>
      </c>
      <c r="G24">
        <f>((BC24-AP24/2)*S24-E24)/(BC24+AP24/2)</f>
        <v>394.97197649716361</v>
      </c>
      <c r="H24">
        <f>AP24*1000</f>
        <v>23.132433162173577</v>
      </c>
      <c r="I24">
        <f>(AU24-BA24)</f>
        <v>0.68994722127509789</v>
      </c>
      <c r="J24">
        <f>(P24+AT24*D24)</f>
        <v>30.328910827636719</v>
      </c>
      <c r="K24" s="1"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31.875709533691406</v>
      </c>
      <c r="P24" s="1">
        <v>30.328910827636719</v>
      </c>
      <c r="Q24" s="1">
        <v>32.062408447265625</v>
      </c>
      <c r="R24" s="1">
        <v>400.16192626953125</v>
      </c>
      <c r="S24" s="1">
        <v>396.83944702148438</v>
      </c>
      <c r="T24" s="1">
        <v>21.253007888793945</v>
      </c>
      <c r="U24" s="1">
        <v>41.338504791259766</v>
      </c>
      <c r="V24" s="1">
        <v>39.594184875488281</v>
      </c>
      <c r="W24" s="1">
        <v>77.0133056640625</v>
      </c>
      <c r="X24" s="1">
        <v>300.31216430664063</v>
      </c>
      <c r="Y24" s="1">
        <v>49.725273132324219</v>
      </c>
      <c r="Z24" s="1">
        <v>0.21608543395996094</v>
      </c>
      <c r="AA24" s="1">
        <v>88.335517883300781</v>
      </c>
      <c r="AB24" s="1">
        <v>34.932086944580078</v>
      </c>
      <c r="AC24" s="1">
        <v>3.7464675903320313</v>
      </c>
      <c r="AD24" s="1">
        <v>8.4097996354103088E-2</v>
      </c>
      <c r="AE24" s="1">
        <v>8.514968678355217E-3</v>
      </c>
      <c r="AF24" s="1">
        <v>5.7595431804656982E-2</v>
      </c>
      <c r="AG24" s="1">
        <v>7.4347429908812046E-3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1.1040888393626491</v>
      </c>
      <c r="AP24">
        <f>(U24-T24)/(1000-U24)*AO24</f>
        <v>2.3132433162173578E-2</v>
      </c>
      <c r="AQ24">
        <f>(P24+273.15)</f>
        <v>303.4789108276367</v>
      </c>
      <c r="AR24">
        <f>(O24+273.15)</f>
        <v>305.02570953369138</v>
      </c>
      <c r="AS24">
        <f>(Y24*AK24+Z24*AL24)*AM24</f>
        <v>7.9560435233404405</v>
      </c>
      <c r="AT24">
        <f>((AS24+0.00000010773*(AR24^4-AQ24^4))-AP24*44100)/(L24*0.92*2*29.3+0.00000043092*AQ24^3)</f>
        <v>-7.7960231583560589</v>
      </c>
      <c r="AU24">
        <f>0.61365*EXP(17.502*J24/(240.97+J24))</f>
        <v>4.3416054505323398</v>
      </c>
      <c r="AV24">
        <f>AU24*1000/AA24</f>
        <v>49.149034890676639</v>
      </c>
      <c r="AW24">
        <f>(AV24-U24)</f>
        <v>7.8105300994168729</v>
      </c>
      <c r="AX24">
        <f>IF(D24,P24,(O24+P24)/2)</f>
        <v>31.102310180664063</v>
      </c>
      <c r="AY24">
        <f>0.61365*EXP(17.502*AX24/(240.97+AX24))</f>
        <v>4.5377622876249335</v>
      </c>
      <c r="AZ24">
        <f>IF(AW24&lt;&gt;0,(1000-(AV24+U24)/2)/AW24*AP24,0)</f>
        <v>2.8276998358884149</v>
      </c>
      <c r="BA24">
        <f>U24*AA24/1000</f>
        <v>3.6516582292572419</v>
      </c>
      <c r="BB24">
        <f>(AY24-BA24)</f>
        <v>0.88610405836769157</v>
      </c>
      <c r="BC24">
        <f>1/(1.6/F24+1.37/N24)</f>
        <v>1.9527551523555466</v>
      </c>
      <c r="BD24">
        <f>G24*AA24*0.001</f>
        <v>34.89005409326785</v>
      </c>
      <c r="BE24">
        <f>G24/S24</f>
        <v>0.99529414089668444</v>
      </c>
      <c r="BF24">
        <f>(1-AP24*AA24/AU24/F24)*100</f>
        <v>94.351223651365828</v>
      </c>
      <c r="BG24">
        <f>(S24-E24/(N24/1.35))</f>
        <v>398.57776177763049</v>
      </c>
      <c r="BH24">
        <f>E24*BF24/100/BG24</f>
        <v>-1.3046926117778931E-2</v>
      </c>
    </row>
    <row r="25" spans="1:60" x14ac:dyDescent="0.35">
      <c r="A25" s="1" t="s">
        <v>0</v>
      </c>
      <c r="B25" s="1" t="s">
        <v>4949</v>
      </c>
      <c r="K25" s="1">
        <v>2.72</v>
      </c>
    </row>
    <row r="26" spans="1:60" x14ac:dyDescent="0.35">
      <c r="A26" s="1" t="s">
        <v>0</v>
      </c>
      <c r="B26" s="1" t="s">
        <v>4948</v>
      </c>
      <c r="K26" s="1">
        <v>2.72</v>
      </c>
    </row>
    <row r="27" spans="1:60" x14ac:dyDescent="0.35">
      <c r="A27" s="1">
        <v>4</v>
      </c>
      <c r="B27" s="1" t="s">
        <v>4947</v>
      </c>
      <c r="C27" s="1">
        <v>1105.5000018440187</v>
      </c>
      <c r="D27" s="1">
        <v>0</v>
      </c>
      <c r="E27">
        <f>(R27-S27*(1000-T27)/(1000-U27))*AO27</f>
        <v>-5.0151057643884123</v>
      </c>
      <c r="F27">
        <f>IF(AZ27&lt;&gt;0,1/(1/AZ27-1/N27),0)</f>
        <v>7.8932996763699643</v>
      </c>
      <c r="G27">
        <f>((BC27-AP27/2)*S27-E27)/(BC27+AP27/2)</f>
        <v>394.18322869495586</v>
      </c>
      <c r="H27">
        <f>AP27*1000</f>
        <v>22.649258398877922</v>
      </c>
      <c r="I27">
        <f>(AU27-BA27)</f>
        <v>0.68835766956929234</v>
      </c>
      <c r="J27">
        <f>(P27+AT27*D27)</f>
        <v>30.275510787963867</v>
      </c>
      <c r="K27" s="1"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31.806745529174805</v>
      </c>
      <c r="P27" s="1">
        <v>30.275510787963867</v>
      </c>
      <c r="Q27" s="1">
        <v>32.001213073730469</v>
      </c>
      <c r="R27" s="1">
        <v>399.82672119140625</v>
      </c>
      <c r="S27" s="1">
        <v>396.24093627929688</v>
      </c>
      <c r="T27" s="1">
        <v>21.541168212890625</v>
      </c>
      <c r="U27" s="1">
        <v>41.207668304443359</v>
      </c>
      <c r="V27" s="1">
        <v>40.286838531494141</v>
      </c>
      <c r="W27" s="1">
        <v>77.067626953125</v>
      </c>
      <c r="X27" s="1">
        <v>300.344970703125</v>
      </c>
      <c r="Y27" s="1">
        <v>100.2783203125</v>
      </c>
      <c r="Z27" s="1">
        <v>9.946896880865097E-2</v>
      </c>
      <c r="AA27" s="1">
        <v>88.332611083984375</v>
      </c>
      <c r="AB27" s="1">
        <v>34.979747772216797</v>
      </c>
      <c r="AC27" s="1">
        <v>3.7499511241912842</v>
      </c>
      <c r="AD27" s="1">
        <v>6.9588132202625275E-2</v>
      </c>
      <c r="AE27" s="1">
        <v>8.6384816095232964E-3</v>
      </c>
      <c r="AF27" s="1">
        <v>4.0822766721248627E-2</v>
      </c>
      <c r="AG27" s="1">
        <v>1.357721071690321E-2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1.10420945111443</v>
      </c>
      <c r="AP27">
        <f>(U27-T27)/(1000-U27)*AO27</f>
        <v>2.2649258398877922E-2</v>
      </c>
      <c r="AQ27">
        <f>(P27+273.15)</f>
        <v>303.42551078796384</v>
      </c>
      <c r="AR27">
        <f>(O27+273.15)</f>
        <v>304.95674552917478</v>
      </c>
      <c r="AS27">
        <f>(Y27*AK27+Z27*AL27)*AM27</f>
        <v>16.04453089137678</v>
      </c>
      <c r="AT27">
        <f>((AS27+0.00000010773*(AR27^4-AQ27^4))-AP27*44100)/(L27*0.92*2*29.3+0.00000043092*AQ27^3)</f>
        <v>-7.5672752896886459</v>
      </c>
      <c r="AU27">
        <f>0.61365*EXP(17.502*J27/(240.97+J27))</f>
        <v>4.3283386075835173</v>
      </c>
      <c r="AV27">
        <f>AU27*1000/AA27</f>
        <v>49.00046035623518</v>
      </c>
      <c r="AW27">
        <f>(AV27-U27)</f>
        <v>7.792792051791821</v>
      </c>
      <c r="AX27">
        <f>IF(D27,P27,(O27+P27)/2)</f>
        <v>31.041128158569336</v>
      </c>
      <c r="AY27">
        <f>0.61365*EXP(17.502*AX27/(240.97+AX27))</f>
        <v>4.5219684262694688</v>
      </c>
      <c r="AZ27">
        <f>IF(AW27&lt;&gt;0,(1000-(AV27+U27)/2)/AW27*AP27,0)</f>
        <v>2.7753447862178655</v>
      </c>
      <c r="BA27">
        <f>U27*AA27/1000</f>
        <v>3.639980938014225</v>
      </c>
      <c r="BB27">
        <f>(AY27-BA27)</f>
        <v>0.88198748825524387</v>
      </c>
      <c r="BC27">
        <f>1/(1.6/F27+1.37/N27)</f>
        <v>1.9128834651604083</v>
      </c>
      <c r="BD27">
        <f>G27*AA27*0.001</f>
        <v>34.819233836140803</v>
      </c>
      <c r="BE27">
        <f>G27/S27</f>
        <v>0.99480692832077655</v>
      </c>
      <c r="BF27">
        <f>(1-AP27*AA27/AU27/F27)*100</f>
        <v>94.144078654372095</v>
      </c>
      <c r="BG27">
        <f>(S27-E27/(N27/1.35))</f>
        <v>397.82267513403019</v>
      </c>
      <c r="BH27">
        <f>E27*BF27/100/BG27</f>
        <v>-1.1868164915021706E-2</v>
      </c>
    </row>
    <row r="28" spans="1:60" x14ac:dyDescent="0.35">
      <c r="A28" s="1" t="s">
        <v>0</v>
      </c>
      <c r="B28" s="1" t="s">
        <v>4946</v>
      </c>
      <c r="K28" s="1">
        <v>2.72</v>
      </c>
    </row>
    <row r="29" spans="1:60" x14ac:dyDescent="0.35">
      <c r="A29" s="1" t="s">
        <v>0</v>
      </c>
      <c r="B29" s="1" t="s">
        <v>4945</v>
      </c>
      <c r="K29" s="1">
        <v>2.72</v>
      </c>
    </row>
    <row r="30" spans="1:60" x14ac:dyDescent="0.35">
      <c r="A30" s="1">
        <v>5</v>
      </c>
      <c r="B30" s="1" t="s">
        <v>4944</v>
      </c>
      <c r="C30" s="1">
        <v>1310.5000018440187</v>
      </c>
      <c r="D30" s="1">
        <v>0</v>
      </c>
      <c r="E30">
        <f>(R30-S30*(1000-T30)/(1000-U30))*AO30</f>
        <v>-4.2684754250780337</v>
      </c>
      <c r="F30">
        <f>IF(AZ30&lt;&gt;0,1/(1/AZ30-1/N30),0)</f>
        <v>7.7734135311255459</v>
      </c>
      <c r="G30">
        <f>((BC30-AP30/2)*S30-E30)/(BC30+AP30/2)</f>
        <v>393.38155417414674</v>
      </c>
      <c r="H30">
        <f>AP30*1000</f>
        <v>22.31856190539429</v>
      </c>
      <c r="I30">
        <f>(AU30-BA30)</f>
        <v>0.68195918074360407</v>
      </c>
      <c r="J30">
        <f>(P30+AT30*D30)</f>
        <v>30.253061294555664</v>
      </c>
      <c r="K30" s="1"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31.756994247436523</v>
      </c>
      <c r="P30" s="1">
        <v>30.253061294555664</v>
      </c>
      <c r="Q30" s="1">
        <v>31.948131561279297</v>
      </c>
      <c r="R30" s="1">
        <v>399.90243530273438</v>
      </c>
      <c r="S30" s="1">
        <v>395.76800537109375</v>
      </c>
      <c r="T30" s="1">
        <v>21.8372802734375</v>
      </c>
      <c r="U30" s="1">
        <v>41.219699859619141</v>
      </c>
      <c r="V30" s="1">
        <v>40.953388214111328</v>
      </c>
      <c r="W30" s="1">
        <v>77.302955627441406</v>
      </c>
      <c r="X30" s="1">
        <v>300.293701171875</v>
      </c>
      <c r="Y30" s="1">
        <v>149.66632080078125</v>
      </c>
      <c r="Z30" s="1">
        <v>0.26982393860816956</v>
      </c>
      <c r="AA30" s="1">
        <v>88.327003479003906</v>
      </c>
      <c r="AB30" s="1">
        <v>34.905685424804688</v>
      </c>
      <c r="AC30" s="1">
        <v>3.7615623474121094</v>
      </c>
      <c r="AD30" s="1">
        <v>6.515134871006012E-2</v>
      </c>
      <c r="AE30" s="1">
        <v>8.254355750977993E-3</v>
      </c>
      <c r="AF30" s="1">
        <v>4.9949970096349716E-2</v>
      </c>
      <c r="AG30" s="1">
        <v>1.5467571094632149E-2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1.1040209601907167</v>
      </c>
      <c r="AP30">
        <f>(U30-T30)/(1000-U30)*AO30</f>
        <v>2.2318561905394291E-2</v>
      </c>
      <c r="AQ30">
        <f>(P30+273.15)</f>
        <v>303.40306129455564</v>
      </c>
      <c r="AR30">
        <f>(O30+273.15)</f>
        <v>304.9069942474365</v>
      </c>
      <c r="AS30">
        <f>(Y30*AK30+Z30*AL30)*AM30</f>
        <v>23.946610792876527</v>
      </c>
      <c r="AT30">
        <f>((AS30+0.00000010773*(AR30^4-AQ30^4))-AP30*44100)/(L30*0.92*2*29.3+0.00000043092*AQ30^3)</f>
        <v>-7.3936089958013298</v>
      </c>
      <c r="AU30">
        <f>0.61365*EXP(17.502*J30/(240.97+J30))</f>
        <v>4.3227717536476806</v>
      </c>
      <c r="AV30">
        <f>AU30*1000/AA30</f>
        <v>48.940545737807582</v>
      </c>
      <c r="AW30">
        <f>(AV30-U30)</f>
        <v>7.7208458781884417</v>
      </c>
      <c r="AX30">
        <f>IF(D30,P30,(O30+P30)/2)</f>
        <v>31.005027770996094</v>
      </c>
      <c r="AY30">
        <f>0.61365*EXP(17.502*AX30/(240.97+AX30))</f>
        <v>4.5126717537706451</v>
      </c>
      <c r="AZ30">
        <f>IF(AW30&lt;&gt;0,(1000-(AV30+U30)/2)/AW30*AP30,0)</f>
        <v>2.7603760948287461</v>
      </c>
      <c r="BA30">
        <f>U30*AA30/1000</f>
        <v>3.6408125729040766</v>
      </c>
      <c r="BB30">
        <f>(AY30-BA30)</f>
        <v>0.87185918086656855</v>
      </c>
      <c r="BC30">
        <f>1/(1.6/F30+1.37/N30)</f>
        <v>1.9015122661590227</v>
      </c>
      <c r="BD30">
        <f>G30*AA30*0.001</f>
        <v>34.746213904115827</v>
      </c>
      <c r="BE30">
        <f>G30/S30</f>
        <v>0.99397007548725591</v>
      </c>
      <c r="BF30">
        <f>(1-AP30*AA30/AU30/F30)*100</f>
        <v>94.13341148635601</v>
      </c>
      <c r="BG30">
        <f>(S30-E30/(N30/1.35))</f>
        <v>397.1142608136534</v>
      </c>
      <c r="BH30">
        <f>E30*BF30/100/BG30</f>
        <v>-1.0118149692861752E-2</v>
      </c>
    </row>
    <row r="31" spans="1:60" x14ac:dyDescent="0.35">
      <c r="A31" s="1" t="s">
        <v>0</v>
      </c>
      <c r="B31" s="1" t="s">
        <v>4943</v>
      </c>
      <c r="K31" s="1">
        <v>2.72</v>
      </c>
    </row>
    <row r="32" spans="1:60" x14ac:dyDescent="0.35">
      <c r="A32" s="1" t="s">
        <v>0</v>
      </c>
      <c r="B32" s="1" t="s">
        <v>4942</v>
      </c>
      <c r="K32" s="1">
        <v>2.72</v>
      </c>
    </row>
    <row r="33" spans="1:60" x14ac:dyDescent="0.35">
      <c r="A33" s="1">
        <v>6</v>
      </c>
      <c r="B33" s="1" t="s">
        <v>4941</v>
      </c>
      <c r="C33" s="1">
        <v>1517.0000018328428</v>
      </c>
      <c r="D33" s="1">
        <v>0</v>
      </c>
      <c r="E33">
        <f>(R33-S33*(1000-T33)/(1000-U33))*AO33</f>
        <v>-3.3483450537198576</v>
      </c>
      <c r="F33">
        <f>IF(AZ33&lt;&gt;0,1/(1/AZ33-1/N33),0)</f>
        <v>8.4313995777378814</v>
      </c>
      <c r="G33">
        <f>((BC33-AP33/2)*S33-E33)/(BC33+AP33/2)</f>
        <v>392.2688045921991</v>
      </c>
      <c r="H33">
        <f>AP33*1000</f>
        <v>22.344890633019819</v>
      </c>
      <c r="I33">
        <f>(AU33-BA33)</f>
        <v>0.66363548293515429</v>
      </c>
      <c r="J33">
        <f>(P33+AT33*D33)</f>
        <v>30.283321380615234</v>
      </c>
      <c r="K33" s="1"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31.729751586914063</v>
      </c>
      <c r="P33" s="1">
        <v>30.283321380615234</v>
      </c>
      <c r="Q33" s="1">
        <v>31.913616180419922</v>
      </c>
      <c r="R33" s="1">
        <v>400.0086669921875</v>
      </c>
      <c r="S33" s="1">
        <v>395.04632568359375</v>
      </c>
      <c r="T33" s="1">
        <v>22.118780136108398</v>
      </c>
      <c r="U33" s="1">
        <v>41.51666259765625</v>
      </c>
      <c r="V33" s="1">
        <v>41.540897369384766</v>
      </c>
      <c r="W33" s="1">
        <v>77.971717834472656</v>
      </c>
      <c r="X33" s="1">
        <v>300.31524658203125</v>
      </c>
      <c r="Y33" s="1">
        <v>299.60189819335938</v>
      </c>
      <c r="Z33" s="1">
        <v>5.4879982024431229E-2</v>
      </c>
      <c r="AA33" s="1">
        <v>88.317344665527344</v>
      </c>
      <c r="AB33" s="1">
        <v>34.971794128417969</v>
      </c>
      <c r="AC33" s="1">
        <v>3.7739214897155762</v>
      </c>
      <c r="AD33" s="1">
        <v>5.984945222735405E-2</v>
      </c>
      <c r="AE33" s="1">
        <v>1.080053299665451E-2</v>
      </c>
      <c r="AF33" s="1">
        <v>2.5254556909203529E-2</v>
      </c>
      <c r="AG33" s="1">
        <v>1.5528650023043156E-2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1.1041001712574674</v>
      </c>
      <c r="AP33">
        <f>(U33-T33)/(1000-U33)*AO33</f>
        <v>2.234489063301982E-2</v>
      </c>
      <c r="AQ33">
        <f>(P33+273.15)</f>
        <v>303.43332138061521</v>
      </c>
      <c r="AR33">
        <f>(O33+273.15)</f>
        <v>304.87975158691404</v>
      </c>
      <c r="AS33">
        <f>(Y33*AK33+Z33*AL33)*AM33</f>
        <v>47.936302639477617</v>
      </c>
      <c r="AT33">
        <f>((AS33+0.00000010773*(AR33^4-AQ33^4))-AP33*44100)/(L33*0.92*2*29.3+0.00000043092*AQ33^3)</f>
        <v>-7.2197096180820814</v>
      </c>
      <c r="AU33">
        <f>0.61365*EXP(17.502*J33/(240.97+J33))</f>
        <v>4.3302768829347693</v>
      </c>
      <c r="AV33">
        <f>AU33*1000/AA33</f>
        <v>49.030877222750043</v>
      </c>
      <c r="AW33">
        <f>(AV33-U33)</f>
        <v>7.5142146250937927</v>
      </c>
      <c r="AX33">
        <f>IF(D33,P33,(O33+P33)/2)</f>
        <v>31.006536483764648</v>
      </c>
      <c r="AY33">
        <f>0.61365*EXP(17.502*AX33/(240.97+AX33))</f>
        <v>4.513059948091934</v>
      </c>
      <c r="AZ33">
        <f>IF(AW33&lt;&gt;0,(1000-(AV33+U33)/2)/AW33*AP33,0)</f>
        <v>2.8390529496707773</v>
      </c>
      <c r="BA33">
        <f>U33*AA33/1000</f>
        <v>3.666641399999615</v>
      </c>
      <c r="BB33">
        <f>(AY33-BA33)</f>
        <v>0.84641854809231898</v>
      </c>
      <c r="BC33">
        <f>1/(1.6/F33+1.37/N33)</f>
        <v>1.9614217163016325</v>
      </c>
      <c r="BD33">
        <f>G33*AA33*0.001</f>
        <v>34.64413921670365</v>
      </c>
      <c r="BE33">
        <f>G33/S33</f>
        <v>0.99296912561687956</v>
      </c>
      <c r="BF33">
        <f>(1-AP33*AA33/AU33/F33)*100</f>
        <v>94.594835717640564</v>
      </c>
      <c r="BG33">
        <f>(S33-E33/(N33/1.35))</f>
        <v>396.10237668617287</v>
      </c>
      <c r="BH33">
        <f>E33*BF33/100/BG33</f>
        <v>-7.9963203688007776E-3</v>
      </c>
    </row>
    <row r="34" spans="1:60" x14ac:dyDescent="0.35">
      <c r="A34" s="1" t="s">
        <v>0</v>
      </c>
      <c r="B34" s="1" t="s">
        <v>4940</v>
      </c>
      <c r="K34" s="1">
        <v>2.72</v>
      </c>
    </row>
    <row r="35" spans="1:60" x14ac:dyDescent="0.35">
      <c r="A35" s="1" t="s">
        <v>0</v>
      </c>
      <c r="B35" s="1" t="s">
        <v>4939</v>
      </c>
      <c r="K35" s="1">
        <v>2.72</v>
      </c>
    </row>
    <row r="36" spans="1:60" x14ac:dyDescent="0.35">
      <c r="A36" s="1">
        <v>7</v>
      </c>
      <c r="B36" s="1" t="s">
        <v>4938</v>
      </c>
      <c r="C36" s="1">
        <v>1723.0000018328428</v>
      </c>
      <c r="D36" s="1">
        <v>0</v>
      </c>
      <c r="E36">
        <f>(R36-S36*(1000-T36)/(1000-U36))*AO36</f>
        <v>-2.3735275024730624</v>
      </c>
      <c r="F36">
        <f>IF(AZ36&lt;&gt;0,1/(1/AZ36-1/N36),0)</f>
        <v>9.110725017304155</v>
      </c>
      <c r="G36">
        <f>((BC36-AP36/2)*S36-E36)/(BC36+AP36/2)</f>
        <v>390.79559144324435</v>
      </c>
      <c r="H36">
        <f>AP36*1000</f>
        <v>22.538082576126371</v>
      </c>
      <c r="I36">
        <f>(AU36-BA36)</f>
        <v>0.65226407590151592</v>
      </c>
      <c r="J36">
        <f>(P36+AT36*D36)</f>
        <v>30.391195297241211</v>
      </c>
      <c r="K36" s="1"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31.724983215332031</v>
      </c>
      <c r="P36" s="1">
        <v>30.391195297241211</v>
      </c>
      <c r="Q36" s="1">
        <v>31.896022796630859</v>
      </c>
      <c r="R36" s="1">
        <v>399.89468383789063</v>
      </c>
      <c r="S36" s="1">
        <v>394.00286865234375</v>
      </c>
      <c r="T36" s="1">
        <v>22.400026321411133</v>
      </c>
      <c r="U36" s="1">
        <v>41.952552795410156</v>
      </c>
      <c r="V36" s="1">
        <v>42.077327728271484</v>
      </c>
      <c r="W36" s="1">
        <v>78.805770874023438</v>
      </c>
      <c r="X36" s="1">
        <v>300.37930297851563</v>
      </c>
      <c r="Y36" s="1">
        <v>500.3515625</v>
      </c>
      <c r="Z36" s="1">
        <v>9.2609614133834839E-2</v>
      </c>
      <c r="AA36" s="1">
        <v>88.310722351074219</v>
      </c>
      <c r="AB36" s="1">
        <v>35.017440795898438</v>
      </c>
      <c r="AC36" s="1">
        <v>3.7671115398406982</v>
      </c>
      <c r="AD36" s="1">
        <v>0.13641716539859772</v>
      </c>
      <c r="AE36" s="1">
        <v>8.1283021718263626E-3</v>
      </c>
      <c r="AF36" s="1">
        <v>4.407091811299324E-2</v>
      </c>
      <c r="AG36" s="1">
        <v>1.4885189943015575E-2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1.1043356727151308</v>
      </c>
      <c r="AP36">
        <f>(U36-T36)/(1000-U36)*AO36</f>
        <v>2.253808257612637E-2</v>
      </c>
      <c r="AQ36">
        <f>(P36+273.15)</f>
        <v>303.54119529724119</v>
      </c>
      <c r="AR36">
        <f>(O36+273.15)</f>
        <v>304.87498321533201</v>
      </c>
      <c r="AS36">
        <f>(Y36*AK36+Z36*AL36)*AM36</f>
        <v>80.056248210603371</v>
      </c>
      <c r="AT36">
        <f>((AS36+0.00000010773*(AR36^4-AQ36^4))-AP36*44100)/(L36*0.92*2*29.3+0.00000043092*AQ36^3)</f>
        <v>-7.0444383354277029</v>
      </c>
      <c r="AU36">
        <f>0.61365*EXP(17.502*J36/(240.97+J36))</f>
        <v>4.3571243177357646</v>
      </c>
      <c r="AV36">
        <f>AU36*1000/AA36</f>
        <v>49.338565031936511</v>
      </c>
      <c r="AW36">
        <f>(AV36-U36)</f>
        <v>7.386012236526355</v>
      </c>
      <c r="AX36">
        <f>IF(D36,P36,(O36+P36)/2)</f>
        <v>31.058089256286621</v>
      </c>
      <c r="AY36">
        <f>0.61365*EXP(17.502*AX36/(240.97+AX36))</f>
        <v>4.5263420523991966</v>
      </c>
      <c r="AZ36">
        <f>IF(AW36&lt;&gt;0,(1000-(AV36+U36)/2)/AW36*AP36,0)</f>
        <v>2.9121694510233311</v>
      </c>
      <c r="BA36">
        <f>U36*AA36/1000</f>
        <v>3.7048602418342487</v>
      </c>
      <c r="BB36">
        <f>(AY36-BA36)</f>
        <v>0.82148181056494796</v>
      </c>
      <c r="BC36">
        <f>1/(1.6/F36+1.37/N36)</f>
        <v>2.0174117562383529</v>
      </c>
      <c r="BD36">
        <f>G36*AA36*0.001</f>
        <v>34.511440971968184</v>
      </c>
      <c r="BE36">
        <f>G36/S36</f>
        <v>0.99185976178277679</v>
      </c>
      <c r="BF36">
        <f>(1-AP36*AA36/AU36/F36)*100</f>
        <v>94.986078702440238</v>
      </c>
      <c r="BG36">
        <f>(S36-E36/(N36/1.35))</f>
        <v>394.75146715650664</v>
      </c>
      <c r="BH36">
        <f>E36*BF36/100/BG36</f>
        <v>-5.7112408416439917E-3</v>
      </c>
    </row>
    <row r="37" spans="1:60" x14ac:dyDescent="0.35">
      <c r="A37" s="1" t="s">
        <v>0</v>
      </c>
      <c r="B37" s="1" t="s">
        <v>4937</v>
      </c>
      <c r="K37" s="1">
        <v>2.72</v>
      </c>
    </row>
    <row r="38" spans="1:60" x14ac:dyDescent="0.35">
      <c r="A38" s="1" t="s">
        <v>0</v>
      </c>
      <c r="B38" s="1" t="s">
        <v>4936</v>
      </c>
      <c r="K38" s="1">
        <v>2.72</v>
      </c>
    </row>
    <row r="39" spans="1:60" x14ac:dyDescent="0.35">
      <c r="A39" s="1">
        <v>8</v>
      </c>
      <c r="B39" s="1" t="s">
        <v>4935</v>
      </c>
      <c r="C39" s="1">
        <v>1929.0000018328428</v>
      </c>
      <c r="D39" s="1">
        <v>0</v>
      </c>
      <c r="E39">
        <f>(R39-S39*(1000-T39)/(1000-U39))*AO39</f>
        <v>-1.3836755405191434</v>
      </c>
      <c r="F39">
        <f>IF(AZ39&lt;&gt;0,1/(1/AZ39-1/N39),0)</f>
        <v>11.02171831053135</v>
      </c>
      <c r="G39">
        <f>((BC39-AP39/2)*S39-E39)/(BC39+AP39/2)</f>
        <v>389.7237339459619</v>
      </c>
      <c r="H39">
        <f>AP39*1000</f>
        <v>22.939626372446241</v>
      </c>
      <c r="I39">
        <f>(AU39-BA39)</f>
        <v>0.62677777560366588</v>
      </c>
      <c r="J39">
        <f>(P39+AT39*D39)</f>
        <v>30.508394241333008</v>
      </c>
      <c r="K39" s="1"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31.744794845581055</v>
      </c>
      <c r="P39" s="1">
        <v>30.508394241333008</v>
      </c>
      <c r="Q39" s="1">
        <v>31.899501800537109</v>
      </c>
      <c r="R39" s="1">
        <v>400.17526245117188</v>
      </c>
      <c r="S39" s="1">
        <v>393.25811767578125</v>
      </c>
      <c r="T39" s="1">
        <v>22.681919097900391</v>
      </c>
      <c r="U39" s="1">
        <v>42.573368072509766</v>
      </c>
      <c r="V39" s="1">
        <v>42.558933258056641</v>
      </c>
      <c r="W39" s="1">
        <v>79.882003784179688</v>
      </c>
      <c r="X39" s="1">
        <v>300.32696533203125</v>
      </c>
      <c r="Y39" s="1">
        <v>750.24737548828125</v>
      </c>
      <c r="Z39" s="1">
        <v>7.5459577143192291E-2</v>
      </c>
      <c r="AA39" s="1">
        <v>88.310585021972656</v>
      </c>
      <c r="AB39" s="1">
        <v>35.070709228515625</v>
      </c>
      <c r="AC39" s="1">
        <v>3.7683751583099365</v>
      </c>
      <c r="AD39" s="1">
        <v>4.3541859835386276E-2</v>
      </c>
      <c r="AE39" s="1">
        <v>1.2377833016216755E-2</v>
      </c>
      <c r="AF39" s="1">
        <v>5.199107900261879E-2</v>
      </c>
      <c r="AG39" s="1">
        <v>1.7358288168907166E-2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1.1041432548971735</v>
      </c>
      <c r="AP39">
        <f>(U39-T39)/(1000-U39)*AO39</f>
        <v>2.2939626372446242E-2</v>
      </c>
      <c r="AQ39">
        <f>(P39+273.15)</f>
        <v>303.65839424133299</v>
      </c>
      <c r="AR39">
        <f>(O39+273.15)</f>
        <v>304.89479484558103</v>
      </c>
      <c r="AS39">
        <f>(Y39*AK39+Z39*AL39)*AM39</f>
        <v>120.0395773950313</v>
      </c>
      <c r="AT39">
        <f>((AS39+0.00000010773*(AR39^4-AQ39^4))-AP39*44100)/(L39*0.92*2*29.3+0.00000043092*AQ39^3)</f>
        <v>-6.8780762835913887</v>
      </c>
      <c r="AU39">
        <f>0.61365*EXP(17.502*J39/(240.97+J39))</f>
        <v>4.3864568164427755</v>
      </c>
      <c r="AV39">
        <f>AU39*1000/AA39</f>
        <v>49.670793318279756</v>
      </c>
      <c r="AW39">
        <f>(AV39-U39)</f>
        <v>7.0974252457699905</v>
      </c>
      <c r="AX39">
        <f>IF(D39,P39,(O39+P39)/2)</f>
        <v>31.126594543457031</v>
      </c>
      <c r="AY39">
        <f>0.61365*EXP(17.502*AX39/(240.97+AX39))</f>
        <v>4.5440444927360097</v>
      </c>
      <c r="AZ39">
        <f>IF(AW39&lt;&gt;0,(1000-(AV39+U39)/2)/AW39*AP39,0)</f>
        <v>3.0830339617617435</v>
      </c>
      <c r="BA39">
        <f>U39*AA39/1000</f>
        <v>3.7596790408391096</v>
      </c>
      <c r="BB39">
        <f>(AY39-BA39)</f>
        <v>0.7843654518969001</v>
      </c>
      <c r="BC39">
        <f>1/(1.6/F39+1.37/N39)</f>
        <v>2.1494496937868264</v>
      </c>
      <c r="BD39">
        <f>G39*AA39*0.001</f>
        <v>34.416730941715521</v>
      </c>
      <c r="BE39">
        <f>G39/S39</f>
        <v>0.99101256001857474</v>
      </c>
      <c r="BF39">
        <f>(1-AP39*AA39/AU39/F39)*100</f>
        <v>95.809788577439036</v>
      </c>
      <c r="BG39">
        <f>(S39-E39/(N39/1.35))</f>
        <v>393.69452190484543</v>
      </c>
      <c r="BH39">
        <f>E39*BF39/100/BG39</f>
        <v>-3.3673229781173951E-3</v>
      </c>
    </row>
    <row r="40" spans="1:60" x14ac:dyDescent="0.35">
      <c r="A40" s="1" t="s">
        <v>0</v>
      </c>
      <c r="B40" s="1" t="s">
        <v>4934</v>
      </c>
      <c r="K40" s="1">
        <v>2.72</v>
      </c>
    </row>
    <row r="41" spans="1:60" x14ac:dyDescent="0.35">
      <c r="A41" s="1" t="s">
        <v>0</v>
      </c>
      <c r="B41" s="1" t="s">
        <v>4933</v>
      </c>
      <c r="K41" s="1">
        <v>2.72</v>
      </c>
    </row>
    <row r="42" spans="1:60" x14ac:dyDescent="0.35">
      <c r="A42" s="1">
        <v>9</v>
      </c>
      <c r="B42" s="1" t="s">
        <v>4932</v>
      </c>
      <c r="C42" s="1">
        <v>2135.500001821667</v>
      </c>
      <c r="D42" s="1">
        <v>0</v>
      </c>
      <c r="E42">
        <f>(R42-S42*(1000-T42)/(1000-U42))*AO42</f>
        <v>-0.59575520481012034</v>
      </c>
      <c r="F42">
        <f>IF(AZ42&lt;&gt;0,1/(1/AZ42-1/N42),0)</f>
        <v>14.326811004314967</v>
      </c>
      <c r="G42">
        <f>((BC42-AP42/2)*S42-E42)/(BC42+AP42/2)</f>
        <v>388.61262087423091</v>
      </c>
      <c r="H42">
        <f>AP42*1000</f>
        <v>23.504693868603539</v>
      </c>
      <c r="I42">
        <f>(AU42-BA42)</f>
        <v>0.60038414087872249</v>
      </c>
      <c r="J42">
        <f>(P42+AT42*D42)</f>
        <v>30.667198181152344</v>
      </c>
      <c r="K42" s="1"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31.784618377685547</v>
      </c>
      <c r="P42" s="1">
        <v>30.667198181152344</v>
      </c>
      <c r="Q42" s="1">
        <v>31.919353485107422</v>
      </c>
      <c r="R42" s="1">
        <v>400.12939453125</v>
      </c>
      <c r="S42" s="1">
        <v>392.31787109375</v>
      </c>
      <c r="T42" s="1">
        <v>22.961978912353516</v>
      </c>
      <c r="U42" s="1">
        <v>43.326168060302734</v>
      </c>
      <c r="V42" s="1">
        <v>42.986499786376953</v>
      </c>
      <c r="W42" s="1">
        <v>81.109756469726563</v>
      </c>
      <c r="X42" s="1">
        <v>300.34490966796875</v>
      </c>
      <c r="Y42" s="1">
        <v>1000.2682495117188</v>
      </c>
      <c r="Z42" s="1">
        <v>5.7166833430528641E-3</v>
      </c>
      <c r="AA42" s="1">
        <v>88.309043884277344</v>
      </c>
      <c r="AB42" s="1">
        <v>35.020637512207031</v>
      </c>
      <c r="AC42" s="1">
        <v>3.7857038974761963</v>
      </c>
      <c r="AD42" s="1">
        <v>0.1478782445192337</v>
      </c>
      <c r="AE42" s="1">
        <v>8.2785692065954208E-3</v>
      </c>
      <c r="AF42" s="1">
        <v>4.5114591717720032E-2</v>
      </c>
      <c r="AG42" s="1">
        <v>2.2850999608635902E-2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1.1042092267204731</v>
      </c>
      <c r="AP42">
        <f>(U42-T42)/(1000-U42)*AO42</f>
        <v>2.350469386860354E-2</v>
      </c>
      <c r="AQ42">
        <f>(P42+273.15)</f>
        <v>303.81719818115232</v>
      </c>
      <c r="AR42">
        <f>(O42+273.15)</f>
        <v>304.93461837768552</v>
      </c>
      <c r="AS42">
        <f>(Y42*AK42+Z42*AL42)*AM42</f>
        <v>160.04291634463698</v>
      </c>
      <c r="AT42">
        <f>((AS42+0.00000010773*(AR42^4-AQ42^4))-AP42*44100)/(L42*0.92*2*29.3+0.00000043092*AQ42^3)</f>
        <v>-6.7699449580475797</v>
      </c>
      <c r="AU42">
        <f>0.61365*EXP(17.502*J42/(240.97+J42))</f>
        <v>4.4264766174535719</v>
      </c>
      <c r="AV42">
        <f>AU42*1000/AA42</f>
        <v>50.124839119016521</v>
      </c>
      <c r="AW42">
        <f>(AV42-U42)</f>
        <v>6.7986710587137864</v>
      </c>
      <c r="AX42">
        <f>IF(D42,P42,(O42+P42)/2)</f>
        <v>31.225908279418945</v>
      </c>
      <c r="AY42">
        <f>0.61365*EXP(17.502*AX42/(240.97+AX42))</f>
        <v>4.5698152074520584</v>
      </c>
      <c r="AZ42">
        <f>IF(AW42&lt;&gt;0,(1000-(AV42+U42)/2)/AW42*AP42,0)</f>
        <v>3.2957066193332256</v>
      </c>
      <c r="BA42">
        <f>U42*AA42/1000</f>
        <v>3.8260924765748494</v>
      </c>
      <c r="BB42">
        <f>(AY42-BA42)</f>
        <v>0.74372273087720897</v>
      </c>
      <c r="BC42">
        <f>1/(1.6/F42+1.37/N42)</f>
        <v>2.316175793786583</v>
      </c>
      <c r="BD42">
        <f>G42*AA42*0.001</f>
        <v>34.318008990766486</v>
      </c>
      <c r="BE42">
        <f>G42/S42</f>
        <v>0.99055548958504192</v>
      </c>
      <c r="BF42">
        <f>(1-AP42*AA42/AU42/F42)*100</f>
        <v>96.726954251363182</v>
      </c>
      <c r="BG42">
        <f>(S42-E42/(N42/1.35))</f>
        <v>392.5057692557487</v>
      </c>
      <c r="BH42">
        <f>E42*BF42/100/BG42</f>
        <v>-1.4681462275050628E-3</v>
      </c>
    </row>
    <row r="43" spans="1:60" x14ac:dyDescent="0.35">
      <c r="A43" s="1" t="s">
        <v>0</v>
      </c>
      <c r="B43" s="1" t="s">
        <v>4931</v>
      </c>
      <c r="K43" s="1">
        <v>2.72</v>
      </c>
    </row>
    <row r="44" spans="1:60" x14ac:dyDescent="0.35">
      <c r="A44" s="1" t="s">
        <v>0</v>
      </c>
      <c r="B44" s="1" t="s">
        <v>4930</v>
      </c>
      <c r="K44" s="1">
        <v>2.72</v>
      </c>
    </row>
    <row r="45" spans="1:60" x14ac:dyDescent="0.35">
      <c r="A45" s="1">
        <v>10</v>
      </c>
      <c r="B45" s="1" t="s">
        <v>4929</v>
      </c>
      <c r="C45" s="1">
        <v>2343.0000018104911</v>
      </c>
      <c r="D45" s="1">
        <v>0</v>
      </c>
      <c r="E45">
        <f>(R45-S45*(1000-T45)/(1000-U45))*AO45</f>
        <v>-0.3118539536016518</v>
      </c>
      <c r="F45">
        <f>IF(AZ45&lt;&gt;0,1/(1/AZ45-1/N45),0)</f>
        <v>19.865241757441051</v>
      </c>
      <c r="G45">
        <f>((BC45-AP45/2)*S45-E45)/(BC45+AP45/2)</f>
        <v>388.17825250666675</v>
      </c>
      <c r="H45">
        <f>AP45*1000</f>
        <v>24.047476172962941</v>
      </c>
      <c r="I45">
        <f>(AU45-BA45)</f>
        <v>0.57440629835780843</v>
      </c>
      <c r="J45">
        <f>(P45+AT45*D45)</f>
        <v>30.818502426147461</v>
      </c>
      <c r="K45" s="1"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31.840398788452148</v>
      </c>
      <c r="P45" s="1">
        <v>30.818502426147461</v>
      </c>
      <c r="Q45" s="1">
        <v>31.95654296875</v>
      </c>
      <c r="R45" s="1">
        <v>400.06106567382813</v>
      </c>
      <c r="S45" s="1">
        <v>391.81039428710938</v>
      </c>
      <c r="T45" s="1">
        <v>23.243488311767578</v>
      </c>
      <c r="U45" s="1">
        <v>44.062519073486328</v>
      </c>
      <c r="V45" s="1">
        <v>43.369205474853516</v>
      </c>
      <c r="W45" s="1">
        <v>82.214706420898438</v>
      </c>
      <c r="X45" s="1">
        <v>300.33599853515625</v>
      </c>
      <c r="Y45" s="1">
        <v>1251.0523681640625</v>
      </c>
      <c r="Z45" s="1">
        <v>9.1467320919036865E-2</v>
      </c>
      <c r="AA45" s="1">
        <v>88.294898986816406</v>
      </c>
      <c r="AB45" s="1">
        <v>35.118392944335938</v>
      </c>
      <c r="AC45" s="1">
        <v>3.781982421875</v>
      </c>
      <c r="AD45" s="1">
        <v>5.658990889787674E-2</v>
      </c>
      <c r="AE45" s="1">
        <v>5.7585295289754868E-3</v>
      </c>
      <c r="AF45" s="1">
        <v>9.4469450414180756E-2</v>
      </c>
      <c r="AG45" s="1">
        <v>2.526007778942585E-2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1.1041764652027801</v>
      </c>
      <c r="AP45">
        <f>(U45-T45)/(1000-U45)*AO45</f>
        <v>2.4047476172962941E-2</v>
      </c>
      <c r="AQ45">
        <f>(P45+273.15)</f>
        <v>303.96850242614744</v>
      </c>
      <c r="AR45">
        <f>(O45+273.15)</f>
        <v>304.99039878845213</v>
      </c>
      <c r="AS45">
        <f>(Y45*AK45+Z45*AL45)*AM45</f>
        <v>200.16837443213808</v>
      </c>
      <c r="AT45">
        <f>((AS45+0.00000010773*(AR45^4-AQ45^4))-AP45*44100)/(L45*0.92*2*29.3+0.00000043092*AQ45^3)</f>
        <v>-6.651004602688328</v>
      </c>
      <c r="AU45">
        <f>0.61365*EXP(17.502*J45/(240.97+J45))</f>
        <v>4.4649019690559548</v>
      </c>
      <c r="AV45">
        <f>AU45*1000/AA45</f>
        <v>50.568062484817197</v>
      </c>
      <c r="AW45">
        <f>(AV45-U45)</f>
        <v>6.5055434113308692</v>
      </c>
      <c r="AX45">
        <f>IF(D45,P45,(O45+P45)/2)</f>
        <v>31.329450607299805</v>
      </c>
      <c r="AY45">
        <f>0.61365*EXP(17.502*AX45/(240.97+AX45))</f>
        <v>4.5968186327331289</v>
      </c>
      <c r="AZ45">
        <f>IF(AW45&lt;&gt;0,(1000-(AV45+U45)/2)/AW45*AP45,0)</f>
        <v>3.5215602136221453</v>
      </c>
      <c r="BA45">
        <f>U45*AA45/1000</f>
        <v>3.8904956706981464</v>
      </c>
      <c r="BB45">
        <f>(AY45-BA45)</f>
        <v>0.70632296203498246</v>
      </c>
      <c r="BC45">
        <f>1/(1.6/F45+1.37/N45)</f>
        <v>2.4961925480703431</v>
      </c>
      <c r="BD45">
        <f>G45*AA45*0.001</f>
        <v>34.274159593955055</v>
      </c>
      <c r="BE45">
        <f>G45/S45</f>
        <v>0.99072984833122857</v>
      </c>
      <c r="BF45">
        <f>(1-AP45*AA45/AU45/F45)*100</f>
        <v>97.606136767650682</v>
      </c>
      <c r="BG45">
        <f>(S45-E45/(N45/1.35))</f>
        <v>391.9087514382021</v>
      </c>
      <c r="BH45">
        <f>E45*BF45/100/BG45</f>
        <v>-7.766823153367411E-4</v>
      </c>
    </row>
    <row r="46" spans="1:60" x14ac:dyDescent="0.35">
      <c r="A46" s="1" t="s">
        <v>0</v>
      </c>
      <c r="B46" s="1" t="s">
        <v>4928</v>
      </c>
      <c r="K46" s="1">
        <v>2.72</v>
      </c>
    </row>
    <row r="47" spans="1:60" x14ac:dyDescent="0.35">
      <c r="A47" s="1" t="s">
        <v>0</v>
      </c>
      <c r="B47" s="1" t="s">
        <v>4927</v>
      </c>
      <c r="K47" s="1">
        <v>2.72</v>
      </c>
    </row>
    <row r="48" spans="1:60" x14ac:dyDescent="0.35">
      <c r="A48" s="1">
        <v>11</v>
      </c>
      <c r="B48" s="1" t="s">
        <v>4926</v>
      </c>
      <c r="C48" s="1">
        <v>2551.0000017881393</v>
      </c>
      <c r="D48" s="1">
        <v>0</v>
      </c>
      <c r="E48">
        <f>(R48-S48*(1000-T48)/(1000-U48))*AO48</f>
        <v>0.56361869396252862</v>
      </c>
      <c r="F48">
        <f>IF(AZ48&lt;&gt;0,1/(1/AZ48-1/N48),0)</f>
        <v>46.039371849031824</v>
      </c>
      <c r="G48">
        <f>((BC48-AP48/2)*S48-E48)/(BC48+AP48/2)</f>
        <v>386.98589638043717</v>
      </c>
      <c r="H48">
        <f>AP48*1000</f>
        <v>24.989882130283497</v>
      </c>
      <c r="I48">
        <f>(AU48-BA48)</f>
        <v>0.53626531299981828</v>
      </c>
      <c r="J48">
        <f>(P48+AT48*D48)</f>
        <v>31.035671234130859</v>
      </c>
      <c r="K48" s="1"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31.921798706054688</v>
      </c>
      <c r="P48" s="1">
        <v>31.035671234130859</v>
      </c>
      <c r="Q48" s="1">
        <v>32.011127471923828</v>
      </c>
      <c r="R48" s="1">
        <v>399.98458862304688</v>
      </c>
      <c r="S48" s="1">
        <v>390.6334228515625</v>
      </c>
      <c r="T48" s="1">
        <v>23.51567268371582</v>
      </c>
      <c r="U48" s="1">
        <v>45.126171112060547</v>
      </c>
      <c r="V48" s="1">
        <v>43.673954010009766</v>
      </c>
      <c r="W48" s="1">
        <v>83.809562683105469</v>
      </c>
      <c r="X48" s="1">
        <v>300.34078979492188</v>
      </c>
      <c r="Y48" s="1">
        <v>1600.6820068359375</v>
      </c>
      <c r="Z48" s="1">
        <v>2.4009974673390388E-2</v>
      </c>
      <c r="AA48" s="1">
        <v>88.292373657226563</v>
      </c>
      <c r="AB48" s="1">
        <v>34.81011962890625</v>
      </c>
      <c r="AC48" s="1">
        <v>3.7902851104736328</v>
      </c>
      <c r="AD48" s="1">
        <v>7.9780720174312592E-2</v>
      </c>
      <c r="AE48" s="1">
        <v>9.1640260070562363E-3</v>
      </c>
      <c r="AF48" s="1">
        <v>5.9644676744937897E-2</v>
      </c>
      <c r="AG48" s="1">
        <v>2.701915055513382E-2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1.1041940801283889</v>
      </c>
      <c r="AP48">
        <f>(U48-T48)/(1000-U48)*AO48</f>
        <v>2.4989882130283497E-2</v>
      </c>
      <c r="AQ48">
        <f>(P48+273.15)</f>
        <v>304.18567123413084</v>
      </c>
      <c r="AR48">
        <f>(O48+273.15)</f>
        <v>305.07179870605466</v>
      </c>
      <c r="AS48">
        <f>(Y48*AK48+Z48*AL48)*AM48</f>
        <v>256.10911536926506</v>
      </c>
      <c r="AT48">
        <f>((AS48+0.00000010773*(AR48^4-AQ48^4))-AP48*44100)/(L48*0.92*2*29.3+0.00000043092*AQ48^3)</f>
        <v>-6.5496972805953702</v>
      </c>
      <c r="AU48">
        <f>0.61365*EXP(17.502*J48/(240.97+J48))</f>
        <v>4.5205620745458113</v>
      </c>
      <c r="AV48">
        <f>AU48*1000/AA48</f>
        <v>51.199915545319712</v>
      </c>
      <c r="AW48">
        <f>(AV48-U48)</f>
        <v>6.073744433259165</v>
      </c>
      <c r="AX48">
        <f>IF(D48,P48,(O48+P48)/2)</f>
        <v>31.478734970092773</v>
      </c>
      <c r="AY48">
        <f>0.61365*EXP(17.502*AX48/(240.97+AX48))</f>
        <v>4.6359959711219849</v>
      </c>
      <c r="AZ48">
        <f>IF(AW48&lt;&gt;0,(1000-(AV48+U48)/2)/AW48*AP48,0)</f>
        <v>3.9162486363786781</v>
      </c>
      <c r="BA48">
        <f>U48*AA48/1000</f>
        <v>3.984296761545993</v>
      </c>
      <c r="BB48">
        <f>(AY48-BA48)</f>
        <v>0.65169920957599192</v>
      </c>
      <c r="BC48">
        <f>1/(1.6/F48+1.37/N48)</f>
        <v>2.8183280752751734</v>
      </c>
      <c r="BD48">
        <f>G48*AA48*0.001</f>
        <v>34.167903363298322</v>
      </c>
      <c r="BE48">
        <f>G48/S48</f>
        <v>0.99066253357303902</v>
      </c>
      <c r="BF48">
        <f>(1-AP48*AA48/AU48/F48)*100</f>
        <v>98.939854257665502</v>
      </c>
      <c r="BG48">
        <f>(S48-E48/(N48/1.35))</f>
        <v>390.45566038166106</v>
      </c>
      <c r="BH48">
        <f>E48*BF48/100/BG48</f>
        <v>1.4281865291193381E-3</v>
      </c>
    </row>
    <row r="49" spans="1:60" x14ac:dyDescent="0.35">
      <c r="A49" s="1" t="s">
        <v>0</v>
      </c>
      <c r="B49" s="1" t="s">
        <v>4925</v>
      </c>
      <c r="K49" s="1">
        <v>2.72</v>
      </c>
    </row>
    <row r="50" spans="1:60" x14ac:dyDescent="0.35">
      <c r="A50" s="1" t="s">
        <v>0</v>
      </c>
      <c r="B50" s="1" t="s">
        <v>4920</v>
      </c>
      <c r="K50" s="1">
        <v>2.72</v>
      </c>
    </row>
    <row r="51" spans="1:60" x14ac:dyDescent="0.35">
      <c r="A51" s="1">
        <v>12</v>
      </c>
      <c r="B51" s="1" t="s">
        <v>4924</v>
      </c>
      <c r="C51" s="1">
        <v>2760.0000017657876</v>
      </c>
      <c r="D51" s="1">
        <v>0</v>
      </c>
      <c r="E51">
        <f>(R51-S51*(1000-T51)/(1000-U51))*AO51</f>
        <v>0.64033118746420858</v>
      </c>
      <c r="F51">
        <f>IF(AZ51&lt;&gt;0,1/(1/AZ51-1/N51),0)</f>
        <v>-83.906738012802791</v>
      </c>
      <c r="G51">
        <f>((BC51-AP51/2)*S51-E51)/(BC51+AP51/2)</f>
        <v>386.71832074387515</v>
      </c>
      <c r="H51">
        <f>AP51*1000</f>
        <v>26.265902565730581</v>
      </c>
      <c r="I51">
        <f>(AU51-BA51)</f>
        <v>0.48879908046952281</v>
      </c>
      <c r="J51">
        <f>(P51+AT51*D51)</f>
        <v>31.313674926757813</v>
      </c>
      <c r="K51" s="1"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32.039764404296875</v>
      </c>
      <c r="P51" s="1">
        <v>31.313674926757813</v>
      </c>
      <c r="Q51" s="1">
        <v>32.088623046875</v>
      </c>
      <c r="R51" s="1">
        <v>399.83843994140625</v>
      </c>
      <c r="S51" s="1">
        <v>389.98135375976563</v>
      </c>
      <c r="T51" s="1">
        <v>23.801231384277344</v>
      </c>
      <c r="U51" s="1">
        <v>46.484127044677734</v>
      </c>
      <c r="V51" s="1">
        <v>43.906913757324219</v>
      </c>
      <c r="W51" s="1">
        <v>85.75079345703125</v>
      </c>
      <c r="X51" s="1">
        <v>300.32443237304688</v>
      </c>
      <c r="Y51" s="1">
        <v>2000.9241943359375</v>
      </c>
      <c r="Z51" s="1">
        <v>0.26639270782470703</v>
      </c>
      <c r="AA51" s="1">
        <v>88.285972595214844</v>
      </c>
      <c r="AB51" s="1">
        <v>34.821628570556641</v>
      </c>
      <c r="AC51" s="1">
        <v>3.7601137161254883</v>
      </c>
      <c r="AD51" s="1">
        <v>9.5066457986831665E-2</v>
      </c>
      <c r="AE51" s="1">
        <v>1.1683167889714241E-2</v>
      </c>
      <c r="AF51" s="1">
        <v>5.3896650671958923E-2</v>
      </c>
      <c r="AG51" s="1">
        <v>3.1605396419763565E-2</v>
      </c>
      <c r="AH51" s="1">
        <v>0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1.1041339425479662</v>
      </c>
      <c r="AP51">
        <f>(U51-T51)/(1000-U51)*AO51</f>
        <v>2.6265902565730581E-2</v>
      </c>
      <c r="AQ51">
        <f>(P51+273.15)</f>
        <v>304.46367492675779</v>
      </c>
      <c r="AR51">
        <f>(O51+273.15)</f>
        <v>305.18976440429685</v>
      </c>
      <c r="AS51">
        <f>(Y51*AK51+Z51*AL51)*AM51</f>
        <v>320.14786393788745</v>
      </c>
      <c r="AT51">
        <f>((AS51+0.00000010773*(AR51^4-AQ51^4))-AP51*44100)/(L51*0.92*2*29.3+0.00000043092*AQ51^3)</f>
        <v>-6.5022469577305335</v>
      </c>
      <c r="AU51">
        <f>0.61365*EXP(17.502*J51/(240.97+J51))</f>
        <v>4.5926954468484267</v>
      </c>
      <c r="AV51">
        <f>AU51*1000/AA51</f>
        <v>52.020670009556575</v>
      </c>
      <c r="AW51">
        <f>(AV51-U51)</f>
        <v>5.5365429648788407</v>
      </c>
      <c r="AX51">
        <f>IF(D51,P51,(O51+P51)/2)</f>
        <v>31.676719665527344</v>
      </c>
      <c r="AY51">
        <f>0.61365*EXP(17.502*AX51/(240.97+AX51))</f>
        <v>4.688402265175089</v>
      </c>
      <c r="AZ51">
        <f>IF(AW51&lt;&gt;0,(1000-(AV51+U51)/2)/AW51*AP51,0)</f>
        <v>4.5104398219792872</v>
      </c>
      <c r="BA51">
        <f>U51*AA51/1000</f>
        <v>4.1038963663789039</v>
      </c>
      <c r="BB51">
        <f>(AY51-BA51)</f>
        <v>0.58450589879618509</v>
      </c>
      <c r="BC51">
        <f>1/(1.6/F51+1.37/N51)</f>
        <v>3.3222741300333358</v>
      </c>
      <c r="BD51">
        <f>G51*AA51*0.001</f>
        <v>34.141803067261264</v>
      </c>
      <c r="BE51">
        <f>G51/S51</f>
        <v>0.99163284863639778</v>
      </c>
      <c r="BF51">
        <f>(1-AP51*AA51/AU51/F51)*100</f>
        <v>100.6017547814437</v>
      </c>
      <c r="BG51">
        <f>(S51-E51/(N51/1.35))</f>
        <v>389.77939655952036</v>
      </c>
      <c r="BH51">
        <f>E51*BF51/100/BG51</f>
        <v>1.6526897437060427E-3</v>
      </c>
    </row>
    <row r="52" spans="1:60" x14ac:dyDescent="0.35">
      <c r="A52" s="1" t="s">
        <v>0</v>
      </c>
      <c r="B52" s="1" t="s">
        <v>4923</v>
      </c>
    </row>
    <row r="53" spans="1:60" x14ac:dyDescent="0.35">
      <c r="A53" s="1" t="s">
        <v>0</v>
      </c>
      <c r="B53" s="1" t="s">
        <v>4922</v>
      </c>
    </row>
    <row r="54" spans="1:60" x14ac:dyDescent="0.35">
      <c r="A54" s="1" t="s">
        <v>0</v>
      </c>
      <c r="B54" s="1" t="s">
        <v>4921</v>
      </c>
    </row>
    <row r="55" spans="1:60" x14ac:dyDescent="0.35">
      <c r="A55" s="1" t="s">
        <v>0</v>
      </c>
      <c r="B55" s="1" t="s">
        <v>4920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4EFE71-D6FE-4E45-81A6-CC2C48B0AF27}">
  <dimension ref="A1:BH55"/>
  <sheetViews>
    <sheetView zoomScale="49" workbookViewId="0">
      <selection activeCell="K18" sqref="K18:K51"/>
    </sheetView>
  </sheetViews>
  <sheetFormatPr defaultRowHeight="14.5" x14ac:dyDescent="0.35"/>
  <sheetData>
    <row r="1" spans="1:60" x14ac:dyDescent="0.35">
      <c r="A1" s="1" t="s">
        <v>398</v>
      </c>
    </row>
    <row r="2" spans="1:60" x14ac:dyDescent="0.35">
      <c r="A2" s="1" t="s">
        <v>1303</v>
      </c>
    </row>
    <row r="3" spans="1:60" x14ac:dyDescent="0.35">
      <c r="A3" s="1" t="s">
        <v>69</v>
      </c>
      <c r="B3" s="1" t="s">
        <v>396</v>
      </c>
    </row>
    <row r="4" spans="1:60" x14ac:dyDescent="0.35">
      <c r="A4" s="1" t="s">
        <v>67</v>
      </c>
      <c r="B4" s="1" t="s">
        <v>66</v>
      </c>
      <c r="C4" s="1">
        <v>1</v>
      </c>
      <c r="D4" s="1">
        <v>0.15999999642372131</v>
      </c>
    </row>
    <row r="5" spans="1:60" x14ac:dyDescent="0.35">
      <c r="A5" s="1" t="s">
        <v>65</v>
      </c>
      <c r="B5" s="1">
        <v>4</v>
      </c>
    </row>
    <row r="6" spans="1:60" x14ac:dyDescent="0.35">
      <c r="A6" s="1" t="s">
        <v>64</v>
      </c>
      <c r="B6" s="1" t="s">
        <v>395</v>
      </c>
    </row>
    <row r="7" spans="1:60" x14ac:dyDescent="0.35">
      <c r="A7" s="1" t="s">
        <v>0</v>
      </c>
      <c r="B7" s="1" t="s">
        <v>62</v>
      </c>
    </row>
    <row r="9" spans="1:60" x14ac:dyDescent="0.35">
      <c r="A9" s="1" t="s">
        <v>61</v>
      </c>
      <c r="B9" s="1" t="s">
        <v>60</v>
      </c>
      <c r="C9" s="1" t="s">
        <v>59</v>
      </c>
      <c r="D9" s="1" t="s">
        <v>58</v>
      </c>
      <c r="E9" s="1" t="s">
        <v>57</v>
      </c>
      <c r="F9" s="1" t="s">
        <v>56</v>
      </c>
      <c r="G9" s="1" t="s">
        <v>55</v>
      </c>
      <c r="H9" s="1" t="s">
        <v>54</v>
      </c>
      <c r="I9" s="1" t="s">
        <v>53</v>
      </c>
      <c r="J9" s="1" t="s">
        <v>52</v>
      </c>
      <c r="K9" s="1" t="s">
        <v>51</v>
      </c>
      <c r="L9" s="1" t="s">
        <v>50</v>
      </c>
      <c r="M9" s="1" t="s">
        <v>49</v>
      </c>
      <c r="N9" s="1" t="s">
        <v>48</v>
      </c>
      <c r="O9" s="1" t="s">
        <v>47</v>
      </c>
      <c r="P9" s="1" t="s">
        <v>46</v>
      </c>
      <c r="Q9" s="1" t="s">
        <v>45</v>
      </c>
      <c r="R9" s="1" t="s">
        <v>44</v>
      </c>
      <c r="S9" s="1" t="s">
        <v>43</v>
      </c>
      <c r="T9" s="1" t="s">
        <v>42</v>
      </c>
      <c r="U9" s="1" t="s">
        <v>41</v>
      </c>
      <c r="V9" s="1" t="s">
        <v>40</v>
      </c>
      <c r="W9" s="1" t="s">
        <v>39</v>
      </c>
      <c r="X9" s="1" t="s">
        <v>38</v>
      </c>
      <c r="Y9" s="1" t="s">
        <v>37</v>
      </c>
      <c r="Z9" s="1" t="s">
        <v>36</v>
      </c>
      <c r="AA9" s="1" t="s">
        <v>35</v>
      </c>
      <c r="AB9" s="1" t="s">
        <v>34</v>
      </c>
      <c r="AC9" s="1" t="s">
        <v>33</v>
      </c>
      <c r="AD9" s="1" t="s">
        <v>394</v>
      </c>
      <c r="AE9" s="1" t="s">
        <v>393</v>
      </c>
      <c r="AF9" s="1" t="s">
        <v>392</v>
      </c>
      <c r="AG9" s="1" t="s">
        <v>391</v>
      </c>
      <c r="AH9" s="1" t="s">
        <v>32</v>
      </c>
      <c r="AI9" s="1" t="s">
        <v>31</v>
      </c>
      <c r="AJ9" s="1" t="s">
        <v>30</v>
      </c>
      <c r="AK9" s="1" t="s">
        <v>29</v>
      </c>
      <c r="AL9" s="1" t="s">
        <v>28</v>
      </c>
      <c r="AM9" s="1" t="s">
        <v>27</v>
      </c>
      <c r="AN9" s="1" t="s">
        <v>26</v>
      </c>
      <c r="AO9" s="1" t="s">
        <v>25</v>
      </c>
      <c r="AP9" s="1" t="s">
        <v>24</v>
      </c>
      <c r="AQ9" s="1" t="s">
        <v>23</v>
      </c>
      <c r="AR9" s="1" t="s">
        <v>22</v>
      </c>
      <c r="AS9" s="1" t="s">
        <v>21</v>
      </c>
      <c r="AT9" s="1" t="s">
        <v>20</v>
      </c>
      <c r="AU9" s="1" t="s">
        <v>19</v>
      </c>
      <c r="AV9" s="1" t="s">
        <v>18</v>
      </c>
      <c r="AW9" s="1" t="s">
        <v>17</v>
      </c>
      <c r="AX9" s="1" t="s">
        <v>16</v>
      </c>
      <c r="AY9" s="1" t="s">
        <v>15</v>
      </c>
      <c r="AZ9" s="1" t="s">
        <v>14</v>
      </c>
      <c r="BA9" s="1" t="s">
        <v>13</v>
      </c>
      <c r="BB9" s="1" t="s">
        <v>12</v>
      </c>
      <c r="BC9" s="1" t="s">
        <v>11</v>
      </c>
      <c r="BD9" s="1" t="s">
        <v>10</v>
      </c>
      <c r="BE9" s="1" t="s">
        <v>9</v>
      </c>
      <c r="BF9" s="1" t="s">
        <v>8</v>
      </c>
      <c r="BG9" s="1" t="s">
        <v>7</v>
      </c>
      <c r="BH9" s="1" t="s">
        <v>6</v>
      </c>
    </row>
    <row r="10" spans="1:60" x14ac:dyDescent="0.35">
      <c r="A10" s="1" t="s">
        <v>5</v>
      </c>
      <c r="B10" s="1" t="s">
        <v>5</v>
      </c>
      <c r="C10" s="1" t="s">
        <v>5</v>
      </c>
      <c r="D10" s="1" t="s">
        <v>5</v>
      </c>
      <c r="E10" s="1" t="s">
        <v>4</v>
      </c>
      <c r="F10" s="1" t="s">
        <v>4</v>
      </c>
      <c r="G10" s="1" t="s">
        <v>4</v>
      </c>
      <c r="H10" s="1" t="s">
        <v>4</v>
      </c>
      <c r="I10" s="1" t="s">
        <v>4</v>
      </c>
      <c r="J10" s="1" t="s">
        <v>4</v>
      </c>
      <c r="K10" s="1" t="s">
        <v>5</v>
      </c>
      <c r="L10" s="1" t="s">
        <v>4</v>
      </c>
      <c r="M10" s="1" t="s">
        <v>5</v>
      </c>
      <c r="N10" s="1" t="s">
        <v>4</v>
      </c>
      <c r="O10" s="1" t="s">
        <v>5</v>
      </c>
      <c r="P10" s="1" t="s">
        <v>5</v>
      </c>
      <c r="Q10" s="1" t="s">
        <v>5</v>
      </c>
      <c r="R10" s="1" t="s">
        <v>5</v>
      </c>
      <c r="S10" s="1" t="s">
        <v>5</v>
      </c>
      <c r="T10" s="1" t="s">
        <v>5</v>
      </c>
      <c r="U10" s="1" t="s">
        <v>5</v>
      </c>
      <c r="V10" s="1" t="s">
        <v>5</v>
      </c>
      <c r="W10" s="1" t="s">
        <v>5</v>
      </c>
      <c r="X10" s="1" t="s">
        <v>5</v>
      </c>
      <c r="Y10" s="1" t="s">
        <v>5</v>
      </c>
      <c r="Z10" s="1" t="s">
        <v>5</v>
      </c>
      <c r="AA10" s="1" t="s">
        <v>5</v>
      </c>
      <c r="AB10" s="1" t="s">
        <v>5</v>
      </c>
      <c r="AC10" s="1" t="s">
        <v>5</v>
      </c>
      <c r="AD10" s="1" t="s">
        <v>5</v>
      </c>
      <c r="AE10" s="1" t="s">
        <v>5</v>
      </c>
      <c r="AF10" s="1" t="s">
        <v>5</v>
      </c>
      <c r="AG10" s="1" t="s">
        <v>5</v>
      </c>
      <c r="AH10" s="1" t="s">
        <v>5</v>
      </c>
      <c r="AI10" s="1" t="s">
        <v>5</v>
      </c>
      <c r="AJ10" s="1" t="s">
        <v>5</v>
      </c>
      <c r="AK10" s="1" t="s">
        <v>5</v>
      </c>
      <c r="AL10" s="1" t="s">
        <v>5</v>
      </c>
      <c r="AM10" s="1" t="s">
        <v>5</v>
      </c>
      <c r="AN10" s="1" t="s">
        <v>5</v>
      </c>
      <c r="AO10" s="1" t="s">
        <v>4</v>
      </c>
      <c r="AP10" s="1" t="s">
        <v>4</v>
      </c>
      <c r="AQ10" s="1" t="s">
        <v>4</v>
      </c>
      <c r="AR10" s="1" t="s">
        <v>4</v>
      </c>
      <c r="AS10" s="1" t="s">
        <v>4</v>
      </c>
      <c r="AT10" s="1" t="s">
        <v>4</v>
      </c>
      <c r="AU10" s="1" t="s">
        <v>4</v>
      </c>
      <c r="AV10" s="1" t="s">
        <v>4</v>
      </c>
      <c r="AW10" s="1" t="s">
        <v>4</v>
      </c>
      <c r="AX10" s="1" t="s">
        <v>4</v>
      </c>
      <c r="AY10" s="1" t="s">
        <v>4</v>
      </c>
      <c r="AZ10" s="1" t="s">
        <v>4</v>
      </c>
      <c r="BA10" s="1" t="s">
        <v>4</v>
      </c>
      <c r="BB10" s="1" t="s">
        <v>4</v>
      </c>
      <c r="BC10" s="1" t="s">
        <v>4</v>
      </c>
      <c r="BD10" s="1" t="s">
        <v>4</v>
      </c>
      <c r="BE10" s="1" t="s">
        <v>4</v>
      </c>
      <c r="BF10" s="1" t="s">
        <v>4</v>
      </c>
      <c r="BG10" s="1" t="s">
        <v>4</v>
      </c>
      <c r="BH10" s="1" t="s">
        <v>4</v>
      </c>
    </row>
    <row r="11" spans="1:60" x14ac:dyDescent="0.35">
      <c r="A11" s="1" t="s">
        <v>0</v>
      </c>
      <c r="B11" s="1" t="s">
        <v>1302</v>
      </c>
    </row>
    <row r="12" spans="1:60" x14ac:dyDescent="0.35">
      <c r="A12" s="1" t="s">
        <v>0</v>
      </c>
      <c r="B12" s="1" t="s">
        <v>1301</v>
      </c>
    </row>
    <row r="13" spans="1:60" x14ac:dyDescent="0.35">
      <c r="A13" s="1" t="s">
        <v>0</v>
      </c>
      <c r="B13" s="1" t="s">
        <v>1300</v>
      </c>
    </row>
    <row r="14" spans="1:60" x14ac:dyDescent="0.35">
      <c r="A14" s="1" t="s">
        <v>0</v>
      </c>
      <c r="B14" s="1" t="s">
        <v>1299</v>
      </c>
    </row>
    <row r="15" spans="1:60" x14ac:dyDescent="0.35">
      <c r="A15" s="1" t="s">
        <v>0</v>
      </c>
      <c r="B15" s="1" t="s">
        <v>1298</v>
      </c>
    </row>
    <row r="16" spans="1:60" x14ac:dyDescent="0.35">
      <c r="A16" s="1" t="s">
        <v>0</v>
      </c>
      <c r="B16" s="1" t="s">
        <v>1297</v>
      </c>
    </row>
    <row r="17" spans="1:60" x14ac:dyDescent="0.35">
      <c r="A17" s="1" t="s">
        <v>0</v>
      </c>
      <c r="B17" s="1" t="s">
        <v>1296</v>
      </c>
    </row>
    <row r="18" spans="1:60" x14ac:dyDescent="0.35">
      <c r="A18" s="1">
        <v>1</v>
      </c>
      <c r="B18" s="1" t="s">
        <v>1295</v>
      </c>
      <c r="C18" s="1">
        <v>430.00000243633986</v>
      </c>
      <c r="D18" s="1">
        <v>0</v>
      </c>
      <c r="E18">
        <f>(R18-S18*(1000-T18)/(1000-U18))*AO18</f>
        <v>-1.2198199648472092</v>
      </c>
      <c r="F18">
        <f>IF(AZ18&lt;&gt;0,1/(1/AZ18-1/N18),0)</f>
        <v>4.6946526946495251</v>
      </c>
      <c r="G18">
        <f>((BC18-AP18/2)*S18-E18)/(BC18+AP18/2)</f>
        <v>389.45853342615436</v>
      </c>
      <c r="H18">
        <f>AP18*1000</f>
        <v>20.366231728810952</v>
      </c>
      <c r="I18">
        <f>(AU18-BA18)</f>
        <v>0.76538289586010322</v>
      </c>
      <c r="J18">
        <f>(P18+AT18*D18)</f>
        <v>30.984592437744141</v>
      </c>
      <c r="K18" s="1"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32.183277130126953</v>
      </c>
      <c r="P18" s="1">
        <v>30.984592437744141</v>
      </c>
      <c r="Q18" s="1">
        <v>32.293140411376953</v>
      </c>
      <c r="R18" s="1">
        <v>400.08477783203125</v>
      </c>
      <c r="S18" s="1">
        <v>393.92440795898438</v>
      </c>
      <c r="T18" s="1">
        <v>24.733610153198242</v>
      </c>
      <c r="U18" s="1">
        <v>42.394306182861328</v>
      </c>
      <c r="V18" s="1">
        <v>45.24853515625</v>
      </c>
      <c r="W18" s="1">
        <v>77.557632446289063</v>
      </c>
      <c r="X18" s="1">
        <v>300.371337890625</v>
      </c>
      <c r="Y18" s="1">
        <v>0.14302419126033783</v>
      </c>
      <c r="Z18" s="1">
        <v>9.6039742231369019E-2</v>
      </c>
      <c r="AA18" s="1">
        <v>88.267364501953125</v>
      </c>
      <c r="AB18" s="1">
        <v>35.023311614990234</v>
      </c>
      <c r="AC18" s="1">
        <v>3.8169481754302979</v>
      </c>
      <c r="AD18" s="1">
        <v>6.0316070914268494E-2</v>
      </c>
      <c r="AE18" s="1">
        <v>6.8432292900979519E-3</v>
      </c>
      <c r="AF18" s="1">
        <v>3.1212110072374344E-2</v>
      </c>
      <c r="AG18" s="1">
        <v>1.718435250222683E-2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1.1043063893037681</v>
      </c>
      <c r="AP18">
        <f>(U18-T18)/(1000-U18)*AO18</f>
        <v>2.0366231728810951E-2</v>
      </c>
      <c r="AQ18">
        <f>(P18+273.15)</f>
        <v>304.13459243774412</v>
      </c>
      <c r="AR18">
        <f>(O18+273.15)</f>
        <v>305.33327713012693</v>
      </c>
      <c r="AS18">
        <f>(Y18*AK18+Z18*AL18)*AM18</f>
        <v>2.2883870090159686E-2</v>
      </c>
      <c r="AT18">
        <f>((AS18+0.00000010773*(AR18^4-AQ18^4))-AP18*44100)/(L18*0.92*2*29.3+0.00000043092*AQ18^3)</f>
        <v>-6.9292990925451665</v>
      </c>
      <c r="AU18">
        <f>0.61365*EXP(17.502*J18/(240.97+J18))</f>
        <v>4.5074165725101292</v>
      </c>
      <c r="AV18">
        <f>AU18*1000/AA18</f>
        <v>51.065494001584156</v>
      </c>
      <c r="AW18">
        <f>(AV18-U18)</f>
        <v>8.671187818722828</v>
      </c>
      <c r="AX18">
        <f>IF(D18,P18,(O18+P18)/2)</f>
        <v>31.583934783935547</v>
      </c>
      <c r="AY18">
        <f>0.61365*EXP(17.502*AX18/(240.97+AX18))</f>
        <v>4.6637783544171052</v>
      </c>
      <c r="AZ18">
        <f>IF(AW18&lt;&gt;0,(1000-(AV18+U18)/2)/AW18*AP18,0)</f>
        <v>2.2389688887776975</v>
      </c>
      <c r="BA18">
        <f>U18*AA18/1000</f>
        <v>3.742033676650026</v>
      </c>
      <c r="BB18">
        <f>(AY18-BA18)</f>
        <v>0.92174467776707925</v>
      </c>
      <c r="BC18">
        <f>1/(1.6/F18+1.37/N18)</f>
        <v>1.5131323649601469</v>
      </c>
      <c r="BD18">
        <f>G18*AA18*0.001</f>
        <v>34.376478328322463</v>
      </c>
      <c r="BE18">
        <f>G18/S18</f>
        <v>0.98866311799269113</v>
      </c>
      <c r="BF18">
        <f>(1-AP18*AA18/AU18/F18)*100</f>
        <v>91.504681335229591</v>
      </c>
      <c r="BG18">
        <f>(S18-E18/(N18/1.35))</f>
        <v>394.30913297273759</v>
      </c>
      <c r="BH18">
        <f>E18*BF18/100/BG18</f>
        <v>-2.830754548548896E-3</v>
      </c>
    </row>
    <row r="19" spans="1:60" x14ac:dyDescent="0.35">
      <c r="A19" s="1" t="s">
        <v>0</v>
      </c>
      <c r="B19" s="1" t="s">
        <v>1294</v>
      </c>
      <c r="K19" s="1">
        <v>2.72</v>
      </c>
    </row>
    <row r="20" spans="1:60" x14ac:dyDescent="0.35">
      <c r="A20" s="1" t="s">
        <v>0</v>
      </c>
      <c r="B20" s="1" t="s">
        <v>1293</v>
      </c>
      <c r="K20" s="1">
        <v>2.72</v>
      </c>
    </row>
    <row r="21" spans="1:60" x14ac:dyDescent="0.35">
      <c r="A21" s="1">
        <v>2</v>
      </c>
      <c r="B21" s="1" t="s">
        <v>1292</v>
      </c>
      <c r="C21" s="1">
        <v>635.0000024586916</v>
      </c>
      <c r="D21" s="1">
        <v>0</v>
      </c>
      <c r="E21">
        <f>(R21-S21*(1000-T21)/(1000-U21))*AO21</f>
        <v>-0.84562122359602088</v>
      </c>
      <c r="F21">
        <f>IF(AZ21&lt;&gt;0,1/(1/AZ21-1/N21),0)</f>
        <v>3.6897284470778233</v>
      </c>
      <c r="G21">
        <f>((BC21-AP21/2)*S21-E21)/(BC21+AP21/2)</f>
        <v>389.12878754326459</v>
      </c>
      <c r="H21">
        <f>AP21*1000</f>
        <v>18.864554445508112</v>
      </c>
      <c r="I21">
        <f>(AU21-BA21)</f>
        <v>0.80166314440559505</v>
      </c>
      <c r="J21">
        <f>(P21+AT21*D21)</f>
        <v>30.765388488769531</v>
      </c>
      <c r="K21" s="1"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32.059898376464844</v>
      </c>
      <c r="P21" s="1">
        <v>30.765388488769531</v>
      </c>
      <c r="Q21" s="1">
        <v>32.233352661132813</v>
      </c>
      <c r="R21" s="1">
        <v>400.025634765625</v>
      </c>
      <c r="S21" s="1">
        <v>394.05923461914063</v>
      </c>
      <c r="T21" s="1">
        <v>24.974479675292969</v>
      </c>
      <c r="U21" s="1">
        <v>41.352287292480469</v>
      </c>
      <c r="V21" s="1">
        <v>46.004791259765625</v>
      </c>
      <c r="W21" s="1">
        <v>76.173896789550781</v>
      </c>
      <c r="X21" s="1">
        <v>300.34384155273438</v>
      </c>
      <c r="Y21" s="1">
        <v>25.732456207275391</v>
      </c>
      <c r="Z21" s="1">
        <v>5.4880760610103607E-2</v>
      </c>
      <c r="AA21" s="1">
        <v>88.259132385253906</v>
      </c>
      <c r="AB21" s="1">
        <v>34.868770599365234</v>
      </c>
      <c r="AC21" s="1">
        <v>3.8178434371948242</v>
      </c>
      <c r="AD21" s="1">
        <v>3.8698632270097733E-2</v>
      </c>
      <c r="AE21" s="1">
        <v>2.4302612990140915E-2</v>
      </c>
      <c r="AF21" s="1">
        <v>6.1023980379104614E-2</v>
      </c>
      <c r="AG21" s="1">
        <v>6.8220268003642559E-3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1.1042052998262291</v>
      </c>
      <c r="AP21">
        <f>(U21-T21)/(1000-U21)*AO21</f>
        <v>1.8864554445508112E-2</v>
      </c>
      <c r="AQ21">
        <f>(P21+273.15)</f>
        <v>303.91538848876951</v>
      </c>
      <c r="AR21">
        <f>(O21+273.15)</f>
        <v>305.20989837646482</v>
      </c>
      <c r="AS21">
        <f>(Y21*AK21+Z21*AL21)*AM21</f>
        <v>4.1171929011376278</v>
      </c>
      <c r="AT21">
        <f>((AS21+0.00000010773*(AR21^4-AQ21^4))-AP21*44100)/(L21*0.92*2*29.3+0.00000043092*AQ21^3)</f>
        <v>-6.3701513278444697</v>
      </c>
      <c r="AU21">
        <f>0.61365*EXP(17.502*J21/(240.97+J21))</f>
        <v>4.4513801429856814</v>
      </c>
      <c r="AV21">
        <f>AU21*1000/AA21</f>
        <v>50.435348985250229</v>
      </c>
      <c r="AW21">
        <f>(AV21-U21)</f>
        <v>9.0830616927697605</v>
      </c>
      <c r="AX21">
        <f>IF(D21,P21,(O21+P21)/2)</f>
        <v>31.412643432617188</v>
      </c>
      <c r="AY21">
        <f>0.61365*EXP(17.502*AX21/(240.97+AX21))</f>
        <v>4.6186155628669647</v>
      </c>
      <c r="AZ21">
        <f>IF(AW21&lt;&gt;0,(1000-(AV21+U21)/2)/AW21*AP21,0)</f>
        <v>1.9815772063777259</v>
      </c>
      <c r="BA21">
        <f>U21*AA21/1000</f>
        <v>3.6497169985800864</v>
      </c>
      <c r="BB21">
        <f>(AY21-BA21)</f>
        <v>0.96889856428687837</v>
      </c>
      <c r="BC21">
        <f>1/(1.6/F21+1.37/N21)</f>
        <v>1.3267813685674448</v>
      </c>
      <c r="BD21">
        <f>G21*AA21*0.001</f>
        <v>34.344169174694336</v>
      </c>
      <c r="BE21">
        <f>G21/S21</f>
        <v>0.98748805600091738</v>
      </c>
      <c r="BF21">
        <f>(1-AP21*AA21/AU21/F21)*100</f>
        <v>89.862820949383078</v>
      </c>
      <c r="BG21">
        <f>(S21-E21/(N21/1.35))</f>
        <v>394.3259392528189</v>
      </c>
      <c r="BH21">
        <f>E21*BF21/100/BG21</f>
        <v>-1.9270836899798046E-3</v>
      </c>
    </row>
    <row r="22" spans="1:60" x14ac:dyDescent="0.35">
      <c r="A22" s="1" t="s">
        <v>0</v>
      </c>
      <c r="B22" s="1" t="s">
        <v>1291</v>
      </c>
      <c r="K22" s="1">
        <v>2.72</v>
      </c>
    </row>
    <row r="23" spans="1:60" x14ac:dyDescent="0.35">
      <c r="A23" s="1" t="s">
        <v>0</v>
      </c>
      <c r="B23" s="1" t="s">
        <v>263</v>
      </c>
      <c r="K23" s="1">
        <v>2.72</v>
      </c>
    </row>
    <row r="24" spans="1:60" x14ac:dyDescent="0.35">
      <c r="A24" s="1">
        <v>3</v>
      </c>
      <c r="B24" s="1" t="s">
        <v>1290</v>
      </c>
      <c r="C24" s="1">
        <v>840.0000024586916</v>
      </c>
      <c r="D24" s="1">
        <v>0</v>
      </c>
      <c r="E24">
        <f>(R24-S24*(1000-T24)/(1000-U24))*AO24</f>
        <v>-0.82973277524272104</v>
      </c>
      <c r="F24">
        <f>IF(AZ24&lt;&gt;0,1/(1/AZ24-1/N24),0)</f>
        <v>3.3704840260165803</v>
      </c>
      <c r="G24">
        <f>((BC24-AP24/2)*S24-E24)/(BC24+AP24/2)</f>
        <v>389.40148986275062</v>
      </c>
      <c r="H24">
        <f>AP24*1000</f>
        <v>17.822003244100056</v>
      </c>
      <c r="I24">
        <f>(AU24-BA24)</f>
        <v>0.79640622235641745</v>
      </c>
      <c r="J24">
        <f>(P24+AT24*D24)</f>
        <v>30.501359939575195</v>
      </c>
      <c r="K24" s="1"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31.868112564086914</v>
      </c>
      <c r="P24" s="1">
        <v>30.501359939575195</v>
      </c>
      <c r="Q24" s="1">
        <v>32.075454711914063</v>
      </c>
      <c r="R24" s="1">
        <v>399.90472412109375</v>
      </c>
      <c r="S24" s="1">
        <v>394.2923583984375</v>
      </c>
      <c r="T24" s="1">
        <v>25.176845550537109</v>
      </c>
      <c r="U24" s="1">
        <v>40.660343170166016</v>
      </c>
      <c r="V24" s="1">
        <v>46.879158020019531</v>
      </c>
      <c r="W24" s="1">
        <v>75.7093505859375</v>
      </c>
      <c r="X24" s="1">
        <v>300.35076904296875</v>
      </c>
      <c r="Y24" s="1">
        <v>50.924369812011719</v>
      </c>
      <c r="Z24" s="1">
        <v>1.829252764582634E-2</v>
      </c>
      <c r="AA24" s="1">
        <v>88.250244140625</v>
      </c>
      <c r="AB24" s="1">
        <v>34.861244201660156</v>
      </c>
      <c r="AC24" s="1">
        <v>3.7950870990753174</v>
      </c>
      <c r="AD24" s="1">
        <v>0.11700364947319031</v>
      </c>
      <c r="AE24" s="1">
        <v>8.4112305194139481E-3</v>
      </c>
      <c r="AF24" s="1">
        <v>2.0985212177038193E-2</v>
      </c>
      <c r="AG24" s="1">
        <v>6.3288575038313866E-3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1.1042307685403261</v>
      </c>
      <c r="AP24">
        <f>(U24-T24)/(1000-U24)*AO24</f>
        <v>1.7822003244100056E-2</v>
      </c>
      <c r="AQ24">
        <f>(P24+273.15)</f>
        <v>303.65135993957517</v>
      </c>
      <c r="AR24">
        <f>(O24+273.15)</f>
        <v>305.01811256408689</v>
      </c>
      <c r="AS24">
        <f>(Y24*AK24+Z24*AL24)*AM24</f>
        <v>8.1478989878021366</v>
      </c>
      <c r="AT24">
        <f>((AS24+0.00000010773*(AR24^4-AQ24^4))-AP24*44100)/(L24*0.92*2*29.3+0.00000043092*AQ24^3)</f>
        <v>-5.9727379235295093</v>
      </c>
      <c r="AU24">
        <f>0.61365*EXP(17.502*J24/(240.97+J24))</f>
        <v>4.3846914339651626</v>
      </c>
      <c r="AV24">
        <f>AU24*1000/AA24</f>
        <v>49.684751318967969</v>
      </c>
      <c r="AW24">
        <f>(AV24-U24)</f>
        <v>9.0244081488019532</v>
      </c>
      <c r="AX24">
        <f>IF(D24,P24,(O24+P24)/2)</f>
        <v>31.184736251831055</v>
      </c>
      <c r="AY24">
        <f>0.61365*EXP(17.502*AX24/(240.97+AX24))</f>
        <v>4.5591161585990694</v>
      </c>
      <c r="AZ24">
        <f>IF(AW24&lt;&gt;0,(1000-(AV24+U24)/2)/AW24*AP24,0)</f>
        <v>1.8856569516774599</v>
      </c>
      <c r="BA24">
        <f>U24*AA24/1000</f>
        <v>3.5882852116087451</v>
      </c>
      <c r="BB24">
        <f>(AY24-BA24)</f>
        <v>0.97083094699032424</v>
      </c>
      <c r="BC24">
        <f>1/(1.6/F24+1.37/N24)</f>
        <v>1.2582150456307513</v>
      </c>
      <c r="BD24">
        <f>G24*AA24*0.001</f>
        <v>34.36477654911085</v>
      </c>
      <c r="BE24">
        <f>G24/S24</f>
        <v>0.98759583230181547</v>
      </c>
      <c r="BF24">
        <f>(1-AP24*AA24/AU24/F24)*100</f>
        <v>89.357562098596617</v>
      </c>
      <c r="BG24">
        <f>(S24-E24/(N24/1.35))</f>
        <v>394.55405189630278</v>
      </c>
      <c r="BH24">
        <f>E24*BF24/100/BG24</f>
        <v>-1.8791569274893341E-3</v>
      </c>
    </row>
    <row r="25" spans="1:60" x14ac:dyDescent="0.35">
      <c r="A25" s="1" t="s">
        <v>0</v>
      </c>
      <c r="B25" s="1" t="s">
        <v>1289</v>
      </c>
      <c r="K25" s="1">
        <v>2.72</v>
      </c>
    </row>
    <row r="26" spans="1:60" x14ac:dyDescent="0.35">
      <c r="A26" s="1" t="s">
        <v>0</v>
      </c>
      <c r="B26" s="1" t="s">
        <v>1288</v>
      </c>
      <c r="K26" s="1">
        <v>2.72</v>
      </c>
    </row>
    <row r="27" spans="1:60" x14ac:dyDescent="0.35">
      <c r="A27" s="1">
        <v>4</v>
      </c>
      <c r="B27" s="1" t="s">
        <v>260</v>
      </c>
      <c r="C27" s="1">
        <v>1045.5000024475157</v>
      </c>
      <c r="D27" s="1">
        <v>0</v>
      </c>
      <c r="E27">
        <f>(R27-S27*(1000-T27)/(1000-U27))*AO27</f>
        <v>2.2146987898073605E-2</v>
      </c>
      <c r="F27">
        <f>IF(AZ27&lt;&gt;0,1/(1/AZ27-1/N27),0)</f>
        <v>3.2613270476462817</v>
      </c>
      <c r="G27">
        <f>((BC27-AP27/2)*S27-E27)/(BC27+AP27/2)</f>
        <v>388.40949203979488</v>
      </c>
      <c r="H27">
        <f>AP27*1000</f>
        <v>17.288554732746721</v>
      </c>
      <c r="I27">
        <f>(AU27-BA27)</f>
        <v>0.78723765003006418</v>
      </c>
      <c r="J27">
        <f>(P27+AT27*D27)</f>
        <v>30.371572494506836</v>
      </c>
      <c r="K27" s="1"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31.716201782226563</v>
      </c>
      <c r="P27" s="1">
        <v>30.371572494506836</v>
      </c>
      <c r="Q27" s="1">
        <v>31.927804946899414</v>
      </c>
      <c r="R27" s="1">
        <v>400.09732055664063</v>
      </c>
      <c r="S27" s="1">
        <v>393.90963745117188</v>
      </c>
      <c r="T27" s="1">
        <v>25.374301910400391</v>
      </c>
      <c r="U27" s="1">
        <v>40.399215698242188</v>
      </c>
      <c r="V27" s="1">
        <v>47.652118682861328</v>
      </c>
      <c r="W27" s="1">
        <v>75.868415832519531</v>
      </c>
      <c r="X27" s="1">
        <v>300.33517456054688</v>
      </c>
      <c r="Y27" s="1">
        <v>100.96916961669922</v>
      </c>
      <c r="Z27" s="1">
        <v>9.8324239253997803E-2</v>
      </c>
      <c r="AA27" s="1">
        <v>88.244094848632813</v>
      </c>
      <c r="AB27" s="1">
        <v>34.718582153320313</v>
      </c>
      <c r="AC27" s="1">
        <v>3.7813034057617188</v>
      </c>
      <c r="AD27" s="1">
        <v>7.1011058986186981E-2</v>
      </c>
      <c r="AE27" s="1">
        <v>8.8182510808110237E-3</v>
      </c>
      <c r="AF27" s="1">
        <v>3.1650993973016739E-2</v>
      </c>
      <c r="AG27" s="1">
        <v>1.3682355172932148E-2</v>
      </c>
      <c r="AH27" s="1">
        <v>0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1.1041734358843633</v>
      </c>
      <c r="AP27">
        <f>(U27-T27)/(1000-U27)*AO27</f>
        <v>1.7288554732746722E-2</v>
      </c>
      <c r="AQ27">
        <f>(P27+273.15)</f>
        <v>303.52157249450681</v>
      </c>
      <c r="AR27">
        <f>(O27+273.15)</f>
        <v>304.86620178222654</v>
      </c>
      <c r="AS27">
        <f>(Y27*AK27+Z27*AL27)*AM27</f>
        <v>16.155066777577986</v>
      </c>
      <c r="AT27">
        <f>((AS27+0.00000010773*(AR27^4-AQ27^4))-AP27*44100)/(L27*0.92*2*29.3+0.00000043092*AQ27^3)</f>
        <v>-5.7283026839447393</v>
      </c>
      <c r="AU27">
        <f>0.61365*EXP(17.502*J27/(240.97+J27))</f>
        <v>4.3522298719161236</v>
      </c>
      <c r="AV27">
        <f>AU27*1000/AA27</f>
        <v>49.320352589956379</v>
      </c>
      <c r="AW27">
        <f>(AV27-U27)</f>
        <v>8.9211368917141911</v>
      </c>
      <c r="AX27">
        <f>IF(D27,P27,(O27+P27)/2)</f>
        <v>31.043887138366699</v>
      </c>
      <c r="AY27">
        <f>0.61365*EXP(17.502*AX27/(240.97+AX27))</f>
        <v>4.5226796121144544</v>
      </c>
      <c r="AZ27">
        <f>IF(AW27&lt;&gt;0,(1000-(AV27+U27)/2)/AW27*AP27,0)</f>
        <v>1.850996582577862</v>
      </c>
      <c r="BA27">
        <f>U27*AA27/1000</f>
        <v>3.5649922218860595</v>
      </c>
      <c r="BB27">
        <f>(AY27-BA27)</f>
        <v>0.95768739022839489</v>
      </c>
      <c r="BC27">
        <f>1/(1.6/F27+1.37/N27)</f>
        <v>1.2335547562439999</v>
      </c>
      <c r="BD27">
        <f>G27*AA27*0.001</f>
        <v>34.27484405566895</v>
      </c>
      <c r="BE27">
        <f>G27/S27</f>
        <v>0.9860370377151314</v>
      </c>
      <c r="BF27">
        <f>(1-AP27*AA27/AU27/F27)*100</f>
        <v>89.251739981411646</v>
      </c>
      <c r="BG27">
        <f>(S27-E27/(N27/1.35))</f>
        <v>393.90265240381308</v>
      </c>
      <c r="BH27">
        <f>E27*BF27/100/BG27</f>
        <v>5.0181363166449231E-5</v>
      </c>
    </row>
    <row r="28" spans="1:60" x14ac:dyDescent="0.35">
      <c r="A28" s="1" t="s">
        <v>0</v>
      </c>
      <c r="B28" s="1" t="s">
        <v>1287</v>
      </c>
      <c r="K28" s="1">
        <v>2.72</v>
      </c>
    </row>
    <row r="29" spans="1:60" x14ac:dyDescent="0.35">
      <c r="A29" s="1" t="s">
        <v>0</v>
      </c>
      <c r="B29" s="1" t="s">
        <v>1286</v>
      </c>
      <c r="K29" s="1">
        <v>2.72</v>
      </c>
    </row>
    <row r="30" spans="1:60" x14ac:dyDescent="0.35">
      <c r="A30" s="1">
        <v>5</v>
      </c>
      <c r="B30" s="1" t="s">
        <v>1285</v>
      </c>
      <c r="C30" s="1">
        <v>1251.0000024586916</v>
      </c>
      <c r="D30" s="1">
        <v>0</v>
      </c>
      <c r="E30">
        <f>(R30-S30*(1000-T30)/(1000-U30))*AO30</f>
        <v>-0.20455102170346334</v>
      </c>
      <c r="F30">
        <f>IF(AZ30&lt;&gt;0,1/(1/AZ30-1/N30),0)</f>
        <v>3.2852876366157941</v>
      </c>
      <c r="G30">
        <f>((BC30-AP30/2)*S30-E30)/(BC30+AP30/2)</f>
        <v>388.91776095697406</v>
      </c>
      <c r="H30">
        <f>AP30*1000</f>
        <v>17.003013748073862</v>
      </c>
      <c r="I30">
        <f>(AU30-BA30)</f>
        <v>0.77106739016379278</v>
      </c>
      <c r="J30">
        <f>(P30+AT30*D30)</f>
        <v>30.290973663330078</v>
      </c>
      <c r="K30" s="1"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31.603647232055664</v>
      </c>
      <c r="P30" s="1">
        <v>30.290973663330078</v>
      </c>
      <c r="Q30" s="1">
        <v>31.813989639282227</v>
      </c>
      <c r="R30" s="1">
        <v>400.00958251953125</v>
      </c>
      <c r="S30" s="1">
        <v>394.12548828125</v>
      </c>
      <c r="T30" s="1">
        <v>25.580806732177734</v>
      </c>
      <c r="U30" s="1">
        <v>40.358848571777344</v>
      </c>
      <c r="V30" s="1">
        <v>48.343364715576172</v>
      </c>
      <c r="W30" s="1">
        <v>76.271347045898438</v>
      </c>
      <c r="X30" s="1">
        <v>300.32174682617188</v>
      </c>
      <c r="Y30" s="1">
        <v>151.23716735839844</v>
      </c>
      <c r="Z30" s="1">
        <v>0.12690719962120056</v>
      </c>
      <c r="AA30" s="1">
        <v>88.23614501953125</v>
      </c>
      <c r="AB30" s="1">
        <v>34.872711181640625</v>
      </c>
      <c r="AC30" s="1">
        <v>3.7801754474639893</v>
      </c>
      <c r="AD30" s="1">
        <v>3.7041068077087402E-2</v>
      </c>
      <c r="AE30" s="1">
        <v>4.5908372849225998E-3</v>
      </c>
      <c r="AF30" s="1">
        <v>3.863862156867981E-2</v>
      </c>
      <c r="AG30" s="1">
        <v>1.4202797785401344E-2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1.104124069213867</v>
      </c>
      <c r="AP30">
        <f>(U30-T30)/(1000-U30)*AO30</f>
        <v>1.7003013748073861E-2</v>
      </c>
      <c r="AQ30">
        <f>(P30+273.15)</f>
        <v>303.44097366333006</v>
      </c>
      <c r="AR30">
        <f>(O30+273.15)</f>
        <v>304.75364723205564</v>
      </c>
      <c r="AS30">
        <f>(Y30*AK30+Z30*AL30)*AM30</f>
        <v>24.197946236477492</v>
      </c>
      <c r="AT30">
        <f>((AS30+0.00000010773*(AR30^4-AQ30^4))-AP30*44100)/(L30*0.92*2*29.3+0.00000043092*AQ30^3)</f>
        <v>-5.5699495883421291</v>
      </c>
      <c r="AU30">
        <f>0.61365*EXP(17.502*J30/(240.97+J30))</f>
        <v>4.33217660556444</v>
      </c>
      <c r="AV30">
        <f>AU30*1000/AA30</f>
        <v>49.0975280550335</v>
      </c>
      <c r="AW30">
        <f>(AV30-U30)</f>
        <v>8.7386794832561563</v>
      </c>
      <c r="AX30">
        <f>IF(D30,P30,(O30+P30)/2)</f>
        <v>30.947310447692871</v>
      </c>
      <c r="AY30">
        <f>0.61365*EXP(17.502*AX30/(240.97+AX30))</f>
        <v>4.4978428120352261</v>
      </c>
      <c r="AZ30">
        <f>IF(AW30&lt;&gt;0,(1000-(AV30+U30)/2)/AW30*AP30,0)</f>
        <v>1.8586904095036569</v>
      </c>
      <c r="BA30">
        <f>U30*AA30/1000</f>
        <v>3.5611092154006472</v>
      </c>
      <c r="BB30">
        <f>(AY30-BA30)</f>
        <v>0.93673359663457889</v>
      </c>
      <c r="BC30">
        <f>1/(1.6/F30+1.37/N30)</f>
        <v>1.239023501534914</v>
      </c>
      <c r="BD30">
        <f>G30*AA30*0.001</f>
        <v>34.316603956470949</v>
      </c>
      <c r="BE30">
        <f>G30/S30</f>
        <v>0.98678662639407966</v>
      </c>
      <c r="BF30">
        <f>(1-AP30*AA30/AU30/F30)*100</f>
        <v>89.458731399050365</v>
      </c>
      <c r="BG30">
        <f>(S30-E30/(N30/1.35))</f>
        <v>394.19000263329042</v>
      </c>
      <c r="BH30">
        <f>E30*BF30/100/BG30</f>
        <v>-4.6421458651234852E-4</v>
      </c>
    </row>
    <row r="31" spans="1:60" x14ac:dyDescent="0.35">
      <c r="A31" s="1" t="s">
        <v>0</v>
      </c>
      <c r="B31" s="1" t="s">
        <v>1284</v>
      </c>
      <c r="K31" s="1">
        <v>2.72</v>
      </c>
    </row>
    <row r="32" spans="1:60" x14ac:dyDescent="0.35">
      <c r="A32" s="1" t="s">
        <v>0</v>
      </c>
      <c r="B32" s="1" t="s">
        <v>1283</v>
      </c>
      <c r="K32" s="1">
        <v>2.72</v>
      </c>
    </row>
    <row r="33" spans="1:60" x14ac:dyDescent="0.35">
      <c r="A33" s="1">
        <v>6</v>
      </c>
      <c r="B33" s="1" t="s">
        <v>1282</v>
      </c>
      <c r="C33" s="1">
        <v>1456.5000024475157</v>
      </c>
      <c r="D33" s="1">
        <v>0</v>
      </c>
      <c r="E33">
        <f>(R33-S33*(1000-T33)/(1000-U33))*AO33</f>
        <v>0.19203176593458504</v>
      </c>
      <c r="F33">
        <f>IF(AZ33&lt;&gt;0,1/(1/AZ33-1/N33),0)</f>
        <v>3.4462484763148642</v>
      </c>
      <c r="G33">
        <f>((BC33-AP33/2)*S33-E33)/(BC33+AP33/2)</f>
        <v>388.37738971884841</v>
      </c>
      <c r="H33">
        <f>AP33*1000</f>
        <v>17.018260738383717</v>
      </c>
      <c r="I33">
        <f>(AU33-BA33)</f>
        <v>0.7512287641193609</v>
      </c>
      <c r="J33">
        <f>(P33+AT33*D33)</f>
        <v>30.286911010742188</v>
      </c>
      <c r="K33" s="1"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31.528409957885742</v>
      </c>
      <c r="P33" s="1">
        <v>30.286911010742188</v>
      </c>
      <c r="Q33" s="1">
        <v>31.728977203369141</v>
      </c>
      <c r="R33" s="1">
        <v>399.99087524414063</v>
      </c>
      <c r="S33" s="1">
        <v>393.74795532226563</v>
      </c>
      <c r="T33" s="1">
        <v>25.787202835083008</v>
      </c>
      <c r="U33" s="1">
        <v>40.575206756591797</v>
      </c>
      <c r="V33" s="1">
        <v>48.938491821289063</v>
      </c>
      <c r="W33" s="1">
        <v>77.002906799316406</v>
      </c>
      <c r="X33" s="1">
        <v>300.32083129882813</v>
      </c>
      <c r="Y33" s="1">
        <v>299.0269775390625</v>
      </c>
      <c r="Z33" s="1">
        <v>7.088509202003479E-2</v>
      </c>
      <c r="AA33" s="1">
        <v>88.229721069335938</v>
      </c>
      <c r="AB33" s="1">
        <v>34.749382019042969</v>
      </c>
      <c r="AC33" s="1">
        <v>3.7854907512664795</v>
      </c>
      <c r="AD33" s="1">
        <v>6.3804291188716888E-2</v>
      </c>
      <c r="AE33" s="1">
        <v>7.5856116600334644E-3</v>
      </c>
      <c r="AF33" s="1">
        <v>2.9989257454872131E-2</v>
      </c>
      <c r="AG33" s="1">
        <v>1.4198271557688713E-2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1.1041207033045148</v>
      </c>
      <c r="AP33">
        <f>(U33-T33)/(1000-U33)*AO33</f>
        <v>1.7018260738383716E-2</v>
      </c>
      <c r="AQ33">
        <f>(P33+273.15)</f>
        <v>303.43691101074216</v>
      </c>
      <c r="AR33">
        <f>(O33+273.15)</f>
        <v>304.67840995788572</v>
      </c>
      <c r="AS33">
        <f>(Y33*AK33+Z33*AL33)*AM33</f>
        <v>47.844315336846194</v>
      </c>
      <c r="AT33">
        <f>((AS33+0.00000010773*(AR33^4-AQ33^4))-AP33*44100)/(L33*0.92*2*29.3+0.00000043092*AQ33^3)</f>
        <v>-5.3964852877339471</v>
      </c>
      <c r="AU33">
        <f>0.61365*EXP(17.502*J33/(240.97+J33))</f>
        <v>4.3311679385840902</v>
      </c>
      <c r="AV33">
        <f>AU33*1000/AA33</f>
        <v>49.089670533814918</v>
      </c>
      <c r="AW33">
        <f>(AV33-U33)</f>
        <v>8.5144637772231206</v>
      </c>
      <c r="AX33">
        <f>IF(D33,P33,(O33+P33)/2)</f>
        <v>30.907660484313965</v>
      </c>
      <c r="AY33">
        <f>0.61365*EXP(17.502*AX33/(240.97+AX33))</f>
        <v>4.4876804126737904</v>
      </c>
      <c r="AZ33">
        <f>IF(AW33&lt;&gt;0,(1000-(AV33+U33)/2)/AW33*AP33,0)</f>
        <v>1.909138500473309</v>
      </c>
      <c r="BA33">
        <f>U33*AA33/1000</f>
        <v>3.5799391744647293</v>
      </c>
      <c r="BB33">
        <f>(AY33-BA33)</f>
        <v>0.90774123820906105</v>
      </c>
      <c r="BC33">
        <f>1/(1.6/F33+1.37/N33)</f>
        <v>1.2749566428500012</v>
      </c>
      <c r="BD33">
        <f>G33*AA33*0.001</f>
        <v>34.266428764530772</v>
      </c>
      <c r="BE33">
        <f>G33/S33</f>
        <v>0.98636039748061255</v>
      </c>
      <c r="BF33">
        <f>(1-AP33*AA33/AU33/F33)*100</f>
        <v>89.940451963981587</v>
      </c>
      <c r="BG33">
        <f>(S33-E33/(N33/1.35))</f>
        <v>393.68738947983041</v>
      </c>
      <c r="BH33">
        <f>E33*BF33/100/BG33</f>
        <v>4.3870909460469172E-4</v>
      </c>
    </row>
    <row r="34" spans="1:60" x14ac:dyDescent="0.35">
      <c r="A34" s="1" t="s">
        <v>0</v>
      </c>
      <c r="B34" s="1" t="s">
        <v>1281</v>
      </c>
      <c r="K34" s="1">
        <v>2.72</v>
      </c>
    </row>
    <row r="35" spans="1:60" x14ac:dyDescent="0.35">
      <c r="A35" s="1" t="s">
        <v>0</v>
      </c>
      <c r="B35" s="1" t="s">
        <v>1280</v>
      </c>
      <c r="K35" s="1">
        <v>2.72</v>
      </c>
    </row>
    <row r="36" spans="1:60" x14ac:dyDescent="0.35">
      <c r="A36" s="1">
        <v>7</v>
      </c>
      <c r="B36" s="1" t="s">
        <v>1279</v>
      </c>
      <c r="C36" s="1">
        <v>1661.5000024475157</v>
      </c>
      <c r="D36" s="1">
        <v>0</v>
      </c>
      <c r="E36">
        <f>(R36-S36*(1000-T36)/(1000-U36))*AO36</f>
        <v>0.3743705232010725</v>
      </c>
      <c r="F36">
        <f>IF(AZ36&lt;&gt;0,1/(1/AZ36-1/N36),0)</f>
        <v>3.7395281038340697</v>
      </c>
      <c r="G36">
        <f>((BC36-AP36/2)*S36-E36)/(BC36+AP36/2)</f>
        <v>388.26142110868489</v>
      </c>
      <c r="H36">
        <f>AP36*1000</f>
        <v>17.223228956131361</v>
      </c>
      <c r="I36">
        <f>(AU36-BA36)</f>
        <v>0.7270202660080427</v>
      </c>
      <c r="J36">
        <f>(P36+AT36*D36)</f>
        <v>30.321514129638672</v>
      </c>
      <c r="K36" s="1"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31.480182647705078</v>
      </c>
      <c r="P36" s="1">
        <v>30.321514129638672</v>
      </c>
      <c r="Q36" s="1">
        <v>31.666820526123047</v>
      </c>
      <c r="R36" s="1">
        <v>400.05548095703125</v>
      </c>
      <c r="S36" s="1">
        <v>393.5771484375</v>
      </c>
      <c r="T36" s="1">
        <v>25.989622116088867</v>
      </c>
      <c r="U36" s="1">
        <v>40.949520111083984</v>
      </c>
      <c r="V36" s="1">
        <v>49.454948425292969</v>
      </c>
      <c r="W36" s="1">
        <v>77.921730041503906</v>
      </c>
      <c r="X36" s="1">
        <v>300.32833862304688</v>
      </c>
      <c r="Y36" s="1">
        <v>498.75186157226563</v>
      </c>
      <c r="Z36" s="1">
        <v>0.12690900266170502</v>
      </c>
      <c r="AA36" s="1">
        <v>88.224365234375</v>
      </c>
      <c r="AB36" s="1">
        <v>34.830326080322266</v>
      </c>
      <c r="AC36" s="1">
        <v>3.7890293598175049</v>
      </c>
      <c r="AD36" s="1">
        <v>9.685458242893219E-2</v>
      </c>
      <c r="AE36" s="1">
        <v>6.7426632158458233E-3</v>
      </c>
      <c r="AF36" s="1">
        <v>8.699885755777359E-2</v>
      </c>
      <c r="AG36" s="1">
        <v>1.4204510487616062E-2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1.1041483037612014</v>
      </c>
      <c r="AP36">
        <f>(U36-T36)/(1000-U36)*AO36</f>
        <v>1.7223228956131362E-2</v>
      </c>
      <c r="AQ36">
        <f>(P36+273.15)</f>
        <v>303.47151412963865</v>
      </c>
      <c r="AR36">
        <f>(O36+273.15)</f>
        <v>304.63018264770506</v>
      </c>
      <c r="AS36">
        <f>(Y36*AK36+Z36*AL36)*AM36</f>
        <v>79.800296067886848</v>
      </c>
      <c r="AT36">
        <f>((AS36+0.00000010773*(AR36^4-AQ36^4))-AP36*44100)/(L36*0.92*2*29.3+0.00000043092*AQ36^3)</f>
        <v>-5.2243456867819082</v>
      </c>
      <c r="AU36">
        <f>0.61365*EXP(17.502*J36/(240.97+J36))</f>
        <v>4.3397656844607004</v>
      </c>
      <c r="AV36">
        <f>AU36*1000/AA36</f>
        <v>49.19010381011833</v>
      </c>
      <c r="AW36">
        <f>(AV36-U36)</f>
        <v>8.240583699034346</v>
      </c>
      <c r="AX36">
        <f>IF(D36,P36,(O36+P36)/2)</f>
        <v>30.900848388671875</v>
      </c>
      <c r="AY36">
        <f>0.61365*EXP(17.502*AX36/(240.97+AX36))</f>
        <v>4.4859364678105464</v>
      </c>
      <c r="AZ36">
        <f>IF(AW36&lt;&gt;0,(1000-(AV36+U36)/2)/AW36*AP36,0)</f>
        <v>1.9958514913999894</v>
      </c>
      <c r="BA36">
        <f>U36*AA36/1000</f>
        <v>3.6127454184526577</v>
      </c>
      <c r="BB36">
        <f>(AY36-BA36)</f>
        <v>0.87319104935788872</v>
      </c>
      <c r="BC36">
        <f>1/(1.6/F36+1.37/N36)</f>
        <v>1.3370254771512744</v>
      </c>
      <c r="BD36">
        <f>G36*AA36*0.001</f>
        <v>34.254117422310088</v>
      </c>
      <c r="BE36">
        <f>G36/S36</f>
        <v>0.98649381106113876</v>
      </c>
      <c r="BF36">
        <f>(1-AP36*AA36/AU36/F36)*100</f>
        <v>90.636891967141949</v>
      </c>
      <c r="BG36">
        <f>(S36-E36/(N36/1.35))</f>
        <v>393.45907387827162</v>
      </c>
      <c r="BH36">
        <f>E36*BF36/100/BG36</f>
        <v>8.6239669942281803E-4</v>
      </c>
    </row>
    <row r="37" spans="1:60" x14ac:dyDescent="0.35">
      <c r="A37" s="1" t="s">
        <v>0</v>
      </c>
      <c r="B37" s="1" t="s">
        <v>1278</v>
      </c>
      <c r="K37" s="1">
        <v>2.72</v>
      </c>
    </row>
    <row r="38" spans="1:60" x14ac:dyDescent="0.35">
      <c r="A38" s="1" t="s">
        <v>0</v>
      </c>
      <c r="B38" s="1" t="s">
        <v>1277</v>
      </c>
      <c r="K38" s="1">
        <v>2.72</v>
      </c>
    </row>
    <row r="39" spans="1:60" x14ac:dyDescent="0.35">
      <c r="A39" s="1">
        <v>8</v>
      </c>
      <c r="B39" s="1" t="s">
        <v>1276</v>
      </c>
      <c r="C39" s="1">
        <v>1868.0000024363399</v>
      </c>
      <c r="D39" s="1">
        <v>0</v>
      </c>
      <c r="E39">
        <f>(R39-S39*(1000-T39)/(1000-U39))*AO39</f>
        <v>1.0605994096163516</v>
      </c>
      <c r="F39">
        <f>IF(AZ39&lt;&gt;0,1/(1/AZ39-1/N39),0)</f>
        <v>4.2456477105651027</v>
      </c>
      <c r="G39">
        <f>((BC39-AP39/2)*S39-E39)/(BC39+AP39/2)</f>
        <v>387.32083187875372</v>
      </c>
      <c r="H39">
        <f>AP39*1000</f>
        <v>17.685702662435354</v>
      </c>
      <c r="I39">
        <f>(AU39-BA39)</f>
        <v>0.69872724892544724</v>
      </c>
      <c r="J39">
        <f>(P39+AT39*D39)</f>
        <v>30.413206100463867</v>
      </c>
      <c r="K39" s="1"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31.457769393920898</v>
      </c>
      <c r="P39" s="1">
        <v>30.413206100463867</v>
      </c>
      <c r="Q39" s="1">
        <v>31.626220703125</v>
      </c>
      <c r="R39" s="1">
        <v>400.12045288085938</v>
      </c>
      <c r="S39" s="1">
        <v>392.86813354492188</v>
      </c>
      <c r="T39" s="1">
        <v>26.179649353027344</v>
      </c>
      <c r="U39" s="1">
        <v>41.529819488525391</v>
      </c>
      <c r="V39" s="1">
        <v>49.879356384277344</v>
      </c>
      <c r="W39" s="1">
        <v>79.1256103515625</v>
      </c>
      <c r="X39" s="1">
        <v>300.37005615234375</v>
      </c>
      <c r="Y39" s="1">
        <v>750.1239013671875</v>
      </c>
      <c r="Z39" s="1">
        <v>3.201298788189888E-2</v>
      </c>
      <c r="AA39" s="1">
        <v>88.223182678222656</v>
      </c>
      <c r="AB39" s="1">
        <v>34.793422698974609</v>
      </c>
      <c r="AC39" s="1">
        <v>3.7868776321411133</v>
      </c>
      <c r="AD39" s="1">
        <v>0.11014038324356079</v>
      </c>
      <c r="AE39" s="1">
        <v>6.4780372194945812E-3</v>
      </c>
      <c r="AF39" s="1">
        <v>5.987095832824707E-2</v>
      </c>
      <c r="AG39" s="1">
        <v>1.4936772175133228E-2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1.1043016770306753</v>
      </c>
      <c r="AP39">
        <f>(U39-T39)/(1000-U39)*AO39</f>
        <v>1.7685702662435354E-2</v>
      </c>
      <c r="AQ39">
        <f>(P39+273.15)</f>
        <v>303.56320610046384</v>
      </c>
      <c r="AR39">
        <f>(O39+273.15)</f>
        <v>304.60776939392088</v>
      </c>
      <c r="AS39">
        <f>(Y39*AK39+Z39*AL39)*AM39</f>
        <v>120.01982153609788</v>
      </c>
      <c r="AT39">
        <f>((AS39+0.00000010773*(AR39^4-AQ39^4))-AP39*44100)/(L39*0.92*2*29.3+0.00000043092*AQ39^3)</f>
        <v>-5.0791451522579134</v>
      </c>
      <c r="AU39">
        <f>0.61365*EXP(17.502*J39/(240.97+J39))</f>
        <v>4.3626201002552341</v>
      </c>
      <c r="AV39">
        <f>AU39*1000/AA39</f>
        <v>49.449815431926375</v>
      </c>
      <c r="AW39">
        <f>(AV39-U39)</f>
        <v>7.9199959434009841</v>
      </c>
      <c r="AX39">
        <f>IF(D39,P39,(O39+P39)/2)</f>
        <v>30.935487747192383</v>
      </c>
      <c r="AY39">
        <f>0.61365*EXP(17.502*AX39/(240.97+AX39))</f>
        <v>4.4948105246722783</v>
      </c>
      <c r="AZ39">
        <f>IF(AW39&lt;&gt;0,(1000-(AV39+U39)/2)/AW39*AP39,0)</f>
        <v>2.131463626661438</v>
      </c>
      <c r="BA39">
        <f>U39*AA39/1000</f>
        <v>3.6638928513297868</v>
      </c>
      <c r="BB39">
        <f>(AY39-BA39)</f>
        <v>0.83091767334249145</v>
      </c>
      <c r="BC39">
        <f>1/(1.6/F39+1.37/N39)</f>
        <v>1.4348767959851674</v>
      </c>
      <c r="BD39">
        <f>G39*AA39*0.001</f>
        <v>34.170676505920454</v>
      </c>
      <c r="BE39">
        <f>G39/S39</f>
        <v>0.98587999078440436</v>
      </c>
      <c r="BF39">
        <f>(1-AP39*AA39/AU39/F39)*100</f>
        <v>91.576090562762715</v>
      </c>
      <c r="BG39">
        <f>(S39-E39/(N39/1.35))</f>
        <v>392.533625884603</v>
      </c>
      <c r="BH39">
        <f>E39*BF39/100/BG39</f>
        <v>2.4743242662831808E-3</v>
      </c>
    </row>
    <row r="40" spans="1:60" x14ac:dyDescent="0.35">
      <c r="A40" s="1" t="s">
        <v>0</v>
      </c>
      <c r="B40" s="1" t="s">
        <v>1275</v>
      </c>
      <c r="K40" s="1">
        <v>2.72</v>
      </c>
    </row>
    <row r="41" spans="1:60" x14ac:dyDescent="0.35">
      <c r="A41" s="1" t="s">
        <v>0</v>
      </c>
      <c r="B41" s="1" t="s">
        <v>1274</v>
      </c>
      <c r="K41" s="1">
        <v>2.72</v>
      </c>
    </row>
    <row r="42" spans="1:60" x14ac:dyDescent="0.35">
      <c r="A42" s="1">
        <v>9</v>
      </c>
      <c r="B42" s="1" t="s">
        <v>1273</v>
      </c>
      <c r="C42" s="1">
        <v>2074.500002425164</v>
      </c>
      <c r="D42" s="1">
        <v>0</v>
      </c>
      <c r="E42">
        <f>(R42-S42*(1000-T42)/(1000-U42))*AO42</f>
        <v>1.2324672526468821</v>
      </c>
      <c r="F42">
        <f>IF(AZ42&lt;&gt;0,1/(1/AZ42-1/N42),0)</f>
        <v>4.887324647290713</v>
      </c>
      <c r="G42">
        <f>((BC42-AP42/2)*S42-E42)/(BC42+AP42/2)</f>
        <v>387.04726455236971</v>
      </c>
      <c r="H42">
        <f>AP42*1000</f>
        <v>18.163551655441271</v>
      </c>
      <c r="I42">
        <f>(AU42-BA42)</f>
        <v>0.66996040798073997</v>
      </c>
      <c r="J42">
        <f>(P42+AT42*D42)</f>
        <v>30.509109497070313</v>
      </c>
      <c r="K42" s="1"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31.459253311157227</v>
      </c>
      <c r="P42" s="1">
        <v>30.509109497070313</v>
      </c>
      <c r="Q42" s="1">
        <v>31.608348846435547</v>
      </c>
      <c r="R42" s="1">
        <v>399.99954223632813</v>
      </c>
      <c r="S42" s="1">
        <v>392.42849731445313</v>
      </c>
      <c r="T42" s="1">
        <v>26.374780654907227</v>
      </c>
      <c r="U42" s="1">
        <v>42.130485534667969</v>
      </c>
      <c r="V42" s="1">
        <v>50.244064331054688</v>
      </c>
      <c r="W42" s="1">
        <v>80.258743286132813</v>
      </c>
      <c r="X42" s="1">
        <v>300.3572998046875</v>
      </c>
      <c r="Y42" s="1">
        <v>999.2747802734375</v>
      </c>
      <c r="Z42" s="1">
        <v>7.6602727174758911E-2</v>
      </c>
      <c r="AA42" s="1">
        <v>88.218208312988281</v>
      </c>
      <c r="AB42" s="1">
        <v>34.811847686767578</v>
      </c>
      <c r="AC42" s="1">
        <v>3.7931468486785889</v>
      </c>
      <c r="AD42" s="1">
        <v>0.10824647545814514</v>
      </c>
      <c r="AE42" s="1">
        <v>6.1265691183507442E-3</v>
      </c>
      <c r="AF42" s="1">
        <v>3.1845498830080032E-2</v>
      </c>
      <c r="AG42" s="1">
        <v>1.7967011779546738E-2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1.1042547786937038</v>
      </c>
      <c r="AP42">
        <f>(U42-T42)/(1000-U42)*AO42</f>
        <v>1.8163551655441271E-2</v>
      </c>
      <c r="AQ42">
        <f>(P42+273.15)</f>
        <v>303.65910949707029</v>
      </c>
      <c r="AR42">
        <f>(O42+273.15)</f>
        <v>304.6092533111572</v>
      </c>
      <c r="AS42">
        <f>(Y42*AK42+Z42*AL42)*AM42</f>
        <v>159.8839612700649</v>
      </c>
      <c r="AT42">
        <f>((AS42+0.00000010773*(AR42^4-AQ42^4))-AP42*44100)/(L42*0.92*2*29.3+0.00000043092*AQ42^3)</f>
        <v>-4.940181201910848</v>
      </c>
      <c r="AU42">
        <f>0.61365*EXP(17.502*J42/(240.97+J42))</f>
        <v>4.3866363572054183</v>
      </c>
      <c r="AV42">
        <f>AU42*1000/AA42</f>
        <v>49.724840722701209</v>
      </c>
      <c r="AW42">
        <f>(AV42-U42)</f>
        <v>7.5943551880332407</v>
      </c>
      <c r="AX42">
        <f>IF(D42,P42,(O42+P42)/2)</f>
        <v>30.98418140411377</v>
      </c>
      <c r="AY42">
        <f>0.61365*EXP(17.502*AX42/(240.97+AX42))</f>
        <v>4.5073109251903203</v>
      </c>
      <c r="AZ42">
        <f>IF(AW42&lt;&gt;0,(1000-(AV42+U42)/2)/AW42*AP42,0)</f>
        <v>2.2818714353914222</v>
      </c>
      <c r="BA42">
        <f>U42*AA42/1000</f>
        <v>3.7166759492246784</v>
      </c>
      <c r="BB42">
        <f>(AY42-BA42)</f>
        <v>0.79063497596564192</v>
      </c>
      <c r="BC42">
        <f>1/(1.6/F42+1.37/N42)</f>
        <v>1.5445329634552454</v>
      </c>
      <c r="BD42">
        <f>G42*AA42*0.001</f>
        <v>34.144616211253236</v>
      </c>
      <c r="BE42">
        <f>G42/S42</f>
        <v>0.98628735476931628</v>
      </c>
      <c r="BF42">
        <f>(1-AP42*AA42/AU42/F42)*100</f>
        <v>92.525946812820351</v>
      </c>
      <c r="BG42">
        <f>(S42-E42/(N42/1.35))</f>
        <v>392.03978341044319</v>
      </c>
      <c r="BH42">
        <f>E42*BF42/100/BG42</f>
        <v>2.9087660051979954E-3</v>
      </c>
    </row>
    <row r="43" spans="1:60" x14ac:dyDescent="0.35">
      <c r="A43" s="1" t="s">
        <v>0</v>
      </c>
      <c r="B43" s="1" t="s">
        <v>1272</v>
      </c>
      <c r="K43" s="1">
        <v>2.72</v>
      </c>
    </row>
    <row r="44" spans="1:60" x14ac:dyDescent="0.35">
      <c r="A44" s="1" t="s">
        <v>0</v>
      </c>
      <c r="B44" s="1" t="s">
        <v>1271</v>
      </c>
      <c r="K44" s="1">
        <v>2.72</v>
      </c>
    </row>
    <row r="45" spans="1:60" x14ac:dyDescent="0.35">
      <c r="A45" s="1">
        <v>10</v>
      </c>
      <c r="B45" s="1" t="s">
        <v>1270</v>
      </c>
      <c r="C45" s="1">
        <v>2280.500002425164</v>
      </c>
      <c r="D45" s="1">
        <v>0</v>
      </c>
      <c r="E45">
        <f>(R45-S45*(1000-T45)/(1000-U45))*AO45</f>
        <v>1.7009457540667101</v>
      </c>
      <c r="F45">
        <f>IF(AZ45&lt;&gt;0,1/(1/AZ45-1/N45),0)</f>
        <v>5.7029351735877833</v>
      </c>
      <c r="G45">
        <f>((BC45-AP45/2)*S45-E45)/(BC45+AP45/2)</f>
        <v>386.46660806885842</v>
      </c>
      <c r="H45">
        <f>AP45*1000</f>
        <v>18.703763984141464</v>
      </c>
      <c r="I45">
        <f>(AU45-BA45)</f>
        <v>0.64343280748854026</v>
      </c>
      <c r="J45">
        <f>(P45+AT45*D45)</f>
        <v>30.633913040161133</v>
      </c>
      <c r="K45" s="1"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31.483604431152344</v>
      </c>
      <c r="P45" s="1">
        <v>30.633913040161133</v>
      </c>
      <c r="Q45" s="1">
        <v>31.612504959106445</v>
      </c>
      <c r="R45" s="1">
        <v>400.03836059570313</v>
      </c>
      <c r="S45" s="1">
        <v>391.86007690429688</v>
      </c>
      <c r="T45" s="1">
        <v>26.575897216796875</v>
      </c>
      <c r="U45" s="1">
        <v>42.790290832519531</v>
      </c>
      <c r="V45" s="1">
        <v>50.553806304931641</v>
      </c>
      <c r="W45" s="1">
        <v>81.397514343261719</v>
      </c>
      <c r="X45" s="1">
        <v>300.3338623046875</v>
      </c>
      <c r="Y45" s="1">
        <v>1249.7095947265625</v>
      </c>
      <c r="Z45" s="1">
        <v>0.14748615026473999</v>
      </c>
      <c r="AA45" s="1">
        <v>88.212287902832031</v>
      </c>
      <c r="AB45" s="1">
        <v>34.65460205078125</v>
      </c>
      <c r="AC45" s="1">
        <v>3.8115036487579346</v>
      </c>
      <c r="AD45" s="1">
        <v>9.1328948736190796E-2</v>
      </c>
      <c r="AE45" s="1">
        <v>4.6905521303415298E-3</v>
      </c>
      <c r="AF45" s="1">
        <v>5.5482134222984314E-2</v>
      </c>
      <c r="AG45" s="1">
        <v>1.8423724919557571E-2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1.1041686114142919</v>
      </c>
      <c r="AP45">
        <f>(U45-T45)/(1000-U45)*AO45</f>
        <v>1.8703763984141464E-2</v>
      </c>
      <c r="AQ45">
        <f>(P45+273.15)</f>
        <v>303.78391304016111</v>
      </c>
      <c r="AR45">
        <f>(O45+273.15)</f>
        <v>304.63360443115232</v>
      </c>
      <c r="AS45">
        <f>(Y45*AK45+Z45*AL45)*AM45</f>
        <v>199.95353068694021</v>
      </c>
      <c r="AT45">
        <f>((AS45+0.00000010773*(AR45^4-AQ45^4))-AP45*44100)/(L45*0.92*2*29.3+0.00000043092*AQ45^3)</f>
        <v>-4.8216392079129031</v>
      </c>
      <c r="AU45">
        <f>0.61365*EXP(17.502*J45/(240.97+J45))</f>
        <v>4.4180622618526675</v>
      </c>
      <c r="AV45">
        <f>AU45*1000/AA45</f>
        <v>50.084431170397373</v>
      </c>
      <c r="AW45">
        <f>(AV45-U45)</f>
        <v>7.2941403378778418</v>
      </c>
      <c r="AX45">
        <f>IF(D45,P45,(O45+P45)/2)</f>
        <v>31.058758735656738</v>
      </c>
      <c r="AY45">
        <f>0.61365*EXP(17.502*AX45/(240.97+AX45))</f>
        <v>4.5265147613877357</v>
      </c>
      <c r="AZ45">
        <f>IF(AW45&lt;&gt;0,(1000-(AV45+U45)/2)/AW45*AP45,0)</f>
        <v>2.4451422261931404</v>
      </c>
      <c r="BA45">
        <f>U45*AA45/1000</f>
        <v>3.7746294543641272</v>
      </c>
      <c r="BB45">
        <f>(AY45-BA45)</f>
        <v>0.75188530702360845</v>
      </c>
      <c r="BC45">
        <f>1/(1.6/F45+1.37/N45)</f>
        <v>1.6649331510386631</v>
      </c>
      <c r="BD45">
        <f>G45*AA45*0.001</f>
        <v>34.091103695801088</v>
      </c>
      <c r="BE45">
        <f>G45/S45</f>
        <v>0.98623623800095439</v>
      </c>
      <c r="BF45">
        <f>(1-AP45*AA45/AU45/F45)*100</f>
        <v>93.451711076829127</v>
      </c>
      <c r="BG45">
        <f>(S45-E45/(N45/1.35))</f>
        <v>391.32360726329637</v>
      </c>
      <c r="BH45">
        <f>E45*BF45/100/BG45</f>
        <v>4.0620164032028365E-3</v>
      </c>
    </row>
    <row r="46" spans="1:60" x14ac:dyDescent="0.35">
      <c r="A46" s="1" t="s">
        <v>0</v>
      </c>
      <c r="B46" s="1" t="s">
        <v>1269</v>
      </c>
      <c r="K46" s="1">
        <v>2.72</v>
      </c>
    </row>
    <row r="47" spans="1:60" x14ac:dyDescent="0.35">
      <c r="A47" s="1" t="s">
        <v>0</v>
      </c>
      <c r="B47" s="1" t="s">
        <v>1268</v>
      </c>
      <c r="K47" s="1">
        <v>2.72</v>
      </c>
    </row>
    <row r="48" spans="1:60" x14ac:dyDescent="0.35">
      <c r="A48" s="1">
        <v>11</v>
      </c>
      <c r="B48" s="1" t="s">
        <v>1267</v>
      </c>
      <c r="C48" s="1">
        <v>2488.0000024139881</v>
      </c>
      <c r="D48" s="1">
        <v>0</v>
      </c>
      <c r="E48">
        <f>(R48-S48*(1000-T48)/(1000-U48))*AO48</f>
        <v>1.9744834355339635</v>
      </c>
      <c r="F48">
        <f>IF(AZ48&lt;&gt;0,1/(1/AZ48-1/N48),0)</f>
        <v>7.0809407335224712</v>
      </c>
      <c r="G48">
        <f>((BC48-AP48/2)*S48-E48)/(BC48+AP48/2)</f>
        <v>385.99796633430299</v>
      </c>
      <c r="H48">
        <f>AP48*1000</f>
        <v>19.420197133991071</v>
      </c>
      <c r="I48">
        <f>(AU48-BA48)</f>
        <v>0.61186219150989452</v>
      </c>
      <c r="J48">
        <f>(P48+AT48*D48)</f>
        <v>30.792516708374023</v>
      </c>
      <c r="K48" s="1"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31.528608322143555</v>
      </c>
      <c r="P48" s="1">
        <v>30.792516708374023</v>
      </c>
      <c r="Q48" s="1">
        <v>31.630573272705078</v>
      </c>
      <c r="R48" s="1">
        <v>399.865478515625</v>
      </c>
      <c r="S48" s="1">
        <v>391.19674682617188</v>
      </c>
      <c r="T48" s="1">
        <v>26.787261962890625</v>
      </c>
      <c r="U48" s="1">
        <v>43.608589172363281</v>
      </c>
      <c r="V48" s="1">
        <v>50.820568084716797</v>
      </c>
      <c r="W48" s="1">
        <v>82.733840942382813</v>
      </c>
      <c r="X48" s="1">
        <v>300.3294677734375</v>
      </c>
      <c r="Y48" s="1">
        <v>1600.114990234375</v>
      </c>
      <c r="Z48" s="1">
        <v>4.4589128345251083E-2</v>
      </c>
      <c r="AA48" s="1">
        <v>88.203262329101563</v>
      </c>
      <c r="AB48" s="1">
        <v>34.756637573242188</v>
      </c>
      <c r="AC48" s="1">
        <v>3.8024041652679443</v>
      </c>
      <c r="AD48" s="1">
        <v>0.13672447204589844</v>
      </c>
      <c r="AE48" s="1">
        <v>4.53223567456007E-3</v>
      </c>
      <c r="AF48" s="1">
        <v>4.288111999630928E-2</v>
      </c>
      <c r="AG48" s="1">
        <v>1.8740760162472725E-2</v>
      </c>
      <c r="AH48" s="1">
        <v>0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1.1041524550494024</v>
      </c>
      <c r="AP48">
        <f>(U48-T48)/(1000-U48)*AO48</f>
        <v>1.9420197133991072E-2</v>
      </c>
      <c r="AQ48">
        <f>(P48+273.15)</f>
        <v>303.942516708374</v>
      </c>
      <c r="AR48">
        <f>(O48+273.15)</f>
        <v>304.67860832214353</v>
      </c>
      <c r="AS48">
        <f>(Y48*AK48+Z48*AL48)*AM48</f>
        <v>256.01839271504286</v>
      </c>
      <c r="AT48">
        <f>((AS48+0.00000010773*(AR48^4-AQ48^4))-AP48*44100)/(L48*0.92*2*29.3+0.00000043092*AQ48^3)</f>
        <v>-4.6397114140765767</v>
      </c>
      <c r="AU48">
        <f>0.61365*EXP(17.502*J48/(240.97+J48))</f>
        <v>4.4582820220818711</v>
      </c>
      <c r="AV48">
        <f>AU48*1000/AA48</f>
        <v>50.545545644868021</v>
      </c>
      <c r="AW48">
        <f>(AV48-U48)</f>
        <v>6.9369564725047397</v>
      </c>
      <c r="AX48">
        <f>IF(D48,P48,(O48+P48)/2)</f>
        <v>31.160562515258789</v>
      </c>
      <c r="AY48">
        <f>0.61365*EXP(17.502*AX48/(240.97+AX48))</f>
        <v>4.5528444915036026</v>
      </c>
      <c r="AZ48">
        <f>IF(AW48&lt;&gt;0,(1000-(AV48+U48)/2)/AW48*AP48,0)</f>
        <v>2.6677335049997208</v>
      </c>
      <c r="BA48">
        <f>U48*AA48/1000</f>
        <v>3.8464198305719766</v>
      </c>
      <c r="BB48">
        <f>(AY48-BA48)</f>
        <v>0.70642466093162604</v>
      </c>
      <c r="BC48">
        <f>1/(1.6/F48+1.37/N48)</f>
        <v>1.8314142558935746</v>
      </c>
      <c r="BD48">
        <f>G48*AA48*0.001</f>
        <v>34.046279883084239</v>
      </c>
      <c r="BE48">
        <f>G48/S48</f>
        <v>0.98671057330090994</v>
      </c>
      <c r="BF48">
        <f>(1-AP48*AA48/AU48/F48)*100</f>
        <v>94.574000048717807</v>
      </c>
      <c r="BG48">
        <f>(S48-E48/(N48/1.35))</f>
        <v>390.5740047914598</v>
      </c>
      <c r="BH48">
        <f>E48*BF48/100/BG48</f>
        <v>4.7810349444040792E-3</v>
      </c>
    </row>
    <row r="49" spans="1:60" x14ac:dyDescent="0.35">
      <c r="A49" s="1" t="s">
        <v>0</v>
      </c>
      <c r="B49" s="1" t="s">
        <v>1266</v>
      </c>
      <c r="K49" s="1">
        <v>2.72</v>
      </c>
    </row>
    <row r="50" spans="1:60" x14ac:dyDescent="0.35">
      <c r="A50" s="1" t="s">
        <v>0</v>
      </c>
      <c r="B50" s="1" t="s">
        <v>1261</v>
      </c>
      <c r="K50" s="1">
        <v>2.72</v>
      </c>
    </row>
    <row r="51" spans="1:60" x14ac:dyDescent="0.35">
      <c r="A51" s="1">
        <v>12</v>
      </c>
      <c r="B51" s="1" t="s">
        <v>1265</v>
      </c>
      <c r="C51" s="1">
        <v>2695.5000024028122</v>
      </c>
      <c r="D51" s="1">
        <v>0</v>
      </c>
      <c r="E51">
        <f>(R51-S51*(1000-T51)/(1000-U51))*AO51</f>
        <v>2.6792412710797171</v>
      </c>
      <c r="F51">
        <f>IF(AZ51&lt;&gt;0,1/(1/AZ51-1/N51),0)</f>
        <v>9.1866065014197957</v>
      </c>
      <c r="G51">
        <f>((BC51-AP51/2)*S51-E51)/(BC51+AP51/2)</f>
        <v>385.09891656086421</v>
      </c>
      <c r="H51">
        <f>AP51*1000</f>
        <v>20.316025862086576</v>
      </c>
      <c r="I51">
        <f>(AU51-BA51)</f>
        <v>0.58424558192457132</v>
      </c>
      <c r="J51">
        <f>(P51+AT51*D51)</f>
        <v>31.018842697143555</v>
      </c>
      <c r="K51" s="1"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31.614370346069336</v>
      </c>
      <c r="P51" s="1">
        <v>31.018842697143555</v>
      </c>
      <c r="Q51" s="1">
        <v>31.681753158569336</v>
      </c>
      <c r="R51" s="1">
        <v>399.92440795898438</v>
      </c>
      <c r="S51" s="1">
        <v>390.31600952148438</v>
      </c>
      <c r="T51" s="1">
        <v>27.003826141357422</v>
      </c>
      <c r="U51" s="1">
        <v>44.583534240722656</v>
      </c>
      <c r="V51" s="1">
        <v>50.976978302001953</v>
      </c>
      <c r="W51" s="1">
        <v>84.163398742675781</v>
      </c>
      <c r="X51" s="1">
        <v>300.32308959960938</v>
      </c>
      <c r="Y51" s="1">
        <v>2000.8831787109375</v>
      </c>
      <c r="Z51" s="1">
        <v>0.16692358255386353</v>
      </c>
      <c r="AA51" s="1">
        <v>88.193588256835938</v>
      </c>
      <c r="AB51" s="1">
        <v>34.788394927978516</v>
      </c>
      <c r="AC51" s="1">
        <v>3.8070719242095947</v>
      </c>
      <c r="AD51" s="1">
        <v>4.0314316749572754E-2</v>
      </c>
      <c r="AE51" s="1">
        <v>9.8553206771612167E-3</v>
      </c>
      <c r="AF51" s="1">
        <v>7.5244113802909851E-2</v>
      </c>
      <c r="AG51" s="1">
        <v>2.338651567697525E-2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1.1041290058809166</v>
      </c>
      <c r="AP51">
        <f>(U51-T51)/(1000-U51)*AO51</f>
        <v>2.0316025862086577E-2</v>
      </c>
      <c r="AQ51">
        <f>(P51+273.15)</f>
        <v>304.16884269714353</v>
      </c>
      <c r="AR51">
        <f>(O51+273.15)</f>
        <v>304.76437034606931</v>
      </c>
      <c r="AS51">
        <f>(Y51*AK51+Z51*AL51)*AM51</f>
        <v>320.14130143803413</v>
      </c>
      <c r="AT51">
        <f>((AS51+0.00000010773*(AR51^4-AQ51^4))-AP51*44100)/(L51*0.92*2*29.3+0.00000043092*AQ51^3)</f>
        <v>-4.4589652124308587</v>
      </c>
      <c r="AU51">
        <f>0.61365*EXP(17.502*J51/(240.97+J51))</f>
        <v>4.5162274437854117</v>
      </c>
      <c r="AV51">
        <f>AU51*1000/AA51</f>
        <v>51.208115386271935</v>
      </c>
      <c r="AW51">
        <f>(AV51-U51)</f>
        <v>6.6245811455492785</v>
      </c>
      <c r="AX51">
        <f>IF(D51,P51,(O51+P51)/2)</f>
        <v>31.316606521606445</v>
      </c>
      <c r="AY51">
        <f>0.61365*EXP(17.502*AX51/(240.97+AX51))</f>
        <v>4.5934614147746471</v>
      </c>
      <c r="AZ51">
        <f>IF(AW51&lt;&gt;0,(1000-(AV51+U51)/2)/AW51*AP51,0)</f>
        <v>2.9198786491558284</v>
      </c>
      <c r="BA51">
        <f>U51*AA51/1000</f>
        <v>3.9319818618608404</v>
      </c>
      <c r="BB51">
        <f>(AY51-BA51)</f>
        <v>0.66147955291380667</v>
      </c>
      <c r="BC51">
        <f>1/(1.6/F51+1.37/N51)</f>
        <v>2.0233329551201891</v>
      </c>
      <c r="BD51">
        <f>G51*AA51*0.001</f>
        <v>33.963255285322475</v>
      </c>
      <c r="BE51">
        <f>G51/S51</f>
        <v>0.98663366904417737</v>
      </c>
      <c r="BF51">
        <f>(1-AP51*AA51/AU51/F51)*100</f>
        <v>95.681381408939885</v>
      </c>
      <c r="BG51">
        <f>(S51-E51/(N51/1.35))</f>
        <v>389.47099044935146</v>
      </c>
      <c r="BH51">
        <f>E51*BF51/100/BG51</f>
        <v>6.5820950014527117E-3</v>
      </c>
    </row>
    <row r="52" spans="1:60" x14ac:dyDescent="0.35">
      <c r="A52" s="1" t="s">
        <v>0</v>
      </c>
      <c r="B52" s="1" t="s">
        <v>1264</v>
      </c>
      <c r="K52" s="1">
        <v>1.18048</v>
      </c>
    </row>
    <row r="53" spans="1:60" x14ac:dyDescent="0.35">
      <c r="A53" s="1" t="s">
        <v>0</v>
      </c>
      <c r="B53" s="1" t="s">
        <v>1263</v>
      </c>
      <c r="K53" s="1">
        <v>1.18048</v>
      </c>
    </row>
    <row r="54" spans="1:60" x14ac:dyDescent="0.35">
      <c r="A54" s="1" t="s">
        <v>0</v>
      </c>
      <c r="B54" s="1" t="s">
        <v>1262</v>
      </c>
    </row>
    <row r="55" spans="1:60" x14ac:dyDescent="0.35">
      <c r="A55" s="1" t="s">
        <v>0</v>
      </c>
      <c r="B55" s="1" t="s">
        <v>1261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D313A0-58E4-4E5F-80D3-058BF5BBCB7A}">
  <dimension ref="A1:BD55"/>
  <sheetViews>
    <sheetView topLeftCell="A4" zoomScale="45" workbookViewId="0">
      <selection activeCell="K18" sqref="K18:K51"/>
    </sheetView>
  </sheetViews>
  <sheetFormatPr defaultRowHeight="14.5" x14ac:dyDescent="0.35"/>
  <sheetData>
    <row r="1" spans="1:56" x14ac:dyDescent="0.35">
      <c r="A1" s="1" t="s">
        <v>70</v>
      </c>
    </row>
    <row r="2" spans="1:56" x14ac:dyDescent="0.35">
      <c r="A2" s="1" t="s">
        <v>4874</v>
      </c>
    </row>
    <row r="3" spans="1:56" x14ac:dyDescent="0.35">
      <c r="A3" s="1" t="s">
        <v>69</v>
      </c>
      <c r="B3" s="1" t="s">
        <v>624</v>
      </c>
    </row>
    <row r="4" spans="1:56" x14ac:dyDescent="0.35">
      <c r="A4" s="1" t="s">
        <v>67</v>
      </c>
      <c r="B4" s="1" t="s">
        <v>66</v>
      </c>
      <c r="C4" s="1">
        <v>1</v>
      </c>
      <c r="D4" s="1">
        <v>0.15999999642372131</v>
      </c>
    </row>
    <row r="5" spans="1:56" x14ac:dyDescent="0.35">
      <c r="A5" s="1" t="s">
        <v>65</v>
      </c>
      <c r="B5" s="1">
        <v>4</v>
      </c>
    </row>
    <row r="6" spans="1:56" x14ac:dyDescent="0.35">
      <c r="A6" s="1" t="s">
        <v>64</v>
      </c>
      <c r="B6" s="1" t="s">
        <v>623</v>
      </c>
    </row>
    <row r="7" spans="1:56" x14ac:dyDescent="0.35">
      <c r="A7" s="1" t="s">
        <v>0</v>
      </c>
      <c r="B7" s="1" t="s">
        <v>62</v>
      </c>
    </row>
    <row r="9" spans="1:56" x14ac:dyDescent="0.35">
      <c r="A9" s="1" t="s">
        <v>61</v>
      </c>
      <c r="B9" s="1" t="s">
        <v>60</v>
      </c>
      <c r="C9" s="1" t="s">
        <v>59</v>
      </c>
      <c r="D9" s="1" t="s">
        <v>58</v>
      </c>
      <c r="E9" s="1" t="s">
        <v>57</v>
      </c>
      <c r="F9" s="1" t="s">
        <v>56</v>
      </c>
      <c r="G9" s="1" t="s">
        <v>55</v>
      </c>
      <c r="H9" s="1" t="s">
        <v>54</v>
      </c>
      <c r="I9" s="1" t="s">
        <v>53</v>
      </c>
      <c r="J9" s="1" t="s">
        <v>52</v>
      </c>
      <c r="K9" s="1" t="s">
        <v>51</v>
      </c>
      <c r="L9" s="1" t="s">
        <v>50</v>
      </c>
      <c r="M9" s="1" t="s">
        <v>49</v>
      </c>
      <c r="N9" s="1" t="s">
        <v>48</v>
      </c>
      <c r="O9" s="1" t="s">
        <v>47</v>
      </c>
      <c r="P9" s="1" t="s">
        <v>46</v>
      </c>
      <c r="Q9" s="1" t="s">
        <v>45</v>
      </c>
      <c r="R9" s="1" t="s">
        <v>44</v>
      </c>
      <c r="S9" s="1" t="s">
        <v>43</v>
      </c>
      <c r="T9" s="1" t="s">
        <v>42</v>
      </c>
      <c r="U9" s="1" t="s">
        <v>41</v>
      </c>
      <c r="V9" s="1" t="s">
        <v>40</v>
      </c>
      <c r="W9" s="1" t="s">
        <v>39</v>
      </c>
      <c r="X9" s="1" t="s">
        <v>38</v>
      </c>
      <c r="Y9" s="1" t="s">
        <v>37</v>
      </c>
      <c r="Z9" s="1" t="s">
        <v>36</v>
      </c>
      <c r="AA9" s="1" t="s">
        <v>35</v>
      </c>
      <c r="AB9" s="1" t="s">
        <v>34</v>
      </c>
      <c r="AC9" s="1" t="s">
        <v>33</v>
      </c>
      <c r="AD9" s="1" t="s">
        <v>32</v>
      </c>
      <c r="AE9" s="1" t="s">
        <v>31</v>
      </c>
      <c r="AF9" s="1" t="s">
        <v>30</v>
      </c>
      <c r="AG9" s="1" t="s">
        <v>29</v>
      </c>
      <c r="AH9" s="1" t="s">
        <v>28</v>
      </c>
      <c r="AI9" s="1" t="s">
        <v>27</v>
      </c>
      <c r="AJ9" s="1" t="s">
        <v>26</v>
      </c>
      <c r="AK9" s="1" t="s">
        <v>25</v>
      </c>
      <c r="AL9" s="1" t="s">
        <v>24</v>
      </c>
      <c r="AM9" s="1" t="s">
        <v>23</v>
      </c>
      <c r="AN9" s="1" t="s">
        <v>22</v>
      </c>
      <c r="AO9" s="1" t="s">
        <v>21</v>
      </c>
      <c r="AP9" s="1" t="s">
        <v>20</v>
      </c>
      <c r="AQ9" s="1" t="s">
        <v>19</v>
      </c>
      <c r="AR9" s="1" t="s">
        <v>18</v>
      </c>
      <c r="AS9" s="1" t="s">
        <v>17</v>
      </c>
      <c r="AT9" s="1" t="s">
        <v>16</v>
      </c>
      <c r="AU9" s="1" t="s">
        <v>15</v>
      </c>
      <c r="AV9" s="1" t="s">
        <v>14</v>
      </c>
      <c r="AW9" s="1" t="s">
        <v>13</v>
      </c>
      <c r="AX9" s="1" t="s">
        <v>12</v>
      </c>
      <c r="AY9" s="1" t="s">
        <v>11</v>
      </c>
      <c r="AZ9" s="1" t="s">
        <v>10</v>
      </c>
      <c r="BA9" s="1" t="s">
        <v>9</v>
      </c>
      <c r="BB9" s="1" t="s">
        <v>8</v>
      </c>
      <c r="BC9" s="1" t="s">
        <v>7</v>
      </c>
      <c r="BD9" s="1" t="s">
        <v>6</v>
      </c>
    </row>
    <row r="10" spans="1:56" x14ac:dyDescent="0.35">
      <c r="A10" s="1" t="s">
        <v>5</v>
      </c>
      <c r="B10" s="1" t="s">
        <v>5</v>
      </c>
      <c r="C10" s="1" t="s">
        <v>5</v>
      </c>
      <c r="D10" s="1" t="s">
        <v>5</v>
      </c>
      <c r="E10" s="1" t="s">
        <v>4</v>
      </c>
      <c r="F10" s="1" t="s">
        <v>4</v>
      </c>
      <c r="G10" s="1" t="s">
        <v>4</v>
      </c>
      <c r="H10" s="1" t="s">
        <v>4</v>
      </c>
      <c r="I10" s="1" t="s">
        <v>4</v>
      </c>
      <c r="J10" s="1" t="s">
        <v>4</v>
      </c>
      <c r="K10" s="1" t="s">
        <v>5</v>
      </c>
      <c r="L10" s="1" t="s">
        <v>4</v>
      </c>
      <c r="M10" s="1" t="s">
        <v>5</v>
      </c>
      <c r="N10" s="1" t="s">
        <v>4</v>
      </c>
      <c r="O10" s="1" t="s">
        <v>5</v>
      </c>
      <c r="P10" s="1" t="s">
        <v>5</v>
      </c>
      <c r="Q10" s="1" t="s">
        <v>5</v>
      </c>
      <c r="R10" s="1" t="s">
        <v>5</v>
      </c>
      <c r="S10" s="1" t="s">
        <v>5</v>
      </c>
      <c r="T10" s="1" t="s">
        <v>5</v>
      </c>
      <c r="U10" s="1" t="s">
        <v>5</v>
      </c>
      <c r="V10" s="1" t="s">
        <v>5</v>
      </c>
      <c r="W10" s="1" t="s">
        <v>5</v>
      </c>
      <c r="X10" s="1" t="s">
        <v>5</v>
      </c>
      <c r="Y10" s="1" t="s">
        <v>5</v>
      </c>
      <c r="Z10" s="1" t="s">
        <v>5</v>
      </c>
      <c r="AA10" s="1" t="s">
        <v>5</v>
      </c>
      <c r="AB10" s="1" t="s">
        <v>5</v>
      </c>
      <c r="AC10" s="1" t="s">
        <v>5</v>
      </c>
      <c r="AD10" s="1" t="s">
        <v>5</v>
      </c>
      <c r="AE10" s="1" t="s">
        <v>5</v>
      </c>
      <c r="AF10" s="1" t="s">
        <v>5</v>
      </c>
      <c r="AG10" s="1" t="s">
        <v>5</v>
      </c>
      <c r="AH10" s="1" t="s">
        <v>5</v>
      </c>
      <c r="AI10" s="1" t="s">
        <v>5</v>
      </c>
      <c r="AJ10" s="1" t="s">
        <v>5</v>
      </c>
      <c r="AK10" s="1" t="s">
        <v>4</v>
      </c>
      <c r="AL10" s="1" t="s">
        <v>4</v>
      </c>
      <c r="AM10" s="1" t="s">
        <v>4</v>
      </c>
      <c r="AN10" s="1" t="s">
        <v>4</v>
      </c>
      <c r="AO10" s="1" t="s">
        <v>4</v>
      </c>
      <c r="AP10" s="1" t="s">
        <v>4</v>
      </c>
      <c r="AQ10" s="1" t="s">
        <v>4</v>
      </c>
      <c r="AR10" s="1" t="s">
        <v>4</v>
      </c>
      <c r="AS10" s="1" t="s">
        <v>4</v>
      </c>
      <c r="AT10" s="1" t="s">
        <v>4</v>
      </c>
      <c r="AU10" s="1" t="s">
        <v>4</v>
      </c>
      <c r="AV10" s="1" t="s">
        <v>4</v>
      </c>
      <c r="AW10" s="1" t="s">
        <v>4</v>
      </c>
      <c r="AX10" s="1" t="s">
        <v>4</v>
      </c>
      <c r="AY10" s="1" t="s">
        <v>4</v>
      </c>
      <c r="AZ10" s="1" t="s">
        <v>4</v>
      </c>
      <c r="BA10" s="1" t="s">
        <v>4</v>
      </c>
      <c r="BB10" s="1" t="s">
        <v>4</v>
      </c>
      <c r="BC10" s="1" t="s">
        <v>4</v>
      </c>
      <c r="BD10" s="1" t="s">
        <v>4</v>
      </c>
    </row>
    <row r="11" spans="1:56" x14ac:dyDescent="0.35">
      <c r="A11" s="1" t="s">
        <v>0</v>
      </c>
      <c r="B11" s="1" t="s">
        <v>4873</v>
      </c>
    </row>
    <row r="12" spans="1:56" x14ac:dyDescent="0.35">
      <c r="A12" s="1" t="s">
        <v>0</v>
      </c>
      <c r="B12" s="1" t="s">
        <v>4872</v>
      </c>
    </row>
    <row r="13" spans="1:56" x14ac:dyDescent="0.35">
      <c r="A13" s="1" t="s">
        <v>0</v>
      </c>
      <c r="B13" s="1" t="s">
        <v>4871</v>
      </c>
    </row>
    <row r="14" spans="1:56" x14ac:dyDescent="0.35">
      <c r="A14" s="1" t="s">
        <v>0</v>
      </c>
      <c r="B14" s="1" t="s">
        <v>4870</v>
      </c>
    </row>
    <row r="15" spans="1:56" x14ac:dyDescent="0.35">
      <c r="A15" s="1" t="s">
        <v>0</v>
      </c>
      <c r="B15" s="1" t="s">
        <v>4869</v>
      </c>
    </row>
    <row r="16" spans="1:56" x14ac:dyDescent="0.35">
      <c r="A16" s="1" t="s">
        <v>0</v>
      </c>
      <c r="B16" s="1" t="s">
        <v>4868</v>
      </c>
    </row>
    <row r="17" spans="1:56" x14ac:dyDescent="0.35">
      <c r="A17" s="1" t="s">
        <v>0</v>
      </c>
      <c r="B17" s="1" t="s">
        <v>4867</v>
      </c>
    </row>
    <row r="18" spans="1:56" x14ac:dyDescent="0.35">
      <c r="A18" s="1">
        <v>1</v>
      </c>
      <c r="B18" s="1" t="s">
        <v>4866</v>
      </c>
      <c r="C18" s="1">
        <v>426.00000223517418</v>
      </c>
      <c r="D18" s="1">
        <v>0</v>
      </c>
      <c r="E18">
        <f>(R18-S18*(1000-T18)/(1000-U18))*AK18</f>
        <v>-3.7443418608415349</v>
      </c>
      <c r="F18">
        <f>IF(AV18&lt;&gt;0,1/(1/AV18-1/N18),0)</f>
        <v>6.9844181993820253E-2</v>
      </c>
      <c r="G18">
        <f>((AY18-AL18/2)*S18-E18)/(AY18+AL18/2)</f>
        <v>304.74174405006477</v>
      </c>
      <c r="H18">
        <f>AL18*1000</f>
        <v>21.823412859184764</v>
      </c>
      <c r="I18">
        <f>(AQ18-AW18)</f>
        <v>23.275567786580883</v>
      </c>
      <c r="J18">
        <f>(P18+AP18*D18)</f>
        <v>66.163406372070313</v>
      </c>
      <c r="K18" s="1">
        <v>2.72</v>
      </c>
      <c r="L18">
        <f>(K18*AE18+AF18)</f>
        <v>2.140174012184143</v>
      </c>
      <c r="M18" s="1">
        <v>0.5</v>
      </c>
      <c r="N18">
        <f>L18*(M18+1)*(M18+1)/(M18*M18+1)</f>
        <v>3.8523132219314578</v>
      </c>
      <c r="O18" s="1">
        <v>31.699037551879883</v>
      </c>
      <c r="P18" s="1">
        <v>66.163406372070313</v>
      </c>
      <c r="Q18" s="1">
        <v>31.785039901733398</v>
      </c>
      <c r="R18" s="1">
        <v>399.7838134765625</v>
      </c>
      <c r="S18" s="1">
        <v>395.3509521484375</v>
      </c>
      <c r="T18" s="1">
        <v>18.981100082397461</v>
      </c>
      <c r="U18" s="1">
        <v>38.036945343017578</v>
      </c>
      <c r="V18" s="1">
        <v>35.645050048828125</v>
      </c>
      <c r="W18" s="1">
        <v>71.430473327636719</v>
      </c>
      <c r="X18" s="1">
        <v>299.6551513671875</v>
      </c>
      <c r="Y18" s="1">
        <v>0.15317085385322571</v>
      </c>
      <c r="Z18" s="1">
        <v>0.28550949692726135</v>
      </c>
      <c r="AA18" s="1">
        <v>88.156150817871094</v>
      </c>
      <c r="AB18" s="1">
        <v>43.589515686035156</v>
      </c>
      <c r="AC18" s="1">
        <v>2.1250231266021729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1.1016733506146597</v>
      </c>
      <c r="AL18">
        <f>(U18-T18)/(1000-U18)*AK18</f>
        <v>2.1823412859184765E-2</v>
      </c>
      <c r="AM18">
        <f>(P18+273.15)</f>
        <v>339.31340637207029</v>
      </c>
      <c r="AN18">
        <f>(O18+273.15)</f>
        <v>304.84903755187986</v>
      </c>
      <c r="AO18">
        <f>(Y18*AG18+Z18*AH18)*AI18</f>
        <v>2.4507336068734453E-2</v>
      </c>
      <c r="AP18">
        <f>((AO18+0.00000010773*(AN18^4-AM18^4))-AL18*44100)/(L18*51.4+0.00000043092*AM18^3)</f>
        <v>-11.510740994683387</v>
      </c>
      <c r="AQ18">
        <f>0.61365*EXP(17.502*J18/(240.97+J18))</f>
        <v>26.628758476891061</v>
      </c>
      <c r="AR18">
        <f>AQ18*1000/AA18</f>
        <v>302.06353419292958</v>
      </c>
      <c r="AS18">
        <f>(AR18-U18)</f>
        <v>264.026588849912</v>
      </c>
      <c r="AT18">
        <f>IF(D18,P18,(O18+P18)/2)</f>
        <v>48.931221961975098</v>
      </c>
      <c r="AU18">
        <f>0.61365*EXP(17.502*AT18/(240.97+AT18))</f>
        <v>11.772417176406924</v>
      </c>
      <c r="AV18">
        <f>IF(AS18&lt;&gt;0,(1000-(AR18+U18)/2)/AS18*AL18,0)</f>
        <v>6.8600425240584448E-2</v>
      </c>
      <c r="AW18">
        <f>U18*AA18/1000</f>
        <v>3.3531906903101771</v>
      </c>
      <c r="AX18">
        <f>(AU18-AW18)</f>
        <v>8.419226486096747</v>
      </c>
      <c r="AY18">
        <f>1/(1.6/F18+1.37/N18)</f>
        <v>4.2985301332175284E-2</v>
      </c>
      <c r="AZ18">
        <f>G18*AA18*0.001</f>
        <v>26.864859148978582</v>
      </c>
      <c r="BA18">
        <f>G18/S18</f>
        <v>0.77081322909182515</v>
      </c>
      <c r="BB18">
        <f>(1-AL18*AA18/AQ18/F18)*100</f>
        <v>-3.4413391029089579</v>
      </c>
      <c r="BC18">
        <f>(S18-E18/(N18/1.35))</f>
        <v>396.6631147948595</v>
      </c>
      <c r="BD18">
        <f>E18*BB18/100/BC18</f>
        <v>3.2484870863369359E-4</v>
      </c>
    </row>
    <row r="19" spans="1:56" x14ac:dyDescent="0.35">
      <c r="A19" s="1" t="s">
        <v>0</v>
      </c>
      <c r="B19" s="1" t="s">
        <v>4865</v>
      </c>
      <c r="K19" s="1">
        <v>2.72</v>
      </c>
    </row>
    <row r="20" spans="1:56" x14ac:dyDescent="0.35">
      <c r="A20" s="1" t="s">
        <v>0</v>
      </c>
      <c r="B20" s="1" t="s">
        <v>4864</v>
      </c>
      <c r="K20" s="1">
        <v>2.72</v>
      </c>
    </row>
    <row r="21" spans="1:56" x14ac:dyDescent="0.35">
      <c r="A21" s="1">
        <v>2</v>
      </c>
      <c r="B21" s="1" t="s">
        <v>4863</v>
      </c>
      <c r="C21" s="1">
        <v>630.50000224635005</v>
      </c>
      <c r="D21" s="1">
        <v>0</v>
      </c>
      <c r="E21">
        <f>(R21-S21*(1000-T21)/(1000-U21))*AK21</f>
        <v>-3.309057707730986</v>
      </c>
      <c r="F21">
        <f>IF(AV21&lt;&gt;0,1/(1/AV21-1/N21),0)</f>
        <v>0.1407537640591307</v>
      </c>
      <c r="G21">
        <f>((AY21-AL21/2)*S21-E21)/(AY21+AL21/2)</f>
        <v>343.74444457221426</v>
      </c>
      <c r="H21">
        <f>AL21*1000</f>
        <v>20.887238461390069</v>
      </c>
      <c r="I21">
        <f>(AQ21-AW21)</f>
        <v>12.120116508904244</v>
      </c>
      <c r="J21">
        <f>(P21+AP21*D21)</f>
        <v>54.412696838378906</v>
      </c>
      <c r="K21" s="1">
        <v>2.72</v>
      </c>
      <c r="L21">
        <f>(K21*AE21+AF21)</f>
        <v>2.140174012184143</v>
      </c>
      <c r="M21" s="1">
        <v>0.5</v>
      </c>
      <c r="N21">
        <f>L21*(M21+1)*(M21+1)/(M21*M21+1)</f>
        <v>3.8523132219314578</v>
      </c>
      <c r="O21" s="1">
        <v>31.703821182250977</v>
      </c>
      <c r="P21" s="1">
        <v>54.412696838378906</v>
      </c>
      <c r="Q21" s="1">
        <v>31.817880630493164</v>
      </c>
      <c r="R21" s="1">
        <v>399.94674682617188</v>
      </c>
      <c r="S21" s="1">
        <v>395.45266723632813</v>
      </c>
      <c r="T21" s="1">
        <v>19.192890167236328</v>
      </c>
      <c r="U21" s="1">
        <v>37.443099975585938</v>
      </c>
      <c r="V21" s="1">
        <v>36.033058166503906</v>
      </c>
      <c r="W21" s="1">
        <v>70.296318054199219</v>
      </c>
      <c r="X21" s="1">
        <v>299.64599609375</v>
      </c>
      <c r="Y21" s="1">
        <v>26.194816589355469</v>
      </c>
      <c r="Z21" s="1">
        <v>0.22394891083240509</v>
      </c>
      <c r="AA21" s="1">
        <v>88.156288146972656</v>
      </c>
      <c r="AB21" s="1">
        <v>43.486946105957031</v>
      </c>
      <c r="AC21" s="1">
        <v>2.1471045017242432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1.1016396915211395</v>
      </c>
      <c r="AL21">
        <f>(U21-T21)/(1000-U21)*AK21</f>
        <v>2.0887238461390071E-2</v>
      </c>
      <c r="AM21">
        <f>(P21+273.15)</f>
        <v>327.56269683837888</v>
      </c>
      <c r="AN21">
        <f>(O21+273.15)</f>
        <v>304.85382118225095</v>
      </c>
      <c r="AO21">
        <f>(Y21*AG21+Z21*AH21)*AI21</f>
        <v>4.1911705606169107</v>
      </c>
      <c r="AP21">
        <f>((AO21+0.00000010773*(AN21^4-AM21^4))-AL21*44100)/(L21*51.4+0.00000043092*AM21^3)</f>
        <v>-9.802044631610741</v>
      </c>
      <c r="AQ21">
        <f>0.61365*EXP(17.502*J21/(240.97+J21))</f>
        <v>15.420961219467904</v>
      </c>
      <c r="AR21">
        <f>AQ21*1000/AA21</f>
        <v>174.92752410081445</v>
      </c>
      <c r="AS21">
        <f>(AR21-U21)</f>
        <v>137.48442412522851</v>
      </c>
      <c r="AT21">
        <f>IF(D21,P21,(O21+P21)/2)</f>
        <v>43.058259010314941</v>
      </c>
      <c r="AU21">
        <f>0.61365*EXP(17.502*AT21/(240.97+AT21))</f>
        <v>8.7141353658057366</v>
      </c>
      <c r="AV21">
        <f>IF(AS21&lt;&gt;0,(1000-(AR21+U21)/2)/AS21*AL21,0)</f>
        <v>0.13579225898888742</v>
      </c>
      <c r="AW21">
        <f>U21*AA21/1000</f>
        <v>3.3008447105636587</v>
      </c>
      <c r="AX21">
        <f>(AU21-AW21)</f>
        <v>5.4132906552420774</v>
      </c>
      <c r="AY21">
        <f>1/(1.6/F21+1.37/N21)</f>
        <v>8.5302399447740235E-2</v>
      </c>
      <c r="AZ21">
        <f>G21*AA21*0.001</f>
        <v>30.303234304629189</v>
      </c>
      <c r="BA21">
        <f>G21/S21</f>
        <v>0.86924295383949879</v>
      </c>
      <c r="BB21">
        <f>(1-AL21*AA21/AQ21/F21)*100</f>
        <v>15.167384310001841</v>
      </c>
      <c r="BC21">
        <f>(S21-E21/(N21/1.35))</f>
        <v>396.61228942904199</v>
      </c>
      <c r="BD21">
        <f>E21*BB21/100/BC21</f>
        <v>-1.2654612904048469E-3</v>
      </c>
    </row>
    <row r="22" spans="1:56" x14ac:dyDescent="0.35">
      <c r="A22" s="1" t="s">
        <v>0</v>
      </c>
      <c r="B22" s="1" t="s">
        <v>4862</v>
      </c>
      <c r="K22" s="1">
        <v>2.72</v>
      </c>
    </row>
    <row r="23" spans="1:56" x14ac:dyDescent="0.35">
      <c r="A23" s="1" t="s">
        <v>0</v>
      </c>
      <c r="B23" s="1" t="s">
        <v>4861</v>
      </c>
      <c r="K23" s="1">
        <v>2.72</v>
      </c>
    </row>
    <row r="24" spans="1:56" x14ac:dyDescent="0.35">
      <c r="A24" s="1">
        <v>3</v>
      </c>
      <c r="B24" s="1" t="s">
        <v>4860</v>
      </c>
      <c r="C24" s="1">
        <v>834.50000224635005</v>
      </c>
      <c r="D24" s="1">
        <v>0</v>
      </c>
      <c r="E24">
        <f>(R24-S24*(1000-T24)/(1000-U24))*AK24</f>
        <v>-2.9515358392102464</v>
      </c>
      <c r="F24">
        <f>IF(AV24&lt;&gt;0,1/(1/AV24-1/N24),0)</f>
        <v>0.13482352634233546</v>
      </c>
      <c r="G24">
        <f>((AY24-AL24/2)*S24-E24)/(AY24+AL24/2)</f>
        <v>340.50237466336728</v>
      </c>
      <c r="H24">
        <f>AL24*1000</f>
        <v>20.242651305375134</v>
      </c>
      <c r="I24">
        <f>(AQ24-AW24)</f>
        <v>12.240532239888338</v>
      </c>
      <c r="J24">
        <f>(P24+AP24*D24)</f>
        <v>54.531352996826172</v>
      </c>
      <c r="K24" s="1">
        <v>2.72</v>
      </c>
      <c r="L24">
        <f>(K24*AE24+AF24)</f>
        <v>2.140174012184143</v>
      </c>
      <c r="M24" s="1">
        <v>0.5</v>
      </c>
      <c r="N24">
        <f>L24*(M24+1)*(M24+1)/(M24*M24+1)</f>
        <v>3.8523132219314578</v>
      </c>
      <c r="O24" s="1">
        <v>31.696205139160156</v>
      </c>
      <c r="P24" s="1">
        <v>54.531352996826172</v>
      </c>
      <c r="Q24" s="1">
        <v>31.812179565429688</v>
      </c>
      <c r="R24" s="1">
        <v>400.0643310546875</v>
      </c>
      <c r="S24" s="1">
        <v>395.47576904296875</v>
      </c>
      <c r="T24" s="1">
        <v>19.384641647338867</v>
      </c>
      <c r="U24" s="1">
        <v>37.081783294677734</v>
      </c>
      <c r="V24" s="1">
        <v>36.409912109375</v>
      </c>
      <c r="W24" s="1">
        <v>69.650222778320313</v>
      </c>
      <c r="X24" s="1">
        <v>299.58673095703125</v>
      </c>
      <c r="Y24" s="1">
        <v>50.663692474365234</v>
      </c>
      <c r="Z24" s="1">
        <v>0.38766032457351685</v>
      </c>
      <c r="AA24" s="1">
        <v>88.159034729003906</v>
      </c>
      <c r="AB24" s="1">
        <v>43.364219665527344</v>
      </c>
      <c r="AC24" s="1">
        <v>2.1387431621551514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1.1014218049890852</v>
      </c>
      <c r="AL24">
        <f>(U24-T24)/(1000-U24)*AK24</f>
        <v>2.0242651305375132E-2</v>
      </c>
      <c r="AM24">
        <f>(P24+273.15)</f>
        <v>327.68135299682615</v>
      </c>
      <c r="AN24">
        <f>(O24+273.15)</f>
        <v>304.84620513916013</v>
      </c>
      <c r="AO24">
        <f>(Y24*AG24+Z24*AH24)*AI24</f>
        <v>8.1061906147109539</v>
      </c>
      <c r="AP24">
        <f>((AO24+0.00000010773*(AN24^4-AM24^4))-AL24*44100)/(L24*51.4+0.00000043092*AM24^3)</f>
        <v>-9.5574777125774286</v>
      </c>
      <c r="AQ24">
        <f>0.61365*EXP(17.502*J24/(240.97+J24))</f>
        <v>15.509626461177231</v>
      </c>
      <c r="AR24">
        <f>AQ24*1000/AA24</f>
        <v>175.92781623407041</v>
      </c>
      <c r="AS24">
        <f>(AR24-U24)</f>
        <v>138.84603293939267</v>
      </c>
      <c r="AT24">
        <f>IF(D24,P24,(O24+P24)/2)</f>
        <v>43.113779067993164</v>
      </c>
      <c r="AU24">
        <f>0.61365*EXP(17.502*AT24/(240.97+AT24))</f>
        <v>8.7394602335573399</v>
      </c>
      <c r="AV24">
        <f>IF(AS24&lt;&gt;0,(1000-(AR24+U24)/2)/AS24*AL24,0)</f>
        <v>0.13026451961570332</v>
      </c>
      <c r="AW24">
        <f>U24*AA24/1000</f>
        <v>3.2690942212888912</v>
      </c>
      <c r="AX24">
        <f>(AU24-AW24)</f>
        <v>5.4703660122684488</v>
      </c>
      <c r="AY24">
        <f>1/(1.6/F24+1.37/N24)</f>
        <v>8.1813005677723538E-2</v>
      </c>
      <c r="AZ24">
        <f>G24*AA24*0.001</f>
        <v>30.018360673256094</v>
      </c>
      <c r="BA24">
        <f>G24/S24</f>
        <v>0.86099427908659409</v>
      </c>
      <c r="BB24">
        <f>(1-AL24*AA24/AQ24/F24)*100</f>
        <v>14.657138543550708</v>
      </c>
      <c r="BC24">
        <f>(S24-E24/(N24/1.35))</f>
        <v>396.51010170321285</v>
      </c>
      <c r="BD24">
        <f>E24*BB24/100/BC24</f>
        <v>-1.0910458403387824E-3</v>
      </c>
    </row>
    <row r="25" spans="1:56" x14ac:dyDescent="0.35">
      <c r="A25" s="1" t="s">
        <v>0</v>
      </c>
      <c r="B25" s="1" t="s">
        <v>4859</v>
      </c>
      <c r="K25" s="1">
        <v>2.72</v>
      </c>
    </row>
    <row r="26" spans="1:56" x14ac:dyDescent="0.35">
      <c r="A26" s="1" t="s">
        <v>0</v>
      </c>
      <c r="B26" s="1" t="s">
        <v>4858</v>
      </c>
      <c r="K26" s="1">
        <v>2.72</v>
      </c>
    </row>
    <row r="27" spans="1:56" x14ac:dyDescent="0.35">
      <c r="A27" s="1">
        <v>4</v>
      </c>
      <c r="B27" s="1" t="s">
        <v>4857</v>
      </c>
      <c r="C27" s="1">
        <v>1039.50000224635</v>
      </c>
      <c r="D27" s="1">
        <v>0</v>
      </c>
      <c r="E27">
        <f>(R27-S27*(1000-T27)/(1000-U27))*AK27</f>
        <v>-2.412463425784956</v>
      </c>
      <c r="F27">
        <f>IF(AV27&lt;&gt;0,1/(1/AV27-1/N27),0)</f>
        <v>0.13546851066492757</v>
      </c>
      <c r="G27">
        <f>((AY27-AL27/2)*S27-E27)/(AY27+AL27/2)</f>
        <v>335.45099684876322</v>
      </c>
      <c r="H27">
        <f>AL27*1000</f>
        <v>20.010878357372999</v>
      </c>
      <c r="I27">
        <f>(AQ27-AW27)</f>
        <v>12.058231036233259</v>
      </c>
      <c r="J27">
        <f>(P27+AP27*D27)</f>
        <v>54.282470703125</v>
      </c>
      <c r="K27" s="1">
        <v>2.72</v>
      </c>
      <c r="L27">
        <f>(K27*AE27+AF27)</f>
        <v>2.140174012184143</v>
      </c>
      <c r="M27" s="1">
        <v>0.5</v>
      </c>
      <c r="N27">
        <f>L27*(M27+1)*(M27+1)/(M27*M27+1)</f>
        <v>3.8523132219314578</v>
      </c>
      <c r="O27" s="1">
        <v>31.632671356201172</v>
      </c>
      <c r="P27" s="1">
        <v>54.282470703125</v>
      </c>
      <c r="Q27" s="1">
        <v>31.779697418212891</v>
      </c>
      <c r="R27" s="1">
        <v>400.00601196289063</v>
      </c>
      <c r="S27" s="1">
        <v>395.02093505859375</v>
      </c>
      <c r="T27" s="1">
        <v>19.558204650878906</v>
      </c>
      <c r="U27" s="1">
        <v>37.048294067382813</v>
      </c>
      <c r="V27" s="1">
        <v>36.866096496582031</v>
      </c>
      <c r="W27" s="1">
        <v>69.833915710449219</v>
      </c>
      <c r="X27" s="1">
        <v>299.67294311523438</v>
      </c>
      <c r="Y27" s="1">
        <v>100.30097198486328</v>
      </c>
      <c r="Z27" s="1">
        <v>0.30646505951881409</v>
      </c>
      <c r="AA27" s="1">
        <v>88.153083801269531</v>
      </c>
      <c r="AB27" s="1">
        <v>43.344139099121094</v>
      </c>
      <c r="AC27" s="1">
        <v>2.1372501850128174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1.1017387614530674</v>
      </c>
      <c r="AL27">
        <f>(U27-T27)/(1000-U27)*AK27</f>
        <v>2.0010878357372999E-2</v>
      </c>
      <c r="AM27">
        <f>(P27+273.15)</f>
        <v>327.43247070312498</v>
      </c>
      <c r="AN27">
        <f>(O27+273.15)</f>
        <v>304.78267135620115</v>
      </c>
      <c r="AO27">
        <f>(Y27*AG27+Z27*AH27)*AI27</f>
        <v>16.048155158873897</v>
      </c>
      <c r="AP27">
        <f>((AO27+0.00000010773*(AN27^4-AM27^4))-AL27*44100)/(L27*51.4+0.00000043092*AM27^3)</f>
        <v>-9.39103730829226</v>
      </c>
      <c r="AQ27">
        <f>0.61365*EXP(17.502*J27/(240.97+J27))</f>
        <v>15.324152407849333</v>
      </c>
      <c r="AR27">
        <f>AQ27*1000/AA27</f>
        <v>173.83569294519273</v>
      </c>
      <c r="AS27">
        <f>(AR27-U27)</f>
        <v>136.78739887780992</v>
      </c>
      <c r="AT27">
        <f>IF(D27,P27,(O27+P27)/2)</f>
        <v>42.957571029663086</v>
      </c>
      <c r="AU27">
        <f>0.61365*EXP(17.502*AT27/(240.97+AT27))</f>
        <v>8.6683696211955521</v>
      </c>
      <c r="AV27">
        <f>IF(AS27&lt;&gt;0,(1000-(AR27+U27)/2)/AS27*AL27,0)</f>
        <v>0.13086652424431547</v>
      </c>
      <c r="AW27">
        <f>U27*AA27/1000</f>
        <v>3.265921371616074</v>
      </c>
      <c r="AX27">
        <f>(AU27-AW27)</f>
        <v>5.4024482495794786</v>
      </c>
      <c r="AY27">
        <f>1/(1.6/F27+1.37/N27)</f>
        <v>8.2192951810779763E-2</v>
      </c>
      <c r="AZ27">
        <f>G27*AA27*0.001</f>
        <v>29.571039836428426</v>
      </c>
      <c r="BA27">
        <f>G27/S27</f>
        <v>0.84919802237571418</v>
      </c>
      <c r="BB27">
        <f>(1-AL27*AA27/AQ27/F27)*100</f>
        <v>15.025456010708204</v>
      </c>
      <c r="BC27">
        <f>(S27-E27/(N27/1.35))</f>
        <v>395.866355832343</v>
      </c>
      <c r="BD27">
        <f>E27*BB27/100/BC27</f>
        <v>-9.1567172980282652E-4</v>
      </c>
    </row>
    <row r="28" spans="1:56" x14ac:dyDescent="0.35">
      <c r="A28" s="1" t="s">
        <v>0</v>
      </c>
      <c r="B28" s="1" t="s">
        <v>4856</v>
      </c>
      <c r="K28" s="1">
        <v>2.72</v>
      </c>
    </row>
    <row r="29" spans="1:56" x14ac:dyDescent="0.35">
      <c r="A29" s="1" t="s">
        <v>0</v>
      </c>
      <c r="B29" s="1" t="s">
        <v>4855</v>
      </c>
      <c r="K29" s="1">
        <v>2.72</v>
      </c>
    </row>
    <row r="30" spans="1:56" x14ac:dyDescent="0.35">
      <c r="A30" s="1">
        <v>5</v>
      </c>
      <c r="B30" s="1" t="s">
        <v>4854</v>
      </c>
      <c r="C30" s="1">
        <v>1244.50000224635</v>
      </c>
      <c r="D30" s="1">
        <v>0</v>
      </c>
      <c r="E30">
        <f>(R30-S30*(1000-T30)/(1000-U30))*AK30</f>
        <v>-1.9606113787383794</v>
      </c>
      <c r="F30">
        <f>IF(AV30&lt;&gt;0,1/(1/AV30-1/N30),0)</f>
        <v>0.13758478174524813</v>
      </c>
      <c r="G30">
        <f>((AY30-AL30/2)*S30-E30)/(AY30+AL30/2)</f>
        <v>331.68911324635053</v>
      </c>
      <c r="H30">
        <f>AL30*1000</f>
        <v>19.897711397301414</v>
      </c>
      <c r="I30">
        <f>(AQ30-AW30)</f>
        <v>11.827640588937063</v>
      </c>
      <c r="J30">
        <f>(P30+AP30*D30)</f>
        <v>53.977245330810547</v>
      </c>
      <c r="K30" s="1">
        <v>2.72</v>
      </c>
      <c r="L30">
        <f>(K30*AE30+AF30)</f>
        <v>2.140174012184143</v>
      </c>
      <c r="M30" s="1">
        <v>0.5</v>
      </c>
      <c r="N30">
        <f>L30*(M30+1)*(M30+1)/(M30*M30+1)</f>
        <v>3.8523132219314578</v>
      </c>
      <c r="O30" s="1">
        <v>31.621486663818359</v>
      </c>
      <c r="P30" s="1">
        <v>53.977245330810547</v>
      </c>
      <c r="Q30" s="1">
        <v>31.773469924926758</v>
      </c>
      <c r="R30" s="1">
        <v>400.16790771484375</v>
      </c>
      <c r="S30" s="1">
        <v>394.816650390625</v>
      </c>
      <c r="T30" s="1">
        <v>19.724163055419922</v>
      </c>
      <c r="U30" s="1">
        <v>37.115169525146484</v>
      </c>
      <c r="V30" s="1">
        <v>37.200702667236328</v>
      </c>
      <c r="W30" s="1">
        <v>70.000961303710938</v>
      </c>
      <c r="X30" s="1">
        <v>299.65509033203125</v>
      </c>
      <c r="Y30" s="1">
        <v>149.6270751953125</v>
      </c>
      <c r="Z30" s="1">
        <v>0.20037800073623657</v>
      </c>
      <c r="AA30" s="1">
        <v>88.148757934570313</v>
      </c>
      <c r="AB30" s="1">
        <v>43.394336700439453</v>
      </c>
      <c r="AC30" s="1">
        <v>2.1438462734222412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1.1016731262207029</v>
      </c>
      <c r="AL30">
        <f>(U30-T30)/(1000-U30)*AK30</f>
        <v>1.9897711397301412E-2</v>
      </c>
      <c r="AM30">
        <f>(P30+273.15)</f>
        <v>327.12724533081052</v>
      </c>
      <c r="AN30">
        <f>(O30+273.15)</f>
        <v>304.77148666381834</v>
      </c>
      <c r="AO30">
        <f>(Y30*AG30+Z30*AH30)*AI30</f>
        <v>23.94033149614188</v>
      </c>
      <c r="AP30">
        <f>((AO30+0.00000010773*(AN30^4-AM30^4))-AL30*44100)/(L30*51.4+0.00000043092*AM30^3)</f>
        <v>-9.2554527567615796</v>
      </c>
      <c r="AQ30">
        <f>0.61365*EXP(17.502*J30/(240.97+J30))</f>
        <v>15.099296683109742</v>
      </c>
      <c r="AR30">
        <f>AQ30*1000/AA30</f>
        <v>171.29335723955876</v>
      </c>
      <c r="AS30">
        <f>(AR30-U30)</f>
        <v>134.17818771441227</v>
      </c>
      <c r="AT30">
        <f>IF(D30,P30,(O30+P30)/2)</f>
        <v>42.799365997314453</v>
      </c>
      <c r="AU30">
        <f>0.61365*EXP(17.502*AT30/(240.97+AT30))</f>
        <v>8.596880776656171</v>
      </c>
      <c r="AV30">
        <f>IF(AS30&lt;&gt;0,(1000-(AR30+U30)/2)/AS30*AL30,0)</f>
        <v>0.13284040678868436</v>
      </c>
      <c r="AW30">
        <f>U30*AA30/1000</f>
        <v>3.2716560941726782</v>
      </c>
      <c r="AX30">
        <f>(AU30-AW30)</f>
        <v>5.3252246824834923</v>
      </c>
      <c r="AY30">
        <f>1/(1.6/F30+1.37/N30)</f>
        <v>8.3438858320828008E-2</v>
      </c>
      <c r="AZ30">
        <f>G30*AA30*0.001</f>
        <v>29.237983353084836</v>
      </c>
      <c r="BA30">
        <f>G30/S30</f>
        <v>0.84010923277471417</v>
      </c>
      <c r="BB30">
        <f>(1-AL30*AA30/AQ30/F30)*100</f>
        <v>15.570890851240604</v>
      </c>
      <c r="BC30">
        <f>(S30-E30/(N30/1.35))</f>
        <v>395.50372467789435</v>
      </c>
      <c r="BD30">
        <f>E30*BB30/100/BC30</f>
        <v>-7.7188819915409424E-4</v>
      </c>
    </row>
    <row r="31" spans="1:56" x14ac:dyDescent="0.35">
      <c r="A31" s="1" t="s">
        <v>0</v>
      </c>
      <c r="B31" s="1" t="s">
        <v>4853</v>
      </c>
      <c r="K31" s="1">
        <v>2.72</v>
      </c>
    </row>
    <row r="32" spans="1:56" x14ac:dyDescent="0.35">
      <c r="A32" s="1" t="s">
        <v>0</v>
      </c>
      <c r="B32" s="1" t="s">
        <v>4852</v>
      </c>
      <c r="K32" s="1">
        <v>2.72</v>
      </c>
    </row>
    <row r="33" spans="1:56" x14ac:dyDescent="0.35">
      <c r="A33" s="1">
        <v>6</v>
      </c>
      <c r="B33" s="1" t="s">
        <v>4851</v>
      </c>
      <c r="C33" s="1">
        <v>1448.50000224635</v>
      </c>
      <c r="D33" s="1">
        <v>0</v>
      </c>
      <c r="E33">
        <f>(R33-S33*(1000-T33)/(1000-U33))*AK33</f>
        <v>-1.4165151720556526</v>
      </c>
      <c r="F33">
        <f>IF(AV33&lt;&gt;0,1/(1/AV33-1/N33),0)</f>
        <v>0.13739788420241106</v>
      </c>
      <c r="G33">
        <f>((AY33-AL33/2)*S33-E33)/(AY33+AL33/2)</f>
        <v>324.58769372268529</v>
      </c>
      <c r="H33">
        <f>AL33*1000</f>
        <v>20.082529313198862</v>
      </c>
      <c r="I33">
        <f>(AQ33-AW33)</f>
        <v>11.940590425822206</v>
      </c>
      <c r="J33">
        <f>(P33+AP33*D33)</f>
        <v>54.167957305908203</v>
      </c>
      <c r="K33" s="1">
        <v>2.72</v>
      </c>
      <c r="L33">
        <f>(K33*AE33+AF33)</f>
        <v>2.140174012184143</v>
      </c>
      <c r="M33" s="1">
        <v>0.5</v>
      </c>
      <c r="N33">
        <f>L33*(M33+1)*(M33+1)/(M33*M33+1)</f>
        <v>3.8523132219314578</v>
      </c>
      <c r="O33" s="1">
        <v>31.655712127685547</v>
      </c>
      <c r="P33" s="1">
        <v>54.167957305908203</v>
      </c>
      <c r="Q33" s="1">
        <v>31.789613723754883</v>
      </c>
      <c r="R33" s="1">
        <v>400.10467529296875</v>
      </c>
      <c r="S33" s="1">
        <v>394.20419311523438</v>
      </c>
      <c r="T33" s="1">
        <v>19.875900268554688</v>
      </c>
      <c r="U33" s="1">
        <v>37.423629760742188</v>
      </c>
      <c r="V33" s="1">
        <v>37.41436767578125</v>
      </c>
      <c r="W33" s="1">
        <v>70.446182250976563</v>
      </c>
      <c r="X33" s="1">
        <v>299.6412353515625</v>
      </c>
      <c r="Y33" s="1">
        <v>300.64865112304688</v>
      </c>
      <c r="Z33" s="1">
        <v>0.10215312987565994</v>
      </c>
      <c r="AA33" s="1">
        <v>88.149284362792969</v>
      </c>
      <c r="AB33" s="1">
        <v>43.384212493896484</v>
      </c>
      <c r="AC33" s="1">
        <v>2.137380838394165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1.1016221887925088</v>
      </c>
      <c r="AL33">
        <f>(U33-T33)/(1000-U33)*AK33</f>
        <v>2.0082529313198861E-2</v>
      </c>
      <c r="AM33">
        <f>(P33+273.15)</f>
        <v>327.31795730590818</v>
      </c>
      <c r="AN33">
        <f>(O33+273.15)</f>
        <v>304.80571212768552</v>
      </c>
      <c r="AO33">
        <f>(Y33*AG33+Z33*AH33)*AI33</f>
        <v>48.103783104484137</v>
      </c>
      <c r="AP33">
        <f>((AO33+0.00000010773*(AN33^4-AM33^4))-AL33*44100)/(L33*51.4+0.00000043092*AM33^3)</f>
        <v>-9.1451915952477858</v>
      </c>
      <c r="AQ33">
        <f>0.61365*EXP(17.502*J33/(240.97+J33))</f>
        <v>15.239456607489752</v>
      </c>
      <c r="AR33">
        <f>AQ33*1000/AA33</f>
        <v>172.88236334136585</v>
      </c>
      <c r="AS33">
        <f>(AR33-U33)</f>
        <v>135.45873358062366</v>
      </c>
      <c r="AT33">
        <f>IF(D33,P33,(O33+P33)/2)</f>
        <v>42.911834716796875</v>
      </c>
      <c r="AU33">
        <f>0.61365*EXP(17.502*AT33/(240.97+AT33))</f>
        <v>8.6476498717285164</v>
      </c>
      <c r="AV33">
        <f>IF(AS33&lt;&gt;0,(1000-(AR33+U33)/2)/AS33*AL33,0)</f>
        <v>0.13266616852648772</v>
      </c>
      <c r="AW33">
        <f>U33*AA33/1000</f>
        <v>3.2988661816675449</v>
      </c>
      <c r="AX33">
        <f>(AU33-AW33)</f>
        <v>5.3487836900609711</v>
      </c>
      <c r="AY33">
        <f>1/(1.6/F33+1.37/N33)</f>
        <v>8.3328872427062092E-2</v>
      </c>
      <c r="AZ33">
        <f>G33*AA33*0.001</f>
        <v>28.612172914624136</v>
      </c>
      <c r="BA33">
        <f>G33/S33</f>
        <v>0.82339990134960672</v>
      </c>
      <c r="BB33">
        <f>(1-AL33*AA33/AQ33/F33)*100</f>
        <v>15.455049601564163</v>
      </c>
      <c r="BC33">
        <f>(S33-E33/(N33/1.35))</f>
        <v>394.7005949839579</v>
      </c>
      <c r="BD33">
        <f>E33*BB33/100/BC33</f>
        <v>-5.5465617543287694E-4</v>
      </c>
    </row>
    <row r="34" spans="1:56" x14ac:dyDescent="0.35">
      <c r="A34" s="1" t="s">
        <v>0</v>
      </c>
      <c r="B34" s="1" t="s">
        <v>4850</v>
      </c>
      <c r="K34" s="1">
        <v>2.72</v>
      </c>
    </row>
    <row r="35" spans="1:56" x14ac:dyDescent="0.35">
      <c r="A35" s="1" t="s">
        <v>0</v>
      </c>
      <c r="B35" s="1" t="s">
        <v>4849</v>
      </c>
      <c r="K35" s="1">
        <v>2.72</v>
      </c>
    </row>
    <row r="36" spans="1:56" x14ac:dyDescent="0.35">
      <c r="A36" s="1">
        <v>7</v>
      </c>
      <c r="B36" s="1" t="s">
        <v>4848</v>
      </c>
      <c r="C36" s="1">
        <v>1653.50000224635</v>
      </c>
      <c r="D36" s="1">
        <v>0</v>
      </c>
      <c r="E36">
        <f>(R36-S36*(1000-T36)/(1000-U36))*AK36</f>
        <v>-1.0025399214373412</v>
      </c>
      <c r="F36">
        <f>IF(AV36&lt;&gt;0,1/(1/AV36-1/N36),0)</f>
        <v>0.14836910712440912</v>
      </c>
      <c r="G36">
        <f>((AY36-AL36/2)*S36-E36)/(AY36+AL36/2)</f>
        <v>323.02864908784352</v>
      </c>
      <c r="H36">
        <f>AL36*1000</f>
        <v>20.458167963308426</v>
      </c>
      <c r="I36">
        <f>(AQ36-AW36)</f>
        <v>11.333036449402062</v>
      </c>
      <c r="J36">
        <f>(P36+AP36*D36)</f>
        <v>53.38623046875</v>
      </c>
      <c r="K36" s="1">
        <v>2.72</v>
      </c>
      <c r="L36">
        <f>(K36*AE36+AF36)</f>
        <v>2.140174012184143</v>
      </c>
      <c r="M36" s="1">
        <v>0.5</v>
      </c>
      <c r="N36">
        <f>L36*(M36+1)*(M36+1)/(M36*M36+1)</f>
        <v>3.8523132219314578</v>
      </c>
      <c r="O36" s="1">
        <v>31.683158874511719</v>
      </c>
      <c r="P36" s="1">
        <v>53.38623046875</v>
      </c>
      <c r="Q36" s="1">
        <v>31.811084747314453</v>
      </c>
      <c r="R36" s="1">
        <v>399.90548706054688</v>
      </c>
      <c r="S36" s="1">
        <v>393.50830078125</v>
      </c>
      <c r="T36" s="1">
        <v>20.012693405151367</v>
      </c>
      <c r="U36" s="1">
        <v>37.878585815429688</v>
      </c>
      <c r="V36" s="1">
        <v>37.612735748291016</v>
      </c>
      <c r="W36" s="1">
        <v>71.190673828125</v>
      </c>
      <c r="X36" s="1">
        <v>299.66830444335938</v>
      </c>
      <c r="Y36" s="1">
        <v>500.26583862304688</v>
      </c>
      <c r="Z36" s="1">
        <v>0.33789339661598206</v>
      </c>
      <c r="AA36" s="1">
        <v>88.148086547851563</v>
      </c>
      <c r="AB36" s="1">
        <v>43.494300842285156</v>
      </c>
      <c r="AC36" s="1">
        <v>2.1359717845916748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1.1017217075123504</v>
      </c>
      <c r="AL36">
        <f>(U36-T36)/(1000-U36)*AK36</f>
        <v>2.0458167963308425E-2</v>
      </c>
      <c r="AM36">
        <f>(P36+273.15)</f>
        <v>326.53623046874998</v>
      </c>
      <c r="AN36">
        <f>(O36+273.15)</f>
        <v>304.8331588745117</v>
      </c>
      <c r="AO36">
        <f>(Y36*AG36+Z36*AH36)*AI36</f>
        <v>80.042532390597444</v>
      </c>
      <c r="AP36">
        <f>((AO36+0.00000010773*(AN36^4-AM36^4))-AL36*44100)/(L36*51.4+0.00000043092*AM36^3)</f>
        <v>-8.9332774895382556</v>
      </c>
      <c r="AQ36">
        <f>0.61365*EXP(17.502*J36/(240.97+J36))</f>
        <v>14.671961310170781</v>
      </c>
      <c r="AR36">
        <f>AQ36*1000/AA36</f>
        <v>166.44673622275448</v>
      </c>
      <c r="AS36">
        <f>(AR36-U36)</f>
        <v>128.56815040732479</v>
      </c>
      <c r="AT36">
        <f>IF(D36,P36,(O36+P36)/2)</f>
        <v>42.534694671630859</v>
      </c>
      <c r="AU36">
        <f>0.61365*EXP(17.502*AT36/(240.97+AT36))</f>
        <v>8.4784230856762779</v>
      </c>
      <c r="AV36">
        <f>IF(AS36&lt;&gt;0,(1000-(AR36+U36)/2)/AS36*AL36,0)</f>
        <v>0.14286669775063379</v>
      </c>
      <c r="AW36">
        <f>U36*AA36/1000</f>
        <v>3.3389248607687185</v>
      </c>
      <c r="AX36">
        <f>(AU36-AW36)</f>
        <v>5.1394982249075589</v>
      </c>
      <c r="AY36">
        <f>1/(1.6/F36+1.37/N36)</f>
        <v>8.977026081591534E-2</v>
      </c>
      <c r="AZ36">
        <f>G36*AA36*0.001</f>
        <v>28.474357317230805</v>
      </c>
      <c r="BA36">
        <f>G36/S36</f>
        <v>0.82089411696403858</v>
      </c>
      <c r="BB36">
        <f>(1-AL36*AA36/AQ36/F36)*100</f>
        <v>17.158496367786114</v>
      </c>
      <c r="BC36">
        <f>(S36-E36/(N36/1.35))</f>
        <v>393.85962966235843</v>
      </c>
      <c r="BD36">
        <f>E36*BB36/100/BC36</f>
        <v>-4.3675655754030722E-4</v>
      </c>
    </row>
    <row r="37" spans="1:56" x14ac:dyDescent="0.35">
      <c r="A37" s="1" t="s">
        <v>0</v>
      </c>
      <c r="B37" s="1" t="s">
        <v>4847</v>
      </c>
      <c r="K37" s="1">
        <v>2.72</v>
      </c>
    </row>
    <row r="38" spans="1:56" x14ac:dyDescent="0.35">
      <c r="A38" s="1" t="s">
        <v>0</v>
      </c>
      <c r="B38" s="1" t="s">
        <v>4846</v>
      </c>
      <c r="K38" s="1">
        <v>2.72</v>
      </c>
    </row>
    <row r="39" spans="1:56" x14ac:dyDescent="0.35">
      <c r="A39" s="1">
        <v>8</v>
      </c>
      <c r="B39" s="1" t="s">
        <v>4845</v>
      </c>
      <c r="C39" s="1">
        <v>1858.50000224635</v>
      </c>
      <c r="D39" s="1">
        <v>0</v>
      </c>
      <c r="E39">
        <f>(R39-S39*(1000-T39)/(1000-U39))*AK39</f>
        <v>-0.61102074543184215</v>
      </c>
      <c r="F39">
        <f>IF(AV39&lt;&gt;0,1/(1/AV39-1/N39),0)</f>
        <v>0.16020933585637046</v>
      </c>
      <c r="G39">
        <f>((AY39-AL39/2)*S39-E39)/(AY39+AL39/2)</f>
        <v>321.81916202083738</v>
      </c>
      <c r="H39">
        <f>AL39*1000</f>
        <v>20.990182379593811</v>
      </c>
      <c r="I39">
        <f>(AQ39-AW39)</f>
        <v>10.827970187791031</v>
      </c>
      <c r="J39">
        <f>(P39+AP39*D39)</f>
        <v>52.742584228515625</v>
      </c>
      <c r="K39" s="1">
        <v>2.72</v>
      </c>
      <c r="L39">
        <f>(K39*AE39+AF39)</f>
        <v>2.140174012184143</v>
      </c>
      <c r="M39" s="1">
        <v>0.5</v>
      </c>
      <c r="N39">
        <f>L39*(M39+1)*(M39+1)/(M39*M39+1)</f>
        <v>3.8523132219314578</v>
      </c>
      <c r="O39" s="1">
        <v>31.736719131469727</v>
      </c>
      <c r="P39" s="1">
        <v>52.742584228515625</v>
      </c>
      <c r="Q39" s="1">
        <v>31.851491928100586</v>
      </c>
      <c r="R39" s="1">
        <v>400.03756713867188</v>
      </c>
      <c r="S39" s="1">
        <v>393.10153198242188</v>
      </c>
      <c r="T39" s="1">
        <v>20.140020370483398</v>
      </c>
      <c r="U39" s="1">
        <v>38.462574005126953</v>
      </c>
      <c r="V39" s="1">
        <v>37.738056182861328</v>
      </c>
      <c r="W39" s="1">
        <v>72.070571899414063</v>
      </c>
      <c r="X39" s="1">
        <v>299.6162109375</v>
      </c>
      <c r="Y39" s="1">
        <v>748.712158203125</v>
      </c>
      <c r="Z39" s="1">
        <v>0.48981302976608276</v>
      </c>
      <c r="AA39" s="1">
        <v>88.150047302246094</v>
      </c>
      <c r="AB39" s="1">
        <v>43.543872833251953</v>
      </c>
      <c r="AC39" s="1">
        <v>2.1307947635650635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1.1015301872702203</v>
      </c>
      <c r="AL39">
        <f>(U39-T39)/(1000-U39)*AK39</f>
        <v>2.0990182379593811E-2</v>
      </c>
      <c r="AM39">
        <f>(P39+273.15)</f>
        <v>325.8925842285156</v>
      </c>
      <c r="AN39">
        <f>(O39+273.15)</f>
        <v>304.8867191314697</v>
      </c>
      <c r="AO39">
        <f>(Y39*AG39+Z39*AH39)*AI39</f>
        <v>119.79394263489667</v>
      </c>
      <c r="AP39">
        <f>((AO39+0.00000010773*(AN39^4-AM39^4))-AL39*44100)/(L39*51.4+0.00000043092*AM39^3)</f>
        <v>-8.7268979458499842</v>
      </c>
      <c r="AQ39">
        <f>0.61365*EXP(17.502*J39/(240.97+J39))</f>
        <v>14.218447905709112</v>
      </c>
      <c r="AR39">
        <f>AQ39*1000/AA39</f>
        <v>161.29824476392335</v>
      </c>
      <c r="AS39">
        <f>(AR39-U39)</f>
        <v>122.8356707587964</v>
      </c>
      <c r="AT39">
        <f>IF(D39,P39,(O39+P39)/2)</f>
        <v>42.239651679992676</v>
      </c>
      <c r="AU39">
        <f>0.61365*EXP(17.502*AT39/(240.97+AT39))</f>
        <v>8.3480398362777848</v>
      </c>
      <c r="AV39">
        <f>IF(AS39&lt;&gt;0,(1000-(AR39+U39)/2)/AS39*AL39,0)</f>
        <v>0.15381260389389895</v>
      </c>
      <c r="AW39">
        <f>U39*AA39/1000</f>
        <v>3.3904777179180821</v>
      </c>
      <c r="AX39">
        <f>(AU39-AW39)</f>
        <v>4.9575621183597027</v>
      </c>
      <c r="AY39">
        <f>1/(1.6/F39+1.37/N39)</f>
        <v>9.6687822463247988E-2</v>
      </c>
      <c r="AZ39">
        <f>G39*AA39*0.001</f>
        <v>28.368374354906017</v>
      </c>
      <c r="BA39">
        <f>G39/S39</f>
        <v>0.81866677140100286</v>
      </c>
      <c r="BB39">
        <f>(1-AL39*AA39/AQ39/F39)*100</f>
        <v>18.773311019393702</v>
      </c>
      <c r="BC39">
        <f>(S39-E39/(N39/1.35))</f>
        <v>393.31565735562282</v>
      </c>
      <c r="BD39">
        <f>E39*BB39/100/BC39</f>
        <v>-2.9164571200688736E-4</v>
      </c>
    </row>
    <row r="40" spans="1:56" x14ac:dyDescent="0.35">
      <c r="A40" s="1" t="s">
        <v>0</v>
      </c>
      <c r="B40" s="1" t="s">
        <v>4844</v>
      </c>
      <c r="K40" s="1">
        <v>2.72</v>
      </c>
    </row>
    <row r="41" spans="1:56" x14ac:dyDescent="0.35">
      <c r="A41" s="1" t="s">
        <v>0</v>
      </c>
      <c r="B41" s="1" t="s">
        <v>4843</v>
      </c>
      <c r="K41" s="1">
        <v>2.72</v>
      </c>
    </row>
    <row r="42" spans="1:56" x14ac:dyDescent="0.35">
      <c r="A42" s="1">
        <v>9</v>
      </c>
      <c r="B42" s="1" t="s">
        <v>4842</v>
      </c>
      <c r="C42" s="1">
        <v>2063.0000022351742</v>
      </c>
      <c r="D42" s="1">
        <v>0</v>
      </c>
      <c r="E42">
        <f>(R42-S42*(1000-T42)/(1000-U42))*AK42</f>
        <v>-0.53180747393083028</v>
      </c>
      <c r="F42">
        <f>IF(AV42&lt;&gt;0,1/(1/AV42-1/N42),0)</f>
        <v>0.16273130756331247</v>
      </c>
      <c r="G42">
        <f>((AY42-AL42/2)*S42-E42)/(AY42+AL42/2)</f>
        <v>319.71604652327704</v>
      </c>
      <c r="H42">
        <f>AL42*1000</f>
        <v>21.587950020782234</v>
      </c>
      <c r="I42">
        <f>(AQ42-AW42)</f>
        <v>10.954746833770038</v>
      </c>
      <c r="J42">
        <f>(P42+AP42*D42)</f>
        <v>53.003669738769531</v>
      </c>
      <c r="K42" s="1">
        <v>2.72</v>
      </c>
      <c r="L42">
        <f>(K42*AE42+AF42)</f>
        <v>2.140174012184143</v>
      </c>
      <c r="M42" s="1">
        <v>0.5</v>
      </c>
      <c r="N42">
        <f>L42*(M42+1)*(M42+1)/(M42*M42+1)</f>
        <v>3.8523132219314578</v>
      </c>
      <c r="O42" s="1">
        <v>31.833782196044922</v>
      </c>
      <c r="P42" s="1">
        <v>53.003669738769531</v>
      </c>
      <c r="Q42" s="1">
        <v>31.917753219604492</v>
      </c>
      <c r="R42" s="1">
        <v>399.84423828125</v>
      </c>
      <c r="S42" s="1">
        <v>392.63278198242188</v>
      </c>
      <c r="T42" s="1">
        <v>20.262332916259766</v>
      </c>
      <c r="U42" s="1">
        <v>39.092693328857422</v>
      </c>
      <c r="V42" s="1">
        <v>37.760692596435547</v>
      </c>
      <c r="W42" s="1">
        <v>72.852767944335938</v>
      </c>
      <c r="X42" s="1">
        <v>299.642333984375</v>
      </c>
      <c r="Y42" s="1">
        <v>1000.1980590820313</v>
      </c>
      <c r="Z42" s="1">
        <v>9.5605842769145966E-2</v>
      </c>
      <c r="AA42" s="1">
        <v>88.154220581054688</v>
      </c>
      <c r="AB42" s="1">
        <v>43.641548156738281</v>
      </c>
      <c r="AC42" s="1">
        <v>2.1224119663238525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1.1016262278837312</v>
      </c>
      <c r="AL42">
        <f>(U42-T42)/(1000-U42)*AK42</f>
        <v>2.1587950020782235E-2</v>
      </c>
      <c r="AM42">
        <f>(P42+273.15)</f>
        <v>326.15366973876951</v>
      </c>
      <c r="AN42">
        <f>(O42+273.15)</f>
        <v>304.9837821960449</v>
      </c>
      <c r="AO42">
        <f>(Y42*AG42+Z42*AH42)*AI42</f>
        <v>160.031685876138</v>
      </c>
      <c r="AP42">
        <f>((AO42+0.00000010773*(AN42^4-AM42^4))-AL42*44100)/(L42*51.4+0.00000043092*AM42^3)</f>
        <v>-8.6350534248657667</v>
      </c>
      <c r="AQ42">
        <f>0.61365*EXP(17.502*J42/(240.97+J42))</f>
        <v>14.40093274458966</v>
      </c>
      <c r="AR42">
        <f>AQ42*1000/AA42</f>
        <v>163.36067234975451</v>
      </c>
      <c r="AS42">
        <f>(AR42-U42)</f>
        <v>124.26797902089709</v>
      </c>
      <c r="AT42">
        <f>IF(D42,P42,(O42+P42)/2)</f>
        <v>42.418725967407227</v>
      </c>
      <c r="AU42">
        <f>0.61365*EXP(17.502*AT42/(240.97+AT42))</f>
        <v>8.4269663205866436</v>
      </c>
      <c r="AV42">
        <f>IF(AS42&lt;&gt;0,(1000-(AR42+U42)/2)/AS42*AL42,0)</f>
        <v>0.15613574473288039</v>
      </c>
      <c r="AW42">
        <f>U42*AA42/1000</f>
        <v>3.4461859108196222</v>
      </c>
      <c r="AX42">
        <f>(AU42-AW42)</f>
        <v>4.9807804097670214</v>
      </c>
      <c r="AY42">
        <f>1/(1.6/F42+1.37/N42)</f>
        <v>9.8156725401554484E-2</v>
      </c>
      <c r="AZ42">
        <f>G42*AA42*0.001</f>
        <v>28.184318888515708</v>
      </c>
      <c r="BA42">
        <f>G42/S42</f>
        <v>0.81428770391767924</v>
      </c>
      <c r="BB42">
        <f>(1-AL42*AA42/AQ42/F42)*100</f>
        <v>18.793128854076979</v>
      </c>
      <c r="BC42">
        <f>(S42-E42/(N42/1.35))</f>
        <v>392.81914795228107</v>
      </c>
      <c r="BD42">
        <f>E42*BB42/100/BC42</f>
        <v>-2.5442564180596841E-4</v>
      </c>
    </row>
    <row r="43" spans="1:56" x14ac:dyDescent="0.35">
      <c r="A43" s="1" t="s">
        <v>0</v>
      </c>
      <c r="B43" s="1" t="s">
        <v>4841</v>
      </c>
      <c r="K43" s="1">
        <v>2.72</v>
      </c>
    </row>
    <row r="44" spans="1:56" x14ac:dyDescent="0.35">
      <c r="A44" s="1" t="s">
        <v>0</v>
      </c>
      <c r="B44" s="1" t="s">
        <v>4840</v>
      </c>
      <c r="K44" s="1">
        <v>2.72</v>
      </c>
    </row>
    <row r="45" spans="1:56" x14ac:dyDescent="0.35">
      <c r="A45" s="1">
        <v>10</v>
      </c>
      <c r="B45" s="1" t="s">
        <v>4839</v>
      </c>
      <c r="C45" s="1">
        <v>2268.5000022239983</v>
      </c>
      <c r="D45" s="1">
        <v>0</v>
      </c>
      <c r="E45">
        <f>(R45-S45*(1000-T45)/(1000-U45))*AK45</f>
        <v>-0.21319457265447284</v>
      </c>
      <c r="F45">
        <f>IF(AV45&lt;&gt;0,1/(1/AV45-1/N45),0)</f>
        <v>0.17837291437217737</v>
      </c>
      <c r="G45">
        <f>((AY45-AL45/2)*S45-E45)/(AY45+AL45/2)</f>
        <v>320.2449255255757</v>
      </c>
      <c r="H45">
        <f>AL45*1000</f>
        <v>22.279984650711224</v>
      </c>
      <c r="I45">
        <f>(AQ45-AW45)</f>
        <v>10.385521255523219</v>
      </c>
      <c r="J45">
        <f>(P45+AP45*D45)</f>
        <v>52.270832061767578</v>
      </c>
      <c r="K45" s="1">
        <v>2.72</v>
      </c>
      <c r="L45">
        <f>(K45*AE45+AF45)</f>
        <v>2.140174012184143</v>
      </c>
      <c r="M45" s="1">
        <v>0.5</v>
      </c>
      <c r="N45">
        <f>L45*(M45+1)*(M45+1)/(M45*M45+1)</f>
        <v>3.8523132219314578</v>
      </c>
      <c r="O45" s="1">
        <v>31.912553787231445</v>
      </c>
      <c r="P45" s="1">
        <v>52.270832061767578</v>
      </c>
      <c r="Q45" s="1">
        <v>31.986757278442383</v>
      </c>
      <c r="R45" s="1">
        <v>400.01895141601563</v>
      </c>
      <c r="S45" s="1">
        <v>392.27880859375</v>
      </c>
      <c r="T45" s="1">
        <v>20.370744705200195</v>
      </c>
      <c r="U45" s="1">
        <v>39.790565490722656</v>
      </c>
      <c r="V45" s="1">
        <v>37.799449920654297</v>
      </c>
      <c r="W45" s="1">
        <v>73.834388732910156</v>
      </c>
      <c r="X45" s="1">
        <v>299.64328002929688</v>
      </c>
      <c r="Y45" s="1">
        <v>1250.387451171875</v>
      </c>
      <c r="Z45" s="1">
        <v>0.29467648267745972</v>
      </c>
      <c r="AA45" s="1">
        <v>88.167655944824219</v>
      </c>
      <c r="AB45" s="1">
        <v>43.820812225341797</v>
      </c>
      <c r="AC45" s="1">
        <v>2.1344988346099854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1.1016297059900619</v>
      </c>
      <c r="AL45">
        <f>(U45-T45)/(1000-U45)*AK45</f>
        <v>2.2279984650711224E-2</v>
      </c>
      <c r="AM45">
        <f>(P45+273.15)</f>
        <v>325.42083206176756</v>
      </c>
      <c r="AN45">
        <f>(O45+273.15)</f>
        <v>305.06255378723142</v>
      </c>
      <c r="AO45">
        <f>(Y45*AG45+Z45*AH45)*AI45</f>
        <v>200.06198771576601</v>
      </c>
      <c r="AP45">
        <f>((AO45+0.00000010773*(AN45^4-AM45^4))-AL45*44100)/(L45*51.4+0.00000043092*AM45^3)</f>
        <v>-8.4706531992235767</v>
      </c>
      <c r="AQ45">
        <f>0.61365*EXP(17.502*J45/(240.97+J45))</f>
        <v>13.89376214355925</v>
      </c>
      <c r="AR45">
        <f>AQ45*1000/AA45</f>
        <v>157.58343572447973</v>
      </c>
      <c r="AS45">
        <f>(AR45-U45)</f>
        <v>117.79287023375707</v>
      </c>
      <c r="AT45">
        <f>IF(D45,P45,(O45+P45)/2)</f>
        <v>42.091692924499512</v>
      </c>
      <c r="AU45">
        <f>0.61365*EXP(17.502*AT45/(240.97+AT45))</f>
        <v>8.2833110423633975</v>
      </c>
      <c r="AV45">
        <f>IF(AS45&lt;&gt;0,(1000-(AR45+U45)/2)/AS45*AL45,0)</f>
        <v>0.17047924676678997</v>
      </c>
      <c r="AW45">
        <f>U45*AA45/1000</f>
        <v>3.5082408880360307</v>
      </c>
      <c r="AX45">
        <f>(AU45-AW45)</f>
        <v>4.7750701543273664</v>
      </c>
      <c r="AY45">
        <f>1/(1.6/F45+1.37/N45)</f>
        <v>0.10723168081551419</v>
      </c>
      <c r="AZ45">
        <f>G45*AA45*0.001</f>
        <v>28.235244411814811</v>
      </c>
      <c r="BA45">
        <f>G45/S45</f>
        <v>0.81637069989479416</v>
      </c>
      <c r="BB45">
        <f>(1-AL45*AA45/AQ45/F45)*100</f>
        <v>20.736104167480097</v>
      </c>
      <c r="BC45">
        <f>(S45-E45/(N45/1.35))</f>
        <v>392.35352024270031</v>
      </c>
      <c r="BD45">
        <f>E45*BB45/100/BC45</f>
        <v>-1.1267453045329981E-4</v>
      </c>
    </row>
    <row r="46" spans="1:56" x14ac:dyDescent="0.35">
      <c r="A46" s="1" t="s">
        <v>0</v>
      </c>
      <c r="B46" s="1" t="s">
        <v>4838</v>
      </c>
      <c r="K46" s="1">
        <v>2.72</v>
      </c>
    </row>
    <row r="47" spans="1:56" x14ac:dyDescent="0.35">
      <c r="A47" s="1" t="s">
        <v>0</v>
      </c>
      <c r="B47" s="1" t="s">
        <v>4837</v>
      </c>
      <c r="K47" s="1">
        <v>2.72</v>
      </c>
    </row>
    <row r="48" spans="1:56" x14ac:dyDescent="0.35">
      <c r="A48" s="1">
        <v>11</v>
      </c>
      <c r="B48" s="1" t="s">
        <v>4836</v>
      </c>
      <c r="C48" s="1">
        <v>2474.5000022239983</v>
      </c>
      <c r="D48" s="1">
        <v>0</v>
      </c>
      <c r="E48">
        <f>(R48-S48*(1000-T48)/(1000-U48))*AK48</f>
        <v>-0.22747556863691268</v>
      </c>
      <c r="F48">
        <f>IF(AV48&lt;&gt;0,1/(1/AV48-1/N48),0)</f>
        <v>0.20338065248293005</v>
      </c>
      <c r="G48">
        <f>((AY48-AL48/2)*S48-E48)/(AY48+AL48/2)</f>
        <v>324.98992026352931</v>
      </c>
      <c r="H48">
        <f>AL48*1000</f>
        <v>23.320496405337728</v>
      </c>
      <c r="I48">
        <f>(AQ48-AW48)</f>
        <v>9.6284183620219359</v>
      </c>
      <c r="J48">
        <f>(P48+AP48*D48)</f>
        <v>51.268062591552734</v>
      </c>
      <c r="K48" s="1">
        <v>2.72</v>
      </c>
      <c r="L48">
        <f>(K48*AE48+AF48)</f>
        <v>2.140174012184143</v>
      </c>
      <c r="M48" s="1">
        <v>0.5</v>
      </c>
      <c r="N48">
        <f>L48*(M48+1)*(M48+1)/(M48*M48+1)</f>
        <v>3.8523132219314578</v>
      </c>
      <c r="O48" s="1">
        <v>32.023643493652344</v>
      </c>
      <c r="P48" s="1">
        <v>51.268062591552734</v>
      </c>
      <c r="Q48" s="1">
        <v>32.077762603759766</v>
      </c>
      <c r="R48" s="1">
        <v>399.93707275390625</v>
      </c>
      <c r="S48" s="1">
        <v>391.8486328125</v>
      </c>
      <c r="T48" s="1">
        <v>20.483190536499023</v>
      </c>
      <c r="U48" s="1">
        <v>40.7884521484375</v>
      </c>
      <c r="V48" s="1">
        <v>37.770893096923828</v>
      </c>
      <c r="W48" s="1">
        <v>75.21368408203125</v>
      </c>
      <c r="X48" s="1">
        <v>299.64877319335938</v>
      </c>
      <c r="Y48" s="1">
        <v>1601.2408447265625</v>
      </c>
      <c r="Z48" s="1">
        <v>0.32217606902122498</v>
      </c>
      <c r="AA48" s="1">
        <v>88.170181274414063</v>
      </c>
      <c r="AB48" s="1">
        <v>44.068904876708984</v>
      </c>
      <c r="AC48" s="1">
        <v>2.140495777130127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1.1016499014461738</v>
      </c>
      <c r="AL48">
        <f>(U48-T48)/(1000-U48)*AK48</f>
        <v>2.3320496405337728E-2</v>
      </c>
      <c r="AM48">
        <f>(P48+273.15)</f>
        <v>324.41806259155271</v>
      </c>
      <c r="AN48">
        <f>(O48+273.15)</f>
        <v>305.17364349365232</v>
      </c>
      <c r="AO48">
        <f>(Y48*AG48+Z48*AH48)*AI48</f>
        <v>256.1985294297665</v>
      </c>
      <c r="AP48">
        <f>((AO48+0.00000010773*(AN48^4-AM48^4))-AL48*44100)/(L48*51.4+0.00000043092*AM48^3)</f>
        <v>-8.2680113660347718</v>
      </c>
      <c r="AQ48">
        <f>0.61365*EXP(17.502*J48/(240.97+J48))</f>
        <v>13.224743581852435</v>
      </c>
      <c r="AR48">
        <f>AQ48*1000/AA48</f>
        <v>149.99111253602581</v>
      </c>
      <c r="AS48">
        <f>(AR48-U48)</f>
        <v>109.20266038758831</v>
      </c>
      <c r="AT48">
        <f>IF(D48,P48,(O48+P48)/2)</f>
        <v>41.645853042602539</v>
      </c>
      <c r="AU48">
        <f>0.61365*EXP(17.502*AT48/(240.97+AT48))</f>
        <v>8.0908858314065508</v>
      </c>
      <c r="AV48">
        <f>IF(AS48&lt;&gt;0,(1000-(AR48+U48)/2)/AS48*AL48,0)</f>
        <v>0.19318173434827304</v>
      </c>
      <c r="AW48">
        <f>U48*AA48/1000</f>
        <v>3.596325219830498</v>
      </c>
      <c r="AX48">
        <f>(AU48-AW48)</f>
        <v>4.4945606115760528</v>
      </c>
      <c r="AY48">
        <f>1/(1.6/F48+1.37/N48)</f>
        <v>0.1216152625660572</v>
      </c>
      <c r="AZ48">
        <f>G48*AA48*0.001</f>
        <v>28.654420181992752</v>
      </c>
      <c r="BA48">
        <f>G48/S48</f>
        <v>0.82937617500642746</v>
      </c>
      <c r="BB48">
        <f>(1-AL48*AA48/AQ48/F48)*100</f>
        <v>23.552616120557513</v>
      </c>
      <c r="BC48">
        <f>(S48-E48/(N48/1.35))</f>
        <v>391.92834907646096</v>
      </c>
      <c r="BD48">
        <f>E48*BB48/100/BC48</f>
        <v>-1.3669959719768876E-4</v>
      </c>
    </row>
    <row r="49" spans="1:56" x14ac:dyDescent="0.35">
      <c r="A49" s="1" t="s">
        <v>0</v>
      </c>
      <c r="B49" s="1" t="s">
        <v>4835</v>
      </c>
      <c r="K49" s="1">
        <v>2.72</v>
      </c>
    </row>
    <row r="50" spans="1:56" x14ac:dyDescent="0.35">
      <c r="A50" s="1" t="s">
        <v>0</v>
      </c>
      <c r="B50" s="1" t="s">
        <v>4830</v>
      </c>
      <c r="K50" s="1">
        <v>2.72</v>
      </c>
    </row>
    <row r="51" spans="1:56" x14ac:dyDescent="0.35">
      <c r="A51" s="1">
        <v>12</v>
      </c>
      <c r="B51" s="1" t="s">
        <v>4834</v>
      </c>
      <c r="C51" s="1">
        <v>2681.0000022128224</v>
      </c>
      <c r="D51" s="1">
        <v>0</v>
      </c>
      <c r="E51">
        <f>(R51-S51*(1000-T51)/(1000-U51))*AK51</f>
        <v>2.4250757103580701E-2</v>
      </c>
      <c r="F51">
        <f>IF(AV51&lt;&gt;0,1/(1/AV51-1/N51),0)</f>
        <v>0.21649402099603055</v>
      </c>
      <c r="G51">
        <f>((AY51-AL51/2)*S51-E51)/(AY51+AL51/2)</f>
        <v>323.883936562445</v>
      </c>
      <c r="H51">
        <f>AL51*1000</f>
        <v>24.328587468381887</v>
      </c>
      <c r="I51">
        <f>(AQ51-AW51)</f>
        <v>9.4656981211033777</v>
      </c>
      <c r="J51">
        <f>(P51+AP51*D51)</f>
        <v>51.148487091064453</v>
      </c>
      <c r="K51" s="1">
        <v>2.72</v>
      </c>
      <c r="L51">
        <f>(K51*AE51+AF51)</f>
        <v>2.140174012184143</v>
      </c>
      <c r="M51" s="1">
        <v>0.5</v>
      </c>
      <c r="N51">
        <f>L51*(M51+1)*(M51+1)/(M51*M51+1)</f>
        <v>3.8523132219314578</v>
      </c>
      <c r="O51" s="1">
        <v>32.163764953613281</v>
      </c>
      <c r="P51" s="1">
        <v>51.148487091064453</v>
      </c>
      <c r="Q51" s="1">
        <v>32.173900604248047</v>
      </c>
      <c r="R51" s="1">
        <v>400.14529418945313</v>
      </c>
      <c r="S51" s="1">
        <v>391.47763061523438</v>
      </c>
      <c r="T51" s="1">
        <v>20.590425491333008</v>
      </c>
      <c r="U51" s="1">
        <v>41.752983093261719</v>
      </c>
      <c r="V51" s="1">
        <v>37.66668701171875</v>
      </c>
      <c r="W51" s="1">
        <v>76.379997253417969</v>
      </c>
      <c r="X51" s="1">
        <v>299.63677978515625</v>
      </c>
      <c r="Y51" s="1">
        <v>2000.3658447265625</v>
      </c>
      <c r="Z51" s="1">
        <v>1.4406147412955761E-2</v>
      </c>
      <c r="AA51" s="1">
        <v>88.165000915527344</v>
      </c>
      <c r="AB51" s="1">
        <v>44.375621795654297</v>
      </c>
      <c r="AC51" s="1">
        <v>2.1369175910949707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1.1016058080336624</v>
      </c>
      <c r="AL51">
        <f>(U51-T51)/(1000-U51)*AK51</f>
        <v>2.4328587468381888E-2</v>
      </c>
      <c r="AM51">
        <f>(P51+273.15)</f>
        <v>324.29848709106443</v>
      </c>
      <c r="AN51">
        <f>(O51+273.15)</f>
        <v>305.31376495361326</v>
      </c>
      <c r="AO51">
        <f>(Y51*AG51+Z51*AH51)*AI51</f>
        <v>320.05852800238426</v>
      </c>
      <c r="AP51">
        <f>((AO51+0.00000010773*(AN51^4-AM51^4))-AL51*44100)/(L51*51.4+0.00000043092*AM51^3)</f>
        <v>-8.085621538472914</v>
      </c>
      <c r="AQ51">
        <f>0.61365*EXP(17.502*J51/(240.97+J51))</f>
        <v>13.146849913746795</v>
      </c>
      <c r="AR51">
        <f>AQ51*1000/AA51</f>
        <v>149.1164268953284</v>
      </c>
      <c r="AS51">
        <f>(AR51-U51)</f>
        <v>107.36344380206668</v>
      </c>
      <c r="AT51">
        <f>IF(D51,P51,(O51+P51)/2)</f>
        <v>41.656126022338867</v>
      </c>
      <c r="AU51">
        <f>0.61365*EXP(17.502*AT51/(240.97+AT51))</f>
        <v>8.0952757061381426</v>
      </c>
      <c r="AV51">
        <f>IF(AS51&lt;&gt;0,(1000-(AR51+U51)/2)/AS51*AL51,0)</f>
        <v>0.20497475789785854</v>
      </c>
      <c r="AW51">
        <f>U51*AA51/1000</f>
        <v>3.681151792643417</v>
      </c>
      <c r="AX51">
        <f>(AU51-AW51)</f>
        <v>4.4141239134947252</v>
      </c>
      <c r="AY51">
        <f>1/(1.6/F51+1.37/N51)</f>
        <v>0.12909664294407577</v>
      </c>
      <c r="AZ51">
        <f>G51*AA51*0.001</f>
        <v>28.555227563552563</v>
      </c>
      <c r="BA51">
        <f>G51/S51</f>
        <v>0.82733702064518688</v>
      </c>
      <c r="BB51">
        <f>(1-AL51*AA51/AQ51/F51)*100</f>
        <v>24.639200213621816</v>
      </c>
      <c r="BC51">
        <f>(S51-E51/(N51/1.35))</f>
        <v>391.46913220915894</v>
      </c>
      <c r="BD51">
        <f>E51*BB51/100/BC51</f>
        <v>1.5263508931983592E-5</v>
      </c>
    </row>
    <row r="52" spans="1:56" x14ac:dyDescent="0.35">
      <c r="A52" s="1" t="s">
        <v>0</v>
      </c>
      <c r="B52" s="1" t="s">
        <v>4833</v>
      </c>
      <c r="K52" s="1">
        <v>1.16144</v>
      </c>
    </row>
    <row r="53" spans="1:56" x14ac:dyDescent="0.35">
      <c r="A53" s="1" t="s">
        <v>0</v>
      </c>
      <c r="B53" s="1" t="s">
        <v>4832</v>
      </c>
    </row>
    <row r="54" spans="1:56" x14ac:dyDescent="0.35">
      <c r="A54" s="1" t="s">
        <v>0</v>
      </c>
      <c r="B54" s="1" t="s">
        <v>4831</v>
      </c>
    </row>
    <row r="55" spans="1:56" x14ac:dyDescent="0.35">
      <c r="A55" s="1" t="s">
        <v>0</v>
      </c>
      <c r="B55" s="1" t="s">
        <v>4830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4CAF6F-62ED-4A50-8F22-8756084CA7EC}">
  <dimension ref="A1:BD55"/>
  <sheetViews>
    <sheetView zoomScale="43" workbookViewId="0">
      <selection activeCell="K18" sqref="K18:K51"/>
    </sheetView>
  </sheetViews>
  <sheetFormatPr defaultRowHeight="14.5" x14ac:dyDescent="0.35"/>
  <sheetData>
    <row r="1" spans="1:56" x14ac:dyDescent="0.35">
      <c r="A1" s="1" t="s">
        <v>70</v>
      </c>
    </row>
    <row r="2" spans="1:56" x14ac:dyDescent="0.35">
      <c r="A2" s="1" t="s">
        <v>5354</v>
      </c>
    </row>
    <row r="3" spans="1:56" x14ac:dyDescent="0.35">
      <c r="A3" s="1" t="s">
        <v>69</v>
      </c>
      <c r="B3" s="1" t="s">
        <v>624</v>
      </c>
    </row>
    <row r="4" spans="1:56" x14ac:dyDescent="0.35">
      <c r="A4" s="1" t="s">
        <v>67</v>
      </c>
      <c r="B4" s="1" t="s">
        <v>66</v>
      </c>
      <c r="C4" s="1">
        <v>1</v>
      </c>
      <c r="D4" s="1">
        <v>0.15999999642372131</v>
      </c>
    </row>
    <row r="5" spans="1:56" x14ac:dyDescent="0.35">
      <c r="A5" s="1" t="s">
        <v>65</v>
      </c>
      <c r="B5" s="1">
        <v>4</v>
      </c>
    </row>
    <row r="6" spans="1:56" x14ac:dyDescent="0.35">
      <c r="A6" s="1" t="s">
        <v>64</v>
      </c>
      <c r="B6" s="1" t="s">
        <v>623</v>
      </c>
    </row>
    <row r="7" spans="1:56" x14ac:dyDescent="0.35">
      <c r="A7" s="1" t="s">
        <v>0</v>
      </c>
      <c r="B7" s="1" t="s">
        <v>62</v>
      </c>
    </row>
    <row r="9" spans="1:56" x14ac:dyDescent="0.35">
      <c r="A9" s="1" t="s">
        <v>61</v>
      </c>
      <c r="B9" s="1" t="s">
        <v>60</v>
      </c>
      <c r="C9" s="1" t="s">
        <v>59</v>
      </c>
      <c r="D9" s="1" t="s">
        <v>58</v>
      </c>
      <c r="E9" s="1" t="s">
        <v>57</v>
      </c>
      <c r="F9" s="1" t="s">
        <v>56</v>
      </c>
      <c r="G9" s="1" t="s">
        <v>55</v>
      </c>
      <c r="H9" s="1" t="s">
        <v>54</v>
      </c>
      <c r="I9" s="1" t="s">
        <v>53</v>
      </c>
      <c r="J9" s="1" t="s">
        <v>52</v>
      </c>
      <c r="K9" s="1" t="s">
        <v>51</v>
      </c>
      <c r="L9" s="1" t="s">
        <v>50</v>
      </c>
      <c r="M9" s="1" t="s">
        <v>49</v>
      </c>
      <c r="N9" s="1" t="s">
        <v>48</v>
      </c>
      <c r="O9" s="1" t="s">
        <v>47</v>
      </c>
      <c r="P9" s="1" t="s">
        <v>46</v>
      </c>
      <c r="Q9" s="1" t="s">
        <v>45</v>
      </c>
      <c r="R9" s="1" t="s">
        <v>44</v>
      </c>
      <c r="S9" s="1" t="s">
        <v>43</v>
      </c>
      <c r="T9" s="1" t="s">
        <v>42</v>
      </c>
      <c r="U9" s="1" t="s">
        <v>41</v>
      </c>
      <c r="V9" s="1" t="s">
        <v>40</v>
      </c>
      <c r="W9" s="1" t="s">
        <v>39</v>
      </c>
      <c r="X9" s="1" t="s">
        <v>38</v>
      </c>
      <c r="Y9" s="1" t="s">
        <v>37</v>
      </c>
      <c r="Z9" s="1" t="s">
        <v>36</v>
      </c>
      <c r="AA9" s="1" t="s">
        <v>35</v>
      </c>
      <c r="AB9" s="1" t="s">
        <v>34</v>
      </c>
      <c r="AC9" s="1" t="s">
        <v>33</v>
      </c>
      <c r="AD9" s="1" t="s">
        <v>32</v>
      </c>
      <c r="AE9" s="1" t="s">
        <v>31</v>
      </c>
      <c r="AF9" s="1" t="s">
        <v>30</v>
      </c>
      <c r="AG9" s="1" t="s">
        <v>29</v>
      </c>
      <c r="AH9" s="1" t="s">
        <v>28</v>
      </c>
      <c r="AI9" s="1" t="s">
        <v>27</v>
      </c>
      <c r="AJ9" s="1" t="s">
        <v>26</v>
      </c>
      <c r="AK9" s="1" t="s">
        <v>25</v>
      </c>
      <c r="AL9" s="1" t="s">
        <v>24</v>
      </c>
      <c r="AM9" s="1" t="s">
        <v>23</v>
      </c>
      <c r="AN9" s="1" t="s">
        <v>22</v>
      </c>
      <c r="AO9" s="1" t="s">
        <v>21</v>
      </c>
      <c r="AP9" s="1" t="s">
        <v>20</v>
      </c>
      <c r="AQ9" s="1" t="s">
        <v>19</v>
      </c>
      <c r="AR9" s="1" t="s">
        <v>18</v>
      </c>
      <c r="AS9" s="1" t="s">
        <v>17</v>
      </c>
      <c r="AT9" s="1" t="s">
        <v>16</v>
      </c>
      <c r="AU9" s="1" t="s">
        <v>15</v>
      </c>
      <c r="AV9" s="1" t="s">
        <v>14</v>
      </c>
      <c r="AW9" s="1" t="s">
        <v>13</v>
      </c>
      <c r="AX9" s="1" t="s">
        <v>12</v>
      </c>
      <c r="AY9" s="1" t="s">
        <v>11</v>
      </c>
      <c r="AZ9" s="1" t="s">
        <v>10</v>
      </c>
      <c r="BA9" s="1" t="s">
        <v>9</v>
      </c>
      <c r="BB9" s="1" t="s">
        <v>8</v>
      </c>
      <c r="BC9" s="1" t="s">
        <v>7</v>
      </c>
      <c r="BD9" s="1" t="s">
        <v>6</v>
      </c>
    </row>
    <row r="10" spans="1:56" x14ac:dyDescent="0.35">
      <c r="A10" s="1" t="s">
        <v>5</v>
      </c>
      <c r="B10" s="1" t="s">
        <v>5</v>
      </c>
      <c r="C10" s="1" t="s">
        <v>5</v>
      </c>
      <c r="D10" s="1" t="s">
        <v>5</v>
      </c>
      <c r="E10" s="1" t="s">
        <v>4</v>
      </c>
      <c r="F10" s="1" t="s">
        <v>4</v>
      </c>
      <c r="G10" s="1" t="s">
        <v>4</v>
      </c>
      <c r="H10" s="1" t="s">
        <v>4</v>
      </c>
      <c r="I10" s="1" t="s">
        <v>4</v>
      </c>
      <c r="J10" s="1" t="s">
        <v>4</v>
      </c>
      <c r="K10" s="1" t="s">
        <v>5</v>
      </c>
      <c r="L10" s="1" t="s">
        <v>4</v>
      </c>
      <c r="M10" s="1" t="s">
        <v>5</v>
      </c>
      <c r="N10" s="1" t="s">
        <v>4</v>
      </c>
      <c r="O10" s="1" t="s">
        <v>5</v>
      </c>
      <c r="P10" s="1" t="s">
        <v>5</v>
      </c>
      <c r="Q10" s="1" t="s">
        <v>5</v>
      </c>
      <c r="R10" s="1" t="s">
        <v>5</v>
      </c>
      <c r="S10" s="1" t="s">
        <v>5</v>
      </c>
      <c r="T10" s="1" t="s">
        <v>5</v>
      </c>
      <c r="U10" s="1" t="s">
        <v>5</v>
      </c>
      <c r="V10" s="1" t="s">
        <v>5</v>
      </c>
      <c r="W10" s="1" t="s">
        <v>5</v>
      </c>
      <c r="X10" s="1" t="s">
        <v>5</v>
      </c>
      <c r="Y10" s="1" t="s">
        <v>5</v>
      </c>
      <c r="Z10" s="1" t="s">
        <v>5</v>
      </c>
      <c r="AA10" s="1" t="s">
        <v>5</v>
      </c>
      <c r="AB10" s="1" t="s">
        <v>5</v>
      </c>
      <c r="AC10" s="1" t="s">
        <v>5</v>
      </c>
      <c r="AD10" s="1" t="s">
        <v>5</v>
      </c>
      <c r="AE10" s="1" t="s">
        <v>5</v>
      </c>
      <c r="AF10" s="1" t="s">
        <v>5</v>
      </c>
      <c r="AG10" s="1" t="s">
        <v>5</v>
      </c>
      <c r="AH10" s="1" t="s">
        <v>5</v>
      </c>
      <c r="AI10" s="1" t="s">
        <v>5</v>
      </c>
      <c r="AJ10" s="1" t="s">
        <v>5</v>
      </c>
      <c r="AK10" s="1" t="s">
        <v>4</v>
      </c>
      <c r="AL10" s="1" t="s">
        <v>4</v>
      </c>
      <c r="AM10" s="1" t="s">
        <v>4</v>
      </c>
      <c r="AN10" s="1" t="s">
        <v>4</v>
      </c>
      <c r="AO10" s="1" t="s">
        <v>4</v>
      </c>
      <c r="AP10" s="1" t="s">
        <v>4</v>
      </c>
      <c r="AQ10" s="1" t="s">
        <v>4</v>
      </c>
      <c r="AR10" s="1" t="s">
        <v>4</v>
      </c>
      <c r="AS10" s="1" t="s">
        <v>4</v>
      </c>
      <c r="AT10" s="1" t="s">
        <v>4</v>
      </c>
      <c r="AU10" s="1" t="s">
        <v>4</v>
      </c>
      <c r="AV10" s="1" t="s">
        <v>4</v>
      </c>
      <c r="AW10" s="1" t="s">
        <v>4</v>
      </c>
      <c r="AX10" s="1" t="s">
        <v>4</v>
      </c>
      <c r="AY10" s="1" t="s">
        <v>4</v>
      </c>
      <c r="AZ10" s="1" t="s">
        <v>4</v>
      </c>
      <c r="BA10" s="1" t="s">
        <v>4</v>
      </c>
      <c r="BB10" s="1" t="s">
        <v>4</v>
      </c>
      <c r="BC10" s="1" t="s">
        <v>4</v>
      </c>
      <c r="BD10" s="1" t="s">
        <v>4</v>
      </c>
    </row>
    <row r="11" spans="1:56" x14ac:dyDescent="0.35">
      <c r="A11" s="1" t="s">
        <v>0</v>
      </c>
      <c r="B11" s="1" t="s">
        <v>5353</v>
      </c>
    </row>
    <row r="12" spans="1:56" x14ac:dyDescent="0.35">
      <c r="A12" s="1" t="s">
        <v>0</v>
      </c>
      <c r="B12" s="1" t="s">
        <v>5352</v>
      </c>
    </row>
    <row r="13" spans="1:56" x14ac:dyDescent="0.35">
      <c r="A13" s="1" t="s">
        <v>0</v>
      </c>
      <c r="B13" s="1" t="s">
        <v>5351</v>
      </c>
    </row>
    <row r="14" spans="1:56" x14ac:dyDescent="0.35">
      <c r="A14" s="1" t="s">
        <v>0</v>
      </c>
      <c r="B14" s="1" t="s">
        <v>5350</v>
      </c>
    </row>
    <row r="15" spans="1:56" x14ac:dyDescent="0.35">
      <c r="A15" s="1" t="s">
        <v>0</v>
      </c>
      <c r="B15" s="1" t="s">
        <v>5349</v>
      </c>
    </row>
    <row r="16" spans="1:56" x14ac:dyDescent="0.35">
      <c r="A16" s="1" t="s">
        <v>0</v>
      </c>
      <c r="B16" s="1" t="s">
        <v>5348</v>
      </c>
    </row>
    <row r="17" spans="1:56" x14ac:dyDescent="0.35">
      <c r="A17" s="1" t="s">
        <v>0</v>
      </c>
      <c r="B17" s="1" t="s">
        <v>5347</v>
      </c>
    </row>
    <row r="18" spans="1:56" x14ac:dyDescent="0.35">
      <c r="A18" s="1">
        <v>1</v>
      </c>
      <c r="B18" s="1" t="s">
        <v>5346</v>
      </c>
      <c r="C18" s="1">
        <v>464.50000170990825</v>
      </c>
      <c r="D18" s="1">
        <v>0</v>
      </c>
      <c r="E18">
        <f>(R18-S18*(1000-T18)/(1000-U18))*AK18</f>
        <v>-4.7740694330752547</v>
      </c>
      <c r="F18">
        <f>IF(AV18&lt;&gt;0,1/(1/AV18-1/N18),0)</f>
        <v>0.79666515530449189</v>
      </c>
      <c r="G18">
        <f>((AY18-AL18/2)*S18-E18)/(AY18+AL18/2)</f>
        <v>388.52769746195008</v>
      </c>
      <c r="H18">
        <f>AL18*1000</f>
        <v>20.977031974931684</v>
      </c>
      <c r="I18">
        <f>(AQ18-AW18)</f>
        <v>2.6900765528697272</v>
      </c>
      <c r="J18">
        <f>(P18+AP18*D18)</f>
        <v>33.131481170654297</v>
      </c>
      <c r="K18" s="1">
        <v>2.72</v>
      </c>
      <c r="L18">
        <f>(K18*AE18+AF18)</f>
        <v>2.140174012184143</v>
      </c>
      <c r="M18" s="1">
        <v>0.5</v>
      </c>
      <c r="N18">
        <f>L18*(M18+1)*(M18+1)/(M18*M18+1)</f>
        <v>3.8523132219314578</v>
      </c>
      <c r="O18" s="1">
        <v>31.468593597412109</v>
      </c>
      <c r="P18" s="1">
        <v>33.131481170654297</v>
      </c>
      <c r="Q18" s="1">
        <v>31.547574996948242</v>
      </c>
      <c r="R18" s="1">
        <v>399.93240356445313</v>
      </c>
      <c r="S18" s="1">
        <v>396.71170043945313</v>
      </c>
      <c r="T18" s="1">
        <v>8.6167392730712891</v>
      </c>
      <c r="U18" s="1">
        <v>27.143049240112305</v>
      </c>
      <c r="V18" s="1">
        <v>16.440217971801758</v>
      </c>
      <c r="W18" s="1">
        <v>51.787300109863281</v>
      </c>
      <c r="X18" s="1">
        <v>299.62152099609375</v>
      </c>
      <c r="Y18" s="1">
        <v>0.28604891896247864</v>
      </c>
      <c r="Z18" s="1">
        <v>0.27896016836166382</v>
      </c>
      <c r="AA18" s="1">
        <v>88.401046752929688</v>
      </c>
      <c r="AB18" s="1">
        <v>8.2583398818969727</v>
      </c>
      <c r="AC18" s="1">
        <v>-7.6961718499660492E-2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1.101549709544462</v>
      </c>
      <c r="AL18">
        <f>(U18-T18)/(1000-U18)*AK18</f>
        <v>2.0977031974931684E-2</v>
      </c>
      <c r="AM18">
        <f>(P18+273.15)</f>
        <v>306.28148117065427</v>
      </c>
      <c r="AN18">
        <f>(O18+273.15)</f>
        <v>304.61859359741209</v>
      </c>
      <c r="AO18">
        <f>(Y18*AG18+Z18*AH18)*AI18</f>
        <v>4.576782601100593E-2</v>
      </c>
      <c r="AP18">
        <f>((AO18+0.00000010773*(AN18^4-AM18^4))-AL18*44100)/(L18*51.4+0.00000043092*AM18^3)</f>
        <v>-7.725249432277451</v>
      </c>
      <c r="AQ18">
        <f>0.61365*EXP(17.502*J18/(240.97+J18))</f>
        <v>5.0895505177619675</v>
      </c>
      <c r="AR18">
        <f>AQ18*1000/AA18</f>
        <v>57.573419147248906</v>
      </c>
      <c r="AS18">
        <f>(AR18-U18)</f>
        <v>30.430369907136601</v>
      </c>
      <c r="AT18">
        <f>IF(D18,P18,(O18+P18)/2)</f>
        <v>32.300037384033203</v>
      </c>
      <c r="AU18">
        <f>0.61365*EXP(17.502*AT18/(240.97+AT18))</f>
        <v>4.8567769818143081</v>
      </c>
      <c r="AV18">
        <f>IF(AS18&lt;&gt;0,(1000-(AR18+U18)/2)/AS18*AL18,0)</f>
        <v>0.66014583467610111</v>
      </c>
      <c r="AW18">
        <f>U18*AA18/1000</f>
        <v>2.3994739648922403</v>
      </c>
      <c r="AX18">
        <f>(AU18-AW18)</f>
        <v>2.4573030169220678</v>
      </c>
      <c r="AY18">
        <f>1/(1.6/F18+1.37/N18)</f>
        <v>0.42301139861729492</v>
      </c>
      <c r="AZ18">
        <f>G18*AA18*0.001</f>
        <v>34.346255148141971</v>
      </c>
      <c r="BA18">
        <f>G18/S18</f>
        <v>0.9793704018095829</v>
      </c>
      <c r="BB18">
        <f>(1-AL18*AA18/AQ18/F18)*100</f>
        <v>54.265261952772889</v>
      </c>
      <c r="BC18">
        <f>(S18-E18/(N18/1.35))</f>
        <v>398.38471957454311</v>
      </c>
      <c r="BD18">
        <f>E18*BB18/100/BC18</f>
        <v>-6.5029132804899133E-3</v>
      </c>
    </row>
    <row r="19" spans="1:56" x14ac:dyDescent="0.35">
      <c r="A19" s="1" t="s">
        <v>0</v>
      </c>
      <c r="B19" s="1" t="s">
        <v>5345</v>
      </c>
      <c r="K19" s="1">
        <v>2.72</v>
      </c>
    </row>
    <row r="20" spans="1:56" x14ac:dyDescent="0.35">
      <c r="A20" s="1" t="s">
        <v>0</v>
      </c>
      <c r="B20" s="1" t="s">
        <v>5344</v>
      </c>
      <c r="K20" s="1">
        <v>2.72</v>
      </c>
    </row>
    <row r="21" spans="1:56" x14ac:dyDescent="0.35">
      <c r="A21" s="1">
        <v>2</v>
      </c>
      <c r="B21" s="1" t="s">
        <v>5343</v>
      </c>
      <c r="C21" s="1">
        <v>668.50000170990825</v>
      </c>
      <c r="D21" s="1">
        <v>0</v>
      </c>
      <c r="E21">
        <f>(R21-S21*(1000-T21)/(1000-U21))*AK21</f>
        <v>-4.0246410480023691</v>
      </c>
      <c r="F21">
        <f>IF(AV21&lt;&gt;0,1/(1/AV21-1/N21),0)</f>
        <v>0.71649065259499833</v>
      </c>
      <c r="G21">
        <f>((AY21-AL21/2)*S21-E21)/(AY21+AL21/2)</f>
        <v>387.35037609892447</v>
      </c>
      <c r="H21">
        <f>AL21*1000</f>
        <v>19.511289996391945</v>
      </c>
      <c r="I21">
        <f>(AQ21-AW21)</f>
        <v>2.7353299745757305</v>
      </c>
      <c r="J21">
        <f>(P21+AP21*D21)</f>
        <v>33.072731018066406</v>
      </c>
      <c r="K21" s="1">
        <v>2.72</v>
      </c>
      <c r="L21">
        <f>(K21*AE21+AF21)</f>
        <v>2.140174012184143</v>
      </c>
      <c r="M21" s="1">
        <v>0.5</v>
      </c>
      <c r="N21">
        <f>L21*(M21+1)*(M21+1)/(M21*M21+1)</f>
        <v>3.8523132219314578</v>
      </c>
      <c r="O21" s="1">
        <v>31.405750274658203</v>
      </c>
      <c r="P21" s="1">
        <v>33.072731018066406</v>
      </c>
      <c r="Q21" s="1">
        <v>31.516828536987305</v>
      </c>
      <c r="R21" s="1">
        <v>400.10702514648438</v>
      </c>
      <c r="S21" s="1">
        <v>396.7335205078125</v>
      </c>
      <c r="T21" s="1">
        <v>9.1981210708618164</v>
      </c>
      <c r="U21" s="1">
        <v>26.442073822021484</v>
      </c>
      <c r="V21" s="1">
        <v>17.611896514892578</v>
      </c>
      <c r="W21" s="1">
        <v>50.629371643066406</v>
      </c>
      <c r="X21" s="1">
        <v>299.62625122070313</v>
      </c>
      <c r="Y21" s="1">
        <v>26.26470947265625</v>
      </c>
      <c r="Z21" s="1">
        <v>0.18990188837051392</v>
      </c>
      <c r="AA21" s="1">
        <v>88.399261474609375</v>
      </c>
      <c r="AB21" s="1">
        <v>8.1228694915771484</v>
      </c>
      <c r="AC21" s="1">
        <v>-4.5926962047815323E-2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1.101567100076114</v>
      </c>
      <c r="AL21">
        <f>(U21-T21)/(1000-U21)*AK21</f>
        <v>1.9511289996391946E-2</v>
      </c>
      <c r="AM21">
        <f>(P21+273.15)</f>
        <v>306.22273101806638</v>
      </c>
      <c r="AN21">
        <f>(O21+273.15)</f>
        <v>304.55575027465818</v>
      </c>
      <c r="AO21">
        <f>(Y21*AG21+Z21*AH21)*AI21</f>
        <v>4.2023534216950793</v>
      </c>
      <c r="AP21">
        <f>((AO21+0.00000010773*(AN21^4-AM21^4))-AL21*44100)/(L21*51.4+0.00000043092*AM21^3)</f>
        <v>-7.1638558811111306</v>
      </c>
      <c r="AQ21">
        <f>0.61365*EXP(17.502*J21/(240.97+J21))</f>
        <v>5.0727897722995312</v>
      </c>
      <c r="AR21">
        <f>AQ21*1000/AA21</f>
        <v>57.384979101398621</v>
      </c>
      <c r="AS21">
        <f>(AR21-U21)</f>
        <v>30.942905279377136</v>
      </c>
      <c r="AT21">
        <f>IF(D21,P21,(O21+P21)/2)</f>
        <v>32.239240646362305</v>
      </c>
      <c r="AU21">
        <f>0.61365*EXP(17.502*AT21/(240.97+AT21))</f>
        <v>4.8401257583316699</v>
      </c>
      <c r="AV21">
        <f>IF(AS21&lt;&gt;0,(1000-(AR21+U21)/2)/AS21*AL21,0)</f>
        <v>0.60412889022689609</v>
      </c>
      <c r="AW21">
        <f>U21*AA21/1000</f>
        <v>2.3374597977238007</v>
      </c>
      <c r="AX21">
        <f>(AU21-AW21)</f>
        <v>2.5026659606078692</v>
      </c>
      <c r="AY21">
        <f>1/(1.6/F21+1.37/N21)</f>
        <v>0.3862887469430632</v>
      </c>
      <c r="AZ21">
        <f>G21*AA21*0.001</f>
        <v>34.241487179057103</v>
      </c>
      <c r="BA21">
        <f>G21/S21</f>
        <v>0.97634900021334781</v>
      </c>
      <c r="BB21">
        <f>(1-AL21*AA21/AQ21/F21)*100</f>
        <v>52.545519089288462</v>
      </c>
      <c r="BC21">
        <f>(S21-E21/(N21/1.35))</f>
        <v>398.14391086337116</v>
      </c>
      <c r="BD21">
        <f>E21*BB21/100/BC21</f>
        <v>-5.3115681854020306E-3</v>
      </c>
    </row>
    <row r="22" spans="1:56" x14ac:dyDescent="0.35">
      <c r="A22" s="1" t="s">
        <v>0</v>
      </c>
      <c r="B22" s="1" t="s">
        <v>5342</v>
      </c>
      <c r="K22" s="1">
        <v>2.72</v>
      </c>
    </row>
    <row r="23" spans="1:56" x14ac:dyDescent="0.35">
      <c r="A23" s="1" t="s">
        <v>0</v>
      </c>
      <c r="B23" s="1" t="s">
        <v>5341</v>
      </c>
      <c r="K23" s="1">
        <v>2.72</v>
      </c>
    </row>
    <row r="24" spans="1:56" x14ac:dyDescent="0.35">
      <c r="A24" s="1">
        <v>3</v>
      </c>
      <c r="B24" s="1" t="s">
        <v>5340</v>
      </c>
      <c r="C24" s="1">
        <v>872.00000172108412</v>
      </c>
      <c r="D24" s="1">
        <v>0</v>
      </c>
      <c r="E24">
        <f>(R24-S24*(1000-T24)/(1000-U24))*AK24</f>
        <v>-3.413725555722031</v>
      </c>
      <c r="F24">
        <f>IF(AV24&lt;&gt;0,1/(1/AV24-1/N24),0)</f>
        <v>0.65521883357130073</v>
      </c>
      <c r="G24">
        <f>((AY24-AL24/2)*S24-E24)/(AY24+AL24/2)</f>
        <v>386.39255540232</v>
      </c>
      <c r="H24">
        <f>AL24*1000</f>
        <v>18.128443637230326</v>
      </c>
      <c r="I24">
        <f>(AQ24-AW24)</f>
        <v>2.7430746787963534</v>
      </c>
      <c r="J24">
        <f>(P24+AP24*D24)</f>
        <v>32.922733306884766</v>
      </c>
      <c r="K24" s="1">
        <v>2.72</v>
      </c>
      <c r="L24">
        <f>(K24*AE24+AF24)</f>
        <v>2.140174012184143</v>
      </c>
      <c r="M24" s="1">
        <v>0.5</v>
      </c>
      <c r="N24">
        <f>L24*(M24+1)*(M24+1)/(M24*M24+1)</f>
        <v>3.8523132219314578</v>
      </c>
      <c r="O24" s="1">
        <v>31.290378570556641</v>
      </c>
      <c r="P24" s="1">
        <v>32.922733306884766</v>
      </c>
      <c r="Q24" s="1">
        <v>31.420740127563477</v>
      </c>
      <c r="R24" s="1">
        <v>400.12921142578125</v>
      </c>
      <c r="S24" s="1">
        <v>396.69989013671875</v>
      </c>
      <c r="T24" s="1">
        <v>9.8451385498046875</v>
      </c>
      <c r="U24" s="1">
        <v>25.875423431396484</v>
      </c>
      <c r="V24" s="1">
        <v>18.972959518432617</v>
      </c>
      <c r="W24" s="1">
        <v>49.865558624267578</v>
      </c>
      <c r="X24" s="1">
        <v>299.64199829101563</v>
      </c>
      <c r="Y24" s="1">
        <v>50.705577850341797</v>
      </c>
      <c r="Z24" s="1">
        <v>0.18204550445079803</v>
      </c>
      <c r="AA24" s="1">
        <v>88.39044189453125</v>
      </c>
      <c r="AB24" s="1">
        <v>8.0269479751586914</v>
      </c>
      <c r="AC24" s="1">
        <v>-3.3826075494289398E-2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1.1016249937169691</v>
      </c>
      <c r="AL24">
        <f>(U24-T24)/(1000-U24)*AK24</f>
        <v>1.8128443637230325E-2</v>
      </c>
      <c r="AM24">
        <f>(P24+273.15)</f>
        <v>306.07273330688474</v>
      </c>
      <c r="AN24">
        <f>(O24+273.15)</f>
        <v>304.44037857055662</v>
      </c>
      <c r="AO24">
        <f>(Y24*AG24+Z24*AH24)*AI24</f>
        <v>8.1128922747174101</v>
      </c>
      <c r="AP24">
        <f>((AO24+0.00000010773*(AN24^4-AM24^4))-AL24*44100)/(L24*51.4+0.00000043092*AM24^3)</f>
        <v>-6.6308830620572152</v>
      </c>
      <c r="AQ24">
        <f>0.61365*EXP(17.502*J24/(240.97+J24))</f>
        <v>5.0302147901055969</v>
      </c>
      <c r="AR24">
        <f>AQ24*1000/AA24</f>
        <v>56.909035437425707</v>
      </c>
      <c r="AS24">
        <f>(AR24-U24)</f>
        <v>31.033612006029223</v>
      </c>
      <c r="AT24">
        <f>IF(D24,P24,(O24+P24)/2)</f>
        <v>32.106555938720703</v>
      </c>
      <c r="AU24">
        <f>0.61365*EXP(17.502*AT24/(240.97+AT24))</f>
        <v>4.8039580765267589</v>
      </c>
      <c r="AV24">
        <f>IF(AS24&lt;&gt;0,(1000-(AR24+U24)/2)/AS24*AL24,0)</f>
        <v>0.55997564626164298</v>
      </c>
      <c r="AW24">
        <f>U24*AA24/1000</f>
        <v>2.2871401113092436</v>
      </c>
      <c r="AX24">
        <f>(AU24-AW24)</f>
        <v>2.5168179652175153</v>
      </c>
      <c r="AY24">
        <f>1/(1.6/F24+1.37/N24)</f>
        <v>0.3574540043634819</v>
      </c>
      <c r="AZ24">
        <f>G24*AA24*0.001</f>
        <v>34.153408716768219</v>
      </c>
      <c r="BA24">
        <f>G24/S24</f>
        <v>0.97401729874226473</v>
      </c>
      <c r="BB24">
        <f>(1-AL24*AA24/AQ24/F24)*100</f>
        <v>51.382466327821518</v>
      </c>
      <c r="BC24">
        <f>(S24-E24/(N24/1.35))</f>
        <v>397.89619200386397</v>
      </c>
      <c r="BD24">
        <f>E24*BB24/100/BC24</f>
        <v>-4.4083266425833925E-3</v>
      </c>
    </row>
    <row r="25" spans="1:56" x14ac:dyDescent="0.35">
      <c r="A25" s="1" t="s">
        <v>0</v>
      </c>
      <c r="B25" s="1" t="s">
        <v>5339</v>
      </c>
      <c r="K25" s="1">
        <v>2.72</v>
      </c>
    </row>
    <row r="26" spans="1:56" x14ac:dyDescent="0.35">
      <c r="A26" s="1" t="s">
        <v>0</v>
      </c>
      <c r="B26" s="1" t="s">
        <v>5338</v>
      </c>
      <c r="K26" s="1">
        <v>2.72</v>
      </c>
    </row>
    <row r="27" spans="1:56" x14ac:dyDescent="0.35">
      <c r="A27" s="1">
        <v>4</v>
      </c>
      <c r="B27" s="1" t="s">
        <v>5337</v>
      </c>
      <c r="C27" s="1">
        <v>1076.0000017210841</v>
      </c>
      <c r="D27" s="1">
        <v>0</v>
      </c>
      <c r="E27">
        <f>(R27-S27*(1000-T27)/(1000-U27))*AK27</f>
        <v>-2.7172435492613189</v>
      </c>
      <c r="F27">
        <f>IF(AV27&lt;&gt;0,1/(1/AV27-1/N27),0)</f>
        <v>0.62095132542327336</v>
      </c>
      <c r="G27">
        <f>((AY27-AL27/2)*S27-E27)/(AY27+AL27/2)</f>
        <v>384.68333689437321</v>
      </c>
      <c r="H27">
        <f>AL27*1000</f>
        <v>17.034575199031146</v>
      </c>
      <c r="I27">
        <f>(AQ27-AW27)</f>
        <v>2.7003551530653143</v>
      </c>
      <c r="J27">
        <f>(P27+AP27*D27)</f>
        <v>32.690143585205078</v>
      </c>
      <c r="K27" s="1">
        <v>2.72</v>
      </c>
      <c r="L27">
        <f>(K27*AE27+AF27)</f>
        <v>2.140174012184143</v>
      </c>
      <c r="M27" s="1">
        <v>0.5</v>
      </c>
      <c r="N27">
        <f>L27*(M27+1)*(M27+1)/(M27*M27+1)</f>
        <v>3.8523132219314578</v>
      </c>
      <c r="O27" s="1">
        <v>31.204826354980469</v>
      </c>
      <c r="P27" s="1">
        <v>32.690143585205078</v>
      </c>
      <c r="Q27" s="1">
        <v>31.331951141357422</v>
      </c>
      <c r="R27" s="1">
        <v>399.88241577148438</v>
      </c>
      <c r="S27" s="1">
        <v>396.2188720703125</v>
      </c>
      <c r="T27" s="1">
        <v>10.539674758911133</v>
      </c>
      <c r="U27" s="1">
        <v>25.620368957519531</v>
      </c>
      <c r="V27" s="1">
        <v>20.40931510925293</v>
      </c>
      <c r="W27" s="1">
        <v>49.611988067626953</v>
      </c>
      <c r="X27" s="1">
        <v>299.36917114257813</v>
      </c>
      <c r="Y27" s="1">
        <v>100.52750396728516</v>
      </c>
      <c r="Z27" s="1">
        <v>0.30907651782035828</v>
      </c>
      <c r="AA27" s="1">
        <v>88.385017395019531</v>
      </c>
      <c r="AB27" s="1">
        <v>7.9802651405334473</v>
      </c>
      <c r="AC27" s="1">
        <v>-2.2170744836330414E-2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1.1006219527300662</v>
      </c>
      <c r="AL27">
        <f>(U27-T27)/(1000-U27)*AK27</f>
        <v>1.7034575199031145E-2</v>
      </c>
      <c r="AM27">
        <f>(P27+273.15)</f>
        <v>305.84014358520506</v>
      </c>
      <c r="AN27">
        <f>(O27+273.15)</f>
        <v>304.35482635498045</v>
      </c>
      <c r="AO27">
        <f>(Y27*AG27+Z27*AH27)*AI27</f>
        <v>16.084400275251255</v>
      </c>
      <c r="AP27">
        <f>((AO27+0.00000010773*(AN27^4-AM27^4))-AL27*44100)/(L27*51.4+0.00000043092*AM27^3)</f>
        <v>-6.1579492291286488</v>
      </c>
      <c r="AQ27">
        <f>0.61365*EXP(17.502*J27/(240.97+J27))</f>
        <v>4.9648119090424965</v>
      </c>
      <c r="AR27">
        <f>AQ27*1000/AA27</f>
        <v>56.172551133335659</v>
      </c>
      <c r="AS27">
        <f>(AR27-U27)</f>
        <v>30.552182175816128</v>
      </c>
      <c r="AT27">
        <f>IF(D27,P27,(O27+P27)/2)</f>
        <v>31.947484970092773</v>
      </c>
      <c r="AU27">
        <f>0.61365*EXP(17.502*AT27/(240.97+AT27))</f>
        <v>4.7609082128577622</v>
      </c>
      <c r="AV27">
        <f>IF(AS27&lt;&gt;0,(1000-(AR27+U27)/2)/AS27*AL27,0)</f>
        <v>0.53475464636190784</v>
      </c>
      <c r="AW27">
        <f>U27*AA27/1000</f>
        <v>2.2644567559771822</v>
      </c>
      <c r="AX27">
        <f>(AU27-AW27)</f>
        <v>2.49645145688058</v>
      </c>
      <c r="AY27">
        <f>1/(1.6/F27+1.37/N27)</f>
        <v>0.34102667033543915</v>
      </c>
      <c r="AZ27">
        <f>G27*AA27*0.001</f>
        <v>34.000243422983338</v>
      </c>
      <c r="BA27">
        <f>G27/S27</f>
        <v>0.97088595221205864</v>
      </c>
      <c r="BB27">
        <f>(1-AL27*AA27/AQ27/F27)*100</f>
        <v>51.162929917070613</v>
      </c>
      <c r="BC27">
        <f>(S27-E27/(N27/1.35))</f>
        <v>397.17109962299929</v>
      </c>
      <c r="BD27">
        <f>E27*BB27/100/BC27</f>
        <v>-3.5003085927055354E-3</v>
      </c>
    </row>
    <row r="28" spans="1:56" x14ac:dyDescent="0.35">
      <c r="A28" s="1" t="s">
        <v>0</v>
      </c>
      <c r="B28" s="1" t="s">
        <v>5336</v>
      </c>
      <c r="K28" s="1">
        <v>2.72</v>
      </c>
    </row>
    <row r="29" spans="1:56" x14ac:dyDescent="0.35">
      <c r="A29" s="1" t="s">
        <v>0</v>
      </c>
      <c r="B29" s="1" t="s">
        <v>5335</v>
      </c>
      <c r="K29" s="1">
        <v>2.72</v>
      </c>
    </row>
    <row r="30" spans="1:56" x14ac:dyDescent="0.35">
      <c r="A30" s="1">
        <v>5</v>
      </c>
      <c r="B30" s="1" t="s">
        <v>5334</v>
      </c>
      <c r="C30" s="1">
        <v>1279.0000017210841</v>
      </c>
      <c r="D30" s="1">
        <v>0</v>
      </c>
      <c r="E30">
        <f>(R30-S30*(1000-T30)/(1000-U30))*AK30</f>
        <v>-1.8456790942937811</v>
      </c>
      <c r="F30">
        <f>IF(AV30&lt;&gt;0,1/(1/AV30-1/N30),0)</f>
        <v>0.59801512052101802</v>
      </c>
      <c r="G30">
        <f>((AY30-AL30/2)*S30-E30)/(AY30+AL30/2)</f>
        <v>382.44649519251811</v>
      </c>
      <c r="H30">
        <f>AL30*1000</f>
        <v>16.170741229591698</v>
      </c>
      <c r="I30">
        <f>(AQ30-AW30)</f>
        <v>2.6489273476810928</v>
      </c>
      <c r="J30">
        <f>(P30+AP30*D30)</f>
        <v>32.481609344482422</v>
      </c>
      <c r="K30" s="1">
        <v>2.72</v>
      </c>
      <c r="L30">
        <f>(K30*AE30+AF30)</f>
        <v>2.140174012184143</v>
      </c>
      <c r="M30" s="1">
        <v>0.5</v>
      </c>
      <c r="N30">
        <f>L30*(M30+1)*(M30+1)/(M30*M30+1)</f>
        <v>3.8523132219314578</v>
      </c>
      <c r="O30" s="1">
        <v>31.144155502319336</v>
      </c>
      <c r="P30" s="1">
        <v>32.481609344482422</v>
      </c>
      <c r="Q30" s="1">
        <v>31.267921447753906</v>
      </c>
      <c r="R30" s="1">
        <v>400.06723022460938</v>
      </c>
      <c r="S30" s="1">
        <v>395.9283447265625</v>
      </c>
      <c r="T30" s="1">
        <v>11.234954833984375</v>
      </c>
      <c r="U30" s="1">
        <v>25.547483444213867</v>
      </c>
      <c r="V30" s="1">
        <v>21.829629898071289</v>
      </c>
      <c r="W30" s="1">
        <v>49.639015197753906</v>
      </c>
      <c r="X30" s="1">
        <v>299.46298217773438</v>
      </c>
      <c r="Y30" s="1">
        <v>150.05078125</v>
      </c>
      <c r="Z30" s="1">
        <v>0.20430368185043335</v>
      </c>
      <c r="AA30" s="1">
        <v>88.379600524902344</v>
      </c>
      <c r="AB30" s="1">
        <v>7.960451602935791</v>
      </c>
      <c r="AC30" s="1">
        <v>-2.0402442663908005E-2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1.1009668462416702</v>
      </c>
      <c r="AL30">
        <f>(U30-T30)/(1000-U30)*AK30</f>
        <v>1.6170741229591699E-2</v>
      </c>
      <c r="AM30">
        <f>(P30+273.15)</f>
        <v>305.6316093444824</v>
      </c>
      <c r="AN30">
        <f>(O30+273.15)</f>
        <v>304.29415550231931</v>
      </c>
      <c r="AO30">
        <f>(Y30*AG30+Z30*AH30)*AI30</f>
        <v>24.008124463376589</v>
      </c>
      <c r="AP30">
        <f>((AO30+0.00000010773*(AN30^4-AM30^4))-AL30*44100)/(L30*51.4+0.00000043092*AM30^3)</f>
        <v>-5.7679902069301381</v>
      </c>
      <c r="AQ30">
        <f>0.61365*EXP(17.502*J30/(240.97+J30))</f>
        <v>4.9068037288972706</v>
      </c>
      <c r="AR30">
        <f>AQ30*1000/AA30</f>
        <v>55.519641407687757</v>
      </c>
      <c r="AS30">
        <f>(AR30-U30)</f>
        <v>29.97215796347389</v>
      </c>
      <c r="AT30">
        <f>IF(D30,P30,(O30+P30)/2)</f>
        <v>31.812882423400879</v>
      </c>
      <c r="AU30">
        <f>0.61365*EXP(17.502*AT30/(240.97+AT30))</f>
        <v>4.7247430426832793</v>
      </c>
      <c r="AV30">
        <f>IF(AS30&lt;&gt;0,(1000-(AR30+U30)/2)/AS30*AL30,0)</f>
        <v>0.51765653642277365</v>
      </c>
      <c r="AW30">
        <f>U30*AA30/1000</f>
        <v>2.2578763812161777</v>
      </c>
      <c r="AX30">
        <f>(AU30-AW30)</f>
        <v>2.4668666614671015</v>
      </c>
      <c r="AY30">
        <f>1/(1.6/F30+1.37/N30)</f>
        <v>0.32990799611380184</v>
      </c>
      <c r="AZ30">
        <f>G30*AA30*0.001</f>
        <v>33.800468467263741</v>
      </c>
      <c r="BA30">
        <f>G30/S30</f>
        <v>0.96594876392758577</v>
      </c>
      <c r="BB30">
        <f>(1-AL30*AA30/AQ30/F30)*100</f>
        <v>51.29527338421186</v>
      </c>
      <c r="BC30">
        <f>(S30-E30/(N30/1.35))</f>
        <v>396.57514228266757</v>
      </c>
      <c r="BD30">
        <f>E30*BB30/100/BC30</f>
        <v>-2.3873057997629778E-3</v>
      </c>
    </row>
    <row r="31" spans="1:56" x14ac:dyDescent="0.35">
      <c r="A31" s="1" t="s">
        <v>0</v>
      </c>
      <c r="B31" s="1" t="s">
        <v>5333</v>
      </c>
      <c r="K31" s="1">
        <v>2.72</v>
      </c>
    </row>
    <row r="32" spans="1:56" x14ac:dyDescent="0.35">
      <c r="A32" s="1" t="s">
        <v>0</v>
      </c>
      <c r="B32" s="1" t="s">
        <v>5332</v>
      </c>
      <c r="K32" s="1">
        <v>2.72</v>
      </c>
    </row>
    <row r="33" spans="1:56" x14ac:dyDescent="0.35">
      <c r="A33" s="1">
        <v>6</v>
      </c>
      <c r="B33" s="1" t="s">
        <v>5331</v>
      </c>
      <c r="C33" s="1">
        <v>1483.0000017210841</v>
      </c>
      <c r="D33" s="1">
        <v>0</v>
      </c>
      <c r="E33">
        <f>(R33-S33*(1000-T33)/(1000-U33))*AK33</f>
        <v>-0.90343706811613578</v>
      </c>
      <c r="F33">
        <f>IF(AV33&lt;&gt;0,1/(1/AV33-1/N33),0)</f>
        <v>0.59282857980442938</v>
      </c>
      <c r="G33">
        <f>((AY33-AL33/2)*S33-E33)/(AY33+AL33/2)</f>
        <v>379.34461280606649</v>
      </c>
      <c r="H33">
        <f>AL33*1000</f>
        <v>15.74805954120245</v>
      </c>
      <c r="I33">
        <f>(AQ33-AW33)</f>
        <v>2.5991407737982546</v>
      </c>
      <c r="J33">
        <f>(P33+AP33*D33)</f>
        <v>32.380752563476563</v>
      </c>
      <c r="K33" s="1">
        <v>2.72</v>
      </c>
      <c r="L33">
        <f>(K33*AE33+AF33)</f>
        <v>2.140174012184143</v>
      </c>
      <c r="M33" s="1">
        <v>0.5</v>
      </c>
      <c r="N33">
        <f>L33*(M33+1)*(M33+1)/(M33*M33+1)</f>
        <v>3.8523132219314578</v>
      </c>
      <c r="O33" s="1">
        <v>31.110668182373047</v>
      </c>
      <c r="P33" s="1">
        <v>32.380752563476563</v>
      </c>
      <c r="Q33" s="1">
        <v>31.228338241577148</v>
      </c>
      <c r="R33" s="1">
        <v>400.0435791015625</v>
      </c>
      <c r="S33" s="1">
        <v>395.21444702148438</v>
      </c>
      <c r="T33" s="1">
        <v>11.872298240661621</v>
      </c>
      <c r="U33" s="1">
        <v>25.797426223754883</v>
      </c>
      <c r="V33" s="1">
        <v>23.110555648803711</v>
      </c>
      <c r="W33" s="1">
        <v>50.217136383056641</v>
      </c>
      <c r="X33" s="1">
        <v>299.67190551757813</v>
      </c>
      <c r="Y33" s="1">
        <v>299.86666870117188</v>
      </c>
      <c r="Z33" s="1">
        <v>0.27633753418922424</v>
      </c>
      <c r="AA33" s="1">
        <v>88.373924255371094</v>
      </c>
      <c r="AB33" s="1">
        <v>7.9583382606506348</v>
      </c>
      <c r="AC33" s="1">
        <v>-2.4284850805997849E-2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1.1017349467558017</v>
      </c>
      <c r="AL33">
        <f>(U33-T33)/(1000-U33)*AK33</f>
        <v>1.5748059541202449E-2</v>
      </c>
      <c r="AM33">
        <f>(P33+273.15)</f>
        <v>305.53075256347654</v>
      </c>
      <c r="AN33">
        <f>(O33+273.15)</f>
        <v>304.26066818237302</v>
      </c>
      <c r="AO33">
        <f>(Y33*AG33+Z33*AH33)*AI33</f>
        <v>47.978665919780724</v>
      </c>
      <c r="AP33">
        <f>((AO33+0.00000010773*(AN33^4-AM33^4))-AL33*44100)/(L33*51.4+0.00000043092*AM33^3)</f>
        <v>-5.4133220001753681</v>
      </c>
      <c r="AQ33">
        <f>0.61365*EXP(17.502*J33/(240.97+J33))</f>
        <v>4.8789605648798924</v>
      </c>
      <c r="AR33">
        <f>AQ33*1000/AA33</f>
        <v>55.208146588368393</v>
      </c>
      <c r="AS33">
        <f>(AR33-U33)</f>
        <v>29.41072036461351</v>
      </c>
      <c r="AT33">
        <f>IF(D33,P33,(O33+P33)/2)</f>
        <v>31.745710372924805</v>
      </c>
      <c r="AU33">
        <f>0.61365*EXP(17.502*AT33/(240.97+AT33))</f>
        <v>4.706784812959703</v>
      </c>
      <c r="AV33">
        <f>IF(AS33&lt;&gt;0,(1000-(AR33+U33)/2)/AS33*AL33,0)</f>
        <v>0.51376569706451491</v>
      </c>
      <c r="AW33">
        <f>U33*AA33/1000</f>
        <v>2.2798197910816378</v>
      </c>
      <c r="AX33">
        <f>(AU33-AW33)</f>
        <v>2.4269650218780652</v>
      </c>
      <c r="AY33">
        <f>1/(1.6/F33+1.37/N33)</f>
        <v>0.32737985523549884</v>
      </c>
      <c r="AZ33">
        <f>G33*AA33*0.001</f>
        <v>33.524172078806401</v>
      </c>
      <c r="BA33">
        <f>G33/S33</f>
        <v>0.95984500481948432</v>
      </c>
      <c r="BB33">
        <f>(1-AL33*AA33/AQ33/F33)*100</f>
        <v>51.883420347644659</v>
      </c>
      <c r="BC33">
        <f>(S33-E33/(N33/1.35))</f>
        <v>395.53104641818277</v>
      </c>
      <c r="BD33">
        <f>E33*BB33/100/BC33</f>
        <v>-1.1850752447168293E-3</v>
      </c>
    </row>
    <row r="34" spans="1:56" x14ac:dyDescent="0.35">
      <c r="A34" s="1" t="s">
        <v>0</v>
      </c>
      <c r="B34" s="1" t="s">
        <v>5330</v>
      </c>
      <c r="K34" s="1">
        <v>2.72</v>
      </c>
    </row>
    <row r="35" spans="1:56" x14ac:dyDescent="0.35">
      <c r="A35" s="1" t="s">
        <v>0</v>
      </c>
      <c r="B35" s="1" t="s">
        <v>5329</v>
      </c>
      <c r="K35" s="1">
        <v>2.72</v>
      </c>
    </row>
    <row r="36" spans="1:56" x14ac:dyDescent="0.35">
      <c r="A36" s="1">
        <v>7</v>
      </c>
      <c r="B36" s="1" t="s">
        <v>5328</v>
      </c>
      <c r="C36" s="1">
        <v>1687.0000017210841</v>
      </c>
      <c r="D36" s="1">
        <v>0</v>
      </c>
      <c r="E36">
        <f>(R36-S36*(1000-T36)/(1000-U36))*AK36</f>
        <v>-0.33219264766401718</v>
      </c>
      <c r="F36">
        <f>IF(AV36&lt;&gt;0,1/(1/AV36-1/N36),0)</f>
        <v>0.6047922192831453</v>
      </c>
      <c r="G36">
        <f>((AY36-AL36/2)*S36-E36)/(AY36+AL36/2)</f>
        <v>377.50186351944882</v>
      </c>
      <c r="H36">
        <f>AL36*1000</f>
        <v>15.637918000580928</v>
      </c>
      <c r="I36">
        <f>(AQ36-AW36)</f>
        <v>2.5364131542594661</v>
      </c>
      <c r="J36">
        <f>(P36+AP36*D36)</f>
        <v>32.306022644042969</v>
      </c>
      <c r="K36" s="1">
        <v>2.72</v>
      </c>
      <c r="L36">
        <f>(K36*AE36+AF36)</f>
        <v>2.140174012184143</v>
      </c>
      <c r="M36" s="1">
        <v>0.5</v>
      </c>
      <c r="N36">
        <f>L36*(M36+1)*(M36+1)/(M36*M36+1)</f>
        <v>3.8523132219314578</v>
      </c>
      <c r="O36" s="1">
        <v>31.111553192138672</v>
      </c>
      <c r="P36" s="1">
        <v>32.306022644042969</v>
      </c>
      <c r="Q36" s="1">
        <v>31.211851119995117</v>
      </c>
      <c r="R36" s="1">
        <v>399.9278564453125</v>
      </c>
      <c r="S36" s="1">
        <v>394.62359619140625</v>
      </c>
      <c r="T36" s="1">
        <v>12.441804885864258</v>
      </c>
      <c r="U36" s="1">
        <v>26.274580001831055</v>
      </c>
      <c r="V36" s="1">
        <v>24.218120574951172</v>
      </c>
      <c r="W36" s="1">
        <v>51.143783569335938</v>
      </c>
      <c r="X36" s="1">
        <v>299.416015625</v>
      </c>
      <c r="Y36" s="1">
        <v>500.39569091796875</v>
      </c>
      <c r="Z36" s="1">
        <v>0.37718555331230164</v>
      </c>
      <c r="AA36" s="1">
        <v>88.374610900878906</v>
      </c>
      <c r="AB36" s="1">
        <v>8.0465221405029297</v>
      </c>
      <c r="AC36" s="1">
        <v>-3.0512725934386253E-2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1.1007941750919115</v>
      </c>
      <c r="AL36">
        <f>(U36-T36)/(1000-U36)*AK36</f>
        <v>1.5637918000580928E-2</v>
      </c>
      <c r="AM36">
        <f>(P36+273.15)</f>
        <v>305.45602264404295</v>
      </c>
      <c r="AN36">
        <f>(O36+273.15)</f>
        <v>304.26155319213865</v>
      </c>
      <c r="AO36">
        <f>(Y36*AG36+Z36*AH36)*AI36</f>
        <v>80.063308757320556</v>
      </c>
      <c r="AP36">
        <f>((AO36+0.00000010773*(AN36^4-AM36^4))-AL36*44100)/(L36*51.4+0.00000043092*AM36^3)</f>
        <v>-5.1040317088249187</v>
      </c>
      <c r="AQ36">
        <f>0.61365*EXP(17.502*J36/(240.97+J36))</f>
        <v>4.8584189385052996</v>
      </c>
      <c r="AR36">
        <f>AQ36*1000/AA36</f>
        <v>54.97527953989534</v>
      </c>
      <c r="AS36">
        <f>(AR36-U36)</f>
        <v>28.700699538064285</v>
      </c>
      <c r="AT36">
        <f>IF(D36,P36,(O36+P36)/2)</f>
        <v>31.70878791809082</v>
      </c>
      <c r="AU36">
        <f>0.61365*EXP(17.502*AT36/(240.97+AT36))</f>
        <v>4.6969390488518012</v>
      </c>
      <c r="AV36">
        <f>IF(AS36&lt;&gt;0,(1000-(AR36+U36)/2)/AS36*AL36,0)</f>
        <v>0.52272693423892269</v>
      </c>
      <c r="AW36">
        <f>U36*AA36/1000</f>
        <v>2.3220057842458335</v>
      </c>
      <c r="AX36">
        <f>(AU36-AW36)</f>
        <v>2.3749332646059678</v>
      </c>
      <c r="AY36">
        <f>1/(1.6/F36+1.37/N36)</f>
        <v>0.3332036993101451</v>
      </c>
      <c r="AZ36">
        <f>G36*AA36*0.001</f>
        <v>33.36158030288798</v>
      </c>
      <c r="BA36">
        <f>G36/S36</f>
        <v>0.95661249647207414</v>
      </c>
      <c r="BB36">
        <f>(1-AL36*AA36/AQ36/F36)*100</f>
        <v>52.966717474652803</v>
      </c>
      <c r="BC36">
        <f>(S36-E36/(N36/1.35))</f>
        <v>394.74000938226345</v>
      </c>
      <c r="BD36">
        <f>E36*BB36/100/BC36</f>
        <v>-4.4574032775425757E-4</v>
      </c>
    </row>
    <row r="37" spans="1:56" x14ac:dyDescent="0.35">
      <c r="A37" s="1" t="s">
        <v>0</v>
      </c>
      <c r="B37" s="1" t="s">
        <v>5327</v>
      </c>
      <c r="K37" s="1">
        <v>2.72</v>
      </c>
    </row>
    <row r="38" spans="1:56" x14ac:dyDescent="0.35">
      <c r="A38" s="1" t="s">
        <v>0</v>
      </c>
      <c r="B38" s="1" t="s">
        <v>5326</v>
      </c>
      <c r="K38" s="1">
        <v>2.72</v>
      </c>
    </row>
    <row r="39" spans="1:56" x14ac:dyDescent="0.35">
      <c r="A39" s="1">
        <v>8</v>
      </c>
      <c r="B39" s="1" t="s">
        <v>5325</v>
      </c>
      <c r="C39" s="1">
        <v>1890.5000017099082</v>
      </c>
      <c r="D39" s="1">
        <v>0</v>
      </c>
      <c r="E39">
        <f>(R39-S39*(1000-T39)/(1000-U39))*AK39</f>
        <v>0.12265075052178981</v>
      </c>
      <c r="F39">
        <f>IF(AV39&lt;&gt;0,1/(1/AV39-1/N39),0)</f>
        <v>0.62532477621034666</v>
      </c>
      <c r="G39">
        <f>((AY39-AL39/2)*S39-E39)/(AY39+AL39/2)</f>
        <v>376.09755545278955</v>
      </c>
      <c r="H39">
        <f>AL39*1000</f>
        <v>15.808240954400466</v>
      </c>
      <c r="I39">
        <f>(AQ39-AW39)</f>
        <v>2.4901425218935991</v>
      </c>
      <c r="J39">
        <f>(P39+AP39*D39)</f>
        <v>32.344951629638672</v>
      </c>
      <c r="K39" s="1">
        <v>2.72</v>
      </c>
      <c r="L39">
        <f>(K39*AE39+AF39)</f>
        <v>2.140174012184143</v>
      </c>
      <c r="M39" s="1">
        <v>0.5</v>
      </c>
      <c r="N39">
        <f>L39*(M39+1)*(M39+1)/(M39*M39+1)</f>
        <v>3.8523132219314578</v>
      </c>
      <c r="O39" s="1">
        <v>31.131645202636719</v>
      </c>
      <c r="P39" s="1">
        <v>32.344951629638672</v>
      </c>
      <c r="Q39" s="1">
        <v>31.216850280761719</v>
      </c>
      <c r="R39" s="1">
        <v>399.96603393554688</v>
      </c>
      <c r="S39" s="1">
        <v>394.19876098632813</v>
      </c>
      <c r="T39" s="1">
        <v>12.958827018737793</v>
      </c>
      <c r="U39" s="1">
        <v>26.920541763305664</v>
      </c>
      <c r="V39" s="1">
        <v>25.1943359375</v>
      </c>
      <c r="W39" s="1">
        <v>52.338470458984375</v>
      </c>
      <c r="X39" s="1">
        <v>299.68292236328125</v>
      </c>
      <c r="Y39" s="1">
        <v>750.279296875</v>
      </c>
      <c r="Z39" s="1">
        <v>0.17680680751800537</v>
      </c>
      <c r="AA39" s="1">
        <v>88.369979858398438</v>
      </c>
      <c r="AB39" s="1">
        <v>8.2048702239990234</v>
      </c>
      <c r="AC39" s="1">
        <v>-4.2949877679347992E-2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1.1017754498650043</v>
      </c>
      <c r="AL39">
        <f>(U39-T39)/(1000-U39)*AK39</f>
        <v>1.5808240954400466E-2</v>
      </c>
      <c r="AM39">
        <f>(P39+273.15)</f>
        <v>305.49495162963865</v>
      </c>
      <c r="AN39">
        <f>(O39+273.15)</f>
        <v>304.2816452026367</v>
      </c>
      <c r="AO39">
        <f>(Y39*AG39+Z39*AH39)*AI39</f>
        <v>120.04468481679214</v>
      </c>
      <c r="AP39">
        <f>((AO39+0.00000010773*(AN39^4-AM39^4))-AL39*44100)/(L39*51.4+0.00000043092*AM39^3)</f>
        <v>-4.8402360203186099</v>
      </c>
      <c r="AQ39">
        <f>0.61365*EXP(17.502*J39/(240.97+J39))</f>
        <v>4.8691102552940944</v>
      </c>
      <c r="AR39">
        <f>AQ39*1000/AA39</f>
        <v>55.099144110887202</v>
      </c>
      <c r="AS39">
        <f>(AR39-U39)</f>
        <v>28.178602347581538</v>
      </c>
      <c r="AT39">
        <f>IF(D39,P39,(O39+P39)/2)</f>
        <v>31.738298416137695</v>
      </c>
      <c r="AU39">
        <f>0.61365*EXP(17.502*AT39/(240.97+AT39))</f>
        <v>4.7048068957851816</v>
      </c>
      <c r="AV39">
        <f>IF(AS39&lt;&gt;0,(1000-(AR39+U39)/2)/AS39*AL39,0)</f>
        <v>0.53799501085084334</v>
      </c>
      <c r="AW39">
        <f>U39*AA39/1000</f>
        <v>2.3789677334004953</v>
      </c>
      <c r="AX39">
        <f>(AU39-AW39)</f>
        <v>2.3258391623846864</v>
      </c>
      <c r="AY39">
        <f>1/(1.6/F39+1.37/N39)</f>
        <v>0.34313546836932229</v>
      </c>
      <c r="AZ39">
        <f>G39*AA39*0.001</f>
        <v>33.235733400155901</v>
      </c>
      <c r="BA39">
        <f>G39/S39</f>
        <v>0.95408101870171436</v>
      </c>
      <c r="BB39">
        <f>(1-AL39*AA39/AQ39/F39)*100</f>
        <v>54.118980682222208</v>
      </c>
      <c r="BC39">
        <f>(S39-E39/(N39/1.35))</f>
        <v>394.15577940521945</v>
      </c>
      <c r="BD39">
        <f>E39*BB39/100/BC39</f>
        <v>1.6840381252724822E-4</v>
      </c>
    </row>
    <row r="40" spans="1:56" x14ac:dyDescent="0.35">
      <c r="A40" s="1" t="s">
        <v>0</v>
      </c>
      <c r="B40" s="1" t="s">
        <v>5324</v>
      </c>
      <c r="K40" s="1">
        <v>2.72</v>
      </c>
    </row>
    <row r="41" spans="1:56" x14ac:dyDescent="0.35">
      <c r="A41" s="1" t="s">
        <v>0</v>
      </c>
      <c r="B41" s="1" t="s">
        <v>5323</v>
      </c>
      <c r="K41" s="1">
        <v>2.72</v>
      </c>
    </row>
    <row r="42" spans="1:56" x14ac:dyDescent="0.35">
      <c r="A42" s="1">
        <v>9</v>
      </c>
      <c r="B42" s="1" t="s">
        <v>5322</v>
      </c>
      <c r="C42" s="1">
        <v>2094.5000017099082</v>
      </c>
      <c r="D42" s="1">
        <v>0</v>
      </c>
      <c r="E42">
        <f>(R42-S42*(1000-T42)/(1000-U42))*AK42</f>
        <v>0.47862548282234263</v>
      </c>
      <c r="F42">
        <f>IF(AV42&lt;&gt;0,1/(1/AV42-1/N42),0)</f>
        <v>0.66140062264318555</v>
      </c>
      <c r="G42">
        <f>((AY42-AL42/2)*S42-E42)/(AY42+AL42/2)</f>
        <v>375.3672871589967</v>
      </c>
      <c r="H42">
        <f>AL42*1000</f>
        <v>16.144822001830999</v>
      </c>
      <c r="I42">
        <f>(AQ42-AW42)</f>
        <v>2.4228231418760573</v>
      </c>
      <c r="J42">
        <f>(P42+AP42*D42)</f>
        <v>32.340904235839844</v>
      </c>
      <c r="K42" s="1">
        <v>2.72</v>
      </c>
      <c r="L42">
        <f>(K42*AE42+AF42)</f>
        <v>2.140174012184143</v>
      </c>
      <c r="M42" s="1">
        <v>0.5</v>
      </c>
      <c r="N42">
        <f>L42*(M42+1)*(M42+1)/(M42*M42+1)</f>
        <v>3.8523132219314578</v>
      </c>
      <c r="O42" s="1">
        <v>31.167943954467773</v>
      </c>
      <c r="P42" s="1">
        <v>32.340904235839844</v>
      </c>
      <c r="Q42" s="1">
        <v>31.242456436157227</v>
      </c>
      <c r="R42" s="1">
        <v>400.13522338867188</v>
      </c>
      <c r="S42" s="1">
        <v>393.9266357421875</v>
      </c>
      <c r="T42" s="1">
        <v>13.418349266052246</v>
      </c>
      <c r="U42" s="1">
        <v>27.670442581176758</v>
      </c>
      <c r="V42" s="1">
        <v>26.033197402954102</v>
      </c>
      <c r="W42" s="1">
        <v>53.6839599609375</v>
      </c>
      <c r="X42" s="1">
        <v>299.5966796875</v>
      </c>
      <c r="Y42" s="1">
        <v>999.47442626953125</v>
      </c>
      <c r="Z42" s="1">
        <v>0.25538286566734314</v>
      </c>
      <c r="AA42" s="1">
        <v>88.367744445800781</v>
      </c>
      <c r="AB42" s="1">
        <v>8.276331901550293</v>
      </c>
      <c r="AC42" s="1">
        <v>-5.7209502905607224E-2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1.1014583812040437</v>
      </c>
      <c r="AL42">
        <f>(U42-T42)/(1000-U42)*AK42</f>
        <v>1.6144822001831E-2</v>
      </c>
      <c r="AM42">
        <f>(P42+273.15)</f>
        <v>305.49090423583982</v>
      </c>
      <c r="AN42">
        <f>(O42+273.15)</f>
        <v>304.31794395446775</v>
      </c>
      <c r="AO42">
        <f>(Y42*AG42+Z42*AH42)*AI42</f>
        <v>159.91590462872591</v>
      </c>
      <c r="AP42">
        <f>((AO42+0.00000010773*(AN42^4-AM42^4))-AL42*44100)/(L42*51.4+0.00000043092*AM42^3)</f>
        <v>-4.6315842632465358</v>
      </c>
      <c r="AQ42">
        <f>0.61365*EXP(17.502*J42/(240.97+J42))</f>
        <v>4.8679977405916892</v>
      </c>
      <c r="AR42">
        <f>AQ42*1000/AA42</f>
        <v>55.087948335915854</v>
      </c>
      <c r="AS42">
        <f>(AR42-U42)</f>
        <v>27.417505754739096</v>
      </c>
      <c r="AT42">
        <f>IF(D42,P42,(O42+P42)/2)</f>
        <v>31.754424095153809</v>
      </c>
      <c r="AU42">
        <f>0.61365*EXP(17.502*AT42/(240.97+AT42))</f>
        <v>4.7091110385017698</v>
      </c>
      <c r="AV42">
        <f>IF(AS42&lt;&gt;0,(1000-(AR42+U42)/2)/AS42*AL42,0)</f>
        <v>0.56448469073079877</v>
      </c>
      <c r="AW42">
        <f>U42*AA42/1000</f>
        <v>2.4451745987156319</v>
      </c>
      <c r="AX42">
        <f>(AU42-AW42)</f>
        <v>2.2639364397861379</v>
      </c>
      <c r="AY42">
        <f>1/(1.6/F42+1.37/N42)</f>
        <v>0.3603942336125539</v>
      </c>
      <c r="AZ42">
        <f>G42*AA42*0.001</f>
        <v>33.17036050497974</v>
      </c>
      <c r="BA42">
        <f>G42/S42</f>
        <v>0.95288628160869704</v>
      </c>
      <c r="BB42">
        <f>(1-AL42*AA42/AQ42/F42)*100</f>
        <v>55.688947703073097</v>
      </c>
      <c r="BC42">
        <f>(S42-E42/(N42/1.35))</f>
        <v>393.75890680516034</v>
      </c>
      <c r="BD42">
        <f>E42*BB42/100/BC42</f>
        <v>6.7691546836400952E-4</v>
      </c>
    </row>
    <row r="43" spans="1:56" x14ac:dyDescent="0.35">
      <c r="A43" s="1" t="s">
        <v>0</v>
      </c>
      <c r="B43" s="1" t="s">
        <v>5321</v>
      </c>
      <c r="K43" s="1">
        <v>2.72</v>
      </c>
    </row>
    <row r="44" spans="1:56" x14ac:dyDescent="0.35">
      <c r="A44" s="1" t="s">
        <v>0</v>
      </c>
      <c r="B44" s="1" t="s">
        <v>5320</v>
      </c>
      <c r="K44" s="1">
        <v>2.72</v>
      </c>
    </row>
    <row r="45" spans="1:56" x14ac:dyDescent="0.35">
      <c r="A45" s="1">
        <v>10</v>
      </c>
      <c r="B45" s="1" t="s">
        <v>5319</v>
      </c>
      <c r="C45" s="1">
        <v>2299.0000016987324</v>
      </c>
      <c r="D45" s="1">
        <v>0</v>
      </c>
      <c r="E45">
        <f>(R45-S45*(1000-T45)/(1000-U45))*AK45</f>
        <v>0.53215544010786575</v>
      </c>
      <c r="F45">
        <f>IF(AV45&lt;&gt;0,1/(1/AV45-1/N45),0)</f>
        <v>0.69599951015099226</v>
      </c>
      <c r="G45">
        <f>((AY45-AL45/2)*S45-E45)/(AY45+AL45/2)</f>
        <v>375.26056720266274</v>
      </c>
      <c r="H45">
        <f>AL45*1000</f>
        <v>16.603636424126258</v>
      </c>
      <c r="I45">
        <f>(AQ45-AW45)</f>
        <v>2.3844324254492029</v>
      </c>
      <c r="J45">
        <f>(P45+AP45*D45)</f>
        <v>32.449752807617188</v>
      </c>
      <c r="K45" s="1">
        <v>2.72</v>
      </c>
      <c r="L45">
        <f>(K45*AE45+AF45)</f>
        <v>2.140174012184143</v>
      </c>
      <c r="M45" s="1">
        <v>0.5</v>
      </c>
      <c r="N45">
        <f>L45*(M45+1)*(M45+1)/(M45*M45+1)</f>
        <v>3.8523132219314578</v>
      </c>
      <c r="O45" s="1">
        <v>31.227067947387695</v>
      </c>
      <c r="P45" s="1">
        <v>32.449752807617188</v>
      </c>
      <c r="Q45" s="1">
        <v>31.284238815307617</v>
      </c>
      <c r="R45" s="1">
        <v>400.03240966796875</v>
      </c>
      <c r="S45" s="1">
        <v>393.616943359375</v>
      </c>
      <c r="T45" s="1">
        <v>13.803170204162598</v>
      </c>
      <c r="U45" s="1">
        <v>28.445989608764648</v>
      </c>
      <c r="V45" s="1">
        <v>26.688247680664063</v>
      </c>
      <c r="W45" s="1">
        <v>54.999946594238281</v>
      </c>
      <c r="X45" s="1">
        <v>299.65005493164063</v>
      </c>
      <c r="Y45" s="1">
        <v>1250.2818603515625</v>
      </c>
      <c r="Z45" s="1">
        <v>0.20299813151359558</v>
      </c>
      <c r="AA45" s="1">
        <v>88.36260986328125</v>
      </c>
      <c r="AB45" s="1">
        <v>8.512507438659668</v>
      </c>
      <c r="AC45" s="1">
        <v>-6.1812698841094971E-2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1.1016546137192667</v>
      </c>
      <c r="AL45">
        <f>(U45-T45)/(1000-U45)*AK45</f>
        <v>1.6603636424126256E-2</v>
      </c>
      <c r="AM45">
        <f>(P45+273.15)</f>
        <v>305.59975280761716</v>
      </c>
      <c r="AN45">
        <f>(O45+273.15)</f>
        <v>304.37706794738767</v>
      </c>
      <c r="AO45">
        <f>(Y45*AG45+Z45*AH45)*AI45</f>
        <v>200.04509318489363</v>
      </c>
      <c r="AP45">
        <f>((AO45+0.00000010773*(AN45^4-AM45^4))-AL45*44100)/(L45*51.4+0.00000043092*AM45^3)</f>
        <v>-4.4734810167845795</v>
      </c>
      <c r="AQ45">
        <f>0.61365*EXP(17.502*J45/(240.97+J45))</f>
        <v>4.897994307423426</v>
      </c>
      <c r="AR45">
        <f>AQ45*1000/AA45</f>
        <v>55.430620655069276</v>
      </c>
      <c r="AS45">
        <f>(AR45-U45)</f>
        <v>26.984631046304628</v>
      </c>
      <c r="AT45">
        <f>IF(D45,P45,(O45+P45)/2)</f>
        <v>31.838410377502441</v>
      </c>
      <c r="AU45">
        <f>0.61365*EXP(17.502*AT45/(240.97+AT45))</f>
        <v>4.7315834850311616</v>
      </c>
      <c r="AV45">
        <f>IF(AS45&lt;&gt;0,(1000-(AR45+U45)/2)/AS45*AL45,0)</f>
        <v>0.58949511024165901</v>
      </c>
      <c r="AW45">
        <f>U45*AA45/1000</f>
        <v>2.5135618819742231</v>
      </c>
      <c r="AX45">
        <f>(AU45-AW45)</f>
        <v>2.2180216030569384</v>
      </c>
      <c r="AY45">
        <f>1/(1.6/F45+1.37/N45)</f>
        <v>0.37672123850049088</v>
      </c>
      <c r="AZ45">
        <f>G45*AA45*0.001</f>
        <v>33.159003096802522</v>
      </c>
      <c r="BA45">
        <f>G45/S45</f>
        <v>0.95336487296495065</v>
      </c>
      <c r="BB45">
        <f>(1-AL45*AA45/AQ45/F45)*100</f>
        <v>56.962747362567121</v>
      </c>
      <c r="BC45">
        <f>(S45-E45/(N45/1.35))</f>
        <v>393.43045544866834</v>
      </c>
      <c r="BD45">
        <f>E45*BB45/100/BC45</f>
        <v>7.7048015659873282E-4</v>
      </c>
    </row>
    <row r="46" spans="1:56" x14ac:dyDescent="0.35">
      <c r="A46" s="1" t="s">
        <v>0</v>
      </c>
      <c r="B46" s="1" t="s">
        <v>5318</v>
      </c>
      <c r="K46" s="1">
        <v>2.72</v>
      </c>
    </row>
    <row r="47" spans="1:56" x14ac:dyDescent="0.35">
      <c r="A47" s="1" t="s">
        <v>0</v>
      </c>
      <c r="B47" s="1" t="s">
        <v>5317</v>
      </c>
      <c r="K47" s="1">
        <v>2.72</v>
      </c>
    </row>
    <row r="48" spans="1:56" x14ac:dyDescent="0.35">
      <c r="A48" s="1">
        <v>11</v>
      </c>
      <c r="B48" s="1" t="s">
        <v>5316</v>
      </c>
      <c r="C48" s="1">
        <v>2504.0000016987324</v>
      </c>
      <c r="D48" s="1">
        <v>0</v>
      </c>
      <c r="E48">
        <f>(R48-S48*(1000-T48)/(1000-U48))*AK48</f>
        <v>0.59292941010419031</v>
      </c>
      <c r="F48">
        <f>IF(AV48&lt;&gt;0,1/(1/AV48-1/N48),0)</f>
        <v>0.75899524365886128</v>
      </c>
      <c r="G48">
        <f>((AY48-AL48/2)*S48-E48)/(AY48+AL48/2)</f>
        <v>375.2872172191544</v>
      </c>
      <c r="H48">
        <f>AL48*1000</f>
        <v>17.35457657698797</v>
      </c>
      <c r="I48">
        <f>(AQ48-AW48)</f>
        <v>2.3155114382325297</v>
      </c>
      <c r="J48">
        <f>(P48+AP48*D48)</f>
        <v>32.514682769775391</v>
      </c>
      <c r="K48" s="1">
        <v>2.72</v>
      </c>
      <c r="L48">
        <f>(K48*AE48+AF48)</f>
        <v>2.140174012184143</v>
      </c>
      <c r="M48" s="1">
        <v>0.5</v>
      </c>
      <c r="N48">
        <f>L48*(M48+1)*(M48+1)/(M48*M48+1)</f>
        <v>3.8523132219314578</v>
      </c>
      <c r="O48" s="1">
        <v>31.293376922607422</v>
      </c>
      <c r="P48" s="1">
        <v>32.514682769775391</v>
      </c>
      <c r="Q48" s="1">
        <v>31.340133666992188</v>
      </c>
      <c r="R48" s="1">
        <v>399.90823364257813</v>
      </c>
      <c r="S48" s="1">
        <v>393.17626953125</v>
      </c>
      <c r="T48" s="1">
        <v>14.141380310058594</v>
      </c>
      <c r="U48" s="1">
        <v>29.430864334106445</v>
      </c>
      <c r="V48" s="1">
        <v>27.237773895263672</v>
      </c>
      <c r="W48" s="1">
        <v>56.686912536621094</v>
      </c>
      <c r="X48" s="1">
        <v>299.65158081054688</v>
      </c>
      <c r="Y48" s="1">
        <v>1600.9461669921875</v>
      </c>
      <c r="Z48" s="1">
        <v>0.21739959716796875</v>
      </c>
      <c r="AA48" s="1">
        <v>88.358016967773438</v>
      </c>
      <c r="AB48" s="1">
        <v>8.7631101608276367</v>
      </c>
      <c r="AC48" s="1">
        <v>-8.4612861275672913E-2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1.1016602235681867</v>
      </c>
      <c r="AL48">
        <f>(U48-T48)/(1000-U48)*AK48</f>
        <v>1.7354576576987971E-2</v>
      </c>
      <c r="AM48">
        <f>(P48+273.15)</f>
        <v>305.66468276977537</v>
      </c>
      <c r="AN48">
        <f>(O48+273.15)</f>
        <v>304.4433769226074</v>
      </c>
      <c r="AO48">
        <f>(Y48*AG48+Z48*AH48)*AI48</f>
        <v>256.15138099332034</v>
      </c>
      <c r="AP48">
        <f>((AO48+0.00000010773*(AN48^4-AM48^4))-AL48*44100)/(L48*51.4+0.00000043092*AM48^3)</f>
        <v>-4.2851737514187835</v>
      </c>
      <c r="AQ48">
        <f>0.61365*EXP(17.502*J48/(240.97+J48))</f>
        <v>4.9159642484417452</v>
      </c>
      <c r="AR48">
        <f>AQ48*1000/AA48</f>
        <v>55.636878431016967</v>
      </c>
      <c r="AS48">
        <f>(AR48-U48)</f>
        <v>26.206014096910522</v>
      </c>
      <c r="AT48">
        <f>IF(D48,P48,(O48+P48)/2)</f>
        <v>31.904029846191406</v>
      </c>
      <c r="AU48">
        <f>0.61365*EXP(17.502*AT48/(240.97+AT48))</f>
        <v>4.749206387288349</v>
      </c>
      <c r="AV48">
        <f>IF(AS48&lt;&gt;0,(1000-(AR48+U48)/2)/AS48*AL48,0)</f>
        <v>0.63406892736589382</v>
      </c>
      <c r="AW48">
        <f>U48*AA48/1000</f>
        <v>2.6004528102092155</v>
      </c>
      <c r="AX48">
        <f>(AU48-AW48)</f>
        <v>2.1487535770791335</v>
      </c>
      <c r="AY48">
        <f>1/(1.6/F48+1.37/N48)</f>
        <v>0.40589677402358404</v>
      </c>
      <c r="AZ48">
        <f>G48*AA48*0.001</f>
        <v>33.15963430683852</v>
      </c>
      <c r="BA48">
        <f>G48/S48</f>
        <v>0.95450119018265478</v>
      </c>
      <c r="BB48">
        <f>(1-AL48*AA48/AQ48/F48)*100</f>
        <v>58.902802043806801</v>
      </c>
      <c r="BC48">
        <f>(S48-E48/(N48/1.35))</f>
        <v>392.96848406378501</v>
      </c>
      <c r="BD48">
        <f>E48*BB48/100/BC48</f>
        <v>8.8875329919967203E-4</v>
      </c>
    </row>
    <row r="49" spans="1:56" x14ac:dyDescent="0.35">
      <c r="A49" s="1" t="s">
        <v>0</v>
      </c>
      <c r="B49" s="1" t="s">
        <v>5315</v>
      </c>
      <c r="K49" s="1">
        <v>2.72</v>
      </c>
    </row>
    <row r="50" spans="1:56" x14ac:dyDescent="0.35">
      <c r="A50" s="1" t="s">
        <v>0</v>
      </c>
      <c r="B50" s="1" t="s">
        <v>5314</v>
      </c>
      <c r="K50" s="1">
        <v>2.72</v>
      </c>
    </row>
    <row r="51" spans="1:56" x14ac:dyDescent="0.35">
      <c r="A51" s="1">
        <v>12</v>
      </c>
      <c r="B51" s="1" t="s">
        <v>5313</v>
      </c>
      <c r="C51" s="1">
        <v>2709.0000016763806</v>
      </c>
      <c r="D51" s="1">
        <v>0</v>
      </c>
      <c r="E51">
        <f>(R51-S51*(1000-T51)/(1000-U51))*AK51</f>
        <v>0.4495469657952289</v>
      </c>
      <c r="F51">
        <f>IF(AV51&lt;&gt;0,1/(1/AV51-1/N51),0)</f>
        <v>0.83359791806024941</v>
      </c>
      <c r="G51">
        <f>((AY51-AL51/2)*S51-E51)/(AY51+AL51/2)</f>
        <v>375.86202753349812</v>
      </c>
      <c r="H51">
        <f>AL51*1000</f>
        <v>18.295871434554307</v>
      </c>
      <c r="I51">
        <f>(AQ51-AW51)</f>
        <v>2.2565268169538131</v>
      </c>
      <c r="J51">
        <f>(P51+AP51*D51)</f>
        <v>32.662796020507813</v>
      </c>
      <c r="K51" s="1">
        <v>2.72</v>
      </c>
      <c r="L51">
        <f>(K51*AE51+AF51)</f>
        <v>2.140174012184143</v>
      </c>
      <c r="M51" s="1">
        <v>0.5</v>
      </c>
      <c r="N51">
        <f>L51*(M51+1)*(M51+1)/(M51*M51+1)</f>
        <v>3.8523132219314578</v>
      </c>
      <c r="O51" s="1">
        <v>31.395229339599609</v>
      </c>
      <c r="P51" s="1">
        <v>32.662796020507813</v>
      </c>
      <c r="Q51" s="1">
        <v>31.418733596801758</v>
      </c>
      <c r="R51" s="1">
        <v>399.8160400390625</v>
      </c>
      <c r="S51" s="1">
        <v>392.88369750976563</v>
      </c>
      <c r="T51" s="1">
        <v>14.468512535095215</v>
      </c>
      <c r="U51" s="1">
        <v>30.56712532043457</v>
      </c>
      <c r="V51" s="1">
        <v>27.704780578613281</v>
      </c>
      <c r="W51" s="1">
        <v>58.530933380126953</v>
      </c>
      <c r="X51" s="1">
        <v>299.675537109375</v>
      </c>
      <c r="Y51" s="1">
        <v>2000.0362548828125</v>
      </c>
      <c r="Z51" s="1">
        <v>0.26455056667327881</v>
      </c>
      <c r="AA51" s="1">
        <v>88.35125732421875</v>
      </c>
      <c r="AB51" s="1">
        <v>9.133122444152832</v>
      </c>
      <c r="AC51" s="1">
        <v>-0.11949397623538971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1.1017482981962314</v>
      </c>
      <c r="AL51">
        <f>(U51-T51)/(1000-U51)*AK51</f>
        <v>1.8295871434554307E-2</v>
      </c>
      <c r="AM51">
        <f>(P51+273.15)</f>
        <v>305.81279602050779</v>
      </c>
      <c r="AN51">
        <f>(O51+273.15)</f>
        <v>304.54522933959959</v>
      </c>
      <c r="AO51">
        <f>(Y51*AG51+Z51*AH51)*AI51</f>
        <v>320.00579362856297</v>
      </c>
      <c r="AP51">
        <f>((AO51+0.00000010773*(AN51^4-AM51^4))-AL51*44100)/(L51*51.4+0.00000043092*AM51^3)</f>
        <v>-4.1066798376003364</v>
      </c>
      <c r="AQ51">
        <f>0.61365*EXP(17.502*J51/(240.97+J51))</f>
        <v>4.9571707718011702</v>
      </c>
      <c r="AR51">
        <f>AQ51*1000/AA51</f>
        <v>56.107529444771309</v>
      </c>
      <c r="AS51">
        <f>(AR51-U51)</f>
        <v>25.540404124336739</v>
      </c>
      <c r="AT51">
        <f>IF(D51,P51,(O51+P51)/2)</f>
        <v>32.029012680053711</v>
      </c>
      <c r="AU51">
        <f>0.61365*EXP(17.502*AT51/(240.97+AT51))</f>
        <v>4.7829301629168217</v>
      </c>
      <c r="AV51">
        <f>IF(AS51&lt;&gt;0,(1000-(AR51+U51)/2)/AS51*AL51,0)</f>
        <v>0.68530541565577319</v>
      </c>
      <c r="AW51">
        <f>U51*AA51/1000</f>
        <v>2.7006439548473571</v>
      </c>
      <c r="AX51">
        <f>(AU51-AW51)</f>
        <v>2.0822862080694646</v>
      </c>
      <c r="AY51">
        <f>1/(1.6/F51+1.37/N51)</f>
        <v>0.43955636854988017</v>
      </c>
      <c r="AZ51">
        <f>G51*AA51*0.001</f>
        <v>33.207882713014683</v>
      </c>
      <c r="BA51">
        <f>G51/S51</f>
        <v>0.95667504128026482</v>
      </c>
      <c r="BB51">
        <f>(1-AL51*AA51/AQ51/F51)*100</f>
        <v>60.882117984068159</v>
      </c>
      <c r="BC51">
        <f>(S51-E51/(N51/1.35))</f>
        <v>392.72615881317978</v>
      </c>
      <c r="BD51">
        <f>E51*BB51/100/BC51</f>
        <v>6.9690726723260158E-4</v>
      </c>
    </row>
    <row r="52" spans="1:56" x14ac:dyDescent="0.35">
      <c r="A52" s="1" t="s">
        <v>0</v>
      </c>
      <c r="B52" s="1" t="s">
        <v>5312</v>
      </c>
    </row>
    <row r="53" spans="1:56" x14ac:dyDescent="0.35">
      <c r="A53" s="1" t="s">
        <v>0</v>
      </c>
      <c r="B53" s="1" t="s">
        <v>5311</v>
      </c>
    </row>
    <row r="54" spans="1:56" x14ac:dyDescent="0.35">
      <c r="A54" s="1" t="s">
        <v>0</v>
      </c>
      <c r="B54" s="1" t="s">
        <v>5310</v>
      </c>
    </row>
    <row r="55" spans="1:56" x14ac:dyDescent="0.35">
      <c r="A55" s="1" t="s">
        <v>0</v>
      </c>
      <c r="B55" s="1" t="s">
        <v>5309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418C74-5436-440C-AE68-1197BC85805E}">
  <dimension ref="A1:BD55"/>
  <sheetViews>
    <sheetView zoomScale="42" workbookViewId="0">
      <selection activeCell="K18" sqref="K18:K51"/>
    </sheetView>
  </sheetViews>
  <sheetFormatPr defaultRowHeight="14.5" x14ac:dyDescent="0.35"/>
  <sheetData>
    <row r="1" spans="1:56" x14ac:dyDescent="0.35">
      <c r="A1" s="1" t="s">
        <v>70</v>
      </c>
    </row>
    <row r="2" spans="1:56" x14ac:dyDescent="0.35">
      <c r="A2" s="1" t="s">
        <v>899</v>
      </c>
    </row>
    <row r="3" spans="1:56" x14ac:dyDescent="0.35">
      <c r="A3" s="1" t="s">
        <v>69</v>
      </c>
      <c r="B3" s="1" t="s">
        <v>68</v>
      </c>
    </row>
    <row r="4" spans="1:56" x14ac:dyDescent="0.35">
      <c r="A4" s="1" t="s">
        <v>67</v>
      </c>
      <c r="B4" s="1" t="s">
        <v>66</v>
      </c>
      <c r="C4" s="1">
        <v>1</v>
      </c>
      <c r="D4" s="1">
        <v>0.15999999642372131</v>
      </c>
    </row>
    <row r="5" spans="1:56" x14ac:dyDescent="0.35">
      <c r="A5" s="1" t="s">
        <v>65</v>
      </c>
      <c r="B5" s="1">
        <v>4</v>
      </c>
    </row>
    <row r="6" spans="1:56" x14ac:dyDescent="0.35">
      <c r="A6" s="1" t="s">
        <v>64</v>
      </c>
      <c r="B6" s="1" t="s">
        <v>63</v>
      </c>
    </row>
    <row r="7" spans="1:56" x14ac:dyDescent="0.35">
      <c r="A7" s="1" t="s">
        <v>0</v>
      </c>
      <c r="B7" s="1" t="s">
        <v>62</v>
      </c>
    </row>
    <row r="9" spans="1:56" x14ac:dyDescent="0.35">
      <c r="A9" s="1" t="s">
        <v>61</v>
      </c>
      <c r="B9" s="1" t="s">
        <v>60</v>
      </c>
      <c r="C9" s="1" t="s">
        <v>59</v>
      </c>
      <c r="D9" s="1" t="s">
        <v>58</v>
      </c>
      <c r="E9" s="1" t="s">
        <v>57</v>
      </c>
      <c r="F9" s="1" t="s">
        <v>56</v>
      </c>
      <c r="G9" s="1" t="s">
        <v>55</v>
      </c>
      <c r="H9" s="1" t="s">
        <v>54</v>
      </c>
      <c r="I9" s="1" t="s">
        <v>53</v>
      </c>
      <c r="J9" s="1" t="s">
        <v>52</v>
      </c>
      <c r="K9" s="1" t="s">
        <v>51</v>
      </c>
      <c r="L9" s="1" t="s">
        <v>50</v>
      </c>
      <c r="M9" s="1" t="s">
        <v>49</v>
      </c>
      <c r="N9" s="1" t="s">
        <v>48</v>
      </c>
      <c r="O9" s="1" t="s">
        <v>47</v>
      </c>
      <c r="P9" s="1" t="s">
        <v>46</v>
      </c>
      <c r="Q9" s="1" t="s">
        <v>45</v>
      </c>
      <c r="R9" s="1" t="s">
        <v>44</v>
      </c>
      <c r="S9" s="1" t="s">
        <v>43</v>
      </c>
      <c r="T9" s="1" t="s">
        <v>42</v>
      </c>
      <c r="U9" s="1" t="s">
        <v>41</v>
      </c>
      <c r="V9" s="1" t="s">
        <v>40</v>
      </c>
      <c r="W9" s="1" t="s">
        <v>39</v>
      </c>
      <c r="X9" s="1" t="s">
        <v>38</v>
      </c>
      <c r="Y9" s="1" t="s">
        <v>37</v>
      </c>
      <c r="Z9" s="1" t="s">
        <v>36</v>
      </c>
      <c r="AA9" s="1" t="s">
        <v>35</v>
      </c>
      <c r="AB9" s="1" t="s">
        <v>34</v>
      </c>
      <c r="AC9" s="1" t="s">
        <v>33</v>
      </c>
      <c r="AD9" s="1" t="s">
        <v>32</v>
      </c>
      <c r="AE9" s="1" t="s">
        <v>31</v>
      </c>
      <c r="AF9" s="1" t="s">
        <v>30</v>
      </c>
      <c r="AG9" s="1" t="s">
        <v>29</v>
      </c>
      <c r="AH9" s="1" t="s">
        <v>28</v>
      </c>
      <c r="AI9" s="1" t="s">
        <v>27</v>
      </c>
      <c r="AJ9" s="1" t="s">
        <v>26</v>
      </c>
      <c r="AK9" s="1" t="s">
        <v>25</v>
      </c>
      <c r="AL9" s="1" t="s">
        <v>24</v>
      </c>
      <c r="AM9" s="1" t="s">
        <v>23</v>
      </c>
      <c r="AN9" s="1" t="s">
        <v>22</v>
      </c>
      <c r="AO9" s="1" t="s">
        <v>21</v>
      </c>
      <c r="AP9" s="1" t="s">
        <v>20</v>
      </c>
      <c r="AQ9" s="1" t="s">
        <v>19</v>
      </c>
      <c r="AR9" s="1" t="s">
        <v>18</v>
      </c>
      <c r="AS9" s="1" t="s">
        <v>17</v>
      </c>
      <c r="AT9" s="1" t="s">
        <v>16</v>
      </c>
      <c r="AU9" s="1" t="s">
        <v>15</v>
      </c>
      <c r="AV9" s="1" t="s">
        <v>14</v>
      </c>
      <c r="AW9" s="1" t="s">
        <v>13</v>
      </c>
      <c r="AX9" s="1" t="s">
        <v>12</v>
      </c>
      <c r="AY9" s="1" t="s">
        <v>11</v>
      </c>
      <c r="AZ9" s="1" t="s">
        <v>10</v>
      </c>
      <c r="BA9" s="1" t="s">
        <v>9</v>
      </c>
      <c r="BB9" s="1" t="s">
        <v>8</v>
      </c>
      <c r="BC9" s="1" t="s">
        <v>7</v>
      </c>
      <c r="BD9" s="1" t="s">
        <v>6</v>
      </c>
    </row>
    <row r="10" spans="1:56" x14ac:dyDescent="0.35">
      <c r="A10" s="1" t="s">
        <v>5</v>
      </c>
      <c r="B10" s="1" t="s">
        <v>5</v>
      </c>
      <c r="C10" s="1" t="s">
        <v>5</v>
      </c>
      <c r="D10" s="1" t="s">
        <v>5</v>
      </c>
      <c r="E10" s="1" t="s">
        <v>4</v>
      </c>
      <c r="F10" s="1" t="s">
        <v>4</v>
      </c>
      <c r="G10" s="1" t="s">
        <v>4</v>
      </c>
      <c r="H10" s="1" t="s">
        <v>4</v>
      </c>
      <c r="I10" s="1" t="s">
        <v>4</v>
      </c>
      <c r="J10" s="1" t="s">
        <v>4</v>
      </c>
      <c r="K10" s="1" t="s">
        <v>5</v>
      </c>
      <c r="L10" s="1" t="s">
        <v>4</v>
      </c>
      <c r="M10" s="1" t="s">
        <v>5</v>
      </c>
      <c r="N10" s="1" t="s">
        <v>4</v>
      </c>
      <c r="O10" s="1" t="s">
        <v>5</v>
      </c>
      <c r="P10" s="1" t="s">
        <v>5</v>
      </c>
      <c r="Q10" s="1" t="s">
        <v>5</v>
      </c>
      <c r="R10" s="1" t="s">
        <v>5</v>
      </c>
      <c r="S10" s="1" t="s">
        <v>5</v>
      </c>
      <c r="T10" s="1" t="s">
        <v>5</v>
      </c>
      <c r="U10" s="1" t="s">
        <v>5</v>
      </c>
      <c r="V10" s="1" t="s">
        <v>5</v>
      </c>
      <c r="W10" s="1" t="s">
        <v>5</v>
      </c>
      <c r="X10" s="1" t="s">
        <v>5</v>
      </c>
      <c r="Y10" s="1" t="s">
        <v>5</v>
      </c>
      <c r="Z10" s="1" t="s">
        <v>5</v>
      </c>
      <c r="AA10" s="1" t="s">
        <v>5</v>
      </c>
      <c r="AB10" s="1" t="s">
        <v>5</v>
      </c>
      <c r="AC10" s="1" t="s">
        <v>5</v>
      </c>
      <c r="AD10" s="1" t="s">
        <v>5</v>
      </c>
      <c r="AE10" s="1" t="s">
        <v>5</v>
      </c>
      <c r="AF10" s="1" t="s">
        <v>5</v>
      </c>
      <c r="AG10" s="1" t="s">
        <v>5</v>
      </c>
      <c r="AH10" s="1" t="s">
        <v>5</v>
      </c>
      <c r="AI10" s="1" t="s">
        <v>5</v>
      </c>
      <c r="AJ10" s="1" t="s">
        <v>5</v>
      </c>
      <c r="AK10" s="1" t="s">
        <v>4</v>
      </c>
      <c r="AL10" s="1" t="s">
        <v>4</v>
      </c>
      <c r="AM10" s="1" t="s">
        <v>4</v>
      </c>
      <c r="AN10" s="1" t="s">
        <v>4</v>
      </c>
      <c r="AO10" s="1" t="s">
        <v>4</v>
      </c>
      <c r="AP10" s="1" t="s">
        <v>4</v>
      </c>
      <c r="AQ10" s="1" t="s">
        <v>4</v>
      </c>
      <c r="AR10" s="1" t="s">
        <v>4</v>
      </c>
      <c r="AS10" s="1" t="s">
        <v>4</v>
      </c>
      <c r="AT10" s="1" t="s">
        <v>4</v>
      </c>
      <c r="AU10" s="1" t="s">
        <v>4</v>
      </c>
      <c r="AV10" s="1" t="s">
        <v>4</v>
      </c>
      <c r="AW10" s="1" t="s">
        <v>4</v>
      </c>
      <c r="AX10" s="1" t="s">
        <v>4</v>
      </c>
      <c r="AY10" s="1" t="s">
        <v>4</v>
      </c>
      <c r="AZ10" s="1" t="s">
        <v>4</v>
      </c>
      <c r="BA10" s="1" t="s">
        <v>4</v>
      </c>
      <c r="BB10" s="1" t="s">
        <v>4</v>
      </c>
      <c r="BC10" s="1" t="s">
        <v>4</v>
      </c>
      <c r="BD10" s="1" t="s">
        <v>4</v>
      </c>
    </row>
    <row r="11" spans="1:56" x14ac:dyDescent="0.35">
      <c r="A11" s="1" t="s">
        <v>0</v>
      </c>
      <c r="B11" s="1" t="s">
        <v>898</v>
      </c>
    </row>
    <row r="12" spans="1:56" x14ac:dyDescent="0.35">
      <c r="A12" s="1" t="s">
        <v>0</v>
      </c>
      <c r="B12" s="1" t="s">
        <v>897</v>
      </c>
    </row>
    <row r="13" spans="1:56" x14ac:dyDescent="0.35">
      <c r="A13" s="1" t="s">
        <v>0</v>
      </c>
      <c r="B13" s="1" t="s">
        <v>896</v>
      </c>
    </row>
    <row r="14" spans="1:56" x14ac:dyDescent="0.35">
      <c r="A14" s="1" t="s">
        <v>0</v>
      </c>
      <c r="B14" s="1" t="s">
        <v>895</v>
      </c>
    </row>
    <row r="15" spans="1:56" x14ac:dyDescent="0.35">
      <c r="A15" s="1" t="s">
        <v>0</v>
      </c>
      <c r="B15" s="1" t="s">
        <v>894</v>
      </c>
    </row>
    <row r="16" spans="1:56" x14ac:dyDescent="0.35">
      <c r="A16" s="1" t="s">
        <v>0</v>
      </c>
      <c r="B16" s="1" t="s">
        <v>893</v>
      </c>
    </row>
    <row r="17" spans="1:56" x14ac:dyDescent="0.35">
      <c r="A17" s="1" t="s">
        <v>0</v>
      </c>
      <c r="B17" s="1" t="s">
        <v>892</v>
      </c>
    </row>
    <row r="18" spans="1:56" x14ac:dyDescent="0.35">
      <c r="A18" s="1">
        <v>1</v>
      </c>
      <c r="B18" s="1" t="s">
        <v>891</v>
      </c>
      <c r="C18" s="1">
        <v>376.50000119581819</v>
      </c>
      <c r="D18" s="1">
        <v>0</v>
      </c>
      <c r="E18">
        <f>(R18-S18*(1000-T18)/(1000-U18))*AK18</f>
        <v>-7.1642929705591083</v>
      </c>
      <c r="F18">
        <f>IF(AV18&lt;&gt;0,1/(1/AV18-1/N18),0)</f>
        <v>10.642592537809721</v>
      </c>
      <c r="G18">
        <f>((AY18-AL18/2)*S18-E18)/(AY18+AL18/2)</f>
        <v>389.21604631355217</v>
      </c>
      <c r="H18">
        <f>AL18*1000</f>
        <v>38.339912786530711</v>
      </c>
      <c r="I18">
        <f>(AQ18-AW18)</f>
        <v>1.0585159859568445</v>
      </c>
      <c r="J18">
        <f>(P18+AP18*D18)</f>
        <v>30.218122482299805</v>
      </c>
      <c r="K18" s="1"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32.457592010498047</v>
      </c>
      <c r="P18" s="1">
        <v>30.218122482299805</v>
      </c>
      <c r="Q18" s="1">
        <v>32.547252655029297</v>
      </c>
      <c r="R18" s="1">
        <v>400.05682373046875</v>
      </c>
      <c r="S18" s="1">
        <v>392.89877319335938</v>
      </c>
      <c r="T18" s="1">
        <v>3.5114061832427979</v>
      </c>
      <c r="U18" s="1">
        <v>36.968753814697266</v>
      </c>
      <c r="V18" s="1">
        <v>6.3105545043945313</v>
      </c>
      <c r="W18" s="1">
        <v>66.438720703125</v>
      </c>
      <c r="X18" s="1">
        <v>300.17111206054688</v>
      </c>
      <c r="Y18" s="1">
        <v>-0.12358196079730988</v>
      </c>
      <c r="Z18" s="1">
        <v>0.19404399394989014</v>
      </c>
      <c r="AA18" s="1">
        <v>88.063674926757813</v>
      </c>
      <c r="AB18" s="1">
        <v>-43.052726745605469</v>
      </c>
      <c r="AC18" s="1">
        <v>-1.3726062774658203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1.1035702649284811</v>
      </c>
      <c r="AL18">
        <f>(U18-T18)/(1000-U18)*AK18</f>
        <v>3.8339912786530712E-2</v>
      </c>
      <c r="AM18">
        <f>(P18+273.15)</f>
        <v>303.36812248229978</v>
      </c>
      <c r="AN18">
        <f>(O18+273.15)</f>
        <v>305.60759201049802</v>
      </c>
      <c r="AO18">
        <f>(Y18*AG18+Z18*AH18)*AI18</f>
        <v>-1.9773113285606048E-2</v>
      </c>
      <c r="AP18">
        <f>((AO18+0.00000010773*(AN18^4-AM18^4))-AL18*44100)/(L18*51.4+0.00000043092*AM18^3)</f>
        <v>-13.631762127060451</v>
      </c>
      <c r="AQ18">
        <f>0.61365*EXP(17.502*J18/(240.97+J18))</f>
        <v>4.3141203043416825</v>
      </c>
      <c r="AR18">
        <f>AQ18*1000/AA18</f>
        <v>48.988647225200609</v>
      </c>
      <c r="AS18">
        <f>(AR18-U18)</f>
        <v>12.019893410503343</v>
      </c>
      <c r="AT18">
        <f>IF(D18,P18,(O18+P18)/2)</f>
        <v>31.337857246398926</v>
      </c>
      <c r="AU18">
        <f>0.61365*EXP(17.502*AT18/(240.97+AT18))</f>
        <v>4.5990171370626589</v>
      </c>
      <c r="AV18">
        <f>IF(AS18&lt;&gt;0,(1000-(AR18+U18)/2)/AS18*AL18,0)</f>
        <v>3.0526155186080755</v>
      </c>
      <c r="AW18">
        <f>U18*AA18/1000</f>
        <v>3.255604318384838</v>
      </c>
      <c r="AX18">
        <f>(AU18-AW18)</f>
        <v>1.3434128186778209</v>
      </c>
      <c r="AY18">
        <f>1/(1.6/F18+1.37/N18)</f>
        <v>2.1258198800571129</v>
      </c>
      <c r="AZ18">
        <f>G18*AA18*0.001</f>
        <v>34.275795378834573</v>
      </c>
      <c r="BA18">
        <f>G18/S18</f>
        <v>0.99062677938677401</v>
      </c>
      <c r="BB18">
        <f>(1-AL18*AA18/AQ18/F18)*100</f>
        <v>92.646260546142884</v>
      </c>
      <c r="BC18">
        <f>(S18-E18/(N18/1.35))</f>
        <v>395.15835476364123</v>
      </c>
      <c r="BD18">
        <f>E18*BB18/100/BC18</f>
        <v>-1.6796935840476649E-2</v>
      </c>
    </row>
    <row r="19" spans="1:56" x14ac:dyDescent="0.35">
      <c r="A19" s="1" t="s">
        <v>0</v>
      </c>
      <c r="B19" s="1" t="s">
        <v>890</v>
      </c>
      <c r="K19" s="1">
        <v>2.72</v>
      </c>
    </row>
    <row r="20" spans="1:56" x14ac:dyDescent="0.35">
      <c r="A20" s="1" t="s">
        <v>0</v>
      </c>
      <c r="B20" s="1" t="s">
        <v>889</v>
      </c>
      <c r="K20" s="1">
        <v>2.72</v>
      </c>
    </row>
    <row r="21" spans="1:56" x14ac:dyDescent="0.35">
      <c r="A21" s="1">
        <v>2</v>
      </c>
      <c r="B21" s="1" t="s">
        <v>888</v>
      </c>
      <c r="C21" s="1">
        <v>580.50000119581819</v>
      </c>
      <c r="D21" s="1">
        <v>0</v>
      </c>
      <c r="E21">
        <f>(R21-S21*(1000-T21)/(1000-U21))*AK21</f>
        <v>-6.4388053851324836</v>
      </c>
      <c r="F21">
        <f>IF(AV21&lt;&gt;0,1/(1/AV21-1/N21),0)</f>
        <v>9.7259529021142015</v>
      </c>
      <c r="G21">
        <f>((AY21-AL21/2)*S21-E21)/(AY21+AL21/2)</f>
        <v>388.95396242304179</v>
      </c>
      <c r="H21">
        <f>AL21*1000</f>
        <v>36.736703384641608</v>
      </c>
      <c r="I21">
        <f>(AQ21-AW21)</f>
        <v>1.0423057698908038</v>
      </c>
      <c r="J21">
        <f>(P21+AP21*D21)</f>
        <v>29.999923706054688</v>
      </c>
      <c r="K21" s="1"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32.427520751953125</v>
      </c>
      <c r="P21" s="1">
        <v>29.999923706054688</v>
      </c>
      <c r="Q21" s="1">
        <v>32.548503875732422</v>
      </c>
      <c r="R21" s="1">
        <v>400.03402709960938</v>
      </c>
      <c r="S21" s="1">
        <v>392.79208374023438</v>
      </c>
      <c r="T21" s="1">
        <v>4.4645719528198242</v>
      </c>
      <c r="U21" s="1">
        <v>36.540786743164063</v>
      </c>
      <c r="V21" s="1">
        <v>8.0376911163330078</v>
      </c>
      <c r="W21" s="1">
        <v>65.785385131835938</v>
      </c>
      <c r="X21" s="1">
        <v>300.1368408203125</v>
      </c>
      <c r="Y21" s="1">
        <v>25.137588500976563</v>
      </c>
      <c r="Z21" s="1">
        <v>2.531055361032486E-2</v>
      </c>
      <c r="AA21" s="1">
        <v>88.069404602050781</v>
      </c>
      <c r="AB21" s="1">
        <v>-42.924114227294922</v>
      </c>
      <c r="AC21" s="1">
        <v>-1.278494119644165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1.1034442677217369</v>
      </c>
      <c r="AL21">
        <f>(U21-T21)/(1000-U21)*AK21</f>
        <v>3.6736703384641606E-2</v>
      </c>
      <c r="AM21">
        <f>(P21+273.15)</f>
        <v>303.14992370605466</v>
      </c>
      <c r="AN21">
        <f>(O21+273.15)</f>
        <v>305.5775207519531</v>
      </c>
      <c r="AO21">
        <f>(Y21*AG21+Z21*AH21)*AI21</f>
        <v>4.022014070257228</v>
      </c>
      <c r="AP21">
        <f>((AO21+0.00000010773*(AN21^4-AM21^4))-AL21*44100)/(L21*51.4+0.00000043092*AM21^3)</f>
        <v>-13.003599303961087</v>
      </c>
      <c r="AQ21">
        <f>0.61365*EXP(17.502*J21/(240.97+J21))</f>
        <v>4.2604311020517729</v>
      </c>
      <c r="AR21">
        <f>AQ21*1000/AA21</f>
        <v>48.375836322533331</v>
      </c>
      <c r="AS21">
        <f>(AR21-U21)</f>
        <v>11.835049579369269</v>
      </c>
      <c r="AT21">
        <f>IF(D21,P21,(O21+P21)/2)</f>
        <v>31.213722229003906</v>
      </c>
      <c r="AU21">
        <f>0.61365*EXP(17.502*AT21/(240.97+AT21))</f>
        <v>4.566646239120919</v>
      </c>
      <c r="AV21">
        <f>IF(AS21&lt;&gt;0,(1000-(AR21+U21)/2)/AS21*AL21,0)</f>
        <v>2.9722668039318294</v>
      </c>
      <c r="AW21">
        <f>U21*AA21/1000</f>
        <v>3.2181253321609691</v>
      </c>
      <c r="AX21">
        <f>(AU21-AW21)</f>
        <v>1.34852090695995</v>
      </c>
      <c r="AY21">
        <f>1/(1.6/F21+1.37/N21)</f>
        <v>2.0636609086315576</v>
      </c>
      <c r="AZ21">
        <f>G21*AA21*0.001</f>
        <v>34.254943888205723</v>
      </c>
      <c r="BA21">
        <f>G21/S21</f>
        <v>0.99022861845726284</v>
      </c>
      <c r="BB21">
        <f>(1-AL21*AA21/AQ21/F21)*100</f>
        <v>92.192004876998766</v>
      </c>
      <c r="BC21">
        <f>(S21-E21/(N21/1.35))</f>
        <v>394.82285021540008</v>
      </c>
      <c r="BD21">
        <f>E21*BB21/100/BC21</f>
        <v>-1.5034752348916259E-2</v>
      </c>
    </row>
    <row r="22" spans="1:56" x14ac:dyDescent="0.35">
      <c r="A22" s="1" t="s">
        <v>0</v>
      </c>
      <c r="B22" s="1" t="s">
        <v>887</v>
      </c>
      <c r="K22" s="1">
        <v>2.72</v>
      </c>
    </row>
    <row r="23" spans="1:56" x14ac:dyDescent="0.35">
      <c r="A23" s="1" t="s">
        <v>0</v>
      </c>
      <c r="B23" s="1" t="s">
        <v>886</v>
      </c>
      <c r="K23" s="1">
        <v>2.72</v>
      </c>
    </row>
    <row r="24" spans="1:56" x14ac:dyDescent="0.35">
      <c r="A24" s="1">
        <v>3</v>
      </c>
      <c r="B24" s="1" t="s">
        <v>885</v>
      </c>
      <c r="C24" s="1">
        <v>785.50000119581819</v>
      </c>
      <c r="D24" s="1">
        <v>0</v>
      </c>
      <c r="E24">
        <f>(R24-S24*(1000-T24)/(1000-U24))*AK24</f>
        <v>-5.7542614797464804</v>
      </c>
      <c r="F24">
        <f>IF(AV24&lt;&gt;0,1/(1/AV24-1/N24),0)</f>
        <v>8.4305338685375482</v>
      </c>
      <c r="G24">
        <f>((AY24-AL24/2)*S24-E24)/(AY24+AL24/2)</f>
        <v>388.46473799198839</v>
      </c>
      <c r="H24">
        <f>AL24*1000</f>
        <v>35.26181075765566</v>
      </c>
      <c r="I24">
        <f>(AQ24-AW24)</f>
        <v>1.0477351267531159</v>
      </c>
      <c r="J24">
        <f>(P24+AP24*D24)</f>
        <v>29.918811798095703</v>
      </c>
      <c r="K24" s="1"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32.374916076660156</v>
      </c>
      <c r="P24" s="1">
        <v>29.918811798095703</v>
      </c>
      <c r="Q24" s="1">
        <v>32.508766174316406</v>
      </c>
      <c r="R24" s="1">
        <v>399.88092041015625</v>
      </c>
      <c r="S24" s="1">
        <v>392.55160522460938</v>
      </c>
      <c r="T24" s="1">
        <v>5.4573259353637695</v>
      </c>
      <c r="U24" s="1">
        <v>36.253681182861328</v>
      </c>
      <c r="V24" s="1">
        <v>9.8543281555175781</v>
      </c>
      <c r="W24" s="1">
        <v>65.463508605957031</v>
      </c>
      <c r="X24" s="1">
        <v>300.14901733398438</v>
      </c>
      <c r="Y24" s="1">
        <v>50.049919128417969</v>
      </c>
      <c r="Z24" s="1">
        <v>8.1958122551441193E-2</v>
      </c>
      <c r="AA24" s="1">
        <v>88.070693969726563</v>
      </c>
      <c r="AB24" s="1">
        <v>-43.221595764160156</v>
      </c>
      <c r="AC24" s="1">
        <v>-1.2423794269561768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1.1034890343161188</v>
      </c>
      <c r="AL24">
        <f>(U24-T24)/(1000-U24)*AK24</f>
        <v>3.5261810757655658E-2</v>
      </c>
      <c r="AM24">
        <f>(P24+273.15)</f>
        <v>303.06881179809568</v>
      </c>
      <c r="AN24">
        <f>(O24+273.15)</f>
        <v>305.52491607666013</v>
      </c>
      <c r="AO24">
        <f>(Y24*AG24+Z24*AH24)*AI24</f>
        <v>8.007986881554416</v>
      </c>
      <c r="AP24">
        <f>((AO24+0.00000010773*(AN24^4-AM24^4))-AL24*44100)/(L24*51.4+0.00000043092*AM24^3)</f>
        <v>-12.436141139434048</v>
      </c>
      <c r="AQ24">
        <f>0.61365*EXP(17.502*J24/(240.97+J24))</f>
        <v>4.2406219874849302</v>
      </c>
      <c r="AR24">
        <f>AQ24*1000/AA24</f>
        <v>48.150205208359125</v>
      </c>
      <c r="AS24">
        <f>(AR24-U24)</f>
        <v>11.896524025497797</v>
      </c>
      <c r="AT24">
        <f>IF(D24,P24,(O24+P24)/2)</f>
        <v>31.14686393737793</v>
      </c>
      <c r="AU24">
        <f>0.61365*EXP(17.502*AT24/(240.97+AT24))</f>
        <v>4.5492938503859985</v>
      </c>
      <c r="AV24">
        <f>IF(AS24&lt;&gt;0,(1000-(AR24+U24)/2)/AS24*AL24,0)</f>
        <v>2.8389547863476441</v>
      </c>
      <c r="AW24">
        <f>U24*AA24/1000</f>
        <v>3.1928868607318144</v>
      </c>
      <c r="AX24">
        <f>(AU24-AW24)</f>
        <v>1.3564069896541842</v>
      </c>
      <c r="AY24">
        <f>1/(1.6/F24+1.37/N24)</f>
        <v>1.9613467505972222</v>
      </c>
      <c r="AZ24">
        <f>G24*AA24*0.001</f>
        <v>34.212359057722423</v>
      </c>
      <c r="BA24">
        <f>G24/S24</f>
        <v>0.98958896823187725</v>
      </c>
      <c r="BB24">
        <f>(1-AL24*AA24/AQ24/F24)*100</f>
        <v>91.313368658868967</v>
      </c>
      <c r="BC24">
        <f>(S24-E24/(N24/1.35))</f>
        <v>394.36647003313254</v>
      </c>
      <c r="BD24">
        <f>E24*BB24/100/BC24</f>
        <v>-1.3323673278194123E-2</v>
      </c>
    </row>
    <row r="25" spans="1:56" x14ac:dyDescent="0.35">
      <c r="A25" s="1" t="s">
        <v>0</v>
      </c>
      <c r="B25" s="1" t="s">
        <v>884</v>
      </c>
      <c r="K25" s="1">
        <v>2.72</v>
      </c>
    </row>
    <row r="26" spans="1:56" x14ac:dyDescent="0.35">
      <c r="A26" s="1" t="s">
        <v>0</v>
      </c>
      <c r="B26" s="1" t="s">
        <v>883</v>
      </c>
      <c r="K26" s="1">
        <v>2.72</v>
      </c>
    </row>
    <row r="27" spans="1:56" x14ac:dyDescent="0.35">
      <c r="A27" s="1">
        <v>4</v>
      </c>
      <c r="B27" s="1" t="s">
        <v>882</v>
      </c>
      <c r="C27" s="1">
        <v>990.50000119581819</v>
      </c>
      <c r="D27" s="1">
        <v>0</v>
      </c>
      <c r="E27">
        <f>(R27-S27*(1000-T27)/(1000-U27))*AK27</f>
        <v>-5.0888082891519222</v>
      </c>
      <c r="F27">
        <f>IF(AV27&lt;&gt;0,1/(1/AV27-1/N27),0)</f>
        <v>7.3026624691450497</v>
      </c>
      <c r="G27">
        <f>((AY27-AL27/2)*S27-E27)/(AY27+AL27/2)</f>
        <v>388.20592437355282</v>
      </c>
      <c r="H27">
        <f>AL27*1000</f>
        <v>33.950287476876532</v>
      </c>
      <c r="I27">
        <f>(AQ27-AW27)</f>
        <v>1.0611681374141826</v>
      </c>
      <c r="J27">
        <f>(P27+AP27*D27)</f>
        <v>29.933370590209961</v>
      </c>
      <c r="K27" s="1"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32.333431243896484</v>
      </c>
      <c r="P27" s="1">
        <v>29.933370590209961</v>
      </c>
      <c r="Q27" s="1">
        <v>32.471538543701172</v>
      </c>
      <c r="R27" s="1">
        <v>400.07571411132813</v>
      </c>
      <c r="S27" s="1">
        <v>392.60855102539063</v>
      </c>
      <c r="T27" s="1">
        <v>6.4921002388000488</v>
      </c>
      <c r="U27" s="1">
        <v>36.144813537597656</v>
      </c>
      <c r="V27" s="1">
        <v>11.749225616455078</v>
      </c>
      <c r="W27" s="1">
        <v>65.413887023925781</v>
      </c>
      <c r="X27" s="1">
        <v>300.16476440429688</v>
      </c>
      <c r="Y27" s="1">
        <v>100.24922943115234</v>
      </c>
      <c r="Z27" s="1">
        <v>8.195776492357254E-2</v>
      </c>
      <c r="AA27" s="1">
        <v>88.062522888183594</v>
      </c>
      <c r="AB27" s="1">
        <v>-43.375141143798828</v>
      </c>
      <c r="AC27" s="1">
        <v>-1.2191052436828613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1.1035469279569736</v>
      </c>
      <c r="AL27">
        <f>(U27-T27)/(1000-U27)*AK27</f>
        <v>3.3950287476876534E-2</v>
      </c>
      <c r="AM27">
        <f>(P27+273.15)</f>
        <v>303.08337059020994</v>
      </c>
      <c r="AN27">
        <f>(O27+273.15)</f>
        <v>305.48343124389646</v>
      </c>
      <c r="AO27">
        <f>(Y27*AG27+Z27*AH27)*AI27</f>
        <v>16.039876350465192</v>
      </c>
      <c r="AP27">
        <f>((AO27+0.00000010773*(AN27^4-AM27^4))-AL27*44100)/(L27*51.4+0.00000043092*AM27^3)</f>
        <v>-11.901665777069724</v>
      </c>
      <c r="AQ27">
        <f>0.61365*EXP(17.502*J27/(240.97+J27))</f>
        <v>4.2441716068580044</v>
      </c>
      <c r="AR27">
        <f>AQ27*1000/AA27</f>
        <v>48.194980880197967</v>
      </c>
      <c r="AS27">
        <f>(AR27-U27)</f>
        <v>12.050167342600311</v>
      </c>
      <c r="AT27">
        <f>IF(D27,P27,(O27+P27)/2)</f>
        <v>31.133400917053223</v>
      </c>
      <c r="AU27">
        <f>0.61365*EXP(17.502*AT27/(240.97+AT27))</f>
        <v>4.5458066153829746</v>
      </c>
      <c r="AV27">
        <f>IF(AS27&lt;&gt;0,(1000-(AR27+U27)/2)/AS27*AL27,0)</f>
        <v>2.6986021371506457</v>
      </c>
      <c r="AW27">
        <f>U27*AA27/1000</f>
        <v>3.1830034694438218</v>
      </c>
      <c r="AX27">
        <f>(AU27-AW27)</f>
        <v>1.3628031459391527</v>
      </c>
      <c r="AY27">
        <f>1/(1.6/F27+1.37/N27)</f>
        <v>1.8547177195662996</v>
      </c>
      <c r="AZ27">
        <f>G27*AA27*0.001</f>
        <v>34.186393100474469</v>
      </c>
      <c r="BA27">
        <f>G27/S27</f>
        <v>0.98878621812912815</v>
      </c>
      <c r="BB27">
        <f>(1-AL27*AA27/AQ27/F27)*100</f>
        <v>90.35370774119643</v>
      </c>
      <c r="BC27">
        <f>(S27-E27/(N27/1.35))</f>
        <v>394.21353528163439</v>
      </c>
      <c r="BD27">
        <f>E27*BB27/100/BC27</f>
        <v>-1.1663544139359017E-2</v>
      </c>
    </row>
    <row r="28" spans="1:56" x14ac:dyDescent="0.35">
      <c r="A28" s="1" t="s">
        <v>0</v>
      </c>
      <c r="B28" s="1" t="s">
        <v>881</v>
      </c>
      <c r="K28" s="1">
        <v>2.72</v>
      </c>
    </row>
    <row r="29" spans="1:56" x14ac:dyDescent="0.35">
      <c r="A29" s="1" t="s">
        <v>0</v>
      </c>
      <c r="B29" s="1" t="s">
        <v>880</v>
      </c>
      <c r="K29" s="1">
        <v>2.72</v>
      </c>
    </row>
    <row r="30" spans="1:56" x14ac:dyDescent="0.35">
      <c r="A30" s="1">
        <v>5</v>
      </c>
      <c r="B30" s="1" t="s">
        <v>879</v>
      </c>
      <c r="C30" s="1">
        <v>1195.0000012069941</v>
      </c>
      <c r="D30" s="1">
        <v>0</v>
      </c>
      <c r="E30">
        <f>(R30-S30*(1000-T30)/(1000-U30))*AK30</f>
        <v>-4.369358422577692</v>
      </c>
      <c r="F30">
        <f>IF(AV30&lt;&gt;0,1/(1/AV30-1/N30),0)</f>
        <v>5.8401665629950443</v>
      </c>
      <c r="G30">
        <f>((AY30-AL30/2)*S30-E30)/(AY30+AL30/2)</f>
        <v>387.40834695370535</v>
      </c>
      <c r="H30">
        <f>AL30*1000</f>
        <v>32.623394143707046</v>
      </c>
      <c r="I30">
        <f>(AQ30-AW30)</f>
        <v>1.113869006697541</v>
      </c>
      <c r="J30">
        <f>(P30+AP30*D30)</f>
        <v>30.093219757080078</v>
      </c>
      <c r="K30" s="1"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32.315040588378906</v>
      </c>
      <c r="P30" s="1">
        <v>30.093219757080078</v>
      </c>
      <c r="Q30" s="1">
        <v>32.452159881591797</v>
      </c>
      <c r="R30" s="1">
        <v>400.00936889648438</v>
      </c>
      <c r="S30" s="1">
        <v>392.36859130859375</v>
      </c>
      <c r="T30" s="1">
        <v>7.4899969100952148</v>
      </c>
      <c r="U30" s="1">
        <v>35.991424560546875</v>
      </c>
      <c r="V30" s="1">
        <v>13.569064140319824</v>
      </c>
      <c r="W30" s="1">
        <v>65.202957153320313</v>
      </c>
      <c r="X30" s="1">
        <v>300.13201904296875</v>
      </c>
      <c r="Y30" s="1">
        <v>150.55729675292969</v>
      </c>
      <c r="Z30" s="1">
        <v>4.8209946602582932E-2</v>
      </c>
      <c r="AA30" s="1">
        <v>88.0611572265625</v>
      </c>
      <c r="AB30" s="1">
        <v>-43.369136810302734</v>
      </c>
      <c r="AC30" s="1">
        <v>-1.1926684379577637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1.1034265405991497</v>
      </c>
      <c r="AL30">
        <f>(U30-T30)/(1000-U30)*AK30</f>
        <v>3.2623394143707046E-2</v>
      </c>
      <c r="AM30">
        <f>(P30+273.15)</f>
        <v>303.24321975708006</v>
      </c>
      <c r="AN30">
        <f>(O30+273.15)</f>
        <v>305.46504058837888</v>
      </c>
      <c r="AO30">
        <f>(Y30*AG30+Z30*AH30)*AI30</f>
        <v>24.089166942033899</v>
      </c>
      <c r="AP30">
        <f>((AO30+0.00000010773*(AN30^4-AM30^4))-AL30*44100)/(L30*51.4+0.00000043092*AM30^3)</f>
        <v>-11.371871423993452</v>
      </c>
      <c r="AQ30">
        <f>0.61365*EXP(17.502*J30/(240.97+J30))</f>
        <v>4.2833155037318225</v>
      </c>
      <c r="AR30">
        <f>AQ30*1000/AA30</f>
        <v>48.640236383809601</v>
      </c>
      <c r="AS30">
        <f>(AR30-U30)</f>
        <v>12.648811823262726</v>
      </c>
      <c r="AT30">
        <f>IF(D30,P30,(O30+P30)/2)</f>
        <v>31.204130172729492</v>
      </c>
      <c r="AU30">
        <f>0.61365*EXP(17.502*AT30/(240.97+AT30))</f>
        <v>4.5641531822895054</v>
      </c>
      <c r="AV30">
        <f>IF(AS30&lt;&gt;0,(1000-(AR30+U30)/2)/AS30*AL30,0)</f>
        <v>2.4700271111817256</v>
      </c>
      <c r="AW30">
        <f>U30*AA30/1000</f>
        <v>3.1694464970342815</v>
      </c>
      <c r="AX30">
        <f>(AU30-AW30)</f>
        <v>1.3947066852552239</v>
      </c>
      <c r="AY30">
        <f>1/(1.6/F30+1.37/N30)</f>
        <v>1.6834103686333928</v>
      </c>
      <c r="AZ30">
        <f>G30*AA30*0.001</f>
        <v>34.115627351972925</v>
      </c>
      <c r="BA30">
        <f>G30/S30</f>
        <v>0.98735820230068516</v>
      </c>
      <c r="BB30">
        <f>(1-AL30*AA30/AQ30/F30)*100</f>
        <v>88.5156020551983</v>
      </c>
      <c r="BC30">
        <f>(S30-E30/(N30/1.35))</f>
        <v>393.74666473554373</v>
      </c>
      <c r="BD30">
        <f>E30*BB30/100/BC30</f>
        <v>-9.8224677440551088E-3</v>
      </c>
    </row>
    <row r="31" spans="1:56" x14ac:dyDescent="0.35">
      <c r="A31" s="1" t="s">
        <v>0</v>
      </c>
      <c r="B31" s="1" t="s">
        <v>878</v>
      </c>
      <c r="K31" s="1">
        <v>2.72</v>
      </c>
    </row>
    <row r="32" spans="1:56" x14ac:dyDescent="0.35">
      <c r="A32" s="1" t="s">
        <v>0</v>
      </c>
      <c r="B32" s="1" t="s">
        <v>877</v>
      </c>
      <c r="K32" s="1">
        <v>2.72</v>
      </c>
    </row>
    <row r="33" spans="1:56" x14ac:dyDescent="0.35">
      <c r="A33" s="1">
        <v>6</v>
      </c>
      <c r="B33" s="1" t="s">
        <v>876</v>
      </c>
      <c r="C33" s="1">
        <v>1399.5000011958182</v>
      </c>
      <c r="D33" s="1">
        <v>0</v>
      </c>
      <c r="E33">
        <f>(R33-S33*(1000-T33)/(1000-U33))*AK33</f>
        <v>-3.3883935214625156</v>
      </c>
      <c r="F33">
        <f>IF(AV33&lt;&gt;0,1/(1/AV33-1/N33),0)</f>
        <v>4.9126505559091092</v>
      </c>
      <c r="G33">
        <f>((AY33-AL33/2)*S33-E33)/(AY33+AL33/2)</f>
        <v>386.17423363672583</v>
      </c>
      <c r="H33">
        <f>AL33*1000</f>
        <v>31.620343703903384</v>
      </c>
      <c r="I33">
        <f>(AQ33-AW33)</f>
        <v>1.1653694809517465</v>
      </c>
      <c r="J33">
        <f>(P33+AP33*D33)</f>
        <v>30.306415557861328</v>
      </c>
      <c r="K33" s="1"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32.320804595947266</v>
      </c>
      <c r="P33" s="1">
        <v>30.306415557861328</v>
      </c>
      <c r="Q33" s="1">
        <v>32.448261260986328</v>
      </c>
      <c r="R33" s="1">
        <v>400.08981323242188</v>
      </c>
      <c r="S33" s="1">
        <v>391.93023681640625</v>
      </c>
      <c r="T33" s="1">
        <v>8.3863086700439453</v>
      </c>
      <c r="U33" s="1">
        <v>36.007637023925781</v>
      </c>
      <c r="V33" s="1">
        <v>15.18679141998291</v>
      </c>
      <c r="W33" s="1">
        <v>65.206336975097656</v>
      </c>
      <c r="X33" s="1">
        <v>300.1680908203125</v>
      </c>
      <c r="Y33" s="1">
        <v>300.439453125</v>
      </c>
      <c r="Z33" s="1">
        <v>1.4462966471910477E-2</v>
      </c>
      <c r="AA33" s="1">
        <v>88.054733276367188</v>
      </c>
      <c r="AB33" s="1">
        <v>-43.232032775878906</v>
      </c>
      <c r="AC33" s="1">
        <v>-1.1797776222229004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1.1035591574276193</v>
      </c>
      <c r="AL33">
        <f>(U33-T33)/(1000-U33)*AK33</f>
        <v>3.1620343703903382E-2</v>
      </c>
      <c r="AM33">
        <f>(P33+273.15)</f>
        <v>303.45641555786131</v>
      </c>
      <c r="AN33">
        <f>(O33+273.15)</f>
        <v>305.47080459594724</v>
      </c>
      <c r="AO33">
        <f>(Y33*AG33+Z33*AH33)*AI33</f>
        <v>48.070311425544787</v>
      </c>
      <c r="AP33">
        <f>((AO33+0.00000010773*(AN33^4-AM33^4))-AL33*44100)/(L33*51.4+0.00000043092*AM33^3)</f>
        <v>-10.831009440568632</v>
      </c>
      <c r="AQ33">
        <f>0.61365*EXP(17.502*J33/(240.97+J33))</f>
        <v>4.3360123550057752</v>
      </c>
      <c r="AR33">
        <f>AQ33*1000/AA33</f>
        <v>49.242240520981824</v>
      </c>
      <c r="AS33">
        <f>(AR33-U33)</f>
        <v>13.234603497056042</v>
      </c>
      <c r="AT33">
        <f>IF(D33,P33,(O33+P33)/2)</f>
        <v>31.313610076904297</v>
      </c>
      <c r="AU33">
        <f>0.61365*EXP(17.502*AT33/(240.97+AT33))</f>
        <v>4.5926785041180667</v>
      </c>
      <c r="AV33">
        <f>IF(AS33&lt;&gt;0,(1000-(AR33+U33)/2)/AS33*AL33,0)</f>
        <v>2.2873770639441142</v>
      </c>
      <c r="AW33">
        <f>U33*AA33/1000</f>
        <v>3.1706428740540287</v>
      </c>
      <c r="AX33">
        <f>(AU33-AW33)</f>
        <v>1.422035630064038</v>
      </c>
      <c r="AY33">
        <f>1/(1.6/F33+1.37/N33)</f>
        <v>1.5485696579598305</v>
      </c>
      <c r="AZ33">
        <f>G33*AA33*0.001</f>
        <v>34.004469141087398</v>
      </c>
      <c r="BA33">
        <f>G33/S33</f>
        <v>0.98531370473879332</v>
      </c>
      <c r="BB33">
        <f>(1-AL33*AA33/AQ33/F33)*100</f>
        <v>86.928876803124837</v>
      </c>
      <c r="BC33">
        <f>(S33-E33/(N33/1.35))</f>
        <v>392.99891890205265</v>
      </c>
      <c r="BD33">
        <f>E33*BB33/100/BC33</f>
        <v>-7.4949122967214073E-3</v>
      </c>
    </row>
    <row r="34" spans="1:56" x14ac:dyDescent="0.35">
      <c r="A34" s="1" t="s">
        <v>0</v>
      </c>
      <c r="B34" s="1" t="s">
        <v>875</v>
      </c>
      <c r="K34" s="1">
        <v>2.72</v>
      </c>
    </row>
    <row r="35" spans="1:56" x14ac:dyDescent="0.35">
      <c r="A35" s="1" t="s">
        <v>0</v>
      </c>
      <c r="B35" s="1" t="s">
        <v>874</v>
      </c>
      <c r="K35" s="1">
        <v>2.72</v>
      </c>
    </row>
    <row r="36" spans="1:56" x14ac:dyDescent="0.35">
      <c r="A36" s="1">
        <v>7</v>
      </c>
      <c r="B36" s="1" t="s">
        <v>873</v>
      </c>
      <c r="C36" s="1">
        <v>1604.5000011958182</v>
      </c>
      <c r="D36" s="1">
        <v>0</v>
      </c>
      <c r="E36">
        <f>(R36-S36*(1000-T36)/(1000-U36))*AK36</f>
        <v>-2.698487561920734</v>
      </c>
      <c r="F36">
        <f>IF(AV36&lt;&gt;0,1/(1/AV36-1/N36),0)</f>
        <v>4.3844233439324336</v>
      </c>
      <c r="G36">
        <f>((AY36-AL36/2)*S36-E36)/(AY36+AL36/2)</f>
        <v>385.11378162730705</v>
      </c>
      <c r="H36">
        <f>AL36*1000</f>
        <v>30.960217244343387</v>
      </c>
      <c r="I36">
        <f>(AQ36-AW36)</f>
        <v>1.2044974362054459</v>
      </c>
      <c r="J36">
        <f>(P36+AP36*D36)</f>
        <v>30.540590286254883</v>
      </c>
      <c r="K36" s="1"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32.348148345947266</v>
      </c>
      <c r="P36" s="1">
        <v>30.540590286254883</v>
      </c>
      <c r="Q36" s="1">
        <v>32.464996337890625</v>
      </c>
      <c r="R36" s="1">
        <v>400.03890991210938</v>
      </c>
      <c r="S36" s="1">
        <v>391.50039672851563</v>
      </c>
      <c r="T36" s="1">
        <v>9.1884365081787109</v>
      </c>
      <c r="U36" s="1">
        <v>36.227821350097656</v>
      </c>
      <c r="V36" s="1">
        <v>16.613784790039063</v>
      </c>
      <c r="W36" s="1">
        <v>65.504203796386719</v>
      </c>
      <c r="X36" s="1">
        <v>300.15838623046875</v>
      </c>
      <c r="Y36" s="1">
        <v>500.52627563476563</v>
      </c>
      <c r="Z36" s="1">
        <v>4.5800253748893738E-2</v>
      </c>
      <c r="AA36" s="1">
        <v>88.055183410644531</v>
      </c>
      <c r="AB36" s="1">
        <v>-43.070446014404297</v>
      </c>
      <c r="AC36" s="1">
        <v>-1.1899138689041138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1.1035234787884878</v>
      </c>
      <c r="AL36">
        <f>(U36-T36)/(1000-U36)*AK36</f>
        <v>3.0960217244343387E-2</v>
      </c>
      <c r="AM36">
        <f>(P36+273.15)</f>
        <v>303.69059028625486</v>
      </c>
      <c r="AN36">
        <f>(O36+273.15)</f>
        <v>305.49814834594724</v>
      </c>
      <c r="AO36">
        <f>(Y36*AG36+Z36*AH36)*AI36</f>
        <v>80.084202311541048</v>
      </c>
      <c r="AP36">
        <f>((AO36+0.00000010773*(AN36^4-AM36^4))-AL36*44100)/(L36*51.4+0.00000043092*AM36^3)</f>
        <v>-10.348185882572146</v>
      </c>
      <c r="AQ36">
        <f>0.61365*EXP(17.502*J36/(240.97+J36))</f>
        <v>4.394544889756359</v>
      </c>
      <c r="AR36">
        <f>AQ36*1000/AA36</f>
        <v>49.906714398202318</v>
      </c>
      <c r="AS36">
        <f>(AR36-U36)</f>
        <v>13.678893048104662</v>
      </c>
      <c r="AT36">
        <f>IF(D36,P36,(O36+P36)/2)</f>
        <v>31.444369316101074</v>
      </c>
      <c r="AU36">
        <f>0.61365*EXP(17.502*AT36/(240.97+AT36))</f>
        <v>4.6269515758635027</v>
      </c>
      <c r="AV36">
        <f>IF(AS36&lt;&gt;0,(1000-(AR36+U36)/2)/AS36*AL36,0)</f>
        <v>2.1658803216495977</v>
      </c>
      <c r="AW36">
        <f>U36*AA36/1000</f>
        <v>3.1900474535509131</v>
      </c>
      <c r="AX36">
        <f>(AU36-AW36)</f>
        <v>1.4369041223125896</v>
      </c>
      <c r="AY36">
        <f>1/(1.6/F36+1.37/N36)</f>
        <v>1.459863187117947</v>
      </c>
      <c r="AZ36">
        <f>G36*AA36*0.001</f>
        <v>33.91126467515943</v>
      </c>
      <c r="BA36">
        <f>G36/S36</f>
        <v>0.98368682342450509</v>
      </c>
      <c r="BB36">
        <f>(1-AL36*AA36/AQ36/F36)*100</f>
        <v>85.85077870844593</v>
      </c>
      <c r="BC36">
        <f>(S36-E36/(N36/1.35))</f>
        <v>392.35148598290647</v>
      </c>
      <c r="BD36">
        <f>E36*BB36/100/BC36</f>
        <v>-5.9045847104563717E-3</v>
      </c>
    </row>
    <row r="37" spans="1:56" x14ac:dyDescent="0.35">
      <c r="A37" s="1" t="s">
        <v>0</v>
      </c>
      <c r="B37" s="1" t="s">
        <v>872</v>
      </c>
      <c r="K37" s="1">
        <v>2.72</v>
      </c>
    </row>
    <row r="38" spans="1:56" x14ac:dyDescent="0.35">
      <c r="A38" s="1" t="s">
        <v>0</v>
      </c>
      <c r="B38" s="1" t="s">
        <v>871</v>
      </c>
      <c r="K38" s="1">
        <v>2.72</v>
      </c>
    </row>
    <row r="39" spans="1:56" x14ac:dyDescent="0.35">
      <c r="A39" s="1">
        <v>8</v>
      </c>
      <c r="B39" s="1" t="s">
        <v>870</v>
      </c>
      <c r="C39" s="1">
        <v>1809.0000012069941</v>
      </c>
      <c r="D39" s="1">
        <v>0</v>
      </c>
      <c r="E39">
        <f>(R39-S39*(1000-T39)/(1000-U39))*AK39</f>
        <v>-1.8927031504317908</v>
      </c>
      <c r="F39">
        <f>IF(AV39&lt;&gt;0,1/(1/AV39-1/N39),0)</f>
        <v>4.0721054567456099</v>
      </c>
      <c r="G39">
        <f>((AY39-AL39/2)*S39-E39)/(AY39+AL39/2)</f>
        <v>383.84501067379267</v>
      </c>
      <c r="H39">
        <f>AL39*1000</f>
        <v>30.719935992966406</v>
      </c>
      <c r="I39">
        <f>(AQ39-AW39)</f>
        <v>1.2394269965025333</v>
      </c>
      <c r="J39">
        <f>(P39+AP39*D39)</f>
        <v>30.856287002563477</v>
      </c>
      <c r="K39" s="1"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32.3970947265625</v>
      </c>
      <c r="P39" s="1">
        <v>30.856287002563477</v>
      </c>
      <c r="Q39" s="1">
        <v>32.497066497802734</v>
      </c>
      <c r="R39" s="1">
        <v>400.15020751953125</v>
      </c>
      <c r="S39" s="1">
        <v>390.98098754882813</v>
      </c>
      <c r="T39" s="1">
        <v>9.9261484146118164</v>
      </c>
      <c r="U39" s="1">
        <v>36.742008209228516</v>
      </c>
      <c r="V39" s="1">
        <v>17.896984100341797</v>
      </c>
      <c r="W39" s="1">
        <v>66.246353149414063</v>
      </c>
      <c r="X39" s="1">
        <v>300.15121459960938</v>
      </c>
      <c r="Y39" s="1">
        <v>749.82745361328125</v>
      </c>
      <c r="Z39" s="1">
        <v>0.21212849020957947</v>
      </c>
      <c r="AA39" s="1">
        <v>88.049514770507813</v>
      </c>
      <c r="AB39" s="1">
        <v>-42.920047760009766</v>
      </c>
      <c r="AC39" s="1">
        <v>-1.2534066438674927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1.1034971124985637</v>
      </c>
      <c r="AL39">
        <f>(U39-T39)/(1000-U39)*AK39</f>
        <v>3.0719935992966404E-2</v>
      </c>
      <c r="AM39">
        <f>(P39+273.15)</f>
        <v>304.00628700256345</v>
      </c>
      <c r="AN39">
        <f>(O39+273.15)</f>
        <v>305.54709472656248</v>
      </c>
      <c r="AO39">
        <f>(Y39*AG39+Z39*AH39)*AI39</f>
        <v>119.97238989653306</v>
      </c>
      <c r="AP39">
        <f>((AO39+0.00000010773*(AN39^4-AM39^4))-AL39*44100)/(L39*51.4+0.00000043092*AM39^3)</f>
        <v>-9.9578909371131967</v>
      </c>
      <c r="AQ39">
        <f>0.61365*EXP(17.502*J39/(240.97+J39))</f>
        <v>4.4745429910191188</v>
      </c>
      <c r="AR39">
        <f>AQ39*1000/AA39</f>
        <v>50.818485515582502</v>
      </c>
      <c r="AS39">
        <f>(AR39-U39)</f>
        <v>14.076477306353986</v>
      </c>
      <c r="AT39">
        <f>IF(D39,P39,(O39+P39)/2)</f>
        <v>31.626690864562988</v>
      </c>
      <c r="AU39">
        <f>0.61365*EXP(17.502*AT39/(240.97+AT39))</f>
        <v>4.6751112409666566</v>
      </c>
      <c r="AV39">
        <f>IF(AS39&lt;&gt;0,(1000-(AR39+U39)/2)/AS39*AL39,0)</f>
        <v>2.0868153993568717</v>
      </c>
      <c r="AW39">
        <f>U39*AA39/1000</f>
        <v>3.2351159945165855</v>
      </c>
      <c r="AX39">
        <f>(AU39-AW39)</f>
        <v>1.4399952464500712</v>
      </c>
      <c r="AY39">
        <f>1/(1.6/F39+1.37/N39)</f>
        <v>1.4025549073911499</v>
      </c>
      <c r="AZ39">
        <f>G39*AA39*0.001</f>
        <v>33.797366936907835</v>
      </c>
      <c r="BA39">
        <f>G39/S39</f>
        <v>0.98174853227576886</v>
      </c>
      <c r="BB39">
        <f>(1-AL39*AA39/AQ39/F39)*100</f>
        <v>85.15502153922931</v>
      </c>
      <c r="BC39">
        <f>(S39-E39/(N39/1.35))</f>
        <v>391.57793649749686</v>
      </c>
      <c r="BD39">
        <f>E39*BB39/100/BC39</f>
        <v>-4.1159923100880999E-3</v>
      </c>
    </row>
    <row r="40" spans="1:56" x14ac:dyDescent="0.35">
      <c r="A40" s="1" t="s">
        <v>0</v>
      </c>
      <c r="B40" s="1" t="s">
        <v>869</v>
      </c>
      <c r="K40" s="1">
        <v>2.72</v>
      </c>
    </row>
    <row r="41" spans="1:56" x14ac:dyDescent="0.35">
      <c r="A41" s="1" t="s">
        <v>0</v>
      </c>
      <c r="B41" s="1" t="s">
        <v>868</v>
      </c>
      <c r="K41" s="1">
        <v>2.72</v>
      </c>
    </row>
    <row r="42" spans="1:56" x14ac:dyDescent="0.35">
      <c r="A42" s="1">
        <v>9</v>
      </c>
      <c r="B42" s="1" t="s">
        <v>867</v>
      </c>
      <c r="C42" s="1">
        <v>2013.5000011958182</v>
      </c>
      <c r="D42" s="1">
        <v>0</v>
      </c>
      <c r="E42">
        <f>(R42-S42*(1000-T42)/(1000-U42))*AK42</f>
        <v>-1.0960182704817079</v>
      </c>
      <c r="F42">
        <f>IF(AV42&lt;&gt;0,1/(1/AV42-1/N42),0)</f>
        <v>4.0248905457382058</v>
      </c>
      <c r="G42">
        <f>((AY42-AL42/2)*S42-E42)/(AY42+AL42/2)</f>
        <v>382.39920760653928</v>
      </c>
      <c r="H42">
        <f>AL42*1000</f>
        <v>30.761691244326762</v>
      </c>
      <c r="I42">
        <f>(AQ42-AW42)</f>
        <v>1.2476382434223177</v>
      </c>
      <c r="J42">
        <f>(P42+AP42*D42)</f>
        <v>31.119869232177734</v>
      </c>
      <c r="K42" s="1"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32.464069366455078</v>
      </c>
      <c r="P42" s="1">
        <v>31.119869232177734</v>
      </c>
      <c r="Q42" s="1">
        <v>32.548641204833984</v>
      </c>
      <c r="R42" s="1">
        <v>400.02191162109375</v>
      </c>
      <c r="S42" s="1">
        <v>390.13937377929688</v>
      </c>
      <c r="T42" s="1">
        <v>10.584536552429199</v>
      </c>
      <c r="U42" s="1">
        <v>37.418056488037109</v>
      </c>
      <c r="V42" s="1">
        <v>19.012226104736328</v>
      </c>
      <c r="W42" s="1">
        <v>67.2113037109375</v>
      </c>
      <c r="X42" s="1">
        <v>300.15057373046875</v>
      </c>
      <c r="Y42" s="1">
        <v>999.2698974609375</v>
      </c>
      <c r="Z42" s="1">
        <v>0.16511441767215729</v>
      </c>
      <c r="AA42" s="1">
        <v>88.050155639648438</v>
      </c>
      <c r="AB42" s="1">
        <v>-42.842350006103516</v>
      </c>
      <c r="AC42" s="1">
        <v>-1.3842869997024536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1.1034947563620172</v>
      </c>
      <c r="AL42">
        <f>(U42-T42)/(1000-U42)*AK42</f>
        <v>3.0761691244326761E-2</v>
      </c>
      <c r="AM42">
        <f>(P42+273.15)</f>
        <v>304.26986923217771</v>
      </c>
      <c r="AN42">
        <f>(O42+273.15)</f>
        <v>305.61406936645506</v>
      </c>
      <c r="AO42">
        <f>(Y42*AG42+Z42*AH42)*AI42</f>
        <v>159.88318002008236</v>
      </c>
      <c r="AP42">
        <f>((AO42+0.00000010773*(AN42^4-AM42^4))-AL42*44100)/(L42*51.4+0.00000043092*AM42^3)</f>
        <v>-9.6630628507766207</v>
      </c>
      <c r="AQ42">
        <f>0.61365*EXP(17.502*J42/(240.97+J42))</f>
        <v>4.542303940927142</v>
      </c>
      <c r="AR42">
        <f>AQ42*1000/AA42</f>
        <v>51.58768781189719</v>
      </c>
      <c r="AS42">
        <f>(AR42-U42)</f>
        <v>14.169631323860081</v>
      </c>
      <c r="AT42">
        <f>IF(D42,P42,(O42+P42)/2)</f>
        <v>31.791969299316406</v>
      </c>
      <c r="AU42">
        <f>0.61365*EXP(17.502*AT42/(240.97+AT42))</f>
        <v>4.7191456026311167</v>
      </c>
      <c r="AV42">
        <f>IF(AS42&lt;&gt;0,(1000-(AR42+U42)/2)/AS42*AL42,0)</f>
        <v>2.0743452641756228</v>
      </c>
      <c r="AW42">
        <f>U42*AA42/1000</f>
        <v>3.2946656975048243</v>
      </c>
      <c r="AX42">
        <f>(AU42-AW42)</f>
        <v>1.4244799051262924</v>
      </c>
      <c r="AY42">
        <f>1/(1.6/F42+1.37/N42)</f>
        <v>1.3935461004626055</v>
      </c>
      <c r="AZ42">
        <f>G42*AA42*0.001</f>
        <v>33.670309746234018</v>
      </c>
      <c r="BA42">
        <f>G42/S42</f>
        <v>0.98016051008187588</v>
      </c>
      <c r="BB42">
        <f>(1-AL42*AA42/AQ42/F42)*100</f>
        <v>85.184712920905241</v>
      </c>
      <c r="BC42">
        <f>(S42-E42/(N42/1.35))</f>
        <v>390.48505236821694</v>
      </c>
      <c r="BD42">
        <f>E42*BB42/100/BC42</f>
        <v>-2.3909750491297069E-3</v>
      </c>
    </row>
    <row r="43" spans="1:56" x14ac:dyDescent="0.35">
      <c r="A43" s="1" t="s">
        <v>0</v>
      </c>
      <c r="B43" s="1" t="s">
        <v>866</v>
      </c>
      <c r="K43" s="1">
        <v>2.72</v>
      </c>
    </row>
    <row r="44" spans="1:56" x14ac:dyDescent="0.35">
      <c r="A44" s="1" t="s">
        <v>0</v>
      </c>
      <c r="B44" s="1" t="s">
        <v>865</v>
      </c>
      <c r="K44" s="1">
        <v>2.72</v>
      </c>
    </row>
    <row r="45" spans="1:56" x14ac:dyDescent="0.35">
      <c r="A45" s="1">
        <v>10</v>
      </c>
      <c r="B45" s="1" t="s">
        <v>864</v>
      </c>
      <c r="C45" s="1">
        <v>2217.5000011958182</v>
      </c>
      <c r="D45" s="1">
        <v>0</v>
      </c>
      <c r="E45">
        <f>(R45-S45*(1000-T45)/(1000-U45))*AK45</f>
        <v>-6.6299960543781802E-2</v>
      </c>
      <c r="F45">
        <f>IF(AV45&lt;&gt;0,1/(1/AV45-1/N45),0)</f>
        <v>4.0769666103970916</v>
      </c>
      <c r="G45">
        <f>((AY45-AL45/2)*S45-E45)/(AY45+AL45/2)</f>
        <v>380.76310293399604</v>
      </c>
      <c r="H45">
        <f>AL45*1000</f>
        <v>31.026048287395071</v>
      </c>
      <c r="I45">
        <f>(AQ45-AW45)</f>
        <v>1.2489476075779713</v>
      </c>
      <c r="J45">
        <f>(P45+AP45*D45)</f>
        <v>31.399688720703125</v>
      </c>
      <c r="K45" s="1"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32.551090240478516</v>
      </c>
      <c r="P45" s="1">
        <v>31.399688720703125</v>
      </c>
      <c r="Q45" s="1">
        <v>32.615638732910156</v>
      </c>
      <c r="R45" s="1">
        <v>400.11111450195313</v>
      </c>
      <c r="S45" s="1">
        <v>389.22677612304688</v>
      </c>
      <c r="T45" s="1">
        <v>11.189530372619629</v>
      </c>
      <c r="U45" s="1">
        <v>38.232860565185547</v>
      </c>
      <c r="V45" s="1">
        <v>19.999704360961914</v>
      </c>
      <c r="W45" s="1">
        <v>68.335830688476563</v>
      </c>
      <c r="X45" s="1">
        <v>300.12704467773438</v>
      </c>
      <c r="Y45" s="1">
        <v>1250.65576171875</v>
      </c>
      <c r="Z45" s="1">
        <v>0.15426924824714661</v>
      </c>
      <c r="AA45" s="1">
        <v>88.046455383300781</v>
      </c>
      <c r="AB45" s="1">
        <v>-42.937625885009766</v>
      </c>
      <c r="AC45" s="1">
        <v>-1.5621399879455566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1.1034082524916702</v>
      </c>
      <c r="AL45">
        <f>(U45-T45)/(1000-U45)*AK45</f>
        <v>3.102604828739507E-2</v>
      </c>
      <c r="AM45">
        <f>(P45+273.15)</f>
        <v>304.5496887207031</v>
      </c>
      <c r="AN45">
        <f>(O45+273.15)</f>
        <v>305.70109024047849</v>
      </c>
      <c r="AO45">
        <f>(Y45*AG45+Z45*AH45)*AI45</f>
        <v>200.10491740230646</v>
      </c>
      <c r="AP45">
        <f>((AO45+0.00000010773*(AN45^4-AM45^4))-AL45*44100)/(L45*51.4+0.00000043092*AM45^3)</f>
        <v>-9.4456982113633483</v>
      </c>
      <c r="AQ45">
        <f>0.61365*EXP(17.502*J45/(240.97+J45))</f>
        <v>4.6152154595065404</v>
      </c>
      <c r="AR45">
        <f>AQ45*1000/AA45</f>
        <v>52.417958672097541</v>
      </c>
      <c r="AS45">
        <f>(AR45-U45)</f>
        <v>14.185098106911994</v>
      </c>
      <c r="AT45">
        <f>IF(D45,P45,(O45+P45)/2)</f>
        <v>31.97538948059082</v>
      </c>
      <c r="AU45">
        <f>0.61365*EXP(17.502*AT45/(240.97+AT45))</f>
        <v>4.768435714484367</v>
      </c>
      <c r="AV45">
        <f>IF(AS45&lt;&gt;0,(1000-(AR45+U45)/2)/AS45*AL45,0)</f>
        <v>2.0880912995228607</v>
      </c>
      <c r="AW45">
        <f>U45*AA45/1000</f>
        <v>3.3662678519285691</v>
      </c>
      <c r="AX45">
        <f>(AU45-AW45)</f>
        <v>1.4021678625557978</v>
      </c>
      <c r="AY45">
        <f>1/(1.6/F45+1.37/N45)</f>
        <v>1.4034771142909621</v>
      </c>
      <c r="AZ45">
        <f>G45*AA45*0.001</f>
        <v>33.524841554085242</v>
      </c>
      <c r="BA45">
        <f>G45/S45</f>
        <v>0.97825516200772578</v>
      </c>
      <c r="BB45">
        <f>(1-AL45*AA45/AQ45/F45)*100</f>
        <v>85.481919327568662</v>
      </c>
      <c r="BC45">
        <f>(S45-E45/(N45/1.35))</f>
        <v>389.24768679344669</v>
      </c>
      <c r="BD45">
        <f>E45*BB45/100/BC45</f>
        <v>-1.4560004004935699E-4</v>
      </c>
    </row>
    <row r="46" spans="1:56" x14ac:dyDescent="0.35">
      <c r="A46" s="1" t="s">
        <v>0</v>
      </c>
      <c r="B46" s="1" t="s">
        <v>863</v>
      </c>
      <c r="K46" s="1">
        <v>2.72</v>
      </c>
    </row>
    <row r="47" spans="1:56" x14ac:dyDescent="0.35">
      <c r="A47" s="1" t="s">
        <v>0</v>
      </c>
      <c r="B47" s="1" t="s">
        <v>862</v>
      </c>
      <c r="K47" s="1">
        <v>2.72</v>
      </c>
    </row>
    <row r="48" spans="1:56" x14ac:dyDescent="0.35">
      <c r="A48" s="1">
        <v>11</v>
      </c>
      <c r="B48" s="1" t="s">
        <v>861</v>
      </c>
      <c r="C48" s="1">
        <v>2423.0000011846423</v>
      </c>
      <c r="D48" s="1">
        <v>0</v>
      </c>
      <c r="E48">
        <f>(R48-S48*(1000-T48)/(1000-U48))*AK48</f>
        <v>0.92795313167298643</v>
      </c>
      <c r="F48">
        <f>IF(AV48&lt;&gt;0,1/(1/AV48-1/N48),0)</f>
        <v>4.4017439239000913</v>
      </c>
      <c r="G48">
        <f>((AY48-AL48/2)*S48-E48)/(AY48+AL48/2)</f>
        <v>379.12241173460257</v>
      </c>
      <c r="H48">
        <f>AL48*1000</f>
        <v>31.817846993309196</v>
      </c>
      <c r="I48">
        <f>(AQ48-AW48)</f>
        <v>1.2310231556908828</v>
      </c>
      <c r="J48">
        <f>(P48+AP48*D48)</f>
        <v>31.737497329711914</v>
      </c>
      <c r="K48" s="1"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32.658088684082031</v>
      </c>
      <c r="P48" s="1">
        <v>31.737497329711914</v>
      </c>
      <c r="Q48" s="1">
        <v>32.701374053955078</v>
      </c>
      <c r="R48" s="1">
        <v>400.13116455078125</v>
      </c>
      <c r="S48" s="1">
        <v>388.10003662109375</v>
      </c>
      <c r="T48" s="1">
        <v>11.754317283630371</v>
      </c>
      <c r="U48" s="1">
        <v>39.450168609619141</v>
      </c>
      <c r="V48" s="1">
        <v>20.883625030517578</v>
      </c>
      <c r="W48" s="1">
        <v>70.0902099609375</v>
      </c>
      <c r="X48" s="1">
        <v>300.15451049804688</v>
      </c>
      <c r="Y48" s="1">
        <v>1601.28125</v>
      </c>
      <c r="Z48" s="1">
        <v>7.1109265089035034E-2</v>
      </c>
      <c r="AA48" s="1">
        <v>88.049560546875</v>
      </c>
      <c r="AB48" s="1">
        <v>-42.570114135742188</v>
      </c>
      <c r="AC48" s="1">
        <v>-1.7251992225646973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1.1035092297722309</v>
      </c>
      <c r="AL48">
        <f>(U48-T48)/(1000-U48)*AK48</f>
        <v>3.1817846993309196E-2</v>
      </c>
      <c r="AM48">
        <f>(P48+273.15)</f>
        <v>304.88749732971189</v>
      </c>
      <c r="AN48">
        <f>(O48+273.15)</f>
        <v>305.80808868408201</v>
      </c>
      <c r="AO48">
        <f>(Y48*AG48+Z48*AH48)*AI48</f>
        <v>256.20499427337199</v>
      </c>
      <c r="AP48">
        <f>((AO48+0.00000010773*(AN48^4-AM48^4))-AL48*44100)/(L48*51.4+0.00000043092*AM48^3)</f>
        <v>-9.2921692402811011</v>
      </c>
      <c r="AQ48">
        <f>0.61365*EXP(17.502*J48/(240.97+J48))</f>
        <v>4.7045931652679709</v>
      </c>
      <c r="AR48">
        <f>AQ48*1000/AA48</f>
        <v>53.43119415983211</v>
      </c>
      <c r="AS48">
        <f>(AR48-U48)</f>
        <v>13.981025550212969</v>
      </c>
      <c r="AT48">
        <f>IF(D48,P48,(O48+P48)/2)</f>
        <v>32.197793006896973</v>
      </c>
      <c r="AU48">
        <f>0.61365*EXP(17.502*AT48/(240.97+AT48))</f>
        <v>4.8288024398755525</v>
      </c>
      <c r="AV48">
        <f>IF(AS48&lt;&gt;0,(1000-(AR48+U48)/2)/AS48*AL48,0)</f>
        <v>2.1700986375983562</v>
      </c>
      <c r="AW48">
        <f>U48*AA48/1000</f>
        <v>3.4735700095770881</v>
      </c>
      <c r="AX48">
        <f>(AU48-AW48)</f>
        <v>1.3552324302984644</v>
      </c>
      <c r="AY48">
        <f>1/(1.6/F48+1.37/N48)</f>
        <v>1.4629299545854464</v>
      </c>
      <c r="AZ48">
        <f>G48*AA48*0.001</f>
        <v>33.381561746703163</v>
      </c>
      <c r="BA48">
        <f>G48/S48</f>
        <v>0.97686775563163331</v>
      </c>
      <c r="BB48">
        <f>(1-AL48*AA48/AQ48/F48)*100</f>
        <v>86.471453613256983</v>
      </c>
      <c r="BC48">
        <f>(S48-E48/(N48/1.35))</f>
        <v>387.80736492229107</v>
      </c>
      <c r="BD48">
        <f>E48*BB48/100/BC48</f>
        <v>2.0691060417796863E-3</v>
      </c>
    </row>
    <row r="49" spans="1:56" x14ac:dyDescent="0.35">
      <c r="A49" s="1" t="s">
        <v>0</v>
      </c>
      <c r="B49" s="1" t="s">
        <v>860</v>
      </c>
      <c r="K49" s="1">
        <v>2.72</v>
      </c>
    </row>
    <row r="50" spans="1:56" x14ac:dyDescent="0.35">
      <c r="A50" s="1" t="s">
        <v>0</v>
      </c>
      <c r="B50" s="1" t="s">
        <v>855</v>
      </c>
      <c r="K50" s="1">
        <v>2.72</v>
      </c>
    </row>
    <row r="51" spans="1:56" x14ac:dyDescent="0.35">
      <c r="A51" s="1">
        <v>12</v>
      </c>
      <c r="B51" s="1" t="s">
        <v>859</v>
      </c>
      <c r="C51" s="1">
        <v>2628.0000011846423</v>
      </c>
      <c r="D51" s="1">
        <v>0</v>
      </c>
      <c r="E51">
        <f>(R51-S51*(1000-T51)/(1000-U51))*AK51</f>
        <v>2.1374422868088976</v>
      </c>
      <c r="F51">
        <f>IF(AV51&lt;&gt;0,1/(1/AV51-1/N51),0)</f>
        <v>4.9420648978946531</v>
      </c>
      <c r="G51">
        <f>((AY51-AL51/2)*S51-E51)/(AY51+AL51/2)</f>
        <v>377.17004232155193</v>
      </c>
      <c r="H51">
        <f>AL51*1000</f>
        <v>32.905176341943246</v>
      </c>
      <c r="I51">
        <f>(AQ51-AW51)</f>
        <v>1.2028808765683321</v>
      </c>
      <c r="J51">
        <f>(P51+AP51*D51)</f>
        <v>32.106235504150391</v>
      </c>
      <c r="K51" s="1"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32.788883209228516</v>
      </c>
      <c r="P51" s="1">
        <v>32.106235504150391</v>
      </c>
      <c r="Q51" s="1">
        <v>32.807609558105469</v>
      </c>
      <c r="R51" s="1">
        <v>400.10150146484375</v>
      </c>
      <c r="S51" s="1">
        <v>386.63677978515625</v>
      </c>
      <c r="T51" s="1">
        <v>12.299525260925293</v>
      </c>
      <c r="U51" s="1">
        <v>40.896129608154297</v>
      </c>
      <c r="V51" s="1">
        <v>21.69257926940918</v>
      </c>
      <c r="W51" s="1">
        <v>72.128196716308594</v>
      </c>
      <c r="X51" s="1">
        <v>300.1817626953125</v>
      </c>
      <c r="Y51" s="1">
        <v>2000.6446533203125</v>
      </c>
      <c r="Z51" s="1">
        <v>9.8831579089164734E-2</v>
      </c>
      <c r="AA51" s="1">
        <v>88.052101135253906</v>
      </c>
      <c r="AB51" s="1">
        <v>-42.059822082519531</v>
      </c>
      <c r="AC51" s="1">
        <v>-1.9026395082473755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1.1036094216739429</v>
      </c>
      <c r="AL51">
        <f>(U51-T51)/(1000-U51)*AK51</f>
        <v>3.2905176341943246E-2</v>
      </c>
      <c r="AM51">
        <f>(P51+273.15)</f>
        <v>305.25623550415037</v>
      </c>
      <c r="AN51">
        <f>(O51+273.15)</f>
        <v>305.93888320922849</v>
      </c>
      <c r="AO51">
        <f>(Y51*AG51+Z51*AH51)*AI51</f>
        <v>320.10313737638717</v>
      </c>
      <c r="AP51">
        <f>((AO51+0.00000010773*(AN51^4-AM51^4))-AL51*44100)/(L51*51.4+0.00000043092*AM51^3)</f>
        <v>-9.1820731800158892</v>
      </c>
      <c r="AQ51">
        <f>0.61365*EXP(17.502*J51/(240.97+J51))</f>
        <v>4.8038710168659859</v>
      </c>
      <c r="AR51">
        <f>AQ51*1000/AA51</f>
        <v>54.55714236150844</v>
      </c>
      <c r="AS51">
        <f>(AR51-U51)</f>
        <v>13.661012753354143</v>
      </c>
      <c r="AT51">
        <f>IF(D51,P51,(O51+P51)/2)</f>
        <v>32.447559356689453</v>
      </c>
      <c r="AU51">
        <f>0.61365*EXP(17.502*AT51/(240.97+AT51))</f>
        <v>4.8973882501089863</v>
      </c>
      <c r="AV51">
        <f>IF(AS51&lt;&gt;0,(1000-(AR51+U51)/2)/AS51*AL51,0)</f>
        <v>2.2937335272570571</v>
      </c>
      <c r="AW51">
        <f>U51*AA51/1000</f>
        <v>3.6009901402976539</v>
      </c>
      <c r="AX51">
        <f>(AU51-AW51)</f>
        <v>1.2963981098113324</v>
      </c>
      <c r="AY51">
        <f>1/(1.6/F51+1.37/N51)</f>
        <v>1.5532321910943523</v>
      </c>
      <c r="AZ51">
        <f>G51*AA51*0.001</f>
        <v>33.210614711685288</v>
      </c>
      <c r="BA51">
        <f>G51/S51</f>
        <v>0.97551516576135167</v>
      </c>
      <c r="BB51">
        <f>(1-AL51*AA51/AQ51/F51)*100</f>
        <v>87.795944780806366</v>
      </c>
      <c r="BC51">
        <f>(S51-E51/(N51/1.35))</f>
        <v>385.96264135744792</v>
      </c>
      <c r="BD51">
        <f>E51*BB51/100/BC51</f>
        <v>4.8620966092684558E-3</v>
      </c>
    </row>
    <row r="52" spans="1:56" x14ac:dyDescent="0.35">
      <c r="A52" s="1" t="s">
        <v>0</v>
      </c>
      <c r="B52" s="1" t="s">
        <v>858</v>
      </c>
      <c r="K52" s="1">
        <v>2.3120000000000003</v>
      </c>
    </row>
    <row r="53" spans="1:56" x14ac:dyDescent="0.35">
      <c r="A53" s="1" t="s">
        <v>0</v>
      </c>
      <c r="B53" s="1" t="s">
        <v>857</v>
      </c>
    </row>
    <row r="54" spans="1:56" x14ac:dyDescent="0.35">
      <c r="A54" s="1" t="s">
        <v>0</v>
      </c>
      <c r="B54" s="1" t="s">
        <v>856</v>
      </c>
    </row>
    <row r="55" spans="1:56" x14ac:dyDescent="0.35">
      <c r="A55" s="1" t="s">
        <v>0</v>
      </c>
      <c r="B55" s="1" t="s">
        <v>855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AA67C0-6B42-4387-A105-FD293A0EE082}">
  <dimension ref="A1:BD55"/>
  <sheetViews>
    <sheetView zoomScale="47" workbookViewId="0">
      <selection activeCell="K18" sqref="K18:K51"/>
    </sheetView>
  </sheetViews>
  <sheetFormatPr defaultRowHeight="14.5" x14ac:dyDescent="0.35"/>
  <sheetData>
    <row r="1" spans="1:56" x14ac:dyDescent="0.35">
      <c r="A1" s="1" t="s">
        <v>70</v>
      </c>
    </row>
    <row r="2" spans="1:56" x14ac:dyDescent="0.35">
      <c r="A2" s="1" t="s">
        <v>945</v>
      </c>
    </row>
    <row r="3" spans="1:56" x14ac:dyDescent="0.35">
      <c r="A3" s="1" t="s">
        <v>69</v>
      </c>
      <c r="B3" s="1" t="s">
        <v>68</v>
      </c>
    </row>
    <row r="4" spans="1:56" x14ac:dyDescent="0.35">
      <c r="A4" s="1" t="s">
        <v>67</v>
      </c>
      <c r="B4" s="1" t="s">
        <v>66</v>
      </c>
      <c r="C4" s="1">
        <v>1</v>
      </c>
      <c r="D4" s="1">
        <v>0.15999999642372131</v>
      </c>
    </row>
    <row r="5" spans="1:56" x14ac:dyDescent="0.35">
      <c r="A5" s="1" t="s">
        <v>65</v>
      </c>
      <c r="B5" s="1">
        <v>4</v>
      </c>
    </row>
    <row r="6" spans="1:56" x14ac:dyDescent="0.35">
      <c r="A6" s="1" t="s">
        <v>64</v>
      </c>
      <c r="B6" s="1" t="s">
        <v>63</v>
      </c>
    </row>
    <row r="7" spans="1:56" x14ac:dyDescent="0.35">
      <c r="A7" s="1" t="s">
        <v>0</v>
      </c>
      <c r="B7" s="1" t="s">
        <v>62</v>
      </c>
    </row>
    <row r="9" spans="1:56" x14ac:dyDescent="0.35">
      <c r="A9" s="1" t="s">
        <v>61</v>
      </c>
      <c r="B9" s="1" t="s">
        <v>60</v>
      </c>
      <c r="C9" s="1" t="s">
        <v>59</v>
      </c>
      <c r="D9" s="1" t="s">
        <v>58</v>
      </c>
      <c r="E9" s="1" t="s">
        <v>57</v>
      </c>
      <c r="F9" s="1" t="s">
        <v>56</v>
      </c>
      <c r="G9" s="1" t="s">
        <v>55</v>
      </c>
      <c r="H9" s="1" t="s">
        <v>54</v>
      </c>
      <c r="I9" s="1" t="s">
        <v>53</v>
      </c>
      <c r="J9" s="1" t="s">
        <v>52</v>
      </c>
      <c r="K9" s="1" t="s">
        <v>51</v>
      </c>
      <c r="L9" s="1" t="s">
        <v>50</v>
      </c>
      <c r="M9" s="1" t="s">
        <v>49</v>
      </c>
      <c r="N9" s="1" t="s">
        <v>48</v>
      </c>
      <c r="O9" s="1" t="s">
        <v>47</v>
      </c>
      <c r="P9" s="1" t="s">
        <v>46</v>
      </c>
      <c r="Q9" s="1" t="s">
        <v>45</v>
      </c>
      <c r="R9" s="1" t="s">
        <v>44</v>
      </c>
      <c r="S9" s="1" t="s">
        <v>43</v>
      </c>
      <c r="T9" s="1" t="s">
        <v>42</v>
      </c>
      <c r="U9" s="1" t="s">
        <v>41</v>
      </c>
      <c r="V9" s="1" t="s">
        <v>40</v>
      </c>
      <c r="W9" s="1" t="s">
        <v>39</v>
      </c>
      <c r="X9" s="1" t="s">
        <v>38</v>
      </c>
      <c r="Y9" s="1" t="s">
        <v>37</v>
      </c>
      <c r="Z9" s="1" t="s">
        <v>36</v>
      </c>
      <c r="AA9" s="1" t="s">
        <v>35</v>
      </c>
      <c r="AB9" s="1" t="s">
        <v>34</v>
      </c>
      <c r="AC9" s="1" t="s">
        <v>33</v>
      </c>
      <c r="AD9" s="1" t="s">
        <v>32</v>
      </c>
      <c r="AE9" s="1" t="s">
        <v>31</v>
      </c>
      <c r="AF9" s="1" t="s">
        <v>30</v>
      </c>
      <c r="AG9" s="1" t="s">
        <v>29</v>
      </c>
      <c r="AH9" s="1" t="s">
        <v>28</v>
      </c>
      <c r="AI9" s="1" t="s">
        <v>27</v>
      </c>
      <c r="AJ9" s="1" t="s">
        <v>26</v>
      </c>
      <c r="AK9" s="1" t="s">
        <v>25</v>
      </c>
      <c r="AL9" s="1" t="s">
        <v>24</v>
      </c>
      <c r="AM9" s="1" t="s">
        <v>23</v>
      </c>
      <c r="AN9" s="1" t="s">
        <v>22</v>
      </c>
      <c r="AO9" s="1" t="s">
        <v>21</v>
      </c>
      <c r="AP9" s="1" t="s">
        <v>20</v>
      </c>
      <c r="AQ9" s="1" t="s">
        <v>19</v>
      </c>
      <c r="AR9" s="1" t="s">
        <v>18</v>
      </c>
      <c r="AS9" s="1" t="s">
        <v>17</v>
      </c>
      <c r="AT9" s="1" t="s">
        <v>16</v>
      </c>
      <c r="AU9" s="1" t="s">
        <v>15</v>
      </c>
      <c r="AV9" s="1" t="s">
        <v>14</v>
      </c>
      <c r="AW9" s="1" t="s">
        <v>13</v>
      </c>
      <c r="AX9" s="1" t="s">
        <v>12</v>
      </c>
      <c r="AY9" s="1" t="s">
        <v>11</v>
      </c>
      <c r="AZ9" s="1" t="s">
        <v>10</v>
      </c>
      <c r="BA9" s="1" t="s">
        <v>9</v>
      </c>
      <c r="BB9" s="1" t="s">
        <v>8</v>
      </c>
      <c r="BC9" s="1" t="s">
        <v>7</v>
      </c>
      <c r="BD9" s="1" t="s">
        <v>6</v>
      </c>
    </row>
    <row r="10" spans="1:56" x14ac:dyDescent="0.35">
      <c r="A10" s="1" t="s">
        <v>5</v>
      </c>
      <c r="B10" s="1" t="s">
        <v>5</v>
      </c>
      <c r="C10" s="1" t="s">
        <v>5</v>
      </c>
      <c r="D10" s="1" t="s">
        <v>5</v>
      </c>
      <c r="E10" s="1" t="s">
        <v>4</v>
      </c>
      <c r="F10" s="1" t="s">
        <v>4</v>
      </c>
      <c r="G10" s="1" t="s">
        <v>4</v>
      </c>
      <c r="H10" s="1" t="s">
        <v>4</v>
      </c>
      <c r="I10" s="1" t="s">
        <v>4</v>
      </c>
      <c r="J10" s="1" t="s">
        <v>4</v>
      </c>
      <c r="K10" s="1" t="s">
        <v>5</v>
      </c>
      <c r="L10" s="1" t="s">
        <v>4</v>
      </c>
      <c r="M10" s="1" t="s">
        <v>5</v>
      </c>
      <c r="N10" s="1" t="s">
        <v>4</v>
      </c>
      <c r="O10" s="1" t="s">
        <v>5</v>
      </c>
      <c r="P10" s="1" t="s">
        <v>5</v>
      </c>
      <c r="Q10" s="1" t="s">
        <v>5</v>
      </c>
      <c r="R10" s="1" t="s">
        <v>5</v>
      </c>
      <c r="S10" s="1" t="s">
        <v>5</v>
      </c>
      <c r="T10" s="1" t="s">
        <v>5</v>
      </c>
      <c r="U10" s="1" t="s">
        <v>5</v>
      </c>
      <c r="V10" s="1" t="s">
        <v>5</v>
      </c>
      <c r="W10" s="1" t="s">
        <v>5</v>
      </c>
      <c r="X10" s="1" t="s">
        <v>5</v>
      </c>
      <c r="Y10" s="1" t="s">
        <v>5</v>
      </c>
      <c r="Z10" s="1" t="s">
        <v>5</v>
      </c>
      <c r="AA10" s="1" t="s">
        <v>5</v>
      </c>
      <c r="AB10" s="1" t="s">
        <v>5</v>
      </c>
      <c r="AC10" s="1" t="s">
        <v>5</v>
      </c>
      <c r="AD10" s="1" t="s">
        <v>5</v>
      </c>
      <c r="AE10" s="1" t="s">
        <v>5</v>
      </c>
      <c r="AF10" s="1" t="s">
        <v>5</v>
      </c>
      <c r="AG10" s="1" t="s">
        <v>5</v>
      </c>
      <c r="AH10" s="1" t="s">
        <v>5</v>
      </c>
      <c r="AI10" s="1" t="s">
        <v>5</v>
      </c>
      <c r="AJ10" s="1" t="s">
        <v>5</v>
      </c>
      <c r="AK10" s="1" t="s">
        <v>4</v>
      </c>
      <c r="AL10" s="1" t="s">
        <v>4</v>
      </c>
      <c r="AM10" s="1" t="s">
        <v>4</v>
      </c>
      <c r="AN10" s="1" t="s">
        <v>4</v>
      </c>
      <c r="AO10" s="1" t="s">
        <v>4</v>
      </c>
      <c r="AP10" s="1" t="s">
        <v>4</v>
      </c>
      <c r="AQ10" s="1" t="s">
        <v>4</v>
      </c>
      <c r="AR10" s="1" t="s">
        <v>4</v>
      </c>
      <c r="AS10" s="1" t="s">
        <v>4</v>
      </c>
      <c r="AT10" s="1" t="s">
        <v>4</v>
      </c>
      <c r="AU10" s="1" t="s">
        <v>4</v>
      </c>
      <c r="AV10" s="1" t="s">
        <v>4</v>
      </c>
      <c r="AW10" s="1" t="s">
        <v>4</v>
      </c>
      <c r="AX10" s="1" t="s">
        <v>4</v>
      </c>
      <c r="AY10" s="1" t="s">
        <v>4</v>
      </c>
      <c r="AZ10" s="1" t="s">
        <v>4</v>
      </c>
      <c r="BA10" s="1" t="s">
        <v>4</v>
      </c>
      <c r="BB10" s="1" t="s">
        <v>4</v>
      </c>
      <c r="BC10" s="1" t="s">
        <v>4</v>
      </c>
      <c r="BD10" s="1" t="s">
        <v>4</v>
      </c>
    </row>
    <row r="11" spans="1:56" x14ac:dyDescent="0.35">
      <c r="A11" s="1" t="s">
        <v>0</v>
      </c>
      <c r="B11" s="1" t="s">
        <v>944</v>
      </c>
    </row>
    <row r="12" spans="1:56" x14ac:dyDescent="0.35">
      <c r="A12" s="1" t="s">
        <v>0</v>
      </c>
      <c r="B12" s="1" t="s">
        <v>943</v>
      </c>
    </row>
    <row r="13" spans="1:56" x14ac:dyDescent="0.35">
      <c r="A13" s="1" t="s">
        <v>0</v>
      </c>
      <c r="B13" s="1" t="s">
        <v>942</v>
      </c>
    </row>
    <row r="14" spans="1:56" x14ac:dyDescent="0.35">
      <c r="A14" s="1" t="s">
        <v>0</v>
      </c>
      <c r="B14" s="1" t="s">
        <v>941</v>
      </c>
    </row>
    <row r="15" spans="1:56" x14ac:dyDescent="0.35">
      <c r="A15" s="1" t="s">
        <v>0</v>
      </c>
      <c r="B15" s="1" t="s">
        <v>940</v>
      </c>
    </row>
    <row r="16" spans="1:56" x14ac:dyDescent="0.35">
      <c r="A16" s="1" t="s">
        <v>0</v>
      </c>
      <c r="B16" s="1" t="s">
        <v>939</v>
      </c>
    </row>
    <row r="17" spans="1:56" x14ac:dyDescent="0.35">
      <c r="A17" s="1" t="s">
        <v>0</v>
      </c>
      <c r="B17" s="1" t="s">
        <v>938</v>
      </c>
    </row>
    <row r="18" spans="1:56" x14ac:dyDescent="0.35">
      <c r="A18" s="1">
        <v>1</v>
      </c>
      <c r="B18" s="1" t="s">
        <v>937</v>
      </c>
      <c r="C18" s="1">
        <v>250.50002160295844</v>
      </c>
      <c r="D18" s="1">
        <v>0</v>
      </c>
      <c r="E18">
        <f>(R18-S18*(1000-T18)/(1000-U18))*AK18</f>
        <v>-4.6814549487234904</v>
      </c>
      <c r="F18">
        <f>IF(AV18&lt;&gt;0,1/(1/AV18-1/N18),0)</f>
        <v>6.7112182953350326</v>
      </c>
      <c r="G18">
        <f>((AY18-AL18/2)*S18-E18)/(AY18+AL18/2)</f>
        <v>388.37394393306727</v>
      </c>
      <c r="H18">
        <f>AL18*1000</f>
        <v>32.220969866263097</v>
      </c>
      <c r="I18">
        <f>(AQ18-AW18)</f>
        <v>1.0328191883076787</v>
      </c>
      <c r="J18">
        <f>(P18+AP18*D18)</f>
        <v>32.173866271972656</v>
      </c>
      <c r="K18" s="1"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33.124580383300781</v>
      </c>
      <c r="P18" s="1">
        <v>32.173866271972656</v>
      </c>
      <c r="Q18" s="1">
        <v>33.192150115966797</v>
      </c>
      <c r="R18" s="1">
        <v>400.01364135742188</v>
      </c>
      <c r="S18" s="1">
        <v>392.78781127929688</v>
      </c>
      <c r="T18" s="1">
        <v>15.083528518676758</v>
      </c>
      <c r="U18" s="1">
        <v>43.023220062255859</v>
      </c>
      <c r="V18" s="1">
        <v>26.113546371459961</v>
      </c>
      <c r="W18" s="1">
        <v>74.484481811523438</v>
      </c>
      <c r="X18" s="1">
        <v>300.183837890625</v>
      </c>
      <c r="Y18" s="1">
        <v>-0.21961620450019836</v>
      </c>
      <c r="Z18" s="1">
        <v>0.24948765337467194</v>
      </c>
      <c r="AA18" s="1">
        <v>88.079345703125</v>
      </c>
      <c r="AB18" s="1">
        <v>-41.436115264892578</v>
      </c>
      <c r="AC18" s="1">
        <v>-2.1138677597045898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1.103617051068474</v>
      </c>
      <c r="AL18">
        <f>(U18-T18)/(1000-U18)*AK18</f>
        <v>3.2220969866263098E-2</v>
      </c>
      <c r="AM18">
        <f>(P18+273.15)</f>
        <v>305.32386627197263</v>
      </c>
      <c r="AN18">
        <f>(O18+273.15)</f>
        <v>306.27458038330076</v>
      </c>
      <c r="AO18">
        <f>(Y18*AG18+Z18*AH18)*AI18</f>
        <v>-3.5138591934622987E-2</v>
      </c>
      <c r="AP18">
        <f>((AO18+0.00000010773*(AN18^4-AM18^4))-AL18*44100)/(L18*51.4+0.00000043092*AM18^3)</f>
        <v>-11.525815529059759</v>
      </c>
      <c r="AQ18">
        <f>0.61365*EXP(17.502*J18/(240.97+J18))</f>
        <v>4.8222762614327355</v>
      </c>
      <c r="AR18">
        <f>AQ18*1000/AA18</f>
        <v>54.749228924638167</v>
      </c>
      <c r="AS18">
        <f>(AR18-U18)</f>
        <v>11.726008862382308</v>
      </c>
      <c r="AT18">
        <f>IF(D18,P18,(O18+P18)/2)</f>
        <v>32.649223327636719</v>
      </c>
      <c r="AU18">
        <f>0.61365*EXP(17.502*AT18/(240.97+AT18))</f>
        <v>4.9533822499408755</v>
      </c>
      <c r="AV18">
        <f>IF(AS18&lt;&gt;0,(1000-(AR18+U18)/2)/AS18*AL18,0)</f>
        <v>2.6134901192423481</v>
      </c>
      <c r="AW18">
        <f>U18*AA18/1000</f>
        <v>3.7894570731250568</v>
      </c>
      <c r="AX18">
        <f>(AU18-AW18)</f>
        <v>1.1639251768158188</v>
      </c>
      <c r="AY18">
        <f>1/(1.6/F18+1.37/N18)</f>
        <v>1.7905929469573001</v>
      </c>
      <c r="AZ18">
        <f>G18*AA18*0.001</f>
        <v>34.207722869766719</v>
      </c>
      <c r="BA18">
        <f>G18/S18</f>
        <v>0.98876271814073413</v>
      </c>
      <c r="BB18">
        <f>(1-AL18*AA18/AQ18/F18)*100</f>
        <v>91.230814917822414</v>
      </c>
      <c r="BC18">
        <f>(S18-E18/(N18/1.35))</f>
        <v>394.2643183634865</v>
      </c>
      <c r="BD18">
        <f>E18*BB18/100/BC18</f>
        <v>-1.0832655406045753E-2</v>
      </c>
    </row>
    <row r="19" spans="1:56" x14ac:dyDescent="0.35">
      <c r="A19" s="1" t="s">
        <v>0</v>
      </c>
      <c r="B19" s="1" t="s">
        <v>936</v>
      </c>
      <c r="K19" s="1">
        <v>2.72</v>
      </c>
    </row>
    <row r="20" spans="1:56" x14ac:dyDescent="0.35">
      <c r="A20" s="1" t="s">
        <v>0</v>
      </c>
      <c r="B20" s="1" t="s">
        <v>935</v>
      </c>
      <c r="K20" s="1">
        <v>2.72</v>
      </c>
    </row>
    <row r="21" spans="1:56" x14ac:dyDescent="0.35">
      <c r="A21" s="1">
        <v>2</v>
      </c>
      <c r="B21" s="1" t="s">
        <v>934</v>
      </c>
      <c r="C21" s="1">
        <v>455.50002162531018</v>
      </c>
      <c r="D21" s="1">
        <v>0</v>
      </c>
      <c r="E21">
        <f>(R21-S21*(1000-T21)/(1000-U21))*AK21</f>
        <v>-3.4153391966000659</v>
      </c>
      <c r="F21">
        <f>IF(AV21&lt;&gt;0,1/(1/AV21-1/N21),0)</f>
        <v>5.9758864693983602</v>
      </c>
      <c r="G21">
        <f>((AY21-AL21/2)*S21-E21)/(AY21+AL21/2)</f>
        <v>386.97336876449685</v>
      </c>
      <c r="H21">
        <f>AL21*1000</f>
        <v>30.783568794037567</v>
      </c>
      <c r="I21">
        <f>(AQ21-AW21)</f>
        <v>1.0349363832102902</v>
      </c>
      <c r="J21">
        <f>(P21+AP21*D21)</f>
        <v>31.911586761474609</v>
      </c>
      <c r="K21" s="1"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33.028873443603516</v>
      </c>
      <c r="P21" s="1">
        <v>31.911586761474609</v>
      </c>
      <c r="Q21" s="1">
        <v>33.134552001953125</v>
      </c>
      <c r="R21" s="1">
        <v>399.85305786132813</v>
      </c>
      <c r="S21" s="1">
        <v>392.01364135742188</v>
      </c>
      <c r="T21" s="1">
        <v>15.47708797454834</v>
      </c>
      <c r="U21" s="1">
        <v>42.191932678222656</v>
      </c>
      <c r="V21" s="1">
        <v>26.939775466918945</v>
      </c>
      <c r="W21" s="1">
        <v>73.44024658203125</v>
      </c>
      <c r="X21" s="1">
        <v>300.20208740234375</v>
      </c>
      <c r="Y21" s="1">
        <v>25.523757934570313</v>
      </c>
      <c r="Z21" s="1">
        <v>0.10124263167381287</v>
      </c>
      <c r="AA21" s="1">
        <v>88.080894470214844</v>
      </c>
      <c r="AB21" s="1">
        <v>-41.338596343994141</v>
      </c>
      <c r="AC21" s="1">
        <v>-1.9322175979614258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1.1036841448615575</v>
      </c>
      <c r="AL21">
        <f>(U21-T21)/(1000-U21)*AK21</f>
        <v>3.0783568794037566E-2</v>
      </c>
      <c r="AM21">
        <f>(P21+273.15)</f>
        <v>305.06158676147459</v>
      </c>
      <c r="AN21">
        <f>(O21+273.15)</f>
        <v>306.17887344360349</v>
      </c>
      <c r="AO21">
        <f>(Y21*AG21+Z21*AH21)*AI21</f>
        <v>4.0838011782511785</v>
      </c>
      <c r="AP21">
        <f>((AO21+0.00000010773*(AN21^4-AM21^4))-AL21*44100)/(L21*51.4+0.00000043092*AM21^3)</f>
        <v>-10.959932430972788</v>
      </c>
      <c r="AQ21">
        <f>0.61365*EXP(17.502*J21/(240.97+J21))</f>
        <v>4.7512395529352291</v>
      </c>
      <c r="AR21">
        <f>AQ21*1000/AA21</f>
        <v>53.941772293671391</v>
      </c>
      <c r="AS21">
        <f>(AR21-U21)</f>
        <v>11.749839615448735</v>
      </c>
      <c r="AT21">
        <f>IF(D21,P21,(O21+P21)/2)</f>
        <v>32.470230102539063</v>
      </c>
      <c r="AU21">
        <f>0.61365*EXP(17.502*AT21/(240.97+AT21))</f>
        <v>4.9036553976759629</v>
      </c>
      <c r="AV21">
        <f>IF(AS21&lt;&gt;0,(1000-(AR21+U21)/2)/AS21*AL21,0)</f>
        <v>2.4939829387368553</v>
      </c>
      <c r="AW21">
        <f>U21*AA21/1000</f>
        <v>3.7163031697249389</v>
      </c>
      <c r="AX21">
        <f>(AU21-AW21)</f>
        <v>1.187352227951024</v>
      </c>
      <c r="AY21">
        <f>1/(1.6/F21+1.37/N21)</f>
        <v>1.7012295968497868</v>
      </c>
      <c r="AZ21">
        <f>G21*AA21*0.001</f>
        <v>34.084960456929174</v>
      </c>
      <c r="BA21">
        <f>G21/S21</f>
        <v>0.98714260918198637</v>
      </c>
      <c r="BB21">
        <f>(1-AL21*AA21/AQ21/F21)*100</f>
        <v>90.450262864087236</v>
      </c>
      <c r="BC21">
        <f>(S21-E21/(N21/1.35))</f>
        <v>393.09082197197961</v>
      </c>
      <c r="BD21">
        <f>E21*BB21/100/BC21</f>
        <v>-7.8587011152480395E-3</v>
      </c>
    </row>
    <row r="22" spans="1:56" x14ac:dyDescent="0.35">
      <c r="A22" s="1" t="s">
        <v>0</v>
      </c>
      <c r="B22" s="1" t="s">
        <v>933</v>
      </c>
      <c r="K22" s="1">
        <v>2.72</v>
      </c>
    </row>
    <row r="23" spans="1:56" x14ac:dyDescent="0.35">
      <c r="A23" s="1" t="s">
        <v>0</v>
      </c>
      <c r="B23" s="1" t="s">
        <v>932</v>
      </c>
      <c r="K23" s="1">
        <v>2.72</v>
      </c>
    </row>
    <row r="24" spans="1:56" x14ac:dyDescent="0.35">
      <c r="A24" s="1">
        <v>3</v>
      </c>
      <c r="B24" s="1" t="s">
        <v>931</v>
      </c>
      <c r="C24" s="1">
        <v>660.50002162531018</v>
      </c>
      <c r="D24" s="1">
        <v>0</v>
      </c>
      <c r="E24">
        <f>(R24-S24*(1000-T24)/(1000-U24))*AK24</f>
        <v>-3.0310471635915794</v>
      </c>
      <c r="F24">
        <f>IF(AV24&lt;&gt;0,1/(1/AV24-1/N24),0)</f>
        <v>5.4647805450138582</v>
      </c>
      <c r="G24">
        <f>((AY24-AL24/2)*S24-E24)/(AY24+AL24/2)</f>
        <v>387.00235447296245</v>
      </c>
      <c r="H24">
        <f>AL24*1000</f>
        <v>29.590734834070343</v>
      </c>
      <c r="I24">
        <f>(AQ24-AW24)</f>
        <v>1.0343810245140452</v>
      </c>
      <c r="J24">
        <f>(P24+AP24*D24)</f>
        <v>31.697179794311523</v>
      </c>
      <c r="K24" s="1"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32.904182434082031</v>
      </c>
      <c r="P24" s="1">
        <v>31.697179794311523</v>
      </c>
      <c r="Q24" s="1">
        <v>33.031360626220703</v>
      </c>
      <c r="R24" s="1">
        <v>399.98049926757813</v>
      </c>
      <c r="S24" s="1">
        <v>392.21017456054688</v>
      </c>
      <c r="T24" s="1">
        <v>15.845473289489746</v>
      </c>
      <c r="U24" s="1">
        <v>41.546184539794922</v>
      </c>
      <c r="V24" s="1">
        <v>27.775270462036133</v>
      </c>
      <c r="W24" s="1">
        <v>72.82562255859375</v>
      </c>
      <c r="X24" s="1">
        <v>300.15853881835938</v>
      </c>
      <c r="Y24" s="1">
        <v>50.870010375976563</v>
      </c>
      <c r="Z24" s="1">
        <v>8.7982162833213806E-2</v>
      </c>
      <c r="AA24" s="1">
        <v>88.081886291503906</v>
      </c>
      <c r="AB24" s="1">
        <v>-41.417118072509766</v>
      </c>
      <c r="AC24" s="1">
        <v>-1.8577070236206055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1.1035240397733799</v>
      </c>
      <c r="AL24">
        <f>(U24-T24)/(1000-U24)*AK24</f>
        <v>2.9590734834070345E-2</v>
      </c>
      <c r="AM24">
        <f>(P24+273.15)</f>
        <v>304.8471797943115</v>
      </c>
      <c r="AN24">
        <f>(O24+273.15)</f>
        <v>306.05418243408201</v>
      </c>
      <c r="AO24">
        <f>(Y24*AG24+Z24*AH24)*AI24</f>
        <v>8.1392014782309161</v>
      </c>
      <c r="AP24">
        <f>((AO24+0.00000010773*(AN24^4-AM24^4))-AL24*44100)/(L24*51.4+0.00000043092*AM24^3)</f>
        <v>-10.489803814622677</v>
      </c>
      <c r="AQ24">
        <f>0.61365*EXP(17.502*J24/(240.97+J24))</f>
        <v>4.6938473269940992</v>
      </c>
      <c r="AR24">
        <f>AQ24*1000/AA24</f>
        <v>53.289586822198345</v>
      </c>
      <c r="AS24">
        <f>(AR24-U24)</f>
        <v>11.743402282403423</v>
      </c>
      <c r="AT24">
        <f>IF(D24,P24,(O24+P24)/2)</f>
        <v>32.300681114196777</v>
      </c>
      <c r="AU24">
        <f>0.61365*EXP(17.502*AT24/(240.97+AT24))</f>
        <v>4.8569535553109544</v>
      </c>
      <c r="AV24">
        <f>IF(AS24&lt;&gt;0,(1000-(AR24+U24)/2)/AS24*AL24,0)</f>
        <v>2.4002928686798586</v>
      </c>
      <c r="AW24">
        <f>U24*AA24/1000</f>
        <v>3.659466302480054</v>
      </c>
      <c r="AX24">
        <f>(AU24-AW24)</f>
        <v>1.1974872528309004</v>
      </c>
      <c r="AY24">
        <f>1/(1.6/F24+1.37/N24)</f>
        <v>1.6317169864748338</v>
      </c>
      <c r="AZ24">
        <f>G24*AA24*0.001</f>
        <v>34.087897381231762</v>
      </c>
      <c r="BA24">
        <f>G24/S24</f>
        <v>0.98672186387459337</v>
      </c>
      <c r="BB24">
        <f>(1-AL24*AA24/AQ24/F24)*100</f>
        <v>89.838901273380429</v>
      </c>
      <c r="BC24">
        <f>(S24-E24/(N24/1.35))</f>
        <v>393.16615142213692</v>
      </c>
      <c r="BD24">
        <f>E24*BB24/100/BC24</f>
        <v>-6.9259763563036892E-3</v>
      </c>
    </row>
    <row r="25" spans="1:56" x14ac:dyDescent="0.35">
      <c r="A25" s="1" t="s">
        <v>0</v>
      </c>
      <c r="B25" s="1" t="s">
        <v>930</v>
      </c>
      <c r="K25" s="1">
        <v>2.72</v>
      </c>
    </row>
    <row r="26" spans="1:56" x14ac:dyDescent="0.35">
      <c r="A26" s="1" t="s">
        <v>0</v>
      </c>
      <c r="B26" s="1" t="s">
        <v>929</v>
      </c>
      <c r="K26" s="1">
        <v>2.72</v>
      </c>
    </row>
    <row r="27" spans="1:56" x14ac:dyDescent="0.35">
      <c r="A27" s="1">
        <v>4</v>
      </c>
      <c r="B27" s="1" t="s">
        <v>928</v>
      </c>
      <c r="C27" s="1">
        <v>865.50002162531018</v>
      </c>
      <c r="D27" s="1">
        <v>0</v>
      </c>
      <c r="E27">
        <f>(R27-S27*(1000-T27)/(1000-U27))*AK27</f>
        <v>-2.4806809738164008</v>
      </c>
      <c r="F27">
        <f>IF(AV27&lt;&gt;0,1/(1/AV27-1/N27),0)</f>
        <v>5.2862153640667344</v>
      </c>
      <c r="G27">
        <f>((AY27-AL27/2)*S27-E27)/(AY27+AL27/2)</f>
        <v>386.50626965040613</v>
      </c>
      <c r="H27">
        <f>AL27*1000</f>
        <v>28.949740832452939</v>
      </c>
      <c r="I27">
        <f>(AQ27-AW27)</f>
        <v>1.0273129260479448</v>
      </c>
      <c r="J27">
        <f>(P27+AP27*D27)</f>
        <v>31.598468780517578</v>
      </c>
      <c r="K27" s="1"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32.810455322265625</v>
      </c>
      <c r="P27" s="1">
        <v>31.598468780517578</v>
      </c>
      <c r="Q27" s="1">
        <v>32.943618774414063</v>
      </c>
      <c r="R27" s="1">
        <v>400.01446533203125</v>
      </c>
      <c r="S27" s="1">
        <v>391.97879028320313</v>
      </c>
      <c r="T27" s="1">
        <v>16.175666809082031</v>
      </c>
      <c r="U27" s="1">
        <v>41.326980590820313</v>
      </c>
      <c r="V27" s="1">
        <v>28.505159378051758</v>
      </c>
      <c r="W27" s="1">
        <v>72.827423095703125</v>
      </c>
      <c r="X27" s="1">
        <v>300.13967895507813</v>
      </c>
      <c r="Y27" s="1">
        <v>100.04278564453125</v>
      </c>
      <c r="Z27" s="1">
        <v>0.16993808746337891</v>
      </c>
      <c r="AA27" s="1">
        <v>88.085678100585938</v>
      </c>
      <c r="AB27" s="1">
        <v>-41.461826324462891</v>
      </c>
      <c r="AC27" s="1">
        <v>-1.8407989740371704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1.1034547020407282</v>
      </c>
      <c r="AL27">
        <f>(U27-T27)/(1000-U27)*AK27</f>
        <v>2.8949740832452938E-2</v>
      </c>
      <c r="AM27">
        <f>(P27+273.15)</f>
        <v>304.74846878051756</v>
      </c>
      <c r="AN27">
        <f>(O27+273.15)</f>
        <v>305.9604553222656</v>
      </c>
      <c r="AO27">
        <f>(Y27*AG27+Z27*AH27)*AI27</f>
        <v>16.006845345344118</v>
      </c>
      <c r="AP27">
        <f>((AO27+0.00000010773*(AN27^4-AM27^4))-AL27*44100)/(L27*51.4+0.00000043092*AM27^3)</f>
        <v>-10.194730528368497</v>
      </c>
      <c r="AQ27">
        <f>0.61365*EXP(17.502*J27/(240.97+J27))</f>
        <v>4.6676280352401056</v>
      </c>
      <c r="AR27">
        <f>AQ27*1000/AA27</f>
        <v>52.989636180243664</v>
      </c>
      <c r="AS27">
        <f>(AR27-U27)</f>
        <v>11.662655589423352</v>
      </c>
      <c r="AT27">
        <f>IF(D27,P27,(O27+P27)/2)</f>
        <v>32.204462051391602</v>
      </c>
      <c r="AU27">
        <f>0.61365*EXP(17.502*AT27/(240.97+AT27))</f>
        <v>4.8306228362760777</v>
      </c>
      <c r="AV27">
        <f>IF(AS27&lt;&gt;0,(1000-(AR27+U27)/2)/AS27*AL27,0)</f>
        <v>2.3652006024777741</v>
      </c>
      <c r="AW27">
        <f>U27*AA27/1000</f>
        <v>3.6403151091921608</v>
      </c>
      <c r="AX27">
        <f>(AU27-AW27)</f>
        <v>1.1903077270839169</v>
      </c>
      <c r="AY27">
        <f>1/(1.6/F27+1.37/N27)</f>
        <v>1.6058028793944348</v>
      </c>
      <c r="AZ27">
        <f>G27*AA27*0.001</f>
        <v>34.045666852283937</v>
      </c>
      <c r="BA27">
        <f>G27/S27</f>
        <v>0.98603873278744714</v>
      </c>
      <c r="BB27">
        <f>(1-AL27*AA27/AQ27/F27)*100</f>
        <v>89.665037865082155</v>
      </c>
      <c r="BC27">
        <f>(S27-E27/(N27/1.35))</f>
        <v>392.76118444731935</v>
      </c>
      <c r="BD27">
        <f>E27*BB27/100/BC27</f>
        <v>-5.6632468343691643E-3</v>
      </c>
    </row>
    <row r="28" spans="1:56" x14ac:dyDescent="0.35">
      <c r="A28" s="1" t="s">
        <v>0</v>
      </c>
      <c r="B28" s="1" t="s">
        <v>927</v>
      </c>
      <c r="K28" s="1">
        <v>2.72</v>
      </c>
    </row>
    <row r="29" spans="1:56" x14ac:dyDescent="0.35">
      <c r="A29" s="1" t="s">
        <v>0</v>
      </c>
      <c r="B29" s="1" t="s">
        <v>926</v>
      </c>
      <c r="K29" s="1">
        <v>2.72</v>
      </c>
    </row>
    <row r="30" spans="1:56" x14ac:dyDescent="0.35">
      <c r="A30" s="1">
        <v>5</v>
      </c>
      <c r="B30" s="1" t="s">
        <v>925</v>
      </c>
      <c r="C30" s="1">
        <v>1071.0000216141343</v>
      </c>
      <c r="D30" s="1">
        <v>0</v>
      </c>
      <c r="E30">
        <f>(R30-S30*(1000-T30)/(1000-U30))*AK30</f>
        <v>-2.3494428039576278</v>
      </c>
      <c r="F30">
        <f>IF(AV30&lt;&gt;0,1/(1/AV30-1/N30),0)</f>
        <v>5.1591514447296145</v>
      </c>
      <c r="G30">
        <f>((AY30-AL30/2)*S30-E30)/(AY30+AL30/2)</f>
        <v>386.49453168593163</v>
      </c>
      <c r="H30">
        <f>AL30*1000</f>
        <v>28.506985232180803</v>
      </c>
      <c r="I30">
        <f>(AQ30-AW30)</f>
        <v>1.0228548542676261</v>
      </c>
      <c r="J30">
        <f>(P30+AP30*D30)</f>
        <v>31.565254211425781</v>
      </c>
      <c r="K30" s="1"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32.743701934814453</v>
      </c>
      <c r="P30" s="1">
        <v>31.565254211425781</v>
      </c>
      <c r="Q30" s="1">
        <v>32.872272491455078</v>
      </c>
      <c r="R30" s="1">
        <v>400.00518798828125</v>
      </c>
      <c r="S30" s="1">
        <v>392.00680541992188</v>
      </c>
      <c r="T30" s="1">
        <v>16.507787704467773</v>
      </c>
      <c r="U30" s="1">
        <v>41.276756286621094</v>
      </c>
      <c r="V30" s="1">
        <v>29.200634002685547</v>
      </c>
      <c r="W30" s="1">
        <v>73.014472961425781</v>
      </c>
      <c r="X30" s="1">
        <v>300.1273193359375</v>
      </c>
      <c r="Y30" s="1">
        <v>149.26921081542969</v>
      </c>
      <c r="Z30" s="1">
        <v>0.13739956915378571</v>
      </c>
      <c r="AA30" s="1">
        <v>88.087821960449219</v>
      </c>
      <c r="AB30" s="1">
        <v>-41.528038024902344</v>
      </c>
      <c r="AC30" s="1">
        <v>-1.8310092687606812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1.1034092622644758</v>
      </c>
      <c r="AL30">
        <f>(U30-T30)/(1000-U30)*AK30</f>
        <v>2.8506985232180804E-2</v>
      </c>
      <c r="AM30">
        <f>(P30+273.15)</f>
        <v>304.71525421142576</v>
      </c>
      <c r="AN30">
        <f>(O30+273.15)</f>
        <v>305.89370193481443</v>
      </c>
      <c r="AO30">
        <f>(Y30*AG30+Z30*AH30)*AI30</f>
        <v>23.883073196640453</v>
      </c>
      <c r="AP30">
        <f>((AO30+0.00000010773*(AN30^4-AM30^4))-AL30*44100)/(L30*51.4+0.00000043092*AM30^3)</f>
        <v>-9.9742464406354738</v>
      </c>
      <c r="AQ30">
        <f>0.61365*EXP(17.502*J30/(240.97+J30))</f>
        <v>4.6588344131483579</v>
      </c>
      <c r="AR30">
        <f>AQ30*1000/AA30</f>
        <v>52.888518633598871</v>
      </c>
      <c r="AS30">
        <f>(AR30-U30)</f>
        <v>11.611762346977777</v>
      </c>
      <c r="AT30">
        <f>IF(D30,P30,(O30+P30)/2)</f>
        <v>32.154478073120117</v>
      </c>
      <c r="AU30">
        <f>0.61365*EXP(17.502*AT30/(240.97+AT30))</f>
        <v>4.8169936319974953</v>
      </c>
      <c r="AV30">
        <f>IF(AS30&lt;&gt;0,(1000-(AR30+U30)/2)/AS30*AL30,0)</f>
        <v>2.3394210430498159</v>
      </c>
      <c r="AW30">
        <f>U30*AA30/1000</f>
        <v>3.6359795588807318</v>
      </c>
      <c r="AX30">
        <f>(AU30-AW30)</f>
        <v>1.1810140731167635</v>
      </c>
      <c r="AY30">
        <f>1/(1.6/F30+1.37/N30)</f>
        <v>1.5868080357042573</v>
      </c>
      <c r="AZ30">
        <f>G30*AA30*0.001</f>
        <v>34.04546149583755</v>
      </c>
      <c r="BA30">
        <f>G30/S30</f>
        <v>0.98593832133070891</v>
      </c>
      <c r="BB30">
        <f>(1-AL30*AA30/AQ30/F30)*100</f>
        <v>89.552518489575107</v>
      </c>
      <c r="BC30">
        <f>(S30-E30/(N30/1.35))</f>
        <v>392.7478077326511</v>
      </c>
      <c r="BD30">
        <f>E30*BB30/100/BC30</f>
        <v>-5.3570896132114345E-3</v>
      </c>
    </row>
    <row r="31" spans="1:56" x14ac:dyDescent="0.35">
      <c r="A31" s="1" t="s">
        <v>0</v>
      </c>
      <c r="B31" s="1" t="s">
        <v>924</v>
      </c>
      <c r="K31" s="1">
        <v>2.72</v>
      </c>
    </row>
    <row r="32" spans="1:56" x14ac:dyDescent="0.35">
      <c r="A32" s="1" t="s">
        <v>0</v>
      </c>
      <c r="B32" s="1" t="s">
        <v>923</v>
      </c>
      <c r="K32" s="1">
        <v>2.72</v>
      </c>
    </row>
    <row r="33" spans="1:56" x14ac:dyDescent="0.35">
      <c r="A33" s="1">
        <v>6</v>
      </c>
      <c r="B33" s="1" t="s">
        <v>922</v>
      </c>
      <c r="C33" s="1">
        <v>1277.0000216141343</v>
      </c>
      <c r="D33" s="1">
        <v>0</v>
      </c>
      <c r="E33">
        <f>(R33-S33*(1000-T33)/(1000-U33))*AK33</f>
        <v>-1.3263738397370952</v>
      </c>
      <c r="F33">
        <f>IF(AV33&lt;&gt;0,1/(1/AV33-1/N33),0)</f>
        <v>5.258678658168864</v>
      </c>
      <c r="G33">
        <f>((AY33-AL33/2)*S33-E33)/(AY33+AL33/2)</f>
        <v>385.14765498353984</v>
      </c>
      <c r="H33">
        <f>AL33*1000</f>
        <v>28.32222615616838</v>
      </c>
      <c r="I33">
        <f>(AQ33-AW33)</f>
        <v>1.0074690672613258</v>
      </c>
      <c r="J33">
        <f>(P33+AP33*D33)</f>
        <v>31.561241149902344</v>
      </c>
      <c r="K33" s="1"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32.694015502929688</v>
      </c>
      <c r="P33" s="1">
        <v>31.561241149902344</v>
      </c>
      <c r="Q33" s="1">
        <v>32.819404602050781</v>
      </c>
      <c r="R33" s="1">
        <v>400.02105712890625</v>
      </c>
      <c r="S33" s="1">
        <v>391.1832275390625</v>
      </c>
      <c r="T33" s="1">
        <v>16.836000442504883</v>
      </c>
      <c r="U33" s="1">
        <v>41.437625885009766</v>
      </c>
      <c r="V33" s="1">
        <v>29.865896224975586</v>
      </c>
      <c r="W33" s="1">
        <v>73.507476806640625</v>
      </c>
      <c r="X33" s="1">
        <v>300.1600341796875</v>
      </c>
      <c r="Y33" s="1">
        <v>301.15179443359375</v>
      </c>
      <c r="Z33" s="1">
        <v>2.7720542624592781E-2</v>
      </c>
      <c r="AA33" s="1">
        <v>88.091529846191406</v>
      </c>
      <c r="AB33" s="1">
        <v>-41.494102478027344</v>
      </c>
      <c r="AC33" s="1">
        <v>-1.8803523778915405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1.1035295374253216</v>
      </c>
      <c r="AL33">
        <f>(U33-T33)/(1000-U33)*AK33</f>
        <v>2.8322226156168379E-2</v>
      </c>
      <c r="AM33">
        <f>(P33+273.15)</f>
        <v>304.71124114990232</v>
      </c>
      <c r="AN33">
        <f>(O33+273.15)</f>
        <v>305.84401550292966</v>
      </c>
      <c r="AO33">
        <f>(Y33*AG33+Z33*AH33)*AI33</f>
        <v>48.184286032372256</v>
      </c>
      <c r="AP33">
        <f>((AO33+0.00000010773*(AN33^4-AM33^4))-AL33*44100)/(L33*51.4+0.00000043092*AM33^3)</f>
        <v>-9.7133510842515562</v>
      </c>
      <c r="AQ33">
        <f>0.61365*EXP(17.502*J33/(240.97+J33))</f>
        <v>4.6577729246659771</v>
      </c>
      <c r="AR33">
        <f>AQ33*1000/AA33</f>
        <v>52.874242651915459</v>
      </c>
      <c r="AS33">
        <f>(AR33-U33)</f>
        <v>11.436616766905694</v>
      </c>
      <c r="AT33">
        <f>IF(D33,P33,(O33+P33)/2)</f>
        <v>32.127628326416016</v>
      </c>
      <c r="AU33">
        <f>0.61365*EXP(17.502*AT33/(240.97+AT33))</f>
        <v>4.809686301489454</v>
      </c>
      <c r="AV33">
        <f>IF(AS33&lt;&gt;0,(1000-(AR33+U33)/2)/AS33*AL33,0)</f>
        <v>2.3596720665943169</v>
      </c>
      <c r="AW33">
        <f>U33*AA33/1000</f>
        <v>3.6503038574046514</v>
      </c>
      <c r="AX33">
        <f>(AU33-AW33)</f>
        <v>1.1593824440848026</v>
      </c>
      <c r="AY33">
        <f>1/(1.6/F33+1.37/N33)</f>
        <v>1.6017263457181734</v>
      </c>
      <c r="AZ33">
        <f>G33*AA33*0.001</f>
        <v>33.92824614417313</v>
      </c>
      <c r="BA33">
        <f>G33/S33</f>
        <v>0.98457098328705828</v>
      </c>
      <c r="BB33">
        <f>(1-AL33*AA33/AQ33/F33)*100</f>
        <v>89.813931477992952</v>
      </c>
      <c r="BC33">
        <f>(S33-E33/(N33/1.35))</f>
        <v>391.6015591030968</v>
      </c>
      <c r="BD33">
        <f>E33*BB33/100/BC33</f>
        <v>-3.0420422592083549E-3</v>
      </c>
    </row>
    <row r="34" spans="1:56" x14ac:dyDescent="0.35">
      <c r="A34" s="1" t="s">
        <v>0</v>
      </c>
      <c r="B34" s="1" t="s">
        <v>921</v>
      </c>
      <c r="K34" s="1">
        <v>2.72</v>
      </c>
    </row>
    <row r="35" spans="1:56" x14ac:dyDescent="0.35">
      <c r="A35" s="1" t="s">
        <v>0</v>
      </c>
      <c r="B35" s="1" t="s">
        <v>920</v>
      </c>
      <c r="K35" s="1">
        <v>2.72</v>
      </c>
    </row>
    <row r="36" spans="1:56" x14ac:dyDescent="0.35">
      <c r="A36" s="1">
        <v>7</v>
      </c>
      <c r="B36" s="1" t="s">
        <v>919</v>
      </c>
      <c r="C36" s="1">
        <v>1483.0000216141343</v>
      </c>
      <c r="D36" s="1">
        <v>0</v>
      </c>
      <c r="E36">
        <f>(R36-S36*(1000-T36)/(1000-U36))*AK36</f>
        <v>-0.74051736946650393</v>
      </c>
      <c r="F36">
        <f>IF(AV36&lt;&gt;0,1/(1/AV36-1/N36),0)</f>
        <v>5.5600510353015977</v>
      </c>
      <c r="G36">
        <f>((AY36-AL36/2)*S36-E36)/(AY36+AL36/2)</f>
        <v>384.4001059257152</v>
      </c>
      <c r="H36">
        <f>AL36*1000</f>
        <v>28.40655554350684</v>
      </c>
      <c r="I36">
        <f>(AQ36-AW36)</f>
        <v>0.98560760332893338</v>
      </c>
      <c r="J36">
        <f>(P36+AP36*D36)</f>
        <v>31.606788635253906</v>
      </c>
      <c r="K36" s="1"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32.676059722900391</v>
      </c>
      <c r="P36" s="1">
        <v>31.606788635253906</v>
      </c>
      <c r="Q36" s="1">
        <v>32.790283203125</v>
      </c>
      <c r="R36" s="1">
        <v>400.02618408203125</v>
      </c>
      <c r="S36" s="1">
        <v>390.64111328125</v>
      </c>
      <c r="T36" s="1">
        <v>17.157258987426758</v>
      </c>
      <c r="U36" s="1">
        <v>41.823284149169922</v>
      </c>
      <c r="V36" s="1">
        <v>30.466154098510742</v>
      </c>
      <c r="W36" s="1">
        <v>74.265625</v>
      </c>
      <c r="X36" s="1">
        <v>300.14694213867188</v>
      </c>
      <c r="Y36" s="1">
        <v>500.92431640625</v>
      </c>
      <c r="Z36" s="1">
        <v>0.17717480659484863</v>
      </c>
      <c r="AA36" s="1">
        <v>88.090293884277344</v>
      </c>
      <c r="AB36" s="1">
        <v>-41.354248046875</v>
      </c>
      <c r="AC36" s="1">
        <v>-1.9395772218704224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1.1034814049215875</v>
      </c>
      <c r="AL36">
        <f>(U36-T36)/(1000-U36)*AK36</f>
        <v>2.840655554350684E-2</v>
      </c>
      <c r="AM36">
        <f>(P36+273.15)</f>
        <v>304.75678863525388</v>
      </c>
      <c r="AN36">
        <f>(O36+273.15)</f>
        <v>305.82605972290037</v>
      </c>
      <c r="AO36">
        <f>(Y36*AG36+Z36*AH36)*AI36</f>
        <v>80.147888833555044</v>
      </c>
      <c r="AP36">
        <f>((AO36+0.00000010773*(AN36^4-AM36^4))-AL36*44100)/(L36*51.4+0.00000043092*AM36^3)</f>
        <v>-9.4881418972502711</v>
      </c>
      <c r="AQ36">
        <f>0.61365*EXP(17.502*J36/(240.97+J36))</f>
        <v>4.66983299523495</v>
      </c>
      <c r="AR36">
        <f>AQ36*1000/AA36</f>
        <v>53.011890292585775</v>
      </c>
      <c r="AS36">
        <f>(AR36-U36)</f>
        <v>11.188606143415853</v>
      </c>
      <c r="AT36">
        <f>IF(D36,P36,(O36+P36)/2)</f>
        <v>32.141424179077148</v>
      </c>
      <c r="AU36">
        <f>0.61365*EXP(17.502*AT36/(240.97+AT36))</f>
        <v>4.8134397249556935</v>
      </c>
      <c r="AV36">
        <f>IF(AS36&lt;&gt;0,(1000-(AR36+U36)/2)/AS36*AL36,0)</f>
        <v>2.4184947500633598</v>
      </c>
      <c r="AW36">
        <f>U36*AA36/1000</f>
        <v>3.6842253919060166</v>
      </c>
      <c r="AX36">
        <f>(AU36-AW36)</f>
        <v>1.1292143330496769</v>
      </c>
      <c r="AY36">
        <f>1/(1.6/F36+1.37/N36)</f>
        <v>1.645184465674864</v>
      </c>
      <c r="AZ36">
        <f>G36*AA36*0.001</f>
        <v>33.8619183001436</v>
      </c>
      <c r="BA36">
        <f>G36/S36</f>
        <v>0.98402368019302289</v>
      </c>
      <c r="BB36">
        <f>(1-AL36*AA36/AQ36/F36)*100</f>
        <v>90.362453028054716</v>
      </c>
      <c r="BC36">
        <f>(S36-E36/(N36/1.35))</f>
        <v>390.87466869382121</v>
      </c>
      <c r="BD36">
        <f>E36*BB36/100/BC36</f>
        <v>-1.7119289474164219E-3</v>
      </c>
    </row>
    <row r="37" spans="1:56" x14ac:dyDescent="0.35">
      <c r="A37" s="1" t="s">
        <v>0</v>
      </c>
      <c r="B37" s="1" t="s">
        <v>918</v>
      </c>
      <c r="K37" s="1">
        <v>2.72</v>
      </c>
    </row>
    <row r="38" spans="1:56" x14ac:dyDescent="0.35">
      <c r="A38" s="1" t="s">
        <v>0</v>
      </c>
      <c r="B38" s="1" t="s">
        <v>917</v>
      </c>
      <c r="K38" s="1">
        <v>2.72</v>
      </c>
    </row>
    <row r="39" spans="1:56" x14ac:dyDescent="0.35">
      <c r="A39" s="1">
        <v>8</v>
      </c>
      <c r="B39" s="1" t="s">
        <v>916</v>
      </c>
      <c r="C39" s="1">
        <v>1689.5000216029584</v>
      </c>
      <c r="D39" s="1">
        <v>0</v>
      </c>
      <c r="E39">
        <f>(R39-S39*(1000-T39)/(1000-U39))*AK39</f>
        <v>6.9387810604422118E-2</v>
      </c>
      <c r="F39">
        <f>IF(AV39&lt;&gt;0,1/(1/AV39-1/N39),0)</f>
        <v>5.9039695545059727</v>
      </c>
      <c r="G39">
        <f>((AY39-AL39/2)*S39-E39)/(AY39+AL39/2)</f>
        <v>382.99320067480255</v>
      </c>
      <c r="H39">
        <f>AL39*1000</f>
        <v>28.717285535427578</v>
      </c>
      <c r="I39">
        <f>(AQ39-AW39)</f>
        <v>0.97065256892865115</v>
      </c>
      <c r="J39">
        <f>(P39+AP39*D39)</f>
        <v>31.737043380737305</v>
      </c>
      <c r="K39" s="1"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32.675418853759766</v>
      </c>
      <c r="P39" s="1">
        <v>31.737043380737305</v>
      </c>
      <c r="Q39" s="1">
        <v>32.777664184570313</v>
      </c>
      <c r="R39" s="1">
        <v>399.79281616210938</v>
      </c>
      <c r="S39" s="1">
        <v>389.59112548828125</v>
      </c>
      <c r="T39" s="1">
        <v>17.465200424194336</v>
      </c>
      <c r="U39" s="1">
        <v>42.386360168457031</v>
      </c>
      <c r="V39" s="1">
        <v>31.014026641845703</v>
      </c>
      <c r="W39" s="1">
        <v>75.268058776855469</v>
      </c>
      <c r="X39" s="1">
        <v>300.14724731445313</v>
      </c>
      <c r="Y39" s="1">
        <v>750.4658203125</v>
      </c>
      <c r="Z39" s="1">
        <v>0.1132911741733551</v>
      </c>
      <c r="AA39" s="1">
        <v>88.090118408203125</v>
      </c>
      <c r="AB39" s="1">
        <v>-41.121856689453125</v>
      </c>
      <c r="AC39" s="1">
        <v>-2.0281240940093994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1.1034825268913715</v>
      </c>
      <c r="AL39">
        <f>(U39-T39)/(1000-U39)*AK39</f>
        <v>2.8717285535427579E-2</v>
      </c>
      <c r="AM39">
        <f>(P39+273.15)</f>
        <v>304.88704338073728</v>
      </c>
      <c r="AN39">
        <f>(O39+273.15)</f>
        <v>305.82541885375974</v>
      </c>
      <c r="AO39">
        <f>(Y39*AG39+Z39*AH39)*AI39</f>
        <v>120.07452856612508</v>
      </c>
      <c r="AP39">
        <f>((AO39+0.00000010773*(AN39^4-AM39^4))-AL39*44100)/(L39*51.4+0.00000043092*AM39^3)</f>
        <v>-9.2854359859755782</v>
      </c>
      <c r="AQ39">
        <f>0.61365*EXP(17.502*J39/(240.97+J39))</f>
        <v>4.7044720550607755</v>
      </c>
      <c r="AR39">
        <f>AQ39*1000/AA39</f>
        <v>53.405218883468834</v>
      </c>
      <c r="AS39">
        <f>(AR39-U39)</f>
        <v>11.018858715011802</v>
      </c>
      <c r="AT39">
        <f>IF(D39,P39,(O39+P39)/2)</f>
        <v>32.206231117248535</v>
      </c>
      <c r="AU39">
        <f>0.61365*EXP(17.502*AT39/(240.97+AT39))</f>
        <v>4.8311058244453973</v>
      </c>
      <c r="AV39">
        <f>IF(AS39&lt;&gt;0,(1000-(AR39+U39)/2)/AS39*AL39,0)</f>
        <v>2.4813684591867893</v>
      </c>
      <c r="AW39">
        <f>U39*AA39/1000</f>
        <v>3.7338194861321243</v>
      </c>
      <c r="AX39">
        <f>(AU39-AW39)</f>
        <v>1.0972863383132729</v>
      </c>
      <c r="AY39">
        <f>1/(1.6/F39+1.37/N39)</f>
        <v>1.6918425828544199</v>
      </c>
      <c r="AZ39">
        <f>G39*AA39*0.001</f>
        <v>33.737916396980062</v>
      </c>
      <c r="BA39">
        <f>G39/S39</f>
        <v>0.98306448894283871</v>
      </c>
      <c r="BB39">
        <f>(1-AL39*AA39/AQ39/F39)*100</f>
        <v>90.892156117997089</v>
      </c>
      <c r="BC39">
        <f>(S39-E39/(N39/1.35))</f>
        <v>389.56924092567499</v>
      </c>
      <c r="BD39">
        <f>E39*BB39/100/BC39</f>
        <v>1.6189182952835874E-4</v>
      </c>
    </row>
    <row r="40" spans="1:56" x14ac:dyDescent="0.35">
      <c r="A40" s="1" t="s">
        <v>0</v>
      </c>
      <c r="B40" s="1" t="s">
        <v>915</v>
      </c>
      <c r="K40" s="1">
        <v>2.72</v>
      </c>
    </row>
    <row r="41" spans="1:56" x14ac:dyDescent="0.35">
      <c r="A41" s="1" t="s">
        <v>0</v>
      </c>
      <c r="B41" s="1" t="s">
        <v>914</v>
      </c>
      <c r="K41" s="1">
        <v>2.72</v>
      </c>
    </row>
    <row r="42" spans="1:56" x14ac:dyDescent="0.35">
      <c r="A42" s="1">
        <v>9</v>
      </c>
      <c r="B42" s="1" t="s">
        <v>913</v>
      </c>
      <c r="C42" s="1">
        <v>1895.5000216029584</v>
      </c>
      <c r="D42" s="1">
        <v>0</v>
      </c>
      <c r="E42">
        <f>(R42-S42*(1000-T42)/(1000-U42))*AK42</f>
        <v>0.78325846065836646</v>
      </c>
      <c r="F42">
        <f>IF(AV42&lt;&gt;0,1/(1/AV42-1/N42),0)</f>
        <v>6.4199081356197354</v>
      </c>
      <c r="G42">
        <f>((AY42-AL42/2)*S42-E42)/(AY42+AL42/2)</f>
        <v>382.24572620630676</v>
      </c>
      <c r="H42">
        <f>AL42*1000</f>
        <v>29.042826804179676</v>
      </c>
      <c r="I42">
        <f>(AQ42-AW42)</f>
        <v>0.9480462450870708</v>
      </c>
      <c r="J42">
        <f>(P42+AP42*D42)</f>
        <v>31.842578887939453</v>
      </c>
      <c r="K42" s="1"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32.694164276123047</v>
      </c>
      <c r="P42" s="1">
        <v>31.842578887939453</v>
      </c>
      <c r="Q42" s="1">
        <v>32.781909942626953</v>
      </c>
      <c r="R42" s="1">
        <v>400.01617431640625</v>
      </c>
      <c r="S42" s="1">
        <v>389.06802368164063</v>
      </c>
      <c r="T42" s="1">
        <v>17.778968811035156</v>
      </c>
      <c r="U42" s="1">
        <v>42.963687896728516</v>
      </c>
      <c r="V42" s="1">
        <v>31.537712097167969</v>
      </c>
      <c r="W42" s="1">
        <v>76.212318420410156</v>
      </c>
      <c r="X42" s="1">
        <v>300.19198608398438</v>
      </c>
      <c r="Y42" s="1">
        <v>999.0469970703125</v>
      </c>
      <c r="Z42" s="1">
        <v>4.9414806067943573E-2</v>
      </c>
      <c r="AA42" s="1">
        <v>88.089622497558594</v>
      </c>
      <c r="AB42" s="1">
        <v>-40.876171112060547</v>
      </c>
      <c r="AC42" s="1">
        <v>-2.1303205490112305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1.1036470076617071</v>
      </c>
      <c r="AL42">
        <f>(U42-T42)/(1000-U42)*AK42</f>
        <v>2.9042826804179675E-2</v>
      </c>
      <c r="AM42">
        <f>(P42+273.15)</f>
        <v>304.99257888793943</v>
      </c>
      <c r="AN42">
        <f>(O42+273.15)</f>
        <v>305.84416427612302</v>
      </c>
      <c r="AO42">
        <f>(Y42*AG42+Z42*AH42)*AI42</f>
        <v>159.84751595837952</v>
      </c>
      <c r="AP42">
        <f>((AO42+0.00000010773*(AN42^4-AM42^4))-AL42*44100)/(L42*51.4+0.00000043092*AM42^3)</f>
        <v>-9.085191630765209</v>
      </c>
      <c r="AQ42">
        <f>0.61365*EXP(17.502*J42/(240.97+J42))</f>
        <v>4.7327012930128127</v>
      </c>
      <c r="AR42">
        <f>AQ42*1000/AA42</f>
        <v>53.725979960283972</v>
      </c>
      <c r="AS42">
        <f>(AR42-U42)</f>
        <v>10.762292063555456</v>
      </c>
      <c r="AT42">
        <f>IF(D42,P42,(O42+P42)/2)</f>
        <v>32.26837158203125</v>
      </c>
      <c r="AU42">
        <f>0.61365*EXP(17.502*AT42/(240.97+AT42))</f>
        <v>4.8480980299525891</v>
      </c>
      <c r="AV42">
        <f>IF(AS42&lt;&gt;0,(1000-(AR42+U42)/2)/AS42*AL42,0)</f>
        <v>2.5681105848363712</v>
      </c>
      <c r="AW42">
        <f>U42*AA42/1000</f>
        <v>3.7846550479257419</v>
      </c>
      <c r="AX42">
        <f>(AU42-AW42)</f>
        <v>1.0634429820268472</v>
      </c>
      <c r="AY42">
        <f>1/(1.6/F42+1.37/N42)</f>
        <v>1.7565672456859323</v>
      </c>
      <c r="AZ42">
        <f>G42*AA42*0.001</f>
        <v>33.671881722818704</v>
      </c>
      <c r="BA42">
        <f>G42/S42</f>
        <v>0.98246502652472856</v>
      </c>
      <c r="BB42">
        <f>(1-AL42*AA42/AQ42/F42)*100</f>
        <v>91.579735662383229</v>
      </c>
      <c r="BC42">
        <f>(S42-E42/(N42/1.35))</f>
        <v>388.82098794625909</v>
      </c>
      <c r="BD42">
        <f>E42*BB42/100/BC42</f>
        <v>1.8448233250292711E-3</v>
      </c>
    </row>
    <row r="43" spans="1:56" x14ac:dyDescent="0.35">
      <c r="A43" s="1" t="s">
        <v>0</v>
      </c>
      <c r="B43" s="1" t="s">
        <v>912</v>
      </c>
      <c r="K43" s="1">
        <v>2.72</v>
      </c>
    </row>
    <row r="44" spans="1:56" x14ac:dyDescent="0.35">
      <c r="A44" s="1" t="s">
        <v>0</v>
      </c>
      <c r="B44" s="1" t="s">
        <v>911</v>
      </c>
      <c r="K44" s="1">
        <v>2.72</v>
      </c>
    </row>
    <row r="45" spans="1:56" x14ac:dyDescent="0.35">
      <c r="A45" s="1">
        <v>10</v>
      </c>
      <c r="B45" s="1" t="s">
        <v>910</v>
      </c>
      <c r="C45" s="1">
        <v>2102.0000215917826</v>
      </c>
      <c r="D45" s="1">
        <v>0</v>
      </c>
      <c r="E45">
        <f>(R45-S45*(1000-T45)/(1000-U45))*AK45</f>
        <v>1.847865377985076</v>
      </c>
      <c r="F45">
        <f>IF(AV45&lt;&gt;0,1/(1/AV45-1/N45),0)</f>
        <v>6.9063265527257318</v>
      </c>
      <c r="G45">
        <f>((AY45-AL45/2)*S45-E45)/(AY45+AL45/2)</f>
        <v>380.79303885818376</v>
      </c>
      <c r="H45">
        <f>AL45*1000</f>
        <v>29.405536223375613</v>
      </c>
      <c r="I45">
        <f>(AQ45-AW45)</f>
        <v>0.9323592845525388</v>
      </c>
      <c r="J45">
        <f>(P45+AP45*D45)</f>
        <v>31.988122940063477</v>
      </c>
      <c r="K45" s="1"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32.729438781738281</v>
      </c>
      <c r="P45" s="1">
        <v>31.988122940063477</v>
      </c>
      <c r="Q45" s="1">
        <v>32.802562713623047</v>
      </c>
      <c r="R45" s="1">
        <v>400.06423950195313</v>
      </c>
      <c r="S45" s="1">
        <v>388.04949951171875</v>
      </c>
      <c r="T45" s="1">
        <v>18.099359512329102</v>
      </c>
      <c r="U45" s="1">
        <v>43.584678649902344</v>
      </c>
      <c r="V45" s="1">
        <v>32.043651580810547</v>
      </c>
      <c r="W45" s="1">
        <v>77.163627624511719</v>
      </c>
      <c r="X45" s="1">
        <v>300.1611328125</v>
      </c>
      <c r="Y45" s="1">
        <v>1250.096923828125</v>
      </c>
      <c r="Z45" s="1">
        <v>0.13378530740737915</v>
      </c>
      <c r="AA45" s="1">
        <v>88.093223571777344</v>
      </c>
      <c r="AB45" s="1">
        <v>-40.580329895019531</v>
      </c>
      <c r="AC45" s="1">
        <v>-2.2257416248321533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1.1035335765165439</v>
      </c>
      <c r="AL45">
        <f>(U45-T45)/(1000-U45)*AK45</f>
        <v>2.9405536223375613E-2</v>
      </c>
      <c r="AM45">
        <f>(P45+273.15)</f>
        <v>305.13812294006345</v>
      </c>
      <c r="AN45">
        <f>(O45+273.15)</f>
        <v>305.87943878173826</v>
      </c>
      <c r="AO45">
        <f>(Y45*AG45+Z45*AH45)*AI45</f>
        <v>200.01550334180502</v>
      </c>
      <c r="AP45">
        <f>((AO45+0.00000010773*(AN45^4-AM45^4))-AL45*44100)/(L45*51.4+0.00000043092*AM45^3)</f>
        <v>-8.8971645218756912</v>
      </c>
      <c r="AQ45">
        <f>0.61365*EXP(17.502*J45/(240.97+J45))</f>
        <v>4.7718741251624568</v>
      </c>
      <c r="AR45">
        <f>AQ45*1000/AA45</f>
        <v>54.16845849981172</v>
      </c>
      <c r="AS45">
        <f>(AR45-U45)</f>
        <v>10.583779849909376</v>
      </c>
      <c r="AT45">
        <f>IF(D45,P45,(O45+P45)/2)</f>
        <v>32.358780860900879</v>
      </c>
      <c r="AU45">
        <f>0.61365*EXP(17.502*AT45/(240.97+AT45))</f>
        <v>4.8729131919765916</v>
      </c>
      <c r="AV45">
        <f>IF(AS45&lt;&gt;0,(1000-(AR45+U45)/2)/AS45*AL45,0)</f>
        <v>2.6425620064189852</v>
      </c>
      <c r="AW45">
        <f>U45*AA45/1000</f>
        <v>3.839514840609918</v>
      </c>
      <c r="AX45">
        <f>(AU45-AW45)</f>
        <v>1.0333983513666736</v>
      </c>
      <c r="AY45">
        <f>1/(1.6/F45+1.37/N45)</f>
        <v>1.812450940202128</v>
      </c>
      <c r="AZ45">
        <f>G45*AA45*0.001</f>
        <v>33.54528630671048</v>
      </c>
      <c r="BA45">
        <f>G45/S45</f>
        <v>0.98130016747176385</v>
      </c>
      <c r="BB45">
        <f>(1-AL45*AA45/AQ45/F45)*100</f>
        <v>92.139765239387387</v>
      </c>
      <c r="BC45">
        <f>(S45-E45/(N45/1.35))</f>
        <v>387.46669216846584</v>
      </c>
      <c r="BD45">
        <f>E45*BB45/100/BC45</f>
        <v>4.3942327318165688E-3</v>
      </c>
    </row>
    <row r="46" spans="1:56" x14ac:dyDescent="0.35">
      <c r="A46" s="1" t="s">
        <v>0</v>
      </c>
      <c r="B46" s="1" t="s">
        <v>909</v>
      </c>
      <c r="K46" s="1">
        <v>2.72</v>
      </c>
    </row>
    <row r="47" spans="1:56" x14ac:dyDescent="0.35">
      <c r="A47" s="1" t="s">
        <v>0</v>
      </c>
      <c r="B47" s="1" t="s">
        <v>908</v>
      </c>
      <c r="K47" s="1">
        <v>2.72</v>
      </c>
    </row>
    <row r="48" spans="1:56" x14ac:dyDescent="0.35">
      <c r="A48" s="1">
        <v>11</v>
      </c>
      <c r="B48" s="1" t="s">
        <v>907</v>
      </c>
      <c r="C48" s="1">
        <v>2309.0000215917826</v>
      </c>
      <c r="D48" s="1">
        <v>0</v>
      </c>
      <c r="E48">
        <f>(R48-S48*(1000-T48)/(1000-U48))*AK48</f>
        <v>3.0389169979295461</v>
      </c>
      <c r="F48">
        <f>IF(AV48&lt;&gt;0,1/(1/AV48-1/N48),0)</f>
        <v>7.7097232496197146</v>
      </c>
      <c r="G48">
        <f>((AY48-AL48/2)*S48-E48)/(AY48+AL48/2)</f>
        <v>379.16759509321719</v>
      </c>
      <c r="H48">
        <f>AL48*1000</f>
        <v>29.999184111829656</v>
      </c>
      <c r="I48">
        <f>(AQ48-AW48)</f>
        <v>0.91269206906632494</v>
      </c>
      <c r="J48">
        <f>(P48+AP48*D48)</f>
        <v>32.174396514892578</v>
      </c>
      <c r="K48" s="1"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32.784950256347656</v>
      </c>
      <c r="P48" s="1">
        <v>32.174396514892578</v>
      </c>
      <c r="Q48" s="1">
        <v>32.836719512939453</v>
      </c>
      <c r="R48" s="1">
        <v>400.10153198242188</v>
      </c>
      <c r="S48" s="1">
        <v>386.83285522460938</v>
      </c>
      <c r="T48" s="1">
        <v>18.401161193847656</v>
      </c>
      <c r="U48" s="1">
        <v>44.377384185791016</v>
      </c>
      <c r="V48" s="1">
        <v>32.479503631591797</v>
      </c>
      <c r="W48" s="1">
        <v>78.32958984375</v>
      </c>
      <c r="X48" s="1">
        <v>300.18484497070313</v>
      </c>
      <c r="Y48" s="1">
        <v>1600.1165771484375</v>
      </c>
      <c r="Z48" s="1">
        <v>6.5082162618637085E-2</v>
      </c>
      <c r="AA48" s="1">
        <v>88.101829528808594</v>
      </c>
      <c r="AB48" s="1">
        <v>-40.139225006103516</v>
      </c>
      <c r="AC48" s="1">
        <v>-2.3989295959472656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1.1036207535687612</v>
      </c>
      <c r="AL48">
        <f>(U48-T48)/(1000-U48)*AK48</f>
        <v>2.9999184111829655E-2</v>
      </c>
      <c r="AM48">
        <f>(P48+273.15)</f>
        <v>305.32439651489256</v>
      </c>
      <c r="AN48">
        <f>(O48+273.15)</f>
        <v>305.93495025634763</v>
      </c>
      <c r="AO48">
        <f>(Y48*AG48+Z48*AH48)*AI48</f>
        <v>256.01864662128719</v>
      </c>
      <c r="AP48">
        <f>((AO48+0.00000010773*(AN48^4-AM48^4))-AL48*44100)/(L48*51.4+0.00000043092*AM48^3)</f>
        <v>-8.6646876086615894</v>
      </c>
      <c r="AQ48">
        <f>0.61365*EXP(17.502*J48/(240.97+J48))</f>
        <v>4.8224208055373312</v>
      </c>
      <c r="AR48">
        <f>AQ48*1000/AA48</f>
        <v>54.736897421187358</v>
      </c>
      <c r="AS48">
        <f>(AR48-U48)</f>
        <v>10.359513235396342</v>
      </c>
      <c r="AT48">
        <f>IF(D48,P48,(O48+P48)/2)</f>
        <v>32.479673385620117</v>
      </c>
      <c r="AU48">
        <f>0.61365*EXP(17.502*AT48/(240.97+AT48))</f>
        <v>4.9062679768178299</v>
      </c>
      <c r="AV48">
        <f>IF(AS48&lt;&gt;0,(1000-(AR48+U48)/2)/AS48*AL48,0)</f>
        <v>2.7523021278054345</v>
      </c>
      <c r="AW48">
        <f>U48*AA48/1000</f>
        <v>3.9097287364710063</v>
      </c>
      <c r="AX48">
        <f>(AU48-AW48)</f>
        <v>0.99653924034682362</v>
      </c>
      <c r="AY48">
        <f>1/(1.6/F48+1.37/N48)</f>
        <v>1.895383981535554</v>
      </c>
      <c r="AZ48">
        <f>G48*AA48*0.001</f>
        <v>33.405358825750938</v>
      </c>
      <c r="BA48">
        <f>G48/S48</f>
        <v>0.98018456801726039</v>
      </c>
      <c r="BB48">
        <f>(1-AL48*AA48/AQ48/F48)*100</f>
        <v>92.891295240784757</v>
      </c>
      <c r="BC48">
        <f>(S48-E48/(N48/1.35))</f>
        <v>385.87439625728967</v>
      </c>
      <c r="BD48">
        <f>E48*BB48/100/BC48</f>
        <v>7.3155653447058667E-3</v>
      </c>
    </row>
    <row r="49" spans="1:56" x14ac:dyDescent="0.35">
      <c r="A49" s="1" t="s">
        <v>0</v>
      </c>
      <c r="B49" s="1" t="s">
        <v>906</v>
      </c>
      <c r="K49" s="1">
        <v>2.72</v>
      </c>
    </row>
    <row r="50" spans="1:56" x14ac:dyDescent="0.35">
      <c r="A50" s="1" t="s">
        <v>0</v>
      </c>
      <c r="B50" s="1" t="s">
        <v>905</v>
      </c>
      <c r="K50" s="1">
        <v>2.72</v>
      </c>
    </row>
    <row r="51" spans="1:56" x14ac:dyDescent="0.35">
      <c r="A51" s="1">
        <v>12</v>
      </c>
      <c r="B51" s="1" t="s">
        <v>904</v>
      </c>
      <c r="C51" s="1">
        <v>2517.0000215694308</v>
      </c>
      <c r="D51" s="1">
        <v>0</v>
      </c>
      <c r="E51">
        <f>(R51-S51*(1000-T51)/(1000-U51))*AK51</f>
        <v>4.6618258539468762</v>
      </c>
      <c r="F51">
        <f>IF(AV51&lt;&gt;0,1/(1/AV51-1/N51),0)</f>
        <v>8.7249974611191252</v>
      </c>
      <c r="G51">
        <f>((AY51-AL51/2)*S51-E51)/(AY51+AL51/2)</f>
        <v>376.6781448941781</v>
      </c>
      <c r="H51">
        <f>AL51*1000</f>
        <v>30.901545955523186</v>
      </c>
      <c r="I51">
        <f>(AQ51-AW51)</f>
        <v>0.90026824112997161</v>
      </c>
      <c r="J51">
        <f>(P51+AP51*D51)</f>
        <v>32.470932006835938</v>
      </c>
      <c r="K51" s="1"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32.897998809814453</v>
      </c>
      <c r="P51" s="1">
        <v>32.470932006835938</v>
      </c>
      <c r="Q51" s="1">
        <v>32.917404174804688</v>
      </c>
      <c r="R51" s="1">
        <v>399.9534912109375</v>
      </c>
      <c r="S51" s="1">
        <v>384.9495849609375</v>
      </c>
      <c r="T51" s="1">
        <v>18.706947326660156</v>
      </c>
      <c r="U51" s="1">
        <v>45.4368896484375</v>
      </c>
      <c r="V51" s="1">
        <v>32.814094543457031</v>
      </c>
      <c r="W51" s="1">
        <v>79.701431274414063</v>
      </c>
      <c r="X51" s="1">
        <v>300.16201782226563</v>
      </c>
      <c r="Y51" s="1">
        <v>2000.31005859375</v>
      </c>
      <c r="Z51" s="1">
        <v>4.5798726379871368E-2</v>
      </c>
      <c r="AA51" s="1">
        <v>88.113014221191406</v>
      </c>
      <c r="AB51" s="1">
        <v>-39.672176361083984</v>
      </c>
      <c r="AC51" s="1">
        <v>-2.6513791084289551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1.1035368302289175</v>
      </c>
      <c r="AL51">
        <f>(U51-T51)/(1000-U51)*AK51</f>
        <v>3.0901545955523187E-2</v>
      </c>
      <c r="AM51">
        <f>(P51+273.15)</f>
        <v>305.62093200683591</v>
      </c>
      <c r="AN51">
        <f>(O51+273.15)</f>
        <v>306.04799880981443</v>
      </c>
      <c r="AO51">
        <f>(Y51*AG51+Z51*AH51)*AI51</f>
        <v>320.04960222133377</v>
      </c>
      <c r="AP51">
        <f>((AO51+0.00000010773*(AN51^4-AM51^4))-AL51*44100)/(L51*51.4+0.00000043092*AM51^3)</f>
        <v>-8.4823580529302749</v>
      </c>
      <c r="AQ51">
        <f>0.61365*EXP(17.502*J51/(240.97+J51))</f>
        <v>4.9038495448894492</v>
      </c>
      <c r="AR51">
        <f>AQ51*1000/AA51</f>
        <v>55.654089106283926</v>
      </c>
      <c r="AS51">
        <f>(AR51-U51)</f>
        <v>10.217199457846426</v>
      </c>
      <c r="AT51">
        <f>IF(D51,P51,(O51+P51)/2)</f>
        <v>32.684465408325195</v>
      </c>
      <c r="AU51">
        <f>0.61365*EXP(17.502*AT51/(240.97+AT51))</f>
        <v>4.9632245365582968</v>
      </c>
      <c r="AV51">
        <f>IF(AS51&lt;&gt;0,(1000-(AR51+U51)/2)/AS51*AL51,0)</f>
        <v>2.8715904307958424</v>
      </c>
      <c r="AW51">
        <f>U51*AA51/1000</f>
        <v>4.0035813037594776</v>
      </c>
      <c r="AX51">
        <f>(AU51-AW51)</f>
        <v>0.95964323279881913</v>
      </c>
      <c r="AY51">
        <f>1/(1.6/F51+1.37/N51)</f>
        <v>1.9863001930621478</v>
      </c>
      <c r="AZ51">
        <f>G51*AA51*0.001</f>
        <v>33.190246737872712</v>
      </c>
      <c r="BA51">
        <f>G51/S51</f>
        <v>0.97851292639372833</v>
      </c>
      <c r="BB51">
        <f>(1-AL51*AA51/AQ51/F51)*100</f>
        <v>93.636181002519677</v>
      </c>
      <c r="BC51">
        <f>(S51-E51/(N51/1.35))</f>
        <v>383.47926879342049</v>
      </c>
      <c r="BD51">
        <f>E51*BB51/100/BC51</f>
        <v>1.1383029148768551E-2</v>
      </c>
    </row>
    <row r="52" spans="1:56" x14ac:dyDescent="0.35">
      <c r="A52" s="1" t="s">
        <v>0</v>
      </c>
      <c r="B52" s="1" t="s">
        <v>903</v>
      </c>
      <c r="K52" s="1">
        <v>1.7625600000000001</v>
      </c>
    </row>
    <row r="53" spans="1:56" x14ac:dyDescent="0.35">
      <c r="A53" s="1" t="s">
        <v>0</v>
      </c>
      <c r="B53" s="1" t="s">
        <v>902</v>
      </c>
      <c r="K53" s="1">
        <v>1.7625600000000001</v>
      </c>
    </row>
    <row r="54" spans="1:56" x14ac:dyDescent="0.35">
      <c r="A54" s="1" t="s">
        <v>0</v>
      </c>
      <c r="B54" s="1" t="s">
        <v>901</v>
      </c>
    </row>
    <row r="55" spans="1:56" x14ac:dyDescent="0.35">
      <c r="A55" s="1" t="s">
        <v>0</v>
      </c>
      <c r="B55" s="1" t="s">
        <v>900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3CBFF6-77E6-4F29-8C38-1A44A2664207}">
  <dimension ref="A1:BD55"/>
  <sheetViews>
    <sheetView topLeftCell="A9" zoomScale="55" workbookViewId="0">
      <selection activeCell="K18" sqref="K18:K51"/>
    </sheetView>
  </sheetViews>
  <sheetFormatPr defaultRowHeight="14.5" x14ac:dyDescent="0.35"/>
  <sheetData>
    <row r="1" spans="1:56" x14ac:dyDescent="0.35">
      <c r="A1" s="1" t="s">
        <v>70</v>
      </c>
    </row>
    <row r="2" spans="1:56" x14ac:dyDescent="0.35">
      <c r="A2" s="1" t="s">
        <v>990</v>
      </c>
    </row>
    <row r="3" spans="1:56" x14ac:dyDescent="0.35">
      <c r="A3" s="1" t="s">
        <v>69</v>
      </c>
      <c r="B3" s="1" t="s">
        <v>68</v>
      </c>
    </row>
    <row r="4" spans="1:56" x14ac:dyDescent="0.35">
      <c r="A4" s="1" t="s">
        <v>67</v>
      </c>
      <c r="B4" s="1" t="s">
        <v>66</v>
      </c>
      <c r="C4" s="1">
        <v>1</v>
      </c>
      <c r="D4" s="1">
        <v>0.15999999642372131</v>
      </c>
    </row>
    <row r="5" spans="1:56" x14ac:dyDescent="0.35">
      <c r="A5" s="1" t="s">
        <v>65</v>
      </c>
      <c r="B5" s="1">
        <v>4</v>
      </c>
    </row>
    <row r="6" spans="1:56" x14ac:dyDescent="0.35">
      <c r="A6" s="1" t="s">
        <v>64</v>
      </c>
      <c r="B6" s="1" t="s">
        <v>63</v>
      </c>
    </row>
    <row r="7" spans="1:56" x14ac:dyDescent="0.35">
      <c r="A7" s="1" t="s">
        <v>0</v>
      </c>
      <c r="B7" s="1" t="s">
        <v>62</v>
      </c>
    </row>
    <row r="9" spans="1:56" x14ac:dyDescent="0.35">
      <c r="A9" s="1" t="s">
        <v>61</v>
      </c>
      <c r="B9" s="1" t="s">
        <v>60</v>
      </c>
      <c r="C9" s="1" t="s">
        <v>59</v>
      </c>
      <c r="D9" s="1" t="s">
        <v>58</v>
      </c>
      <c r="E9" s="1" t="s">
        <v>57</v>
      </c>
      <c r="F9" s="1" t="s">
        <v>56</v>
      </c>
      <c r="G9" s="1" t="s">
        <v>55</v>
      </c>
      <c r="H9" s="1" t="s">
        <v>54</v>
      </c>
      <c r="I9" s="1" t="s">
        <v>53</v>
      </c>
      <c r="J9" s="1" t="s">
        <v>52</v>
      </c>
      <c r="K9" s="1" t="s">
        <v>51</v>
      </c>
      <c r="L9" s="1" t="s">
        <v>50</v>
      </c>
      <c r="M9" s="1" t="s">
        <v>49</v>
      </c>
      <c r="N9" s="1" t="s">
        <v>48</v>
      </c>
      <c r="O9" s="1" t="s">
        <v>47</v>
      </c>
      <c r="P9" s="1" t="s">
        <v>46</v>
      </c>
      <c r="Q9" s="1" t="s">
        <v>45</v>
      </c>
      <c r="R9" s="1" t="s">
        <v>44</v>
      </c>
      <c r="S9" s="1" t="s">
        <v>43</v>
      </c>
      <c r="T9" s="1" t="s">
        <v>42</v>
      </c>
      <c r="U9" s="1" t="s">
        <v>41</v>
      </c>
      <c r="V9" s="1" t="s">
        <v>40</v>
      </c>
      <c r="W9" s="1" t="s">
        <v>39</v>
      </c>
      <c r="X9" s="1" t="s">
        <v>38</v>
      </c>
      <c r="Y9" s="1" t="s">
        <v>37</v>
      </c>
      <c r="Z9" s="1" t="s">
        <v>36</v>
      </c>
      <c r="AA9" s="1" t="s">
        <v>35</v>
      </c>
      <c r="AB9" s="1" t="s">
        <v>34</v>
      </c>
      <c r="AC9" s="1" t="s">
        <v>33</v>
      </c>
      <c r="AD9" s="1" t="s">
        <v>32</v>
      </c>
      <c r="AE9" s="1" t="s">
        <v>31</v>
      </c>
      <c r="AF9" s="1" t="s">
        <v>30</v>
      </c>
      <c r="AG9" s="1" t="s">
        <v>29</v>
      </c>
      <c r="AH9" s="1" t="s">
        <v>28</v>
      </c>
      <c r="AI9" s="1" t="s">
        <v>27</v>
      </c>
      <c r="AJ9" s="1" t="s">
        <v>26</v>
      </c>
      <c r="AK9" s="1" t="s">
        <v>25</v>
      </c>
      <c r="AL9" s="1" t="s">
        <v>24</v>
      </c>
      <c r="AM9" s="1" t="s">
        <v>23</v>
      </c>
      <c r="AN9" s="1" t="s">
        <v>22</v>
      </c>
      <c r="AO9" s="1" t="s">
        <v>21</v>
      </c>
      <c r="AP9" s="1" t="s">
        <v>20</v>
      </c>
      <c r="AQ9" s="1" t="s">
        <v>19</v>
      </c>
      <c r="AR9" s="1" t="s">
        <v>18</v>
      </c>
      <c r="AS9" s="1" t="s">
        <v>17</v>
      </c>
      <c r="AT9" s="1" t="s">
        <v>16</v>
      </c>
      <c r="AU9" s="1" t="s">
        <v>15</v>
      </c>
      <c r="AV9" s="1" t="s">
        <v>14</v>
      </c>
      <c r="AW9" s="1" t="s">
        <v>13</v>
      </c>
      <c r="AX9" s="1" t="s">
        <v>12</v>
      </c>
      <c r="AY9" s="1" t="s">
        <v>11</v>
      </c>
      <c r="AZ9" s="1" t="s">
        <v>10</v>
      </c>
      <c r="BA9" s="1" t="s">
        <v>9</v>
      </c>
      <c r="BB9" s="1" t="s">
        <v>8</v>
      </c>
      <c r="BC9" s="1" t="s">
        <v>7</v>
      </c>
      <c r="BD9" s="1" t="s">
        <v>6</v>
      </c>
    </row>
    <row r="10" spans="1:56" x14ac:dyDescent="0.35">
      <c r="A10" s="1" t="s">
        <v>5</v>
      </c>
      <c r="B10" s="1" t="s">
        <v>5</v>
      </c>
      <c r="C10" s="1" t="s">
        <v>5</v>
      </c>
      <c r="D10" s="1" t="s">
        <v>5</v>
      </c>
      <c r="E10" s="1" t="s">
        <v>4</v>
      </c>
      <c r="F10" s="1" t="s">
        <v>4</v>
      </c>
      <c r="G10" s="1" t="s">
        <v>4</v>
      </c>
      <c r="H10" s="1" t="s">
        <v>4</v>
      </c>
      <c r="I10" s="1" t="s">
        <v>4</v>
      </c>
      <c r="J10" s="1" t="s">
        <v>4</v>
      </c>
      <c r="K10" s="1" t="s">
        <v>5</v>
      </c>
      <c r="L10" s="1" t="s">
        <v>4</v>
      </c>
      <c r="M10" s="1" t="s">
        <v>5</v>
      </c>
      <c r="N10" s="1" t="s">
        <v>4</v>
      </c>
      <c r="O10" s="1" t="s">
        <v>5</v>
      </c>
      <c r="P10" s="1" t="s">
        <v>5</v>
      </c>
      <c r="Q10" s="1" t="s">
        <v>5</v>
      </c>
      <c r="R10" s="1" t="s">
        <v>5</v>
      </c>
      <c r="S10" s="1" t="s">
        <v>5</v>
      </c>
      <c r="T10" s="1" t="s">
        <v>5</v>
      </c>
      <c r="U10" s="1" t="s">
        <v>5</v>
      </c>
      <c r="V10" s="1" t="s">
        <v>5</v>
      </c>
      <c r="W10" s="1" t="s">
        <v>5</v>
      </c>
      <c r="X10" s="1" t="s">
        <v>5</v>
      </c>
      <c r="Y10" s="1" t="s">
        <v>5</v>
      </c>
      <c r="Z10" s="1" t="s">
        <v>5</v>
      </c>
      <c r="AA10" s="1" t="s">
        <v>5</v>
      </c>
      <c r="AB10" s="1" t="s">
        <v>5</v>
      </c>
      <c r="AC10" s="1" t="s">
        <v>5</v>
      </c>
      <c r="AD10" s="1" t="s">
        <v>5</v>
      </c>
      <c r="AE10" s="1" t="s">
        <v>5</v>
      </c>
      <c r="AF10" s="1" t="s">
        <v>5</v>
      </c>
      <c r="AG10" s="1" t="s">
        <v>5</v>
      </c>
      <c r="AH10" s="1" t="s">
        <v>5</v>
      </c>
      <c r="AI10" s="1" t="s">
        <v>5</v>
      </c>
      <c r="AJ10" s="1" t="s">
        <v>5</v>
      </c>
      <c r="AK10" s="1" t="s">
        <v>4</v>
      </c>
      <c r="AL10" s="1" t="s">
        <v>4</v>
      </c>
      <c r="AM10" s="1" t="s">
        <v>4</v>
      </c>
      <c r="AN10" s="1" t="s">
        <v>4</v>
      </c>
      <c r="AO10" s="1" t="s">
        <v>4</v>
      </c>
      <c r="AP10" s="1" t="s">
        <v>4</v>
      </c>
      <c r="AQ10" s="1" t="s">
        <v>4</v>
      </c>
      <c r="AR10" s="1" t="s">
        <v>4</v>
      </c>
      <c r="AS10" s="1" t="s">
        <v>4</v>
      </c>
      <c r="AT10" s="1" t="s">
        <v>4</v>
      </c>
      <c r="AU10" s="1" t="s">
        <v>4</v>
      </c>
      <c r="AV10" s="1" t="s">
        <v>4</v>
      </c>
      <c r="AW10" s="1" t="s">
        <v>4</v>
      </c>
      <c r="AX10" s="1" t="s">
        <v>4</v>
      </c>
      <c r="AY10" s="1" t="s">
        <v>4</v>
      </c>
      <c r="AZ10" s="1" t="s">
        <v>4</v>
      </c>
      <c r="BA10" s="1" t="s">
        <v>4</v>
      </c>
      <c r="BB10" s="1" t="s">
        <v>4</v>
      </c>
      <c r="BC10" s="1" t="s">
        <v>4</v>
      </c>
      <c r="BD10" s="1" t="s">
        <v>4</v>
      </c>
    </row>
    <row r="11" spans="1:56" x14ac:dyDescent="0.35">
      <c r="A11" s="1" t="s">
        <v>0</v>
      </c>
      <c r="B11" s="1" t="s">
        <v>989</v>
      </c>
    </row>
    <row r="12" spans="1:56" x14ac:dyDescent="0.35">
      <c r="A12" s="1" t="s">
        <v>0</v>
      </c>
      <c r="B12" s="1" t="s">
        <v>988</v>
      </c>
    </row>
    <row r="13" spans="1:56" x14ac:dyDescent="0.35">
      <c r="A13" s="1" t="s">
        <v>0</v>
      </c>
      <c r="B13" s="1" t="s">
        <v>987</v>
      </c>
    </row>
    <row r="14" spans="1:56" x14ac:dyDescent="0.35">
      <c r="A14" s="1" t="s">
        <v>0</v>
      </c>
      <c r="B14" s="1" t="s">
        <v>986</v>
      </c>
    </row>
    <row r="15" spans="1:56" x14ac:dyDescent="0.35">
      <c r="A15" s="1" t="s">
        <v>0</v>
      </c>
      <c r="B15" s="1" t="s">
        <v>985</v>
      </c>
    </row>
    <row r="16" spans="1:56" x14ac:dyDescent="0.35">
      <c r="A16" s="1" t="s">
        <v>0</v>
      </c>
      <c r="B16" s="1" t="s">
        <v>984</v>
      </c>
    </row>
    <row r="17" spans="1:56" x14ac:dyDescent="0.35">
      <c r="A17" s="1" t="s">
        <v>0</v>
      </c>
      <c r="B17" s="1" t="s">
        <v>983</v>
      </c>
    </row>
    <row r="18" spans="1:56" x14ac:dyDescent="0.35">
      <c r="A18" s="1">
        <v>1</v>
      </c>
      <c r="B18" s="1" t="s">
        <v>982</v>
      </c>
      <c r="C18" s="1">
        <v>428.50000298395753</v>
      </c>
      <c r="D18" s="1">
        <v>0</v>
      </c>
      <c r="E18">
        <f>(R18-S18*(1000-T18)/(1000-U18))*AK18</f>
        <v>-0.23514792310527124</v>
      </c>
      <c r="F18">
        <f>IF(AV18&lt;&gt;0,1/(1/AV18-1/N18),0)</f>
        <v>4.996486391608677</v>
      </c>
      <c r="G18">
        <f>((AY18-AL18/2)*S18-E18)/(AY18+AL18/2)</f>
        <v>384.06560278367022</v>
      </c>
      <c r="H18">
        <f>AL18*1000</f>
        <v>26.622493377993731</v>
      </c>
      <c r="I18">
        <f>(AQ18-AW18)</f>
        <v>0.9692037663543398</v>
      </c>
      <c r="J18">
        <f>(P18+AP18*D18)</f>
        <v>31.830263137817383</v>
      </c>
      <c r="K18" s="1"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32.857486724853516</v>
      </c>
      <c r="P18" s="1">
        <v>31.830263137817383</v>
      </c>
      <c r="Q18" s="1">
        <v>32.941192626953125</v>
      </c>
      <c r="R18" s="1">
        <v>399.72601318359375</v>
      </c>
      <c r="S18" s="1">
        <v>390.51687622070313</v>
      </c>
      <c r="T18" s="1">
        <v>19.546730041503906</v>
      </c>
      <c r="U18" s="1">
        <v>42.645431518554688</v>
      </c>
      <c r="V18" s="1">
        <v>34.388954162597656</v>
      </c>
      <c r="W18" s="1">
        <v>75.026962280273438</v>
      </c>
      <c r="X18" s="1">
        <v>300.12548828125</v>
      </c>
      <c r="Y18" s="1">
        <v>-0.12102040648460388</v>
      </c>
      <c r="Z18" s="1">
        <v>1.3257860206067562E-2</v>
      </c>
      <c r="AA18" s="1">
        <v>88.173469543457031</v>
      </c>
      <c r="AB18" s="1">
        <v>-41.325634002685547</v>
      </c>
      <c r="AC18" s="1">
        <v>-2.0159177780151367</v>
      </c>
      <c r="AD18" s="1">
        <v>0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1.103402530445772</v>
      </c>
      <c r="AL18">
        <f>(U18-T18)/(1000-U18)*AK18</f>
        <v>2.6622493377993731E-2</v>
      </c>
      <c r="AM18">
        <f>(P18+273.15)</f>
        <v>304.98026313781736</v>
      </c>
      <c r="AN18">
        <f>(O18+273.15)</f>
        <v>306.00748672485349</v>
      </c>
      <c r="AO18">
        <f>(Y18*AG18+Z18*AH18)*AI18</f>
        <v>-1.9363264604733921E-2</v>
      </c>
      <c r="AP18">
        <f>((AO18+0.00000010773*(AN18^4-AM18^4))-AL18*44100)/(L18*51.4+0.00000043092*AM18^3)</f>
        <v>-9.5022615589423367</v>
      </c>
      <c r="AQ18">
        <f>0.61365*EXP(17.502*J18/(240.97+J18))</f>
        <v>4.729399423523204</v>
      </c>
      <c r="AR18">
        <f>AQ18*1000/AA18</f>
        <v>53.637442736585065</v>
      </c>
      <c r="AS18">
        <f>(AR18-U18)</f>
        <v>10.992011218030378</v>
      </c>
      <c r="AT18">
        <f>IF(D18,P18,(O18+P18)/2)</f>
        <v>32.343874931335449</v>
      </c>
      <c r="AU18">
        <f>0.61365*EXP(17.502*AT18/(240.97+AT18))</f>
        <v>4.8688142796155747</v>
      </c>
      <c r="AV18">
        <f>IF(AS18&lt;&gt;0,(1000-(AR18+U18)/2)/AS18*AL18,0)</f>
        <v>2.3053877751953977</v>
      </c>
      <c r="AW18">
        <f>U18*AA18/1000</f>
        <v>3.7601956571688642</v>
      </c>
      <c r="AX18">
        <f>(AU18-AW18)</f>
        <v>1.1086186224467105</v>
      </c>
      <c r="AY18">
        <f>1/(1.6/F18+1.37/N18)</f>
        <v>1.5617863099801648</v>
      </c>
      <c r="AZ18">
        <f>G18*AA18*0.001</f>
        <v>33.864396729735411</v>
      </c>
      <c r="BA18">
        <f>G18/S18</f>
        <v>0.98348016736314636</v>
      </c>
      <c r="BB18">
        <f>(1-AL18*AA18/AQ18/F18)*100</f>
        <v>90.066187581700888</v>
      </c>
      <c r="BC18">
        <f>(S18-E18/(N18/1.35))</f>
        <v>390.59104067985106</v>
      </c>
      <c r="BD18">
        <f>E18*BB18/100/BC18</f>
        <v>-5.4222638888448184E-4</v>
      </c>
    </row>
    <row r="19" spans="1:56" x14ac:dyDescent="0.35">
      <c r="A19" s="1" t="s">
        <v>0</v>
      </c>
      <c r="B19" s="1" t="s">
        <v>981</v>
      </c>
      <c r="K19" s="1">
        <v>2.72</v>
      </c>
    </row>
    <row r="20" spans="1:56" x14ac:dyDescent="0.35">
      <c r="A20" s="1" t="s">
        <v>0</v>
      </c>
      <c r="B20" s="1" t="s">
        <v>980</v>
      </c>
      <c r="K20" s="1">
        <v>2.72</v>
      </c>
    </row>
    <row r="21" spans="1:56" x14ac:dyDescent="0.35">
      <c r="A21" s="1">
        <v>2</v>
      </c>
      <c r="B21" s="1" t="s">
        <v>979</v>
      </c>
      <c r="C21" s="1">
        <v>634.0000029951334</v>
      </c>
      <c r="D21" s="1">
        <v>0</v>
      </c>
      <c r="E21">
        <f>(R21-S21*(1000-T21)/(1000-U21))*AK21</f>
        <v>-0.45367377335046788</v>
      </c>
      <c r="F21">
        <f>IF(AV21&lt;&gt;0,1/(1/AV21-1/N21),0)</f>
        <v>4.4188002607306807</v>
      </c>
      <c r="G21">
        <f>((AY21-AL21/2)*S21-E21)/(AY21+AL21/2)</f>
        <v>384.62104767317703</v>
      </c>
      <c r="H21">
        <f>AL21*1000</f>
        <v>25.538329495487471</v>
      </c>
      <c r="I21">
        <f>(AQ21-AW21)</f>
        <v>0.98620948277881171</v>
      </c>
      <c r="J21">
        <f>(P21+AP21*D21)</f>
        <v>31.681299209594727</v>
      </c>
      <c r="K21" s="1"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32.806751251220703</v>
      </c>
      <c r="P21" s="1">
        <v>31.681299209594727</v>
      </c>
      <c r="Q21" s="1">
        <v>32.916007995605469</v>
      </c>
      <c r="R21" s="1">
        <v>399.70758056640625</v>
      </c>
      <c r="S21" s="1">
        <v>391.06826782226563</v>
      </c>
      <c r="T21" s="1">
        <v>19.837839126586914</v>
      </c>
      <c r="U21" s="1">
        <v>42.008487701416016</v>
      </c>
      <c r="V21" s="1">
        <v>34.994976043701172</v>
      </c>
      <c r="W21" s="1">
        <v>74.105155944824219</v>
      </c>
      <c r="X21" s="1">
        <v>300.15435791015625</v>
      </c>
      <c r="Y21" s="1">
        <v>25.893407821655273</v>
      </c>
      <c r="Z21" s="1">
        <v>5.9058725833892822E-2</v>
      </c>
      <c r="AA21" s="1">
        <v>88.158638000488281</v>
      </c>
      <c r="AB21" s="1">
        <v>-41.432544708251953</v>
      </c>
      <c r="AC21" s="1">
        <v>-1.8845058679580688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1.1035086687873388</v>
      </c>
      <c r="AL21">
        <f>(U21-T21)/(1000-U21)*AK21</f>
        <v>2.5538329495487469E-2</v>
      </c>
      <c r="AM21">
        <f>(P21+273.15)</f>
        <v>304.8312992095947</v>
      </c>
      <c r="AN21">
        <f>(O21+273.15)</f>
        <v>305.95675125122068</v>
      </c>
      <c r="AO21">
        <f>(Y21*AG21+Z21*AH21)*AI21</f>
        <v>4.1429451588628012</v>
      </c>
      <c r="AP21">
        <f>((AO21+0.00000010773*(AN21^4-AM21^4))-AL21*44100)/(L21*51.4+0.00000043092*AM21^3)</f>
        <v>-9.0686091870646255</v>
      </c>
      <c r="AQ21">
        <f>0.61365*EXP(17.502*J21/(240.97+J21))</f>
        <v>4.6896205429959101</v>
      </c>
      <c r="AR21">
        <f>AQ21*1000/AA21</f>
        <v>53.195247219789579</v>
      </c>
      <c r="AS21">
        <f>(AR21-U21)</f>
        <v>11.186759518373563</v>
      </c>
      <c r="AT21">
        <f>IF(D21,P21,(O21+P21)/2)</f>
        <v>32.244025230407715</v>
      </c>
      <c r="AU21">
        <f>0.61365*EXP(17.502*AT21/(240.97+AT21))</f>
        <v>4.8414343731077985</v>
      </c>
      <c r="AV21">
        <f>IF(AS21&lt;&gt;0,(1000-(AR21+U21)/2)/AS21*AL21,0)</f>
        <v>2.1742361833853323</v>
      </c>
      <c r="AW21">
        <f>U21*AA21/1000</f>
        <v>3.7034110602170984</v>
      </c>
      <c r="AX21">
        <f>(AU21-AW21)</f>
        <v>1.1380233128907</v>
      </c>
      <c r="AY21">
        <f>1/(1.6/F21+1.37/N21)</f>
        <v>1.4659389117667239</v>
      </c>
      <c r="AZ21">
        <f>G21*AA21*0.001</f>
        <v>33.907667709188161</v>
      </c>
      <c r="BA21">
        <f>G21/S21</f>
        <v>0.98351382436373291</v>
      </c>
      <c r="BB21">
        <f>(1-AL21*AA21/AQ21/F21)*100</f>
        <v>89.135361429510965</v>
      </c>
      <c r="BC21">
        <f>(S21-E21/(N21/1.35))</f>
        <v>391.21135422330974</v>
      </c>
      <c r="BD21">
        <f>E21*BB21/100/BC21</f>
        <v>-1.0336708104745119E-3</v>
      </c>
    </row>
    <row r="22" spans="1:56" x14ac:dyDescent="0.35">
      <c r="A22" s="1" t="s">
        <v>0</v>
      </c>
      <c r="B22" s="1" t="s">
        <v>978</v>
      </c>
      <c r="K22" s="1">
        <v>2.72</v>
      </c>
    </row>
    <row r="23" spans="1:56" x14ac:dyDescent="0.35">
      <c r="A23" s="1" t="s">
        <v>0</v>
      </c>
      <c r="B23" s="1" t="s">
        <v>977</v>
      </c>
      <c r="K23" s="1">
        <v>2.72</v>
      </c>
    </row>
    <row r="24" spans="1:56" x14ac:dyDescent="0.35">
      <c r="A24" s="1">
        <v>3</v>
      </c>
      <c r="B24" s="1" t="s">
        <v>976</v>
      </c>
      <c r="C24" s="1">
        <v>840.0000029951334</v>
      </c>
      <c r="D24" s="1">
        <v>0</v>
      </c>
      <c r="E24">
        <f>(R24-S24*(1000-T24)/(1000-U24))*AK24</f>
        <v>-0.18468923918403804</v>
      </c>
      <c r="F24">
        <f>IF(AV24&lt;&gt;0,1/(1/AV24-1/N24),0)</f>
        <v>4.0790277865595357</v>
      </c>
      <c r="G24">
        <f>((AY24-AL24/2)*S24-E24)/(AY24+AL24/2)</f>
        <v>384.84326818458732</v>
      </c>
      <c r="H24">
        <f>AL24*1000</f>
        <v>24.698545301561474</v>
      </c>
      <c r="I24">
        <f>(AQ24-AW24)</f>
        <v>0.99348142594097277</v>
      </c>
      <c r="J24">
        <f>(P24+AP24*D24)</f>
        <v>31.559320449829102</v>
      </c>
      <c r="K24" s="1"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32.732494354248047</v>
      </c>
      <c r="P24" s="1">
        <v>31.559320449829102</v>
      </c>
      <c r="Q24" s="1">
        <v>32.856372833251953</v>
      </c>
      <c r="R24" s="1">
        <v>400.1368408203125</v>
      </c>
      <c r="S24" s="1">
        <v>391.541259765625</v>
      </c>
      <c r="T24" s="1">
        <v>20.1009521484375</v>
      </c>
      <c r="U24" s="1">
        <v>41.551624298095703</v>
      </c>
      <c r="V24" s="1">
        <v>35.613933563232422</v>
      </c>
      <c r="W24" s="1">
        <v>73.619247436523438</v>
      </c>
      <c r="X24" s="1">
        <v>300.17056274414063</v>
      </c>
      <c r="Y24" s="1">
        <v>49.82183837890625</v>
      </c>
      <c r="Z24" s="1">
        <v>3.1336031854152679E-2</v>
      </c>
      <c r="AA24" s="1">
        <v>88.17425537109375</v>
      </c>
      <c r="AB24" s="1">
        <v>-41.504184722900391</v>
      </c>
      <c r="AC24" s="1">
        <v>-1.8381298780441284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1.1035682453828697</v>
      </c>
      <c r="AL24">
        <f>(U24-T24)/(1000-U24)*AK24</f>
        <v>2.4698545301561473E-2</v>
      </c>
      <c r="AM24">
        <f>(P24+273.15)</f>
        <v>304.70932044982908</v>
      </c>
      <c r="AN24">
        <f>(O24+273.15)</f>
        <v>305.88249435424802</v>
      </c>
      <c r="AO24">
        <f>(Y24*AG24+Z24*AH24)*AI24</f>
        <v>7.9714939624482213</v>
      </c>
      <c r="AP24">
        <f>((AO24+0.00000010773*(AN24^4-AM24^4))-AL24*44100)/(L24*51.4+0.00000043092*AM24^3)</f>
        <v>-8.7306116695945164</v>
      </c>
      <c r="AQ24">
        <f>0.61365*EXP(17.502*J24/(240.97+J24))</f>
        <v>4.6572649578850074</v>
      </c>
      <c r="AR24">
        <f>AQ24*1000/AA24</f>
        <v>52.818874832390172</v>
      </c>
      <c r="AS24">
        <f>(AR24-U24)</f>
        <v>11.267250534294469</v>
      </c>
      <c r="AT24">
        <f>IF(D24,P24,(O24+P24)/2)</f>
        <v>32.145907402038574</v>
      </c>
      <c r="AU24">
        <f>0.61365*EXP(17.502*AT24/(240.97+AT24))</f>
        <v>4.814660019627345</v>
      </c>
      <c r="AV24">
        <f>IF(AS24&lt;&gt;0,(1000-(AR24+U24)/2)/AS24*AL24,0)</f>
        <v>2.0886318455403399</v>
      </c>
      <c r="AW24">
        <f>U24*AA24/1000</f>
        <v>3.6637835319440346</v>
      </c>
      <c r="AX24">
        <f>(AU24-AW24)</f>
        <v>1.1508764876833104</v>
      </c>
      <c r="AY24">
        <f>1/(1.6/F24+1.37/N24)</f>
        <v>1.4038678407631087</v>
      </c>
      <c r="AZ24">
        <f>G24*AA24*0.001</f>
        <v>33.933268606754119</v>
      </c>
      <c r="BA24">
        <f>G24/S24</f>
        <v>0.98289326753188899</v>
      </c>
      <c r="BB24">
        <f>(1-AL24*AA24/AQ24/F24)*100</f>
        <v>88.536280113036227</v>
      </c>
      <c r="BC24">
        <f>(S24-E24/(N24/1.35))</f>
        <v>391.59950981246209</v>
      </c>
      <c r="BD24">
        <f>E24*BB24/100/BC24</f>
        <v>-4.1756176411181939E-4</v>
      </c>
    </row>
    <row r="25" spans="1:56" x14ac:dyDescent="0.35">
      <c r="A25" s="1" t="s">
        <v>0</v>
      </c>
      <c r="B25" s="1" t="s">
        <v>975</v>
      </c>
      <c r="K25" s="1">
        <v>2.72</v>
      </c>
    </row>
    <row r="26" spans="1:56" x14ac:dyDescent="0.35">
      <c r="A26" s="1" t="s">
        <v>0</v>
      </c>
      <c r="B26" s="1" t="s">
        <v>974</v>
      </c>
      <c r="K26" s="1">
        <v>2.72</v>
      </c>
    </row>
    <row r="27" spans="1:56" x14ac:dyDescent="0.35">
      <c r="A27" s="1">
        <v>4</v>
      </c>
      <c r="B27" s="1" t="s">
        <v>973</v>
      </c>
      <c r="C27" s="1">
        <v>1046.0000029951334</v>
      </c>
      <c r="D27" s="1">
        <v>0</v>
      </c>
      <c r="E27">
        <f>(R27-S27*(1000-T27)/(1000-U27))*AK27</f>
        <v>-0.29480695699390935</v>
      </c>
      <c r="F27">
        <f>IF(AV27&lt;&gt;0,1/(1/AV27-1/N27),0)</f>
        <v>3.9286444225315447</v>
      </c>
      <c r="G27">
        <f>((AY27-AL27/2)*S27-E27)/(AY27+AL27/2)</f>
        <v>385.04212367044306</v>
      </c>
      <c r="H27">
        <f>AL27*1000</f>
        <v>24.227193704694749</v>
      </c>
      <c r="I27">
        <f>(AQ27-AW27)</f>
        <v>0.99403021500801358</v>
      </c>
      <c r="J27">
        <f>(P27+AP27*D27)</f>
        <v>31.51140022277832</v>
      </c>
      <c r="K27" s="1"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32.674884796142578</v>
      </c>
      <c r="P27" s="1">
        <v>31.51140022277832</v>
      </c>
      <c r="Q27" s="1">
        <v>32.797809600830078</v>
      </c>
      <c r="R27" s="1">
        <v>400.00311279296875</v>
      </c>
      <c r="S27" s="1">
        <v>391.6710205078125</v>
      </c>
      <c r="T27" s="1">
        <v>20.345205307006836</v>
      </c>
      <c r="U27" s="1">
        <v>41.391735076904297</v>
      </c>
      <c r="V27" s="1">
        <v>36.172649383544922</v>
      </c>
      <c r="W27" s="1">
        <v>73.592216491699219</v>
      </c>
      <c r="X27" s="1">
        <v>300.14608764648438</v>
      </c>
      <c r="Y27" s="1">
        <v>100.92403411865234</v>
      </c>
      <c r="Z27" s="1">
        <v>9.521503746509552E-2</v>
      </c>
      <c r="AA27" s="1">
        <v>88.195793151855469</v>
      </c>
      <c r="AB27" s="1">
        <v>-41.544891357421875</v>
      </c>
      <c r="AC27" s="1">
        <v>-1.833931565284729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1.1034782634061924</v>
      </c>
      <c r="AL27">
        <f>(U27-T27)/(1000-U27)*AK27</f>
        <v>2.4227193704694748E-2</v>
      </c>
      <c r="AM27">
        <f>(P27+273.15)</f>
        <v>304.6614002227783</v>
      </c>
      <c r="AN27">
        <f>(O27+273.15)</f>
        <v>305.82488479614256</v>
      </c>
      <c r="AO27">
        <f>(Y27*AG27+Z27*AH27)*AI27</f>
        <v>16.147845098051903</v>
      </c>
      <c r="AP27">
        <f>((AO27+0.00000010773*(AN27^4-AM27^4))-AL27*44100)/(L27*51.4+0.00000043092*AM27^3)</f>
        <v>-8.4950244838139781</v>
      </c>
      <c r="AQ27">
        <f>0.61365*EXP(17.502*J27/(240.97+J27))</f>
        <v>4.6446071200470653</v>
      </c>
      <c r="AR27">
        <f>AQ27*1000/AA27</f>
        <v>52.662456496649256</v>
      </c>
      <c r="AS27">
        <f>(AR27-U27)</f>
        <v>11.270721419744959</v>
      </c>
      <c r="AT27">
        <f>IF(D27,P27,(O27+P27)/2)</f>
        <v>32.093142509460449</v>
      </c>
      <c r="AU27">
        <f>0.61365*EXP(17.502*AT27/(240.97+AT27))</f>
        <v>4.8003149231167326</v>
      </c>
      <c r="AV27">
        <f>IF(AS27&lt;&gt;0,(1000-(AR27+U27)/2)/AS27*AL27,0)</f>
        <v>2.0484810409076477</v>
      </c>
      <c r="AW27">
        <f>U27*AA27/1000</f>
        <v>3.6505769050390517</v>
      </c>
      <c r="AX27">
        <f>(AU27-AW27)</f>
        <v>1.1497380180776808</v>
      </c>
      <c r="AY27">
        <f>1/(1.6/F27+1.37/N27)</f>
        <v>1.3748868273408248</v>
      </c>
      <c r="AZ27">
        <f>G27*AA27*0.001</f>
        <v>33.959095493989544</v>
      </c>
      <c r="BA27">
        <f>G27/S27</f>
        <v>0.98307534514865336</v>
      </c>
      <c r="BB27">
        <f>(1-AL27*AA27/AQ27/F27)*100</f>
        <v>88.28993582306434</v>
      </c>
      <c r="BC27">
        <f>(S27-E27/(N27/1.35))</f>
        <v>391.76400112286439</v>
      </c>
      <c r="BD27">
        <f>E27*BB27/100/BC27</f>
        <v>-6.6439201250198922E-4</v>
      </c>
    </row>
    <row r="28" spans="1:56" x14ac:dyDescent="0.35">
      <c r="A28" s="1" t="s">
        <v>0</v>
      </c>
      <c r="B28" s="1" t="s">
        <v>972</v>
      </c>
      <c r="K28" s="1">
        <v>2.72</v>
      </c>
    </row>
    <row r="29" spans="1:56" x14ac:dyDescent="0.35">
      <c r="A29" s="1" t="s">
        <v>0</v>
      </c>
      <c r="B29" s="1" t="s">
        <v>971</v>
      </c>
      <c r="K29" s="1">
        <v>2.72</v>
      </c>
    </row>
    <row r="30" spans="1:56" x14ac:dyDescent="0.35">
      <c r="A30" s="1">
        <v>5</v>
      </c>
      <c r="B30" s="1" t="s">
        <v>970</v>
      </c>
      <c r="C30" s="1">
        <v>1252.0000029951334</v>
      </c>
      <c r="D30" s="1">
        <v>0</v>
      </c>
      <c r="E30">
        <f>(R30-S30*(1000-T30)/(1000-U30))*AK30</f>
        <v>-0.45850644161208159</v>
      </c>
      <c r="F30">
        <f>IF(AV30&lt;&gt;0,1/(1/AV30-1/N30),0)</f>
        <v>3.8644386301691673</v>
      </c>
      <c r="G30">
        <f>((AY30-AL30/2)*S30-E30)/(AY30+AL30/2)</f>
        <v>385.29441377181513</v>
      </c>
      <c r="H30">
        <f>AL30*1000</f>
        <v>23.898753059575593</v>
      </c>
      <c r="I30">
        <f>(AQ30-AW30)</f>
        <v>0.98897607889626116</v>
      </c>
      <c r="J30">
        <f>(P30+AP30*D30)</f>
        <v>31.477069854736328</v>
      </c>
      <c r="K30" s="1"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32.624343872070313</v>
      </c>
      <c r="P30" s="1">
        <v>31.477069854736328</v>
      </c>
      <c r="Q30" s="1">
        <v>32.747146606445313</v>
      </c>
      <c r="R30" s="1">
        <v>399.84402465820313</v>
      </c>
      <c r="S30" s="1">
        <v>391.7742919921875</v>
      </c>
      <c r="T30" s="1">
        <v>20.589492797851563</v>
      </c>
      <c r="U30" s="1">
        <v>41.352401733398438</v>
      </c>
      <c r="V30" s="1">
        <v>36.7060546875</v>
      </c>
      <c r="W30" s="1">
        <v>73.721267700195313</v>
      </c>
      <c r="X30" s="1">
        <v>300.13381958007813</v>
      </c>
      <c r="Y30" s="1">
        <v>148.87203979492188</v>
      </c>
      <c r="Z30" s="1">
        <v>0.1771751344203949</v>
      </c>
      <c r="AA30" s="1">
        <v>88.183059692382813</v>
      </c>
      <c r="AB30" s="1">
        <v>-41.576519012451172</v>
      </c>
      <c r="AC30" s="1">
        <v>-1.833599328994751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1.1034331602208753</v>
      </c>
      <c r="AL30">
        <f>(U30-T30)/(1000-U30)*AK30</f>
        <v>2.3898753059575593E-2</v>
      </c>
      <c r="AM30">
        <f>(P30+273.15)</f>
        <v>304.62706985473631</v>
      </c>
      <c r="AN30">
        <f>(O30+273.15)</f>
        <v>305.77434387207029</v>
      </c>
      <c r="AO30">
        <f>(Y30*AG30+Z30*AH30)*AI30</f>
        <v>23.819525834779597</v>
      </c>
      <c r="AP30">
        <f>((AO30+0.00000010773*(AN30^4-AM30^4))-AL30*44100)/(L30*51.4+0.00000043092*AM30^3)</f>
        <v>-8.3156561363952015</v>
      </c>
      <c r="AQ30">
        <f>0.61365*EXP(17.502*J30/(240.97+J30))</f>
        <v>4.6355573893759301</v>
      </c>
      <c r="AR30">
        <f>AQ30*1000/AA30</f>
        <v>52.567436484360798</v>
      </c>
      <c r="AS30">
        <f>(AR30-U30)</f>
        <v>11.21503475096236</v>
      </c>
      <c r="AT30">
        <f>IF(D30,P30,(O30+P30)/2)</f>
        <v>32.05070686340332</v>
      </c>
      <c r="AU30">
        <f>0.61365*EXP(17.502*AT30/(240.97+AT30))</f>
        <v>4.7888050283753563</v>
      </c>
      <c r="AV30">
        <f>IF(AS30&lt;&gt;0,(1000-(AR30+U30)/2)/AS30*AL30,0)</f>
        <v>2.030887113135373</v>
      </c>
      <c r="AW30">
        <f>U30*AA30/1000</f>
        <v>3.6465813104796689</v>
      </c>
      <c r="AX30">
        <f>(AU30-AW30)</f>
        <v>1.1422237178956873</v>
      </c>
      <c r="AY30">
        <f>1/(1.6/F30+1.37/N30)</f>
        <v>1.3622138893483298</v>
      </c>
      <c r="AZ30">
        <f>G30*AA30*0.001</f>
        <v>33.976440288781617</v>
      </c>
      <c r="BA30">
        <f>G30/S30</f>
        <v>0.98346017502214877</v>
      </c>
      <c r="BB30">
        <f>(1-AL30*AA30/AQ30/F30)*100</f>
        <v>88.235539162043011</v>
      </c>
      <c r="BC30">
        <f>(S30-E30/(N30/1.35))</f>
        <v>391.91890259222572</v>
      </c>
      <c r="BD30">
        <f>E30*BB30/100/BC30</f>
        <v>-1.0322687376731374E-3</v>
      </c>
    </row>
    <row r="31" spans="1:56" x14ac:dyDescent="0.35">
      <c r="A31" s="1" t="s">
        <v>0</v>
      </c>
      <c r="B31" s="1" t="s">
        <v>969</v>
      </c>
      <c r="K31" s="1">
        <v>2.72</v>
      </c>
    </row>
    <row r="32" spans="1:56" x14ac:dyDescent="0.35">
      <c r="A32" s="1" t="s">
        <v>0</v>
      </c>
      <c r="B32" s="1" t="s">
        <v>968</v>
      </c>
      <c r="K32" s="1">
        <v>2.72</v>
      </c>
    </row>
    <row r="33" spans="1:56" x14ac:dyDescent="0.35">
      <c r="A33" s="1">
        <v>6</v>
      </c>
      <c r="B33" s="1" t="s">
        <v>967</v>
      </c>
      <c r="C33" s="1">
        <v>1458.0000029951334</v>
      </c>
      <c r="D33" s="1">
        <v>0</v>
      </c>
      <c r="E33">
        <f>(R33-S33*(1000-T33)/(1000-U33))*AK33</f>
        <v>-6.9831039136095552E-3</v>
      </c>
      <c r="F33">
        <f>IF(AV33&lt;&gt;0,1/(1/AV33-1/N33),0)</f>
        <v>3.9264107734550175</v>
      </c>
      <c r="G33">
        <f>((AY33-AL33/2)*S33-E33)/(AY33+AL33/2)</f>
        <v>384.84742067053753</v>
      </c>
      <c r="H33">
        <f>AL33*1000</f>
        <v>23.844087328431666</v>
      </c>
      <c r="I33">
        <f>(AQ33-AW33)</f>
        <v>0.97864255222707897</v>
      </c>
      <c r="J33">
        <f>(P33+AP33*D33)</f>
        <v>31.500555038452148</v>
      </c>
      <c r="K33" s="1"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32.592601776123047</v>
      </c>
      <c r="P33" s="1">
        <v>31.500555038452148</v>
      </c>
      <c r="Q33" s="1">
        <v>32.708179473876953</v>
      </c>
      <c r="R33" s="1">
        <v>400.03182983398438</v>
      </c>
      <c r="S33" s="1">
        <v>391.57708740234375</v>
      </c>
      <c r="T33" s="1">
        <v>20.819534301757813</v>
      </c>
      <c r="U33" s="1">
        <v>41.52984619140625</v>
      </c>
      <c r="V33" s="1">
        <v>37.191490173339844</v>
      </c>
      <c r="W33" s="1">
        <v>74.187873840332031</v>
      </c>
      <c r="X33" s="1">
        <v>300.1522216796875</v>
      </c>
      <c r="Y33" s="1">
        <v>300.52182006835938</v>
      </c>
      <c r="Z33" s="1">
        <v>0.14583231508731842</v>
      </c>
      <c r="AA33" s="1">
        <v>88.204132080078125</v>
      </c>
      <c r="AB33" s="1">
        <v>-41.569110870361328</v>
      </c>
      <c r="AC33" s="1">
        <v>-1.8777941465377808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1.103500814998851</v>
      </c>
      <c r="AL33">
        <f>(U33-T33)/(1000-U33)*AK33</f>
        <v>2.3844087328431667E-2</v>
      </c>
      <c r="AM33">
        <f>(P33+273.15)</f>
        <v>304.65055503845213</v>
      </c>
      <c r="AN33">
        <f>(O33+273.15)</f>
        <v>305.74260177612302</v>
      </c>
      <c r="AO33">
        <f>(Y33*AG33+Z33*AH33)*AI33</f>
        <v>48.08349013618772</v>
      </c>
      <c r="AP33">
        <f>((AO33+0.00000010773*(AN33^4-AM33^4))-AL33*44100)/(L33*51.4+0.00000043092*AM33^3)</f>
        <v>-8.1026993328644732</v>
      </c>
      <c r="AQ33">
        <f>0.61365*EXP(17.502*J33/(240.97+J33))</f>
        <v>4.6417465909592055</v>
      </c>
      <c r="AR33">
        <f>AQ33*1000/AA33</f>
        <v>52.625046939355293</v>
      </c>
      <c r="AS33">
        <f>(AR33-U33)</f>
        <v>11.095200747949043</v>
      </c>
      <c r="AT33">
        <f>IF(D33,P33,(O33+P33)/2)</f>
        <v>32.046578407287598</v>
      </c>
      <c r="AU33">
        <f>0.61365*EXP(17.502*AT33/(240.97+AT33))</f>
        <v>4.7876865433948872</v>
      </c>
      <c r="AV33">
        <f>IF(AS33&lt;&gt;0,(1000-(AR33+U33)/2)/AS33*AL33,0)</f>
        <v>2.047873589446072</v>
      </c>
      <c r="AW33">
        <f>U33*AA33/1000</f>
        <v>3.6631040387321265</v>
      </c>
      <c r="AX33">
        <f>(AU33-AW33)</f>
        <v>1.1245825046627607</v>
      </c>
      <c r="AY33">
        <f>1/(1.6/F33+1.37/N33)</f>
        <v>1.3744490109120135</v>
      </c>
      <c r="AZ33">
        <f>G33*AA33*0.001</f>
        <v>33.945132723501487</v>
      </c>
      <c r="BA33">
        <f>G33/S33</f>
        <v>0.98281394149885104</v>
      </c>
      <c r="BB33">
        <f>(1-AL33*AA33/AQ33/F33)*100</f>
        <v>88.460354302481136</v>
      </c>
      <c r="BC33">
        <f>(S33-E33/(N33/1.35))</f>
        <v>391.57928983780687</v>
      </c>
      <c r="BD33">
        <f>E33*BB33/100/BC33</f>
        <v>-1.5775294106713566E-5</v>
      </c>
    </row>
    <row r="34" spans="1:56" x14ac:dyDescent="0.35">
      <c r="A34" s="1" t="s">
        <v>0</v>
      </c>
      <c r="B34" s="1" t="s">
        <v>966</v>
      </c>
      <c r="K34" s="1">
        <v>2.72</v>
      </c>
    </row>
    <row r="35" spans="1:56" x14ac:dyDescent="0.35">
      <c r="A35" s="1" t="s">
        <v>0</v>
      </c>
      <c r="B35" s="1" t="s">
        <v>965</v>
      </c>
      <c r="K35" s="1">
        <v>2.72</v>
      </c>
    </row>
    <row r="36" spans="1:56" x14ac:dyDescent="0.35">
      <c r="A36" s="1">
        <v>7</v>
      </c>
      <c r="B36" s="1" t="s">
        <v>964</v>
      </c>
      <c r="C36" s="1">
        <v>1664.0000029951334</v>
      </c>
      <c r="D36" s="1">
        <v>0</v>
      </c>
      <c r="E36">
        <f>(R36-S36*(1000-T36)/(1000-U36))*AK36</f>
        <v>4.789072491923374E-2</v>
      </c>
      <c r="F36">
        <f>IF(AV36&lt;&gt;0,1/(1/AV36-1/N36),0)</f>
        <v>4.0620361924295274</v>
      </c>
      <c r="G36">
        <f>((AY36-AL36/2)*S36-E36)/(AY36+AL36/2)</f>
        <v>384.60887721397143</v>
      </c>
      <c r="H36">
        <f>AL36*1000</f>
        <v>24.059417308679826</v>
      </c>
      <c r="I36">
        <f>(AQ36-AW36)</f>
        <v>0.97004952133163957</v>
      </c>
      <c r="J36">
        <f>(P36+AP36*D36)</f>
        <v>31.600429534912109</v>
      </c>
      <c r="K36" s="1"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32.589683532714844</v>
      </c>
      <c r="P36" s="1">
        <v>31.600429534912109</v>
      </c>
      <c r="Q36" s="1">
        <v>32.693977355957031</v>
      </c>
      <c r="R36" s="1">
        <v>399.882080078125</v>
      </c>
      <c r="S36" s="1">
        <v>391.30718994140625</v>
      </c>
      <c r="T36" s="1">
        <v>21.033113479614258</v>
      </c>
      <c r="U36" s="1">
        <v>41.921657562255859</v>
      </c>
      <c r="V36" s="1">
        <v>37.583621978759766</v>
      </c>
      <c r="W36" s="1">
        <v>74.908920288085938</v>
      </c>
      <c r="X36" s="1">
        <v>300.1558837890625</v>
      </c>
      <c r="Y36" s="1">
        <v>500.0028076171875</v>
      </c>
      <c r="Z36" s="1">
        <v>0.11329571902751923</v>
      </c>
      <c r="AA36" s="1">
        <v>88.214500427246094</v>
      </c>
      <c r="AB36" s="1">
        <v>-41.494251251220703</v>
      </c>
      <c r="AC36" s="1">
        <v>-1.9485154151916504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1.1035142786362588</v>
      </c>
      <c r="AL36">
        <f>(U36-T36)/(1000-U36)*AK36</f>
        <v>2.4059417308679828E-2</v>
      </c>
      <c r="AM36">
        <f>(P36+273.15)</f>
        <v>304.75042953491209</v>
      </c>
      <c r="AN36">
        <f>(O36+273.15)</f>
        <v>305.73968353271482</v>
      </c>
      <c r="AO36">
        <f>(Y36*AG36+Z36*AH36)*AI36</f>
        <v>80.000447430600616</v>
      </c>
      <c r="AP36">
        <f>((AO36+0.00000010773*(AN36^4-AM36^4))-AL36*44100)/(L36*51.4+0.00000043092*AM36^3)</f>
        <v>-7.9286865260123651</v>
      </c>
      <c r="AQ36">
        <f>0.61365*EXP(17.502*J36/(240.97+J36))</f>
        <v>4.6681476002681235</v>
      </c>
      <c r="AR36">
        <f>AQ36*1000/AA36</f>
        <v>52.918143589308485</v>
      </c>
      <c r="AS36">
        <f>(AR36-U36)</f>
        <v>10.996486027052626</v>
      </c>
      <c r="AT36">
        <f>IF(D36,P36,(O36+P36)/2)</f>
        <v>32.095056533813477</v>
      </c>
      <c r="AU36">
        <f>0.61365*EXP(17.502*AT36/(240.97+AT36))</f>
        <v>4.800834634396745</v>
      </c>
      <c r="AV36">
        <f>IF(AS36&lt;&gt;0,(1000-(AR36+U36)/2)/AS36*AL36,0)</f>
        <v>2.0841678037519227</v>
      </c>
      <c r="AW36">
        <f>U36*AA36/1000</f>
        <v>3.6980980789364839</v>
      </c>
      <c r="AX36">
        <f>(AU36-AW36)</f>
        <v>1.1027365554602611</v>
      </c>
      <c r="AY36">
        <f>1/(1.6/F36+1.37/N36)</f>
        <v>1.4006415249310944</v>
      </c>
      <c r="AZ36">
        <f>G36*AA36*0.001</f>
        <v>33.928079963314524</v>
      </c>
      <c r="BA36">
        <f>G36/S36</f>
        <v>0.9828822140261777</v>
      </c>
      <c r="BB36">
        <f>(1-AL36*AA36/AQ36/F36)*100</f>
        <v>88.807252255033234</v>
      </c>
      <c r="BC36">
        <f>(S36-E36/(N36/1.35))</f>
        <v>391.29208545030576</v>
      </c>
      <c r="BD36">
        <f>E36*BB36/100/BC36</f>
        <v>1.0869230037413919E-4</v>
      </c>
    </row>
    <row r="37" spans="1:56" x14ac:dyDescent="0.35">
      <c r="A37" s="1" t="s">
        <v>0</v>
      </c>
      <c r="B37" s="1" t="s">
        <v>963</v>
      </c>
      <c r="K37" s="1">
        <v>2.72</v>
      </c>
    </row>
    <row r="38" spans="1:56" x14ac:dyDescent="0.35">
      <c r="A38" s="1" t="s">
        <v>0</v>
      </c>
      <c r="B38" s="1" t="s">
        <v>962</v>
      </c>
      <c r="K38" s="1">
        <v>2.72</v>
      </c>
    </row>
    <row r="39" spans="1:56" x14ac:dyDescent="0.35">
      <c r="A39" s="1">
        <v>8</v>
      </c>
      <c r="B39" s="1" t="s">
        <v>961</v>
      </c>
      <c r="C39" s="1">
        <v>1869.0000029951334</v>
      </c>
      <c r="D39" s="1">
        <v>0</v>
      </c>
      <c r="E39">
        <f>(R39-S39*(1000-T39)/(1000-U39))*AK39</f>
        <v>0.27150096251222117</v>
      </c>
      <c r="F39">
        <f>IF(AV39&lt;&gt;0,1/(1/AV39-1/N39),0)</f>
        <v>4.3659433368330323</v>
      </c>
      <c r="G39">
        <f>((AY39-AL39/2)*S39-E39)/(AY39+AL39/2)</f>
        <v>384.47830362324203</v>
      </c>
      <c r="H39">
        <f>AL39*1000</f>
        <v>24.439398799671707</v>
      </c>
      <c r="I39">
        <f>(AQ39-AW39)</f>
        <v>0.94978287115301097</v>
      </c>
      <c r="J39">
        <f>(P39+AP39*D39)</f>
        <v>31.699712753295898</v>
      </c>
      <c r="K39" s="1"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32.607040405273438</v>
      </c>
      <c r="P39" s="1">
        <v>31.699712753295898</v>
      </c>
      <c r="Q39" s="1">
        <v>32.697074890136719</v>
      </c>
      <c r="R39" s="1">
        <v>400.07949829101563</v>
      </c>
      <c r="S39" s="1">
        <v>391.171875</v>
      </c>
      <c r="T39" s="1">
        <v>21.24676513671875</v>
      </c>
      <c r="U39" s="1">
        <v>42.449600219726563</v>
      </c>
      <c r="V39" s="1">
        <v>37.928974151611328</v>
      </c>
      <c r="W39" s="1">
        <v>75.779525756835938</v>
      </c>
      <c r="X39" s="1">
        <v>300.21136474609375</v>
      </c>
      <c r="Y39" s="1">
        <v>749.83782958984375</v>
      </c>
      <c r="Z39" s="1">
        <v>2.4104854092001915E-2</v>
      </c>
      <c r="AA39" s="1">
        <v>88.216117858886719</v>
      </c>
      <c r="AB39" s="1">
        <v>-41.423816680908203</v>
      </c>
      <c r="AC39" s="1">
        <v>-2.0422754287719727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1.1037182527429914</v>
      </c>
      <c r="AL39">
        <f>(U39-T39)/(1000-U39)*AK39</f>
        <v>2.4439398799671708E-2</v>
      </c>
      <c r="AM39">
        <f>(P39+273.15)</f>
        <v>304.84971275329588</v>
      </c>
      <c r="AN39">
        <f>(O39+273.15)</f>
        <v>305.75704040527341</v>
      </c>
      <c r="AO39">
        <f>(Y39*AG39+Z39*AH39)*AI39</f>
        <v>119.97405005274595</v>
      </c>
      <c r="AP39">
        <f>((AO39+0.00000010773*(AN39^4-AM39^4))-AL39*44100)/(L39*51.4+0.00000043092*AM39^3)</f>
        <v>-7.7461100807941072</v>
      </c>
      <c r="AQ39">
        <f>0.61365*EXP(17.502*J39/(240.97+J39))</f>
        <v>4.6945218071990329</v>
      </c>
      <c r="AR39">
        <f>AQ39*1000/AA39</f>
        <v>53.216145996228697</v>
      </c>
      <c r="AS39">
        <f>(AR39-U39)</f>
        <v>10.766545776502134</v>
      </c>
      <c r="AT39">
        <f>IF(D39,P39,(O39+P39)/2)</f>
        <v>32.153376579284668</v>
      </c>
      <c r="AU39">
        <f>0.61365*EXP(17.502*AT39/(240.97+AT39))</f>
        <v>4.8166936634085236</v>
      </c>
      <c r="AV39">
        <f>IF(AS39&lt;&gt;0,(1000-(AR39+U39)/2)/AS39*AL39,0)</f>
        <v>2.1613609992574516</v>
      </c>
      <c r="AW39">
        <f>U39*AA39/1000</f>
        <v>3.7447389360460219</v>
      </c>
      <c r="AX39">
        <f>(AU39-AW39)</f>
        <v>1.0719547273625016</v>
      </c>
      <c r="AY39">
        <f>1/(1.6/F39+1.37/N39)</f>
        <v>1.4565786238675329</v>
      </c>
      <c r="AZ39">
        <f>G39*AA39*0.001</f>
        <v>33.917183346612752</v>
      </c>
      <c r="BA39">
        <f>G39/S39</f>
        <v>0.98288841349660439</v>
      </c>
      <c r="BB39">
        <f>(1-AL39*AA39/AQ39/F39)*100</f>
        <v>89.481132023515485</v>
      </c>
      <c r="BC39">
        <f>(S39-E39/(N39/1.35))</f>
        <v>391.08624497708951</v>
      </c>
      <c r="BD39">
        <f>E39*BB39/100/BC39</f>
        <v>6.2119836182146428E-4</v>
      </c>
    </row>
    <row r="40" spans="1:56" x14ac:dyDescent="0.35">
      <c r="A40" s="1" t="s">
        <v>0</v>
      </c>
      <c r="B40" s="1" t="s">
        <v>960</v>
      </c>
      <c r="K40" s="1">
        <v>2.72</v>
      </c>
    </row>
    <row r="41" spans="1:56" x14ac:dyDescent="0.35">
      <c r="A41" s="1" t="s">
        <v>0</v>
      </c>
      <c r="B41" s="1" t="s">
        <v>959</v>
      </c>
      <c r="K41" s="1">
        <v>2.72</v>
      </c>
    </row>
    <row r="42" spans="1:56" x14ac:dyDescent="0.35">
      <c r="A42" s="1">
        <v>9</v>
      </c>
      <c r="B42" s="1" t="s">
        <v>958</v>
      </c>
      <c r="C42" s="1">
        <v>2075.5000029839575</v>
      </c>
      <c r="D42" s="1">
        <v>0</v>
      </c>
      <c r="E42">
        <f>(R42-S42*(1000-T42)/(1000-U42))*AK42</f>
        <v>0.57556320798127625</v>
      </c>
      <c r="F42">
        <f>IF(AV42&lt;&gt;0,1/(1/AV42-1/N42),0)</f>
        <v>4.6409172135958388</v>
      </c>
      <c r="G42">
        <f>((AY42-AL42/2)*S42-E42)/(AY42+AL42/2)</f>
        <v>383.89752720428845</v>
      </c>
      <c r="H42">
        <f>AL42*1000</f>
        <v>24.876861341665087</v>
      </c>
      <c r="I42">
        <f>(AQ42-AW42)</f>
        <v>0.93811116850392473</v>
      </c>
      <c r="J42">
        <f>(P42+AP42*D42)</f>
        <v>31.848045349121094</v>
      </c>
      <c r="K42" s="1"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32.647628784179688</v>
      </c>
      <c r="P42" s="1">
        <v>31.848045349121094</v>
      </c>
      <c r="Q42" s="1">
        <v>32.722480773925781</v>
      </c>
      <c r="R42" s="1">
        <v>400.013916015625</v>
      </c>
      <c r="S42" s="1">
        <v>390.68551635742188</v>
      </c>
      <c r="T42" s="1">
        <v>21.450674057006836</v>
      </c>
      <c r="U42" s="1">
        <v>43.022907257080078</v>
      </c>
      <c r="V42" s="1">
        <v>38.212989807128906</v>
      </c>
      <c r="W42" s="1">
        <v>76.642532348632813</v>
      </c>
      <c r="X42" s="1">
        <v>300.17251586914063</v>
      </c>
      <c r="Y42" s="1">
        <v>999.90283203125</v>
      </c>
      <c r="Z42" s="1">
        <v>0.21694274246692657</v>
      </c>
      <c r="AA42" s="1">
        <v>88.233375549316406</v>
      </c>
      <c r="AB42" s="1">
        <v>-41.318851470947266</v>
      </c>
      <c r="AC42" s="1">
        <v>-2.1435973644256592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1.1035754259894874</v>
      </c>
      <c r="AL42">
        <f>(U42-T42)/(1000-U42)*AK42</f>
        <v>2.4876861341665089E-2</v>
      </c>
      <c r="AM42">
        <f>(P42+273.15)</f>
        <v>304.99804534912107</v>
      </c>
      <c r="AN42">
        <f>(O42+273.15)</f>
        <v>305.79762878417966</v>
      </c>
      <c r="AO42">
        <f>(Y42*AG42+Z42*AH42)*AI42</f>
        <v>159.98444954906881</v>
      </c>
      <c r="AP42">
        <f>((AO42+0.00000010773*(AN42^4-AM42^4))-AL42*44100)/(L42*51.4+0.00000043092*AM42^3)</f>
        <v>-7.5862140770632136</v>
      </c>
      <c r="AQ42">
        <f>0.61365*EXP(17.502*J42/(240.97+J42))</f>
        <v>4.7341675017412816</v>
      </c>
      <c r="AR42">
        <f>AQ42*1000/AA42</f>
        <v>53.655065016697755</v>
      </c>
      <c r="AS42">
        <f>(AR42-U42)</f>
        <v>10.632157759617677</v>
      </c>
      <c r="AT42">
        <f>IF(D42,P42,(O42+P42)/2)</f>
        <v>32.247837066650391</v>
      </c>
      <c r="AU42">
        <f>0.61365*EXP(17.502*AT42/(240.97+AT42))</f>
        <v>4.8424771554517827</v>
      </c>
      <c r="AV42">
        <f>IF(AS42&lt;&gt;0,(1000-(AR42+U42)/2)/AS42*AL42,0)</f>
        <v>2.2266730443051985</v>
      </c>
      <c r="AW42">
        <f>U42*AA42/1000</f>
        <v>3.7960563332373569</v>
      </c>
      <c r="AX42">
        <f>(AU42-AW42)</f>
        <v>1.0464208222144258</v>
      </c>
      <c r="AY42">
        <f>1/(1.6/F42+1.37/N42)</f>
        <v>1.5041510031601788</v>
      </c>
      <c r="AZ42">
        <f>G42*AA42*0.001</f>
        <v>33.872574690269893</v>
      </c>
      <c r="BA42">
        <f>G42/S42</f>
        <v>0.98262543946747338</v>
      </c>
      <c r="BB42">
        <f>(1-AL42*AA42/AQ42/F42)*100</f>
        <v>90.009642289672755</v>
      </c>
      <c r="BC42">
        <f>(S42-E42/(N42/1.35))</f>
        <v>390.50398664854043</v>
      </c>
      <c r="BD42">
        <f>E42*BB42/100/BC42</f>
        <v>1.326650693379927E-3</v>
      </c>
    </row>
    <row r="43" spans="1:56" x14ac:dyDescent="0.35">
      <c r="A43" s="1" t="s">
        <v>0</v>
      </c>
      <c r="B43" s="1" t="s">
        <v>957</v>
      </c>
      <c r="K43" s="1">
        <v>2.72</v>
      </c>
    </row>
    <row r="44" spans="1:56" x14ac:dyDescent="0.35">
      <c r="A44" s="1" t="s">
        <v>0</v>
      </c>
      <c r="B44" s="1" t="s">
        <v>956</v>
      </c>
      <c r="K44" s="1">
        <v>2.72</v>
      </c>
    </row>
    <row r="45" spans="1:56" x14ac:dyDescent="0.35">
      <c r="A45" s="1">
        <v>10</v>
      </c>
      <c r="B45" s="1" t="s">
        <v>955</v>
      </c>
      <c r="C45" s="1">
        <v>2281.5000029839575</v>
      </c>
      <c r="D45" s="1">
        <v>0</v>
      </c>
      <c r="E45">
        <f>(R45-S45*(1000-T45)/(1000-U45))*AK45</f>
        <v>1.2692576455477018</v>
      </c>
      <c r="F45">
        <f>IF(AV45&lt;&gt;0,1/(1/AV45-1/N45),0)</f>
        <v>4.9205808057569609</v>
      </c>
      <c r="G45">
        <f>((AY45-AL45/2)*S45-E45)/(AY45+AL45/2)</f>
        <v>382.8335844267329</v>
      </c>
      <c r="H45">
        <f>AL45*1000</f>
        <v>25.366028546627039</v>
      </c>
      <c r="I45">
        <f>(AQ45-AW45)</f>
        <v>0.93007934886282762</v>
      </c>
      <c r="J45">
        <f>(P45+AP45*D45)</f>
        <v>32.018180847167969</v>
      </c>
      <c r="K45" s="1"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32.698783874511719</v>
      </c>
      <c r="P45" s="1">
        <v>32.018180847167969</v>
      </c>
      <c r="Q45" s="1">
        <v>32.754875183105469</v>
      </c>
      <c r="R45" s="1">
        <v>400.09115600585938</v>
      </c>
      <c r="S45" s="1">
        <v>389.97683715820313</v>
      </c>
      <c r="T45" s="1">
        <v>21.642780303955078</v>
      </c>
      <c r="U45" s="1">
        <v>43.626300811767578</v>
      </c>
      <c r="V45" s="1">
        <v>38.450519561767578</v>
      </c>
      <c r="W45" s="1">
        <v>77.506401062011719</v>
      </c>
      <c r="X45" s="1">
        <v>300.15927124023438</v>
      </c>
      <c r="Y45" s="1">
        <v>1250.1910400390625</v>
      </c>
      <c r="Z45" s="1">
        <v>1.2052459642291069E-2</v>
      </c>
      <c r="AA45" s="1">
        <v>88.2476806640625</v>
      </c>
      <c r="AB45" s="1">
        <v>-41.158027648925781</v>
      </c>
      <c r="AC45" s="1">
        <v>-2.2621233463287354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1.1035267325008613</v>
      </c>
      <c r="AL45">
        <f>(U45-T45)/(1000-U45)*AK45</f>
        <v>2.5366028546627038E-2</v>
      </c>
      <c r="AM45">
        <f>(P45+273.15)</f>
        <v>305.16818084716795</v>
      </c>
      <c r="AN45">
        <f>(O45+273.15)</f>
        <v>305.8487838745117</v>
      </c>
      <c r="AO45">
        <f>(Y45*AG45+Z45*AH45)*AI45</f>
        <v>200.03056193521843</v>
      </c>
      <c r="AP45">
        <f>((AO45+0.00000010773*(AN45^4-AM45^4))-AL45*44100)/(L45*51.4+0.00000043092*AM45^3)</f>
        <v>-7.445701929407524</v>
      </c>
      <c r="AQ45">
        <f>0.61365*EXP(17.502*J45/(240.97+J45))</f>
        <v>4.7799992114540233</v>
      </c>
      <c r="AR45">
        <f>AQ45*1000/AA45</f>
        <v>54.165720566077205</v>
      </c>
      <c r="AS45">
        <f>(AR45-U45)</f>
        <v>10.539419754309627</v>
      </c>
      <c r="AT45">
        <f>IF(D45,P45,(O45+P45)/2)</f>
        <v>32.358482360839844</v>
      </c>
      <c r="AU45">
        <f>0.61365*EXP(17.502*AT45/(240.97+AT45))</f>
        <v>4.8728310793692113</v>
      </c>
      <c r="AV45">
        <f>IF(AS45&lt;&gt;0,(1000-(AR45+U45)/2)/AS45*AL45,0)</f>
        <v>2.289094798962771</v>
      </c>
      <c r="AW45">
        <f>U45*AA45/1000</f>
        <v>3.8499198625911957</v>
      </c>
      <c r="AX45">
        <f>(AU45-AW45)</f>
        <v>1.0229112167780157</v>
      </c>
      <c r="AY45">
        <f>1/(1.6/F45+1.37/N45)</f>
        <v>1.5498294221484441</v>
      </c>
      <c r="AZ45">
        <f>G45*AA45*0.001</f>
        <v>33.784175905968731</v>
      </c>
      <c r="BA45">
        <f>G45/S45</f>
        <v>0.98168287946657606</v>
      </c>
      <c r="BB45">
        <f>(1-AL45*AA45/AQ45/F45)*100</f>
        <v>90.482747672741652</v>
      </c>
      <c r="BC45">
        <f>(S45-E45/(N45/1.35))</f>
        <v>389.57651975136275</v>
      </c>
      <c r="BD45">
        <f>E45*BB45/100/BC45</f>
        <v>2.9479682026803959E-3</v>
      </c>
    </row>
    <row r="46" spans="1:56" x14ac:dyDescent="0.35">
      <c r="A46" s="1" t="s">
        <v>0</v>
      </c>
      <c r="B46" s="1" t="s">
        <v>954</v>
      </c>
      <c r="K46" s="1">
        <v>2.72</v>
      </c>
    </row>
    <row r="47" spans="1:56" x14ac:dyDescent="0.35">
      <c r="A47" s="1" t="s">
        <v>0</v>
      </c>
      <c r="B47" s="1" t="s">
        <v>953</v>
      </c>
      <c r="K47" s="1">
        <v>2.72</v>
      </c>
    </row>
    <row r="48" spans="1:56" x14ac:dyDescent="0.35">
      <c r="A48" s="1">
        <v>11</v>
      </c>
      <c r="B48" s="1" t="s">
        <v>952</v>
      </c>
      <c r="C48" s="1">
        <v>2488.5000029616058</v>
      </c>
      <c r="D48" s="1">
        <v>0</v>
      </c>
      <c r="E48">
        <f>(R48-S48*(1000-T48)/(1000-U48))*AK48</f>
        <v>2.1363286933292707</v>
      </c>
      <c r="F48">
        <f>IF(AV48&lt;&gt;0,1/(1/AV48-1/N48),0)</f>
        <v>5.5786262122308719</v>
      </c>
      <c r="G48">
        <f>((AY48-AL48/2)*S48-E48)/(AY48+AL48/2)</f>
        <v>381.42979342000194</v>
      </c>
      <c r="H48">
        <f>AL48*1000</f>
        <v>26.215410165405686</v>
      </c>
      <c r="I48">
        <f>(AQ48-AW48)</f>
        <v>0.90784253406201776</v>
      </c>
      <c r="J48">
        <f>(P48+AP48*D48)</f>
        <v>32.229137420654297</v>
      </c>
      <c r="K48" s="1"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32.778682708740234</v>
      </c>
      <c r="P48" s="1">
        <v>32.229137420654297</v>
      </c>
      <c r="Q48" s="1">
        <v>32.811203002929688</v>
      </c>
      <c r="R48" s="1">
        <v>400.02554321289063</v>
      </c>
      <c r="S48" s="1">
        <v>388.85369873046875</v>
      </c>
      <c r="T48" s="1">
        <v>21.828376770019531</v>
      </c>
      <c r="U48" s="1">
        <v>44.523284912109375</v>
      </c>
      <c r="V48" s="1">
        <v>38.610580444335938</v>
      </c>
      <c r="W48" s="1">
        <v>78.75390625</v>
      </c>
      <c r="X48" s="1">
        <v>300.20452880859375</v>
      </c>
      <c r="Y48" s="1">
        <v>1599.0450439453125</v>
      </c>
      <c r="Z48" s="1">
        <v>3.374679759144783E-2</v>
      </c>
      <c r="AA48" s="1">
        <v>88.257659912109375</v>
      </c>
      <c r="AB48" s="1">
        <v>-40.912445068359375</v>
      </c>
      <c r="AC48" s="1">
        <v>-2.4511120319366455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1.1036931206198297</v>
      </c>
      <c r="AL48">
        <f>(U48-T48)/(1000-U48)*AK48</f>
        <v>2.6215410165405687E-2</v>
      </c>
      <c r="AM48">
        <f>(P48+273.15)</f>
        <v>305.37913742065427</v>
      </c>
      <c r="AN48">
        <f>(O48+273.15)</f>
        <v>305.92868270874021</v>
      </c>
      <c r="AO48">
        <f>(Y48*AG48+Z48*AH48)*AI48</f>
        <v>255.84720131261929</v>
      </c>
      <c r="AP48">
        <f>((AO48+0.00000010773*(AN48^4-AM48^4))-AL48*44100)/(L48*51.4+0.00000043092*AM48^3)</f>
        <v>-7.3071034008949205</v>
      </c>
      <c r="AQ48">
        <f>0.61365*EXP(17.502*J48/(240.97+J48))</f>
        <v>4.8373634720049177</v>
      </c>
      <c r="AR48">
        <f>AQ48*1000/AA48</f>
        <v>54.809559610147879</v>
      </c>
      <c r="AS48">
        <f>(AR48-U48)</f>
        <v>10.286274698038504</v>
      </c>
      <c r="AT48">
        <f>IF(D48,P48,(O48+P48)/2)</f>
        <v>32.503910064697266</v>
      </c>
      <c r="AU48">
        <f>0.61365*EXP(17.502*AT48/(240.97+AT48))</f>
        <v>4.9129788429219685</v>
      </c>
      <c r="AV48">
        <f>IF(AS48&lt;&gt;0,(1000-(AR48+U48)/2)/AS48*AL48,0)</f>
        <v>2.4220026458298562</v>
      </c>
      <c r="AW48">
        <f>U48*AA48/1000</f>
        <v>3.9295209379428999</v>
      </c>
      <c r="AX48">
        <f>(AU48-AW48)</f>
        <v>0.9834579049790686</v>
      </c>
      <c r="AY48">
        <f>1/(1.6/F48+1.37/N48)</f>
        <v>1.6477819997602916</v>
      </c>
      <c r="AZ48">
        <f>G48*AA48*0.001</f>
        <v>33.664100988008663</v>
      </c>
      <c r="BA48">
        <f>G48/S48</f>
        <v>0.98090823017833084</v>
      </c>
      <c r="BB48">
        <f>(1-AL48*AA48/AQ48/F48)*100</f>
        <v>91.426205274642513</v>
      </c>
      <c r="BC48">
        <f>(S48-E48/(N48/1.35))</f>
        <v>388.17991152448093</v>
      </c>
      <c r="BD48">
        <f>E48*BB48/100/BC48</f>
        <v>5.0315953982104228E-3</v>
      </c>
    </row>
    <row r="49" spans="1:56" x14ac:dyDescent="0.35">
      <c r="A49" s="1" t="s">
        <v>0</v>
      </c>
      <c r="B49" s="1" t="s">
        <v>951</v>
      </c>
      <c r="K49" s="1">
        <v>2.72</v>
      </c>
    </row>
    <row r="50" spans="1:56" x14ac:dyDescent="0.35">
      <c r="A50" s="1" t="s">
        <v>0</v>
      </c>
      <c r="B50" s="1" t="s">
        <v>946</v>
      </c>
      <c r="K50" s="1">
        <v>2.72</v>
      </c>
    </row>
    <row r="51" spans="1:56" x14ac:dyDescent="0.35">
      <c r="A51" s="1">
        <v>12</v>
      </c>
      <c r="B51" s="1" t="s">
        <v>950</v>
      </c>
      <c r="C51" s="1">
        <v>2696.0000029504299</v>
      </c>
      <c r="D51" s="1">
        <v>0</v>
      </c>
      <c r="E51">
        <f>(R51-S51*(1000-T51)/(1000-U51))*AK51</f>
        <v>4.0284065588751838</v>
      </c>
      <c r="F51">
        <f>IF(AV51&lt;&gt;0,1/(1/AV51-1/N51),0)</f>
        <v>6.4431496071269585</v>
      </c>
      <c r="G51">
        <f>((AY51-AL51/2)*S51-E51)/(AY51+AL51/2)</f>
        <v>378.56825976722121</v>
      </c>
      <c r="H51">
        <f>AL51*1000</f>
        <v>27.252261508916643</v>
      </c>
      <c r="I51">
        <f>(AQ51-AW51)</f>
        <v>0.88789050508140566</v>
      </c>
      <c r="J51">
        <f>(P51+AP51*D51)</f>
        <v>32.511745452880859</v>
      </c>
      <c r="K51" s="1"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32.909160614013672</v>
      </c>
      <c r="P51" s="1">
        <v>32.511745452880859</v>
      </c>
      <c r="Q51" s="1">
        <v>32.912612915039063</v>
      </c>
      <c r="R51" s="1">
        <v>399.9881591796875</v>
      </c>
      <c r="S51" s="1">
        <v>386.78564453125</v>
      </c>
      <c r="T51" s="1">
        <v>22.059316635131836</v>
      </c>
      <c r="U51" s="1">
        <v>45.628326416015625</v>
      </c>
      <c r="V51" s="1">
        <v>38.735752105712891</v>
      </c>
      <c r="W51" s="1">
        <v>80.12249755859375</v>
      </c>
      <c r="X51" s="1">
        <v>300.15643310546875</v>
      </c>
      <c r="Y51" s="1">
        <v>2000.125732421875</v>
      </c>
      <c r="Z51" s="1">
        <v>4.4594313949346542E-2</v>
      </c>
      <c r="AA51" s="1">
        <v>88.26226806640625</v>
      </c>
      <c r="AB51" s="1">
        <v>-40.495918273925781</v>
      </c>
      <c r="AC51" s="1">
        <v>-2.7475183010101318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1.1035162981818702</v>
      </c>
      <c r="AL51">
        <f>(U51-T51)/(1000-U51)*AK51</f>
        <v>2.7252261508916641E-2</v>
      </c>
      <c r="AM51">
        <f>(P51+273.15)</f>
        <v>305.66174545288084</v>
      </c>
      <c r="AN51">
        <f>(O51+273.15)</f>
        <v>306.05916061401365</v>
      </c>
      <c r="AO51">
        <f>(Y51*AG51+Z51*AH51)*AI51</f>
        <v>320.02011003449297</v>
      </c>
      <c r="AP51">
        <f>((AO51+0.00000010773*(AN51^4-AM51^4))-AL51*44100)/(L51*51.4+0.00000043092*AM51^3)</f>
        <v>-7.1694634203689276</v>
      </c>
      <c r="AQ51">
        <f>0.61365*EXP(17.502*J51/(240.97+J51))</f>
        <v>4.9151500826332626</v>
      </c>
      <c r="AR51">
        <f>AQ51*1000/AA51</f>
        <v>55.688010180468396</v>
      </c>
      <c r="AS51">
        <f>(AR51-U51)</f>
        <v>10.059683764452771</v>
      </c>
      <c r="AT51">
        <f>IF(D51,P51,(O51+P51)/2)</f>
        <v>32.710453033447266</v>
      </c>
      <c r="AU51">
        <f>0.61365*EXP(17.502*AT51/(240.97+AT51))</f>
        <v>4.9704931683976934</v>
      </c>
      <c r="AV51">
        <f>IF(AS51&lt;&gt;0,(1000-(AR51+U51)/2)/AS51*AL51,0)</f>
        <v>2.5718215865106386</v>
      </c>
      <c r="AW51">
        <f>U51*AA51/1000</f>
        <v>4.0272595775518569</v>
      </c>
      <c r="AX51">
        <f>(AU51-AW51)</f>
        <v>0.94323359084583647</v>
      </c>
      <c r="AY51">
        <f>1/(1.6/F51+1.37/N51)</f>
        <v>1.7593455031541327</v>
      </c>
      <c r="AZ51">
        <f>G51*AA51*0.001</f>
        <v>33.413293225007394</v>
      </c>
      <c r="BA51">
        <f>G51/S51</f>
        <v>0.97875468006578281</v>
      </c>
      <c r="BB51">
        <f>(1-AL51*AA51/AQ51/F51)*100</f>
        <v>92.404740230687622</v>
      </c>
      <c r="BC51">
        <f>(S51-E51/(N51/1.35))</f>
        <v>385.51510558826669</v>
      </c>
      <c r="BD51">
        <f>E51*BB51/100/BC51</f>
        <v>9.6557529451003939E-3</v>
      </c>
    </row>
    <row r="52" spans="1:56" x14ac:dyDescent="0.35">
      <c r="A52" s="1" t="s">
        <v>0</v>
      </c>
      <c r="B52" s="1" t="s">
        <v>949</v>
      </c>
    </row>
    <row r="53" spans="1:56" x14ac:dyDescent="0.35">
      <c r="A53" s="1" t="s">
        <v>0</v>
      </c>
      <c r="B53" s="1" t="s">
        <v>948</v>
      </c>
    </row>
    <row r="54" spans="1:56" x14ac:dyDescent="0.35">
      <c r="A54" s="1" t="s">
        <v>0</v>
      </c>
      <c r="B54" s="1" t="s">
        <v>947</v>
      </c>
    </row>
    <row r="55" spans="1:56" x14ac:dyDescent="0.35">
      <c r="A55" s="1" t="s">
        <v>0</v>
      </c>
      <c r="B55" s="1" t="s">
        <v>946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90AFD7-205A-41BB-876E-71CF7A892A23}">
  <dimension ref="A1:BD55"/>
  <sheetViews>
    <sheetView topLeftCell="A10" zoomScale="62" workbookViewId="0">
      <selection activeCell="K18" sqref="K18:K51"/>
    </sheetView>
  </sheetViews>
  <sheetFormatPr defaultRowHeight="14.5" x14ac:dyDescent="0.35"/>
  <sheetData>
    <row r="1" spans="1:56" x14ac:dyDescent="0.35">
      <c r="A1" s="1" t="s">
        <v>70</v>
      </c>
    </row>
    <row r="2" spans="1:56" x14ac:dyDescent="0.35">
      <c r="A2" s="1" t="s">
        <v>5575</v>
      </c>
    </row>
    <row r="3" spans="1:56" x14ac:dyDescent="0.35">
      <c r="A3" s="1" t="s">
        <v>69</v>
      </c>
      <c r="B3" s="1" t="s">
        <v>68</v>
      </c>
    </row>
    <row r="4" spans="1:56" x14ac:dyDescent="0.35">
      <c r="A4" s="1" t="s">
        <v>67</v>
      </c>
      <c r="B4" s="1" t="s">
        <v>66</v>
      </c>
      <c r="C4" s="1">
        <v>1</v>
      </c>
      <c r="D4" s="1">
        <v>0.15999999642372131</v>
      </c>
    </row>
    <row r="5" spans="1:56" x14ac:dyDescent="0.35">
      <c r="A5" s="1" t="s">
        <v>65</v>
      </c>
      <c r="B5" s="1">
        <v>4</v>
      </c>
    </row>
    <row r="6" spans="1:56" x14ac:dyDescent="0.35">
      <c r="A6" s="1" t="s">
        <v>64</v>
      </c>
      <c r="B6" s="1" t="s">
        <v>63</v>
      </c>
    </row>
    <row r="7" spans="1:56" x14ac:dyDescent="0.35">
      <c r="A7" s="1" t="s">
        <v>0</v>
      </c>
      <c r="B7" s="1" t="s">
        <v>62</v>
      </c>
    </row>
    <row r="9" spans="1:56" x14ac:dyDescent="0.35">
      <c r="A9" s="1" t="s">
        <v>61</v>
      </c>
      <c r="B9" s="1" t="s">
        <v>60</v>
      </c>
      <c r="C9" s="1" t="s">
        <v>59</v>
      </c>
      <c r="D9" s="1" t="s">
        <v>58</v>
      </c>
      <c r="E9" s="1" t="s">
        <v>57</v>
      </c>
      <c r="F9" s="1" t="s">
        <v>56</v>
      </c>
      <c r="G9" s="1" t="s">
        <v>55</v>
      </c>
      <c r="H9" s="1" t="s">
        <v>54</v>
      </c>
      <c r="I9" s="1" t="s">
        <v>53</v>
      </c>
      <c r="J9" s="1" t="s">
        <v>52</v>
      </c>
      <c r="K9" s="1" t="s">
        <v>51</v>
      </c>
      <c r="L9" s="1" t="s">
        <v>50</v>
      </c>
      <c r="M9" s="1" t="s">
        <v>49</v>
      </c>
      <c r="N9" s="1" t="s">
        <v>48</v>
      </c>
      <c r="O9" s="1" t="s">
        <v>47</v>
      </c>
      <c r="P9" s="1" t="s">
        <v>46</v>
      </c>
      <c r="Q9" s="1" t="s">
        <v>45</v>
      </c>
      <c r="R9" s="1" t="s">
        <v>44</v>
      </c>
      <c r="S9" s="1" t="s">
        <v>43</v>
      </c>
      <c r="T9" s="1" t="s">
        <v>42</v>
      </c>
      <c r="U9" s="1" t="s">
        <v>41</v>
      </c>
      <c r="V9" s="1" t="s">
        <v>40</v>
      </c>
      <c r="W9" s="1" t="s">
        <v>39</v>
      </c>
      <c r="X9" s="1" t="s">
        <v>38</v>
      </c>
      <c r="Y9" s="1" t="s">
        <v>37</v>
      </c>
      <c r="Z9" s="1" t="s">
        <v>36</v>
      </c>
      <c r="AA9" s="1" t="s">
        <v>35</v>
      </c>
      <c r="AB9" s="1" t="s">
        <v>34</v>
      </c>
      <c r="AC9" s="1" t="s">
        <v>33</v>
      </c>
      <c r="AD9" s="1" t="s">
        <v>32</v>
      </c>
      <c r="AE9" s="1" t="s">
        <v>31</v>
      </c>
      <c r="AF9" s="1" t="s">
        <v>30</v>
      </c>
      <c r="AG9" s="1" t="s">
        <v>29</v>
      </c>
      <c r="AH9" s="1" t="s">
        <v>28</v>
      </c>
      <c r="AI9" s="1" t="s">
        <v>27</v>
      </c>
      <c r="AJ9" s="1" t="s">
        <v>26</v>
      </c>
      <c r="AK9" s="1" t="s">
        <v>25</v>
      </c>
      <c r="AL9" s="1" t="s">
        <v>24</v>
      </c>
      <c r="AM9" s="1" t="s">
        <v>23</v>
      </c>
      <c r="AN9" s="1" t="s">
        <v>22</v>
      </c>
      <c r="AO9" s="1" t="s">
        <v>21</v>
      </c>
      <c r="AP9" s="1" t="s">
        <v>20</v>
      </c>
      <c r="AQ9" s="1" t="s">
        <v>19</v>
      </c>
      <c r="AR9" s="1" t="s">
        <v>18</v>
      </c>
      <c r="AS9" s="1" t="s">
        <v>17</v>
      </c>
      <c r="AT9" s="1" t="s">
        <v>16</v>
      </c>
      <c r="AU9" s="1" t="s">
        <v>15</v>
      </c>
      <c r="AV9" s="1" t="s">
        <v>14</v>
      </c>
      <c r="AW9" s="1" t="s">
        <v>13</v>
      </c>
      <c r="AX9" s="1" t="s">
        <v>12</v>
      </c>
      <c r="AY9" s="1" t="s">
        <v>11</v>
      </c>
      <c r="AZ9" s="1" t="s">
        <v>10</v>
      </c>
      <c r="BA9" s="1" t="s">
        <v>9</v>
      </c>
      <c r="BB9" s="1" t="s">
        <v>8</v>
      </c>
      <c r="BC9" s="1" t="s">
        <v>7</v>
      </c>
      <c r="BD9" s="1" t="s">
        <v>6</v>
      </c>
    </row>
    <row r="10" spans="1:56" x14ac:dyDescent="0.35">
      <c r="A10" s="1" t="s">
        <v>5</v>
      </c>
      <c r="B10" s="1" t="s">
        <v>5</v>
      </c>
      <c r="C10" s="1" t="s">
        <v>5</v>
      </c>
      <c r="D10" s="1" t="s">
        <v>5</v>
      </c>
      <c r="E10" s="1" t="s">
        <v>4</v>
      </c>
      <c r="F10" s="1" t="s">
        <v>4</v>
      </c>
      <c r="G10" s="1" t="s">
        <v>4</v>
      </c>
      <c r="H10" s="1" t="s">
        <v>4</v>
      </c>
      <c r="I10" s="1" t="s">
        <v>4</v>
      </c>
      <c r="J10" s="1" t="s">
        <v>4</v>
      </c>
      <c r="K10" s="1" t="s">
        <v>5</v>
      </c>
      <c r="L10" s="1" t="s">
        <v>4</v>
      </c>
      <c r="M10" s="1" t="s">
        <v>5</v>
      </c>
      <c r="N10" s="1" t="s">
        <v>4</v>
      </c>
      <c r="O10" s="1" t="s">
        <v>5</v>
      </c>
      <c r="P10" s="1" t="s">
        <v>5</v>
      </c>
      <c r="Q10" s="1" t="s">
        <v>5</v>
      </c>
      <c r="R10" s="1" t="s">
        <v>5</v>
      </c>
      <c r="S10" s="1" t="s">
        <v>5</v>
      </c>
      <c r="T10" s="1" t="s">
        <v>5</v>
      </c>
      <c r="U10" s="1" t="s">
        <v>5</v>
      </c>
      <c r="V10" s="1" t="s">
        <v>5</v>
      </c>
      <c r="W10" s="1" t="s">
        <v>5</v>
      </c>
      <c r="X10" s="1" t="s">
        <v>5</v>
      </c>
      <c r="Y10" s="1" t="s">
        <v>5</v>
      </c>
      <c r="Z10" s="1" t="s">
        <v>5</v>
      </c>
      <c r="AA10" s="1" t="s">
        <v>5</v>
      </c>
      <c r="AB10" s="1" t="s">
        <v>5</v>
      </c>
      <c r="AC10" s="1" t="s">
        <v>5</v>
      </c>
      <c r="AD10" s="1" t="s">
        <v>5</v>
      </c>
      <c r="AE10" s="1" t="s">
        <v>5</v>
      </c>
      <c r="AF10" s="1" t="s">
        <v>5</v>
      </c>
      <c r="AG10" s="1" t="s">
        <v>5</v>
      </c>
      <c r="AH10" s="1" t="s">
        <v>5</v>
      </c>
      <c r="AI10" s="1" t="s">
        <v>5</v>
      </c>
      <c r="AJ10" s="1" t="s">
        <v>5</v>
      </c>
      <c r="AK10" s="1" t="s">
        <v>4</v>
      </c>
      <c r="AL10" s="1" t="s">
        <v>4</v>
      </c>
      <c r="AM10" s="1" t="s">
        <v>4</v>
      </c>
      <c r="AN10" s="1" t="s">
        <v>4</v>
      </c>
      <c r="AO10" s="1" t="s">
        <v>4</v>
      </c>
      <c r="AP10" s="1" t="s">
        <v>4</v>
      </c>
      <c r="AQ10" s="1" t="s">
        <v>4</v>
      </c>
      <c r="AR10" s="1" t="s">
        <v>4</v>
      </c>
      <c r="AS10" s="1" t="s">
        <v>4</v>
      </c>
      <c r="AT10" s="1" t="s">
        <v>4</v>
      </c>
      <c r="AU10" s="1" t="s">
        <v>4</v>
      </c>
      <c r="AV10" s="1" t="s">
        <v>4</v>
      </c>
      <c r="AW10" s="1" t="s">
        <v>4</v>
      </c>
      <c r="AX10" s="1" t="s">
        <v>4</v>
      </c>
      <c r="AY10" s="1" t="s">
        <v>4</v>
      </c>
      <c r="AZ10" s="1" t="s">
        <v>4</v>
      </c>
      <c r="BA10" s="1" t="s">
        <v>4</v>
      </c>
      <c r="BB10" s="1" t="s">
        <v>4</v>
      </c>
      <c r="BC10" s="1" t="s">
        <v>4</v>
      </c>
      <c r="BD10" s="1" t="s">
        <v>4</v>
      </c>
    </row>
    <row r="11" spans="1:56" x14ac:dyDescent="0.35">
      <c r="A11" s="1" t="s">
        <v>0</v>
      </c>
      <c r="B11" s="1" t="s">
        <v>5574</v>
      </c>
    </row>
    <row r="12" spans="1:56" x14ac:dyDescent="0.35">
      <c r="A12" s="1" t="s">
        <v>0</v>
      </c>
      <c r="B12" s="1" t="s">
        <v>5573</v>
      </c>
    </row>
    <row r="13" spans="1:56" x14ac:dyDescent="0.35">
      <c r="A13" s="1" t="s">
        <v>0</v>
      </c>
      <c r="B13" s="1" t="s">
        <v>5572</v>
      </c>
    </row>
    <row r="14" spans="1:56" x14ac:dyDescent="0.35">
      <c r="A14" s="1" t="s">
        <v>0</v>
      </c>
      <c r="B14" s="1" t="s">
        <v>5571</v>
      </c>
    </row>
    <row r="15" spans="1:56" x14ac:dyDescent="0.35">
      <c r="A15" s="1" t="s">
        <v>0</v>
      </c>
      <c r="B15" s="1" t="s">
        <v>5570</v>
      </c>
    </row>
    <row r="16" spans="1:56" x14ac:dyDescent="0.35">
      <c r="A16" s="1" t="s">
        <v>0</v>
      </c>
      <c r="B16" s="1" t="s">
        <v>5569</v>
      </c>
    </row>
    <row r="17" spans="1:56" x14ac:dyDescent="0.35">
      <c r="A17" s="1" t="s">
        <v>0</v>
      </c>
      <c r="B17" s="1" t="s">
        <v>5568</v>
      </c>
    </row>
    <row r="18" spans="1:56" x14ac:dyDescent="0.35">
      <c r="A18" s="1">
        <v>1</v>
      </c>
      <c r="B18" s="1" t="s">
        <v>5567</v>
      </c>
      <c r="C18" s="1">
        <v>497.00000109523535</v>
      </c>
      <c r="D18" s="1">
        <v>0</v>
      </c>
      <c r="E18">
        <f>(R18-S18*(1000-T18)/(1000-U18))*AK18</f>
        <v>-4.1986131421315234</v>
      </c>
      <c r="F18">
        <f>IF(AV18&lt;&gt;0,1/(1/AV18-1/N18),0)</f>
        <v>3.4785926642582594</v>
      </c>
      <c r="G18">
        <f>((AY18-AL18/2)*S18-E18)/(AY18+AL18/2)</f>
        <v>391.73998324694873</v>
      </c>
      <c r="H18">
        <f>AL18*1000</f>
        <v>23.118928243972672</v>
      </c>
      <c r="I18">
        <f>(AQ18-AW18)</f>
        <v>1.0228814797587193</v>
      </c>
      <c r="J18">
        <f>(P18+AP18*D18)</f>
        <v>29.599868774414063</v>
      </c>
      <c r="K18" s="1"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30.954292297363281</v>
      </c>
      <c r="P18" s="1">
        <v>29.599868774414063</v>
      </c>
      <c r="Q18" s="1">
        <v>31.076389312744141</v>
      </c>
      <c r="R18" s="1">
        <v>400.0465087890625</v>
      </c>
      <c r="S18" s="1">
        <v>395.56381225585938</v>
      </c>
      <c r="T18" s="1">
        <v>15.255451202392578</v>
      </c>
      <c r="U18" s="1">
        <v>35.464057922363281</v>
      </c>
      <c r="V18" s="1">
        <v>30.02447509765625</v>
      </c>
      <c r="W18" s="1">
        <v>69.797325134277344</v>
      </c>
      <c r="X18" s="1">
        <v>300.13638305664063</v>
      </c>
      <c r="Y18" s="1">
        <v>-3.9705276489257813E-2</v>
      </c>
      <c r="Z18" s="1">
        <v>0.20249238610267639</v>
      </c>
      <c r="AA18" s="1">
        <v>88.557960510253906</v>
      </c>
      <c r="AB18" s="1">
        <v>62.752056121826172</v>
      </c>
      <c r="AC18" s="1">
        <v>-0.52501773834228516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1.1034425847670608</v>
      </c>
      <c r="AL18">
        <f>(U18-T18)/(1000-U18)*AK18</f>
        <v>2.3118928243972672E-2</v>
      </c>
      <c r="AM18">
        <f>(P18+273.15)</f>
        <v>302.74986877441404</v>
      </c>
      <c r="AN18">
        <f>(O18+273.15)</f>
        <v>304.10429229736326</v>
      </c>
      <c r="AO18">
        <f>(Y18*AG18+Z18*AH18)*AI18</f>
        <v>-6.3528440962841159E-3</v>
      </c>
      <c r="AP18">
        <f>((AO18+0.00000010773*(AN18^4-AM18^4))-AL18*44100)/(L18*51.4+0.00000043092*AM18^3)</f>
        <v>-8.225847036563037</v>
      </c>
      <c r="AQ18">
        <f>0.61365*EXP(17.502*J18/(240.97+J18))</f>
        <v>4.163506120780724</v>
      </c>
      <c r="AR18">
        <f>AQ18*1000/AA18</f>
        <v>47.014476132821983</v>
      </c>
      <c r="AS18">
        <f>(AR18-U18)</f>
        <v>11.550418210458702</v>
      </c>
      <c r="AT18">
        <f>IF(D18,P18,(O18+P18)/2)</f>
        <v>30.277080535888672</v>
      </c>
      <c r="AU18">
        <f>0.61365*EXP(17.502*AT18/(240.97+AT18))</f>
        <v>4.328728095250912</v>
      </c>
      <c r="AV18">
        <f>IF(AS18&lt;&gt;0,(1000-(AR18+U18)/2)/AS18*AL18,0)</f>
        <v>1.9190232063335368</v>
      </c>
      <c r="AW18">
        <f>U18*AA18/1000</f>
        <v>3.1406246410220047</v>
      </c>
      <c r="AX18">
        <f>(AU18-AW18)</f>
        <v>1.1881034542289073</v>
      </c>
      <c r="AY18">
        <f>1/(1.6/F18+1.37/N18)</f>
        <v>1.2820125648043381</v>
      </c>
      <c r="AZ18">
        <f>G18*AA18*0.001</f>
        <v>34.691693966670812</v>
      </c>
      <c r="BA18">
        <f>G18/S18</f>
        <v>0.9903332183318192</v>
      </c>
      <c r="BB18">
        <f>(1-AL18*AA18/AQ18/F18)*100</f>
        <v>85.863805272596181</v>
      </c>
      <c r="BC18">
        <f>(S18-E18/(N18/1.35))</f>
        <v>396.88803348964893</v>
      </c>
      <c r="BD18">
        <f>E18*BB18/100/BC18</f>
        <v>-9.083390549247854E-3</v>
      </c>
    </row>
    <row r="19" spans="1:56" x14ac:dyDescent="0.35">
      <c r="A19" s="1" t="s">
        <v>0</v>
      </c>
      <c r="B19" s="1" t="s">
        <v>5566</v>
      </c>
      <c r="K19" s="1">
        <v>2.72</v>
      </c>
    </row>
    <row r="20" spans="1:56" x14ac:dyDescent="0.35">
      <c r="A20" s="1" t="s">
        <v>0</v>
      </c>
      <c r="B20" s="1" t="s">
        <v>5565</v>
      </c>
      <c r="K20" s="1">
        <v>2.72</v>
      </c>
    </row>
    <row r="21" spans="1:56" x14ac:dyDescent="0.35">
      <c r="A21" s="1">
        <v>2</v>
      </c>
      <c r="B21" s="1" t="s">
        <v>5564</v>
      </c>
      <c r="C21" s="1">
        <v>701.00000111758709</v>
      </c>
      <c r="D21" s="1">
        <v>0</v>
      </c>
      <c r="E21">
        <f>(R21-S21*(1000-T21)/(1000-U21))*AK21</f>
        <v>-3.1792645712099432</v>
      </c>
      <c r="F21">
        <f>IF(AV21&lt;&gt;0,1/(1/AV21-1/N21),0)</f>
        <v>3.0161144881437751</v>
      </c>
      <c r="G21">
        <f>((AY21-AL21/2)*S21-E21)/(AY21+AL21/2)</f>
        <v>390.76263077302542</v>
      </c>
      <c r="H21">
        <f>AL21*1000</f>
        <v>21.522408931770308</v>
      </c>
      <c r="I21">
        <f>(AQ21-AW21)</f>
        <v>1.0334138832290987</v>
      </c>
      <c r="J21">
        <f>(P21+AP21*D21)</f>
        <v>29.391319274902344</v>
      </c>
      <c r="K21" s="1"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30.937934875488281</v>
      </c>
      <c r="P21" s="1">
        <v>29.391319274902344</v>
      </c>
      <c r="Q21" s="1">
        <v>31.092241287231445</v>
      </c>
      <c r="R21" s="1">
        <v>400.0809326171875</v>
      </c>
      <c r="S21" s="1">
        <v>395.25286865234375</v>
      </c>
      <c r="T21" s="1">
        <v>15.958680152893066</v>
      </c>
      <c r="U21" s="1">
        <v>34.784858703613281</v>
      </c>
      <c r="V21" s="1">
        <v>31.43635368347168</v>
      </c>
      <c r="W21" s="1">
        <v>68.521278381347656</v>
      </c>
      <c r="X21" s="1">
        <v>300.13851928710938</v>
      </c>
      <c r="Y21" s="1">
        <v>26.219522476196289</v>
      </c>
      <c r="Z21" s="1">
        <v>1.6874069347977638E-2</v>
      </c>
      <c r="AA21" s="1">
        <v>88.553802490234375</v>
      </c>
      <c r="AB21" s="1">
        <v>62.559902191162109</v>
      </c>
      <c r="AC21" s="1">
        <v>-0.45502108335494995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1.103450438555549</v>
      </c>
      <c r="AL21">
        <f>(U21-T21)/(1000-U21)*AK21</f>
        <v>2.1522408931770307E-2</v>
      </c>
      <c r="AM21">
        <f>(P21+273.15)</f>
        <v>302.54131927490232</v>
      </c>
      <c r="AN21">
        <f>(O21+273.15)</f>
        <v>304.08793487548826</v>
      </c>
      <c r="AO21">
        <f>(Y21*AG21+Z21*AH21)*AI21</f>
        <v>4.1951235024230868</v>
      </c>
      <c r="AP21">
        <f>((AO21+0.00000010773*(AN21^4-AM21^4))-AL21*44100)/(L21*51.4+0.00000043092*AM21^3)</f>
        <v>-7.5968565135211312</v>
      </c>
      <c r="AQ21">
        <f>0.61365*EXP(17.502*J21/(240.97+J21))</f>
        <v>4.1137453905195791</v>
      </c>
      <c r="AR21">
        <f>AQ21*1000/AA21</f>
        <v>46.454757162723062</v>
      </c>
      <c r="AS21">
        <f>(AR21-U21)</f>
        <v>11.669898459109781</v>
      </c>
      <c r="AT21">
        <f>IF(D21,P21,(O21+P21)/2)</f>
        <v>30.164627075195313</v>
      </c>
      <c r="AU21">
        <f>0.61365*EXP(17.502*AT21/(240.97+AT21))</f>
        <v>4.3009031600166079</v>
      </c>
      <c r="AV21">
        <f>IF(AS21&lt;&gt;0,(1000-(AR21+U21)/2)/AS21*AL21,0)</f>
        <v>1.7693532541908514</v>
      </c>
      <c r="AW21">
        <f>U21*AA21/1000</f>
        <v>3.0803315072904804</v>
      </c>
      <c r="AX21">
        <f>(AU21-AW21)</f>
        <v>1.2205716527261274</v>
      </c>
      <c r="AY21">
        <f>1/(1.6/F21+1.37/N21)</f>
        <v>1.175708074571473</v>
      </c>
      <c r="AZ21">
        <f>G21*AA21*0.001</f>
        <v>34.603516826038877</v>
      </c>
      <c r="BA21">
        <f>G21/S21</f>
        <v>0.98863958180840461</v>
      </c>
      <c r="BB21">
        <f>(1-AL21*AA21/AQ21/F21)*100</f>
        <v>84.639234406155239</v>
      </c>
      <c r="BC21">
        <f>(S21-E21/(N21/1.35))</f>
        <v>396.25559253056554</v>
      </c>
      <c r="BD21">
        <f>E21*BB21/100/BC21</f>
        <v>-6.7908320880308189E-3</v>
      </c>
    </row>
    <row r="22" spans="1:56" x14ac:dyDescent="0.35">
      <c r="A22" s="1" t="s">
        <v>0</v>
      </c>
      <c r="B22" s="1" t="s">
        <v>5563</v>
      </c>
      <c r="K22" s="1">
        <v>2.72</v>
      </c>
    </row>
    <row r="23" spans="1:56" x14ac:dyDescent="0.35">
      <c r="A23" s="1" t="s">
        <v>0</v>
      </c>
      <c r="B23" s="1" t="s">
        <v>5562</v>
      </c>
      <c r="K23" s="1">
        <v>2.72</v>
      </c>
    </row>
    <row r="24" spans="1:56" x14ac:dyDescent="0.35">
      <c r="A24" s="1">
        <v>3</v>
      </c>
      <c r="B24" s="1" t="s">
        <v>5561</v>
      </c>
      <c r="C24" s="1">
        <v>905.00000111758709</v>
      </c>
      <c r="D24" s="1">
        <v>0</v>
      </c>
      <c r="E24">
        <f>(R24-S24*(1000-T24)/(1000-U24))*AK24</f>
        <v>-2.7129192318575872</v>
      </c>
      <c r="F24">
        <f>IF(AV24&lt;&gt;0,1/(1/AV24-1/N24),0)</f>
        <v>2.7430476647048532</v>
      </c>
      <c r="G24">
        <f>((AY24-AL24/2)*S24-E24)/(AY24+AL24/2)</f>
        <v>390.46675607563964</v>
      </c>
      <c r="H24">
        <f>AL24*1000</f>
        <v>20.344315808409497</v>
      </c>
      <c r="I24">
        <f>(AQ24-AW24)</f>
        <v>1.0343206684426387</v>
      </c>
      <c r="J24">
        <f>(P24+AP24*D24)</f>
        <v>29.262531280517578</v>
      </c>
      <c r="K24" s="1"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30.888847351074219</v>
      </c>
      <c r="P24" s="1">
        <v>29.262531280517578</v>
      </c>
      <c r="Q24" s="1">
        <v>31.060617446899414</v>
      </c>
      <c r="R24" s="1">
        <v>400.06405639648438</v>
      </c>
      <c r="S24" s="1">
        <v>395.23593139648438</v>
      </c>
      <c r="T24" s="1">
        <v>16.627639770507813</v>
      </c>
      <c r="U24" s="1">
        <v>34.428909301757813</v>
      </c>
      <c r="V24" s="1">
        <v>32.847526550292969</v>
      </c>
      <c r="W24" s="1">
        <v>68.013526916503906</v>
      </c>
      <c r="X24" s="1">
        <v>300.15478515625</v>
      </c>
      <c r="Y24" s="1">
        <v>50.368064880371094</v>
      </c>
      <c r="Z24" s="1">
        <v>0</v>
      </c>
      <c r="AA24" s="1">
        <v>88.557991027832031</v>
      </c>
      <c r="AB24" s="1">
        <v>62.532619476318359</v>
      </c>
      <c r="AC24" s="1">
        <v>-0.43308904767036438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1.1035102395450365</v>
      </c>
      <c r="AL24">
        <f>(U24-T24)/(1000-U24)*AK24</f>
        <v>2.0344315808409497E-2</v>
      </c>
      <c r="AM24">
        <f>(P24+273.15)</f>
        <v>302.41253128051756</v>
      </c>
      <c r="AN24">
        <f>(O24+273.15)</f>
        <v>304.0388473510742</v>
      </c>
      <c r="AO24">
        <f>(Y24*AG24+Z24*AH24)*AI24</f>
        <v>8.0588902007291381</v>
      </c>
      <c r="AP24">
        <f>((AO24+0.00000010773*(AN24^4-AM24^4))-AL24*44100)/(L24*51.4+0.00000043092*AM24^3)</f>
        <v>-7.1322741603789241</v>
      </c>
      <c r="AQ24">
        <f>0.61365*EXP(17.502*J24/(240.97+J24))</f>
        <v>4.0832757094857497</v>
      </c>
      <c r="AR24">
        <f>AQ24*1000/AA24</f>
        <v>46.108495259365775</v>
      </c>
      <c r="AS24">
        <f>(AR24-U24)</f>
        <v>11.679585957607962</v>
      </c>
      <c r="AT24">
        <f>IF(D24,P24,(O24+P24)/2)</f>
        <v>30.075689315795898</v>
      </c>
      <c r="AU24">
        <f>0.61365*EXP(17.502*AT24/(240.97+AT24))</f>
        <v>4.2790073422348014</v>
      </c>
      <c r="AV24">
        <f>IF(AS24&lt;&gt;0,(1000-(AR24+U24)/2)/AS24*AL24,0)</f>
        <v>1.6717267789189474</v>
      </c>
      <c r="AW24">
        <f>U24*AA24/1000</f>
        <v>3.048955041043111</v>
      </c>
      <c r="AX24">
        <f>(AU24-AW24)</f>
        <v>1.2300523011916904</v>
      </c>
      <c r="AY24">
        <f>1/(1.6/F24+1.37/N24)</f>
        <v>1.1069780865031733</v>
      </c>
      <c r="AZ24">
        <f>G24*AA24*0.001</f>
        <v>34.578951481213174</v>
      </c>
      <c r="BA24">
        <f>G24/S24</f>
        <v>0.98793334577654957</v>
      </c>
      <c r="BB24">
        <f>(1-AL24*AA24/AQ24/F24)*100</f>
        <v>83.914714069093634</v>
      </c>
      <c r="BC24">
        <f>(S24-E24/(N24/1.35))</f>
        <v>396.09157232618384</v>
      </c>
      <c r="BD24">
        <f>E24*BB24/100/BC24</f>
        <v>-5.7475053128977008E-3</v>
      </c>
    </row>
    <row r="25" spans="1:56" x14ac:dyDescent="0.35">
      <c r="A25" s="1" t="s">
        <v>0</v>
      </c>
      <c r="B25" s="1" t="s">
        <v>5560</v>
      </c>
      <c r="K25" s="1">
        <v>2.72</v>
      </c>
    </row>
    <row r="26" spans="1:56" x14ac:dyDescent="0.35">
      <c r="A26" s="1" t="s">
        <v>0</v>
      </c>
      <c r="B26" s="1" t="s">
        <v>5559</v>
      </c>
      <c r="K26" s="1">
        <v>2.72</v>
      </c>
    </row>
    <row r="27" spans="1:56" x14ac:dyDescent="0.35">
      <c r="A27" s="1">
        <v>4</v>
      </c>
      <c r="B27" s="1" t="s">
        <v>5558</v>
      </c>
      <c r="C27" s="1">
        <v>1108.500001128763</v>
      </c>
      <c r="D27" s="1">
        <v>0</v>
      </c>
      <c r="E27">
        <f>(R27-S27*(1000-T27)/(1000-U27))*AK27</f>
        <v>-2.0076982297908632</v>
      </c>
      <c r="F27">
        <f>IF(AV27&lt;&gt;0,1/(1/AV27-1/N27),0)</f>
        <v>2.5897073574310792</v>
      </c>
      <c r="G27">
        <f>((AY27-AL27/2)*S27-E27)/(AY27+AL27/2)</f>
        <v>389.57106238777823</v>
      </c>
      <c r="H27">
        <f>AL27*1000</f>
        <v>19.517607661594102</v>
      </c>
      <c r="I27">
        <f>(AQ27-AW27)</f>
        <v>1.0282004191663217</v>
      </c>
      <c r="J27">
        <f>(P27+AP27*D27)</f>
        <v>29.198688507080078</v>
      </c>
      <c r="K27" s="1"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30.847223281860352</v>
      </c>
      <c r="P27" s="1">
        <v>29.198688507080078</v>
      </c>
      <c r="Q27" s="1">
        <v>31.024333953857422</v>
      </c>
      <c r="R27" s="1">
        <v>400.03271484375</v>
      </c>
      <c r="S27" s="1">
        <v>394.86782836914063</v>
      </c>
      <c r="T27" s="1">
        <v>17.249000549316406</v>
      </c>
      <c r="U27" s="1">
        <v>34.329639434814453</v>
      </c>
      <c r="V27" s="1">
        <v>34.154708862304688</v>
      </c>
      <c r="W27" s="1">
        <v>67.976036071777344</v>
      </c>
      <c r="X27" s="1">
        <v>300.13751220703125</v>
      </c>
      <c r="Y27" s="1">
        <v>100.15126800537109</v>
      </c>
      <c r="Z27" s="1">
        <v>7.713819295167923E-2</v>
      </c>
      <c r="AA27" s="1">
        <v>88.554496765136719</v>
      </c>
      <c r="AB27" s="1">
        <v>62.521884918212891</v>
      </c>
      <c r="AC27" s="1">
        <v>-0.46606442332267761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1.1034467360552618</v>
      </c>
      <c r="AL27">
        <f>(U27-T27)/(1000-U27)*AK27</f>
        <v>1.9517607661594102E-2</v>
      </c>
      <c r="AM27">
        <f>(P27+273.15)</f>
        <v>302.34868850708006</v>
      </c>
      <c r="AN27">
        <f>(O27+273.15)</f>
        <v>303.99722328186033</v>
      </c>
      <c r="AO27">
        <f>(Y27*AG27+Z27*AH27)*AI27</f>
        <v>16.02420252269053</v>
      </c>
      <c r="AP27">
        <f>((AO27+0.00000010773*(AN27^4-AM27^4))-AL27*44100)/(L27*51.4+0.00000043092*AM27^3)</f>
        <v>-6.7662333809317445</v>
      </c>
      <c r="AQ27">
        <f>0.61365*EXP(17.502*J27/(240.97+J27))</f>
        <v>4.0682443634449079</v>
      </c>
      <c r="AR27">
        <f>AQ27*1000/AA27</f>
        <v>45.940573455401839</v>
      </c>
      <c r="AS27">
        <f>(AR27-U27)</f>
        <v>11.610934020587386</v>
      </c>
      <c r="AT27">
        <f>IF(D27,P27,(O27+P27)/2)</f>
        <v>30.022955894470215</v>
      </c>
      <c r="AU27">
        <f>0.61365*EXP(17.502*AT27/(240.97+AT27))</f>
        <v>4.2660706929307333</v>
      </c>
      <c r="AV27">
        <f>IF(AS27&lt;&gt;0,(1000-(AR27+U27)/2)/AS27*AL27,0)</f>
        <v>1.6135020978781185</v>
      </c>
      <c r="AW27">
        <f>U27*AA27/1000</f>
        <v>3.0400439442785863</v>
      </c>
      <c r="AX27">
        <f>(AU27-AW27)</f>
        <v>1.226026748652147</v>
      </c>
      <c r="AY27">
        <f>1/(1.6/F27+1.37/N27)</f>
        <v>1.0662141846978921</v>
      </c>
      <c r="AZ27">
        <f>G27*AA27*0.001</f>
        <v>34.498269384009383</v>
      </c>
      <c r="BA27">
        <f>G27/S27</f>
        <v>0.98658597738073828</v>
      </c>
      <c r="BB27">
        <f>(1-AL27*AA27/AQ27/F27)*100</f>
        <v>83.594877373418527</v>
      </c>
      <c r="BC27">
        <f>(S27-E27/(N27/1.35))</f>
        <v>395.50104618105388</v>
      </c>
      <c r="BD27">
        <f>E27*BB27/100/BC27</f>
        <v>-4.2435611471269121E-3</v>
      </c>
    </row>
    <row r="28" spans="1:56" x14ac:dyDescent="0.35">
      <c r="A28" s="1" t="s">
        <v>0</v>
      </c>
      <c r="B28" s="1" t="s">
        <v>5557</v>
      </c>
      <c r="K28" s="1">
        <v>2.72</v>
      </c>
    </row>
    <row r="29" spans="1:56" x14ac:dyDescent="0.35">
      <c r="A29" s="1" t="s">
        <v>0</v>
      </c>
      <c r="B29" s="1" t="s">
        <v>5556</v>
      </c>
      <c r="K29" s="1">
        <v>2.72</v>
      </c>
    </row>
    <row r="30" spans="1:56" x14ac:dyDescent="0.35">
      <c r="A30" s="1">
        <v>5</v>
      </c>
      <c r="B30" s="1" t="s">
        <v>5555</v>
      </c>
      <c r="C30" s="1">
        <v>1313.0000011175871</v>
      </c>
      <c r="D30" s="1">
        <v>0</v>
      </c>
      <c r="E30">
        <f>(R30-S30*(1000-T30)/(1000-U30))*AK30</f>
        <v>-1.3716072557052275</v>
      </c>
      <c r="F30">
        <f>IF(AV30&lt;&gt;0,1/(1/AV30-1/N30),0)</f>
        <v>2.685955922895372</v>
      </c>
      <c r="G30">
        <f>((AY30-AL30/2)*S30-E30)/(AY30+AL30/2)</f>
        <v>388.66446036259146</v>
      </c>
      <c r="H30">
        <f>AL30*1000</f>
        <v>19.262884047903633</v>
      </c>
      <c r="I30">
        <f>(AQ30-AW30)</f>
        <v>0.9919603032532498</v>
      </c>
      <c r="J30">
        <f>(P30+AP30*D30)</f>
        <v>29.170139312744141</v>
      </c>
      <c r="K30" s="1"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30.818239212036133</v>
      </c>
      <c r="P30" s="1">
        <v>29.170139312744141</v>
      </c>
      <c r="Q30" s="1">
        <v>30.997200012207031</v>
      </c>
      <c r="R30" s="1">
        <v>399.95550537109375</v>
      </c>
      <c r="S30" s="1">
        <v>394.3143310546875</v>
      </c>
      <c r="T30" s="1">
        <v>17.810409545898438</v>
      </c>
      <c r="U30" s="1">
        <v>34.664215087890625</v>
      </c>
      <c r="V30" s="1">
        <v>35.323673248291016</v>
      </c>
      <c r="W30" s="1">
        <v>68.750091552734375</v>
      </c>
      <c r="X30" s="1">
        <v>300.10321044921875</v>
      </c>
      <c r="Y30" s="1">
        <v>150.02110290527344</v>
      </c>
      <c r="Z30" s="1">
        <v>0.21574638783931732</v>
      </c>
      <c r="AA30" s="1">
        <v>88.551780700683594</v>
      </c>
      <c r="AB30" s="1">
        <v>62.539443969726563</v>
      </c>
      <c r="AC30" s="1">
        <v>-0.4453662633895874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1.1033206266515392</v>
      </c>
      <c r="AL30">
        <f>(U30-T30)/(1000-U30)*AK30</f>
        <v>1.9262884047903633E-2</v>
      </c>
      <c r="AM30">
        <f>(P30+273.15)</f>
        <v>302.32013931274412</v>
      </c>
      <c r="AN30">
        <f>(O30+273.15)</f>
        <v>303.96823921203611</v>
      </c>
      <c r="AO30">
        <f>(Y30*AG30+Z30*AH30)*AI30</f>
        <v>24.003375928326477</v>
      </c>
      <c r="AP30">
        <f>((AO30+0.00000010773*(AN30^4-AM30^4))-AL30*44100)/(L30*51.4+0.00000043092*AM30^3)</f>
        <v>-6.608916368416736</v>
      </c>
      <c r="AQ30">
        <f>0.61365*EXP(17.502*J30/(240.97+J30))</f>
        <v>4.0615382758774681</v>
      </c>
      <c r="AR30">
        <f>AQ30*1000/AA30</f>
        <v>45.866251855578035</v>
      </c>
      <c r="AS30">
        <f>(AR30-U30)</f>
        <v>11.20203676768741</v>
      </c>
      <c r="AT30">
        <f>IF(D30,P30,(O30+P30)/2)</f>
        <v>29.994189262390137</v>
      </c>
      <c r="AU30">
        <f>0.61365*EXP(17.502*AT30/(240.97+AT30))</f>
        <v>4.259027994432163</v>
      </c>
      <c r="AV30">
        <f>IF(AS30&lt;&gt;0,(1000-(AR30+U30)/2)/AS30*AL30,0)</f>
        <v>1.6503480489997022</v>
      </c>
      <c r="AW30">
        <f>U30*AA30/1000</f>
        <v>3.0695779726242183</v>
      </c>
      <c r="AX30">
        <f>(AU30-AW30)</f>
        <v>1.1894500218079447</v>
      </c>
      <c r="AY30">
        <f>1/(1.6/F30+1.37/N30)</f>
        <v>1.0919909350217973</v>
      </c>
      <c r="AZ30">
        <f>G30*AA30*0.001</f>
        <v>34.416930060177727</v>
      </c>
      <c r="BA30">
        <f>G30/S30</f>
        <v>0.98567165774324228</v>
      </c>
      <c r="BB30">
        <f>(1-AL30*AA30/AQ30/F30)*100</f>
        <v>84.363873424023268</v>
      </c>
      <c r="BC30">
        <f>(S30-E30/(N30/1.35))</f>
        <v>394.74692900809231</v>
      </c>
      <c r="BD30">
        <f>E30*BB30/100/BC30</f>
        <v>-2.931348983475324E-3</v>
      </c>
    </row>
    <row r="31" spans="1:56" x14ac:dyDescent="0.35">
      <c r="A31" s="1" t="s">
        <v>0</v>
      </c>
      <c r="B31" s="1" t="s">
        <v>5554</v>
      </c>
      <c r="K31" s="1">
        <v>2.72</v>
      </c>
    </row>
    <row r="32" spans="1:56" x14ac:dyDescent="0.35">
      <c r="A32" s="1" t="s">
        <v>0</v>
      </c>
      <c r="B32" s="1" t="s">
        <v>5553</v>
      </c>
      <c r="K32" s="1">
        <v>2.72</v>
      </c>
    </row>
    <row r="33" spans="1:56" x14ac:dyDescent="0.35">
      <c r="A33" s="1">
        <v>6</v>
      </c>
      <c r="B33" s="1" t="s">
        <v>5552</v>
      </c>
      <c r="C33" s="1">
        <v>1517.0000011175871</v>
      </c>
      <c r="D33" s="1">
        <v>0</v>
      </c>
      <c r="E33">
        <f>(R33-S33*(1000-T33)/(1000-U33))*AK33</f>
        <v>-0.75896059980182329</v>
      </c>
      <c r="F33">
        <f>IF(AV33&lt;&gt;0,1/(1/AV33-1/N33),0)</f>
        <v>2.7445305608616519</v>
      </c>
      <c r="G33">
        <f>((AY33-AL33/2)*S33-E33)/(AY33+AL33/2)</f>
        <v>387.79687803800721</v>
      </c>
      <c r="H33">
        <f>AL33*1000</f>
        <v>19.157686697036958</v>
      </c>
      <c r="I33">
        <f>(AQ33-AW33)</f>
        <v>0.97320182451173265</v>
      </c>
      <c r="J33">
        <f>(P33+AP33*D33)</f>
        <v>29.260017395019531</v>
      </c>
      <c r="K33" s="1"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30.808778762817383</v>
      </c>
      <c r="P33" s="1">
        <v>29.260017395019531</v>
      </c>
      <c r="Q33" s="1">
        <v>30.980337142944336</v>
      </c>
      <c r="R33" s="1">
        <v>400.02334594726563</v>
      </c>
      <c r="S33" s="1">
        <v>393.873046875</v>
      </c>
      <c r="T33" s="1">
        <v>18.365243911743164</v>
      </c>
      <c r="U33" s="1">
        <v>35.116722106933594</v>
      </c>
      <c r="V33" s="1">
        <v>36.441802978515625</v>
      </c>
      <c r="W33" s="1">
        <v>69.681442260742188</v>
      </c>
      <c r="X33" s="1">
        <v>300.146728515625</v>
      </c>
      <c r="Y33" s="1">
        <v>300.5279541015625</v>
      </c>
      <c r="Z33" s="1">
        <v>8.1959992647171021E-2</v>
      </c>
      <c r="AA33" s="1">
        <v>88.547019958496094</v>
      </c>
      <c r="AB33" s="1">
        <v>62.631679534912109</v>
      </c>
      <c r="AC33" s="1">
        <v>-0.47048032283782959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1.1034806195427387</v>
      </c>
      <c r="AL33">
        <f>(U33-T33)/(1000-U33)*AK33</f>
        <v>1.915768669703696E-2</v>
      </c>
      <c r="AM33">
        <f>(P33+273.15)</f>
        <v>302.41001739501951</v>
      </c>
      <c r="AN33">
        <f>(O33+273.15)</f>
        <v>303.95877876281736</v>
      </c>
      <c r="AO33">
        <f>(Y33*AG33+Z33*AH33)*AI33</f>
        <v>48.084471581478283</v>
      </c>
      <c r="AP33">
        <f>((AO33+0.00000010773*(AN33^4-AM33^4))-AL33*44100)/(L33*51.4+0.00000043092*AM33^3)</f>
        <v>-6.3824989318026653</v>
      </c>
      <c r="AQ33">
        <f>0.61365*EXP(17.502*J33/(240.97+J33))</f>
        <v>4.0826829177913426</v>
      </c>
      <c r="AR33">
        <f>AQ33*1000/AA33</f>
        <v>46.107513496275594</v>
      </c>
      <c r="AS33">
        <f>(AR33-U33)</f>
        <v>10.990791389342</v>
      </c>
      <c r="AT33">
        <f>IF(D33,P33,(O33+P33)/2)</f>
        <v>30.034398078918457</v>
      </c>
      <c r="AU33">
        <f>0.61365*EXP(17.502*AT33/(240.97+AT33))</f>
        <v>4.2688748090985111</v>
      </c>
      <c r="AV33">
        <f>IF(AS33&lt;&gt;0,(1000-(AR33+U33)/2)/AS33*AL33,0)</f>
        <v>1.6722774381755434</v>
      </c>
      <c r="AW33">
        <f>U33*AA33/1000</f>
        <v>3.10948109327961</v>
      </c>
      <c r="AX33">
        <f>(AU33-AW33)</f>
        <v>1.1593937158189012</v>
      </c>
      <c r="AY33">
        <f>1/(1.6/F33+1.37/N33)</f>
        <v>1.1073644169042025</v>
      </c>
      <c r="AZ33">
        <f>G33*AA33*0.001</f>
        <v>34.338257899473902</v>
      </c>
      <c r="BA33">
        <f>G33/S33</f>
        <v>0.98457328094623053</v>
      </c>
      <c r="BB33">
        <f>(1-AL33*AA33/AQ33/F33)*100</f>
        <v>84.860787204659331</v>
      </c>
      <c r="BC33">
        <f>(S33-E33/(N33/1.35))</f>
        <v>394.11241918862947</v>
      </c>
      <c r="BD33">
        <f>E33*BB33/100/BC33</f>
        <v>-1.6342036135044312E-3</v>
      </c>
    </row>
    <row r="34" spans="1:56" x14ac:dyDescent="0.35">
      <c r="A34" s="1" t="s">
        <v>0</v>
      </c>
      <c r="B34" s="1" t="s">
        <v>5551</v>
      </c>
      <c r="K34" s="1">
        <v>2.72</v>
      </c>
    </row>
    <row r="35" spans="1:56" x14ac:dyDescent="0.35">
      <c r="A35" s="1" t="s">
        <v>0</v>
      </c>
      <c r="B35" s="1" t="s">
        <v>5550</v>
      </c>
      <c r="K35" s="1">
        <v>2.72</v>
      </c>
    </row>
    <row r="36" spans="1:56" x14ac:dyDescent="0.35">
      <c r="A36" s="1">
        <v>7</v>
      </c>
      <c r="B36" s="1" t="s">
        <v>5549</v>
      </c>
      <c r="C36" s="1">
        <v>1721.5000011064112</v>
      </c>
      <c r="D36" s="1">
        <v>0</v>
      </c>
      <c r="E36">
        <f>(R36-S36*(1000-T36)/(1000-U36))*AK36</f>
        <v>-0.2756351078789826</v>
      </c>
      <c r="F36">
        <f>IF(AV36&lt;&gt;0,1/(1/AV36-1/N36),0)</f>
        <v>2.9345859127211713</v>
      </c>
      <c r="G36">
        <f>((AY36-AL36/2)*S36-E36)/(AY36+AL36/2)</f>
        <v>387.09825140023554</v>
      </c>
      <c r="H36">
        <f>AL36*1000</f>
        <v>19.321044797221749</v>
      </c>
      <c r="I36">
        <f>(AQ36-AW36)</f>
        <v>0.94223363656560899</v>
      </c>
      <c r="J36">
        <f>(P36+AP36*D36)</f>
        <v>29.374517440795898</v>
      </c>
      <c r="K36" s="1"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30.821062088012695</v>
      </c>
      <c r="P36" s="1">
        <v>29.374517440795898</v>
      </c>
      <c r="Q36" s="1">
        <v>30.982807159423828</v>
      </c>
      <c r="R36" s="1">
        <v>400.02117919921875</v>
      </c>
      <c r="S36" s="1">
        <v>393.3839111328125</v>
      </c>
      <c r="T36" s="1">
        <v>18.893705368041992</v>
      </c>
      <c r="U36" s="1">
        <v>35.774532318115234</v>
      </c>
      <c r="V36" s="1">
        <v>37.461734771728516</v>
      </c>
      <c r="W36" s="1">
        <v>70.932411193847656</v>
      </c>
      <c r="X36" s="1">
        <v>300.18182373046875</v>
      </c>
      <c r="Y36" s="1">
        <v>500.69552612304688</v>
      </c>
      <c r="Z36" s="1">
        <v>6.1470590531826019E-2</v>
      </c>
      <c r="AA36" s="1">
        <v>88.541351318359375</v>
      </c>
      <c r="AB36" s="1">
        <v>62.776561737060547</v>
      </c>
      <c r="AC36" s="1">
        <v>-0.50765490531921387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1.1036096460678995</v>
      </c>
      <c r="AL36">
        <f>(U36-T36)/(1000-U36)*AK36</f>
        <v>1.9321044797221749E-2</v>
      </c>
      <c r="AM36">
        <f>(P36+273.15)</f>
        <v>302.52451744079588</v>
      </c>
      <c r="AN36">
        <f>(O36+273.15)</f>
        <v>303.97106208801267</v>
      </c>
      <c r="AO36">
        <f>(Y36*AG36+Z36*AH36)*AI36</f>
        <v>80.111282389060761</v>
      </c>
      <c r="AP36">
        <f>((AO36+0.00000010773*(AN36^4-AM36^4))-AL36*44100)/(L36*51.4+0.00000043092*AM36^3)</f>
        <v>-6.1881963532267044</v>
      </c>
      <c r="AQ36">
        <f>0.61365*EXP(17.502*J36/(240.97+J36))</f>
        <v>4.1097590707938512</v>
      </c>
      <c r="AR36">
        <f>AQ36*1000/AA36</f>
        <v>46.416267761904805</v>
      </c>
      <c r="AS36">
        <f>(AR36-U36)</f>
        <v>10.641735443789571</v>
      </c>
      <c r="AT36">
        <f>IF(D36,P36,(O36+P36)/2)</f>
        <v>30.097789764404297</v>
      </c>
      <c r="AU36">
        <f>0.61365*EXP(17.502*AT36/(240.97+AT36))</f>
        <v>4.284439218459335</v>
      </c>
      <c r="AV36">
        <f>IF(AS36&lt;&gt;0,(1000-(AR36+U36)/2)/AS36*AL36,0)</f>
        <v>1.7409790752598717</v>
      </c>
      <c r="AW36">
        <f>U36*AA36/1000</f>
        <v>3.1675254342282422</v>
      </c>
      <c r="AX36">
        <f>(AU36-AW36)</f>
        <v>1.1169137842310928</v>
      </c>
      <c r="AY36">
        <f>1/(1.6/F36+1.37/N36)</f>
        <v>1.1556830331331964</v>
      </c>
      <c r="AZ36">
        <f>G36*AA36*0.001</f>
        <v>34.274202271950855</v>
      </c>
      <c r="BA36">
        <f>G36/S36</f>
        <v>0.98402156378364236</v>
      </c>
      <c r="BB36">
        <f>(1-AL36*AA36/AQ36/F36)*100</f>
        <v>85.815515330192241</v>
      </c>
      <c r="BC36">
        <f>(S36-E36/(N36/1.35))</f>
        <v>393.47084504414823</v>
      </c>
      <c r="BD36">
        <f>E36*BB36/100/BC36</f>
        <v>-6.0115683598041482E-4</v>
      </c>
    </row>
    <row r="37" spans="1:56" x14ac:dyDescent="0.35">
      <c r="A37" s="1" t="s">
        <v>0</v>
      </c>
      <c r="B37" s="1" t="s">
        <v>5548</v>
      </c>
      <c r="K37" s="1">
        <v>2.72</v>
      </c>
    </row>
    <row r="38" spans="1:56" x14ac:dyDescent="0.35">
      <c r="A38" s="1" t="s">
        <v>0</v>
      </c>
      <c r="B38" s="1" t="s">
        <v>5547</v>
      </c>
      <c r="K38" s="1">
        <v>2.72</v>
      </c>
    </row>
    <row r="39" spans="1:56" x14ac:dyDescent="0.35">
      <c r="A39" s="1">
        <v>8</v>
      </c>
      <c r="B39" s="1" t="s">
        <v>5546</v>
      </c>
      <c r="C39" s="1">
        <v>1925.5000011064112</v>
      </c>
      <c r="D39" s="1">
        <v>0</v>
      </c>
      <c r="E39">
        <f>(R39-S39*(1000-T39)/(1000-U39))*AK39</f>
        <v>2.3477870241703076E-2</v>
      </c>
      <c r="F39">
        <f>IF(AV39&lt;&gt;0,1/(1/AV39-1/N39),0)</f>
        <v>3.2192524730378933</v>
      </c>
      <c r="G39">
        <f>((AY39-AL39/2)*S39-E39)/(AY39+AL39/2)</f>
        <v>386.69003567659047</v>
      </c>
      <c r="H39">
        <f>AL39*1000</f>
        <v>19.667467162827919</v>
      </c>
      <c r="I39">
        <f>(AQ39-AW39)</f>
        <v>0.90819575111262774</v>
      </c>
      <c r="J39">
        <f>(P39+AP39*D39)</f>
        <v>29.532573699951172</v>
      </c>
      <c r="K39" s="1"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30.850242614746094</v>
      </c>
      <c r="P39" s="1">
        <v>29.532573699951172</v>
      </c>
      <c r="Q39" s="1">
        <v>31.000171661376953</v>
      </c>
      <c r="R39" s="1">
        <v>399.99899291992188</v>
      </c>
      <c r="S39" s="1">
        <v>392.9737548828125</v>
      </c>
      <c r="T39" s="1">
        <v>19.414278030395508</v>
      </c>
      <c r="U39" s="1">
        <v>36.585197448730469</v>
      </c>
      <c r="V39" s="1">
        <v>38.428573608398438</v>
      </c>
      <c r="W39" s="1">
        <v>72.416648864746094</v>
      </c>
      <c r="X39" s="1">
        <v>300.14913940429688</v>
      </c>
      <c r="Y39" s="1">
        <v>749.67108154296875</v>
      </c>
      <c r="Z39" s="1">
        <v>8.6782187223434448E-2</v>
      </c>
      <c r="AA39" s="1">
        <v>88.538444519042969</v>
      </c>
      <c r="AB39" s="1">
        <v>62.944286346435547</v>
      </c>
      <c r="AC39" s="1">
        <v>-0.55000585317611694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1.1034894831040323</v>
      </c>
      <c r="AL39">
        <f>(U39-T39)/(1000-U39)*AK39</f>
        <v>1.9667467162827919E-2</v>
      </c>
      <c r="AM39">
        <f>(P39+273.15)</f>
        <v>302.68257369995115</v>
      </c>
      <c r="AN39">
        <f>(O39+273.15)</f>
        <v>304.00024261474607</v>
      </c>
      <c r="AO39">
        <f>(Y39*AG39+Z39*AH39)*AI39</f>
        <v>119.94737036584229</v>
      </c>
      <c r="AP39">
        <f>((AO39+0.00000010773*(AN39^4-AM39^4))-AL39*44100)/(L39*51.4+0.00000043092*AM39^3)</f>
        <v>-5.9984487398739796</v>
      </c>
      <c r="AQ39">
        <f>0.61365*EXP(17.502*J39/(240.97+J39))</f>
        <v>4.1473922256452829</v>
      </c>
      <c r="AR39">
        <f>AQ39*1000/AA39</f>
        <v>46.842840397464357</v>
      </c>
      <c r="AS39">
        <f>(AR39-U39)</f>
        <v>10.257642948733888</v>
      </c>
      <c r="AT39">
        <f>IF(D39,P39,(O39+P39)/2)</f>
        <v>30.191408157348633</v>
      </c>
      <c r="AU39">
        <f>0.61365*EXP(17.502*AT39/(240.97+AT39))</f>
        <v>4.3075155615047453</v>
      </c>
      <c r="AV39">
        <f>IF(AS39&lt;&gt;0,(1000-(AR39+U39)/2)/AS39*AL39,0)</f>
        <v>1.8373673327900957</v>
      </c>
      <c r="AW39">
        <f>U39*AA39/1000</f>
        <v>3.2391964745326551</v>
      </c>
      <c r="AX39">
        <f>(AU39-AW39)</f>
        <v>1.0683190869720902</v>
      </c>
      <c r="AY39">
        <f>1/(1.6/F39+1.37/N39)</f>
        <v>1.2238745267393973</v>
      </c>
      <c r="AZ39">
        <f>G39*AA39*0.001</f>
        <v>34.236934269818548</v>
      </c>
      <c r="BA39">
        <f>G39/S39</f>
        <v>0.98400982475764598</v>
      </c>
      <c r="BB39">
        <f>(1-AL39*AA39/AQ39/F39)*100</f>
        <v>86.957820463487636</v>
      </c>
      <c r="BC39">
        <f>(S39-E39/(N39/1.35))</f>
        <v>392.96635008193044</v>
      </c>
      <c r="BD39">
        <f>E39*BB39/100/BC39</f>
        <v>5.1953161509055942E-5</v>
      </c>
    </row>
    <row r="40" spans="1:56" x14ac:dyDescent="0.35">
      <c r="A40" s="1" t="s">
        <v>0</v>
      </c>
      <c r="B40" s="1" t="s">
        <v>5545</v>
      </c>
      <c r="K40" s="1">
        <v>2.72</v>
      </c>
    </row>
    <row r="41" spans="1:56" x14ac:dyDescent="0.35">
      <c r="A41" s="1" t="s">
        <v>0</v>
      </c>
      <c r="B41" s="1" t="s">
        <v>5544</v>
      </c>
      <c r="K41" s="1">
        <v>2.72</v>
      </c>
    </row>
    <row r="42" spans="1:56" x14ac:dyDescent="0.35">
      <c r="A42" s="1">
        <v>9</v>
      </c>
      <c r="B42" s="1" t="s">
        <v>5543</v>
      </c>
      <c r="C42" s="1">
        <v>2130.0000010952353</v>
      </c>
      <c r="D42" s="1">
        <v>0</v>
      </c>
      <c r="E42">
        <f>(R42-S42*(1000-T42)/(1000-U42))*AK42</f>
        <v>0.29557369748264795</v>
      </c>
      <c r="F42">
        <f>IF(AV42&lt;&gt;0,1/(1/AV42-1/N42),0)</f>
        <v>3.5898547678746184</v>
      </c>
      <c r="G42">
        <f>((AY42-AL42/2)*S42-E42)/(AY42+AL42/2)</f>
        <v>386.47810555650381</v>
      </c>
      <c r="H42">
        <f>AL42*1000</f>
        <v>20.114025628189822</v>
      </c>
      <c r="I42">
        <f>(AQ42-AW42)</f>
        <v>0.87343845900728789</v>
      </c>
      <c r="J42">
        <f>(P42+AP42*D42)</f>
        <v>29.711841583251953</v>
      </c>
      <c r="K42" s="1"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30.898475646972656</v>
      </c>
      <c r="P42" s="1">
        <v>29.711841583251953</v>
      </c>
      <c r="Q42" s="1">
        <v>31.035907745361328</v>
      </c>
      <c r="R42" s="1">
        <v>400.1307373046875</v>
      </c>
      <c r="S42" s="1">
        <v>392.7052001953125</v>
      </c>
      <c r="T42" s="1">
        <v>19.921356201171875</v>
      </c>
      <c r="U42" s="1">
        <v>37.465137481689453</v>
      </c>
      <c r="V42" s="1">
        <v>39.322654724121094</v>
      </c>
      <c r="W42" s="1">
        <v>73.952224731445313</v>
      </c>
      <c r="X42" s="1">
        <v>300.165771484375</v>
      </c>
      <c r="Y42" s="1">
        <v>999.190185546875</v>
      </c>
      <c r="Z42" s="1">
        <v>8.4370728582143784E-3</v>
      </c>
      <c r="AA42" s="1">
        <v>88.535659790039063</v>
      </c>
      <c r="AB42" s="1">
        <v>63.187206268310547</v>
      </c>
      <c r="AC42" s="1">
        <v>-0.61562973260879517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1.1035506304572609</v>
      </c>
      <c r="AL42">
        <f>(U42-T42)/(1000-U42)*AK42</f>
        <v>2.011402562818982E-2</v>
      </c>
      <c r="AM42">
        <f>(P42+273.15)</f>
        <v>302.86184158325193</v>
      </c>
      <c r="AN42">
        <f>(O42+273.15)</f>
        <v>304.04847564697263</v>
      </c>
      <c r="AO42">
        <f>(Y42*AG42+Z42*AH42)*AI42</f>
        <v>159.87042611411744</v>
      </c>
      <c r="AP42">
        <f>((AO42+0.00000010773*(AN42^4-AM42^4))-AL42*44100)/(L42*51.4+0.00000043092*AM42^3)</f>
        <v>-5.8443427393790417</v>
      </c>
      <c r="AQ42">
        <f>0.61365*EXP(17.502*J42/(240.97+J42))</f>
        <v>4.1904391250731861</v>
      </c>
      <c r="AR42">
        <f>AQ42*1000/AA42</f>
        <v>47.330523486364108</v>
      </c>
      <c r="AS42">
        <f>(AR42-U42)</f>
        <v>9.8653860046746544</v>
      </c>
      <c r="AT42">
        <f>IF(D42,P42,(O42+P42)/2)</f>
        <v>30.305158615112305</v>
      </c>
      <c r="AU42">
        <f>0.61365*EXP(17.502*AT42/(240.97+AT42))</f>
        <v>4.3357000212248273</v>
      </c>
      <c r="AV42">
        <f>IF(AS42&lt;&gt;0,(1000-(AR42+U42)/2)/AS42*AL42,0)</f>
        <v>1.9524055693439299</v>
      </c>
      <c r="AW42">
        <f>U42*AA42/1000</f>
        <v>3.3170006660658982</v>
      </c>
      <c r="AX42">
        <f>(AU42-AW42)</f>
        <v>1.0186993551589292</v>
      </c>
      <c r="AY42">
        <f>1/(1.6/F42+1.37/N42)</f>
        <v>1.3058786897629682</v>
      </c>
      <c r="AZ42">
        <f>G42*AA42*0.001</f>
        <v>34.217094069849423</v>
      </c>
      <c r="BA42">
        <f>G42/S42</f>
        <v>0.98414308077481116</v>
      </c>
      <c r="BB42">
        <f>(1-AL42*AA42/AQ42/F42)*100</f>
        <v>88.16193249207268</v>
      </c>
      <c r="BC42">
        <f>(S42-E42/(N42/1.35))</f>
        <v>392.61197775420959</v>
      </c>
      <c r="BD42">
        <f>E42*BB42/100/BC42</f>
        <v>6.6371761027145899E-4</v>
      </c>
    </row>
    <row r="43" spans="1:56" x14ac:dyDescent="0.35">
      <c r="A43" s="1" t="s">
        <v>0</v>
      </c>
      <c r="B43" s="1" t="s">
        <v>5542</v>
      </c>
      <c r="K43" s="1">
        <v>2.72</v>
      </c>
    </row>
    <row r="44" spans="1:56" x14ac:dyDescent="0.35">
      <c r="A44" s="1" t="s">
        <v>0</v>
      </c>
      <c r="B44" s="1" t="s">
        <v>5541</v>
      </c>
      <c r="K44" s="1">
        <v>2.72</v>
      </c>
    </row>
    <row r="45" spans="1:56" x14ac:dyDescent="0.35">
      <c r="A45" s="1">
        <v>10</v>
      </c>
      <c r="B45" s="1" t="s">
        <v>5540</v>
      </c>
      <c r="C45" s="1">
        <v>2335.0000010952353</v>
      </c>
      <c r="D45" s="1">
        <v>0</v>
      </c>
      <c r="E45">
        <f>(R45-S45*(1000-T45)/(1000-U45))*AK45</f>
        <v>0.58721901329233928</v>
      </c>
      <c r="F45">
        <f>IF(AV45&lt;&gt;0,1/(1/AV45-1/N45),0)</f>
        <v>4.0008235037902979</v>
      </c>
      <c r="G45">
        <f>((AY45-AL45/2)*S45-E45)/(AY45+AL45/2)</f>
        <v>385.9805176182121</v>
      </c>
      <c r="H45">
        <f>AL45*1000</f>
        <v>20.635142158652549</v>
      </c>
      <c r="I45">
        <f>(AQ45-AW45)</f>
        <v>0.84529260293583164</v>
      </c>
      <c r="J45">
        <f>(P45+AP45*D45)</f>
        <v>29.938987731933594</v>
      </c>
      <c r="K45" s="1"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30.969629287719727</v>
      </c>
      <c r="P45" s="1">
        <v>29.938987731933594</v>
      </c>
      <c r="Q45" s="1">
        <v>31.092311859130859</v>
      </c>
      <c r="R45" s="1">
        <v>400.050048828125</v>
      </c>
      <c r="S45" s="1">
        <v>392.18389892578125</v>
      </c>
      <c r="T45" s="1">
        <v>20.42431640625</v>
      </c>
      <c r="U45" s="1">
        <v>38.406482696533203</v>
      </c>
      <c r="V45" s="1">
        <v>40.151023864746094</v>
      </c>
      <c r="W45" s="1">
        <v>75.50115966796875</v>
      </c>
      <c r="X45" s="1">
        <v>300.14138793945313</v>
      </c>
      <c r="Y45" s="1">
        <v>1250.7989501953125</v>
      </c>
      <c r="Z45" s="1">
        <v>0.149457186460495</v>
      </c>
      <c r="AA45" s="1">
        <v>88.533210754394531</v>
      </c>
      <c r="AB45" s="1">
        <v>63.395023345947266</v>
      </c>
      <c r="AC45" s="1">
        <v>-0.67493265867233276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1.1034609850715185</v>
      </c>
      <c r="AL45">
        <f>(U45-T45)/(1000-U45)*AK45</f>
        <v>2.0635142158652548E-2</v>
      </c>
      <c r="AM45">
        <f>(P45+273.15)</f>
        <v>303.08898773193357</v>
      </c>
      <c r="AN45">
        <f>(O45+273.15)</f>
        <v>304.1196292877197</v>
      </c>
      <c r="AO45">
        <f>(Y45*AG45+Z45*AH45)*AI45</f>
        <v>200.12782755804437</v>
      </c>
      <c r="AP45">
        <f>((AO45+0.00000010773*(AN45^4-AM45^4))-AL45*44100)/(L45*51.4+0.00000043092*AM45^3)</f>
        <v>-5.7166932808220814</v>
      </c>
      <c r="AQ45">
        <f>0.61365*EXP(17.502*J45/(240.97+J45))</f>
        <v>4.2455418298430123</v>
      </c>
      <c r="AR45">
        <f>AQ45*1000/AA45</f>
        <v>47.954228629760564</v>
      </c>
      <c r="AS45">
        <f>(AR45-U45)</f>
        <v>9.5477459332273611</v>
      </c>
      <c r="AT45">
        <f>IF(D45,P45,(O45+P45)/2)</f>
        <v>30.45430850982666</v>
      </c>
      <c r="AU45">
        <f>0.61365*EXP(17.502*AT45/(240.97+AT45))</f>
        <v>4.3728989554488811</v>
      </c>
      <c r="AV45">
        <f>IF(AS45&lt;&gt;0,(1000-(AR45+U45)/2)/AS45*AL45,0)</f>
        <v>2.0679340987038985</v>
      </c>
      <c r="AW45">
        <f>U45*AA45/1000</f>
        <v>3.4002492269071807</v>
      </c>
      <c r="AX45">
        <f>(AU45-AW45)</f>
        <v>0.9726497285417004</v>
      </c>
      <c r="AY45">
        <f>1/(1.6/F45+1.37/N45)</f>
        <v>1.3889176346252545</v>
      </c>
      <c r="AZ45">
        <f>G45*AA45*0.001</f>
        <v>34.172094513383463</v>
      </c>
      <c r="BA45">
        <f>G45/S45</f>
        <v>0.98418246816210297</v>
      </c>
      <c r="BB45">
        <f>(1-AL45*AA45/AQ45/F45)*100</f>
        <v>89.24448617820002</v>
      </c>
      <c r="BC45">
        <f>(S45-E45/(N45/1.35))</f>
        <v>391.99869303517806</v>
      </c>
      <c r="BD45">
        <f>E45*BB45/100/BC45</f>
        <v>1.3368937204757847E-3</v>
      </c>
    </row>
    <row r="46" spans="1:56" x14ac:dyDescent="0.35">
      <c r="A46" s="1" t="s">
        <v>0</v>
      </c>
      <c r="B46" s="1" t="s">
        <v>5539</v>
      </c>
      <c r="K46" s="1">
        <v>2.72</v>
      </c>
    </row>
    <row r="47" spans="1:56" x14ac:dyDescent="0.35">
      <c r="A47" s="1" t="s">
        <v>0</v>
      </c>
      <c r="B47" s="1" t="s">
        <v>5538</v>
      </c>
      <c r="K47" s="1">
        <v>2.72</v>
      </c>
    </row>
    <row r="48" spans="1:56" x14ac:dyDescent="0.35">
      <c r="A48" s="1">
        <v>11</v>
      </c>
      <c r="B48" s="1" t="s">
        <v>5537</v>
      </c>
      <c r="C48" s="1">
        <v>2540.5000010840595</v>
      </c>
      <c r="D48" s="1">
        <v>0</v>
      </c>
      <c r="E48">
        <f>(R48-S48*(1000-T48)/(1000-U48))*AK48</f>
        <v>0.80031062055943647</v>
      </c>
      <c r="F48">
        <f>IF(AV48&lt;&gt;0,1/(1/AV48-1/N48),0)</f>
        <v>4.7953541762455245</v>
      </c>
      <c r="G48">
        <f>((AY48-AL48/2)*S48-E48)/(AY48+AL48/2)</f>
        <v>385.68358582785385</v>
      </c>
      <c r="H48">
        <f>AL48*1000</f>
        <v>21.49608926553902</v>
      </c>
      <c r="I48">
        <f>(AQ48-AW48)</f>
        <v>0.80432175965249186</v>
      </c>
      <c r="J48">
        <f>(P48+AP48*D48)</f>
        <v>30.203903198242188</v>
      </c>
      <c r="K48" s="1"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31.063362121582031</v>
      </c>
      <c r="P48" s="1">
        <v>30.203903198242188</v>
      </c>
      <c r="Q48" s="1">
        <v>31.166170120239258</v>
      </c>
      <c r="R48" s="1">
        <v>400.02438354492188</v>
      </c>
      <c r="S48" s="1">
        <v>391.66864013671875</v>
      </c>
      <c r="T48" s="1">
        <v>20.894542694091797</v>
      </c>
      <c r="U48" s="1">
        <v>39.604804992675781</v>
      </c>
      <c r="V48" s="1">
        <v>40.855823516845703</v>
      </c>
      <c r="W48" s="1">
        <v>77.440650939941406</v>
      </c>
      <c r="X48" s="1">
        <v>300.1224365234375</v>
      </c>
      <c r="Y48" s="1">
        <v>1598.9794921875</v>
      </c>
      <c r="Z48" s="1">
        <v>8.4369117394089699E-3</v>
      </c>
      <c r="AA48" s="1">
        <v>88.531730651855469</v>
      </c>
      <c r="AB48" s="1">
        <v>63.687713623046875</v>
      </c>
      <c r="AC48" s="1">
        <v>-0.75197446346282959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1.1033913107479318</v>
      </c>
      <c r="AL48">
        <f>(U48-T48)/(1000-U48)*AK48</f>
        <v>2.1496089265539021E-2</v>
      </c>
      <c r="AM48">
        <f>(P48+273.15)</f>
        <v>303.35390319824216</v>
      </c>
      <c r="AN48">
        <f>(O48+273.15)</f>
        <v>304.21336212158201</v>
      </c>
      <c r="AO48">
        <f>(Y48*AG48+Z48*AH48)*AI48</f>
        <v>255.83671303160372</v>
      </c>
      <c r="AP48">
        <f>((AO48+0.00000010773*(AN48^4-AM48^4))-AL48*44100)/(L48*51.4+0.00000043092*AM48^3)</f>
        <v>-5.5866057514084897</v>
      </c>
      <c r="AQ48">
        <f>0.61365*EXP(17.502*J48/(240.97+J48))</f>
        <v>4.3106036877833249</v>
      </c>
      <c r="AR48">
        <f>AQ48*1000/AA48</f>
        <v>48.68992909146278</v>
      </c>
      <c r="AS48">
        <f>(AR48-U48)</f>
        <v>9.0851240987869986</v>
      </c>
      <c r="AT48">
        <f>IF(D48,P48,(O48+P48)/2)</f>
        <v>30.633632659912109</v>
      </c>
      <c r="AU48">
        <f>0.61365*EXP(17.502*AT48/(240.97+AT48))</f>
        <v>4.4179914420310498</v>
      </c>
      <c r="AV48">
        <f>IF(AS48&lt;&gt;0,(1000-(AR48+U48)/2)/AS48*AL48,0)</f>
        <v>2.261619467092093</v>
      </c>
      <c r="AW48">
        <f>U48*AA48/1000</f>
        <v>3.5062819281308331</v>
      </c>
      <c r="AX48">
        <f>(AU48-AW48)</f>
        <v>0.91170951390021671</v>
      </c>
      <c r="AY48">
        <f>1/(1.6/F48+1.37/N48)</f>
        <v>1.5296982396715719</v>
      </c>
      <c r="AZ48">
        <f>G48*AA48*0.001</f>
        <v>34.145235337353341</v>
      </c>
      <c r="BA48">
        <f>G48/S48</f>
        <v>0.98471908727036273</v>
      </c>
      <c r="BB48">
        <f>(1-AL48*AA48/AQ48/F48)*100</f>
        <v>90.793392554989822</v>
      </c>
      <c r="BC48">
        <f>(S48-E48/(N48/1.35))</f>
        <v>391.41622623681985</v>
      </c>
      <c r="BD48">
        <f>E48*BB48/100/BC48</f>
        <v>1.8564104262355475E-3</v>
      </c>
    </row>
    <row r="49" spans="1:56" x14ac:dyDescent="0.35">
      <c r="A49" s="1" t="s">
        <v>0</v>
      </c>
      <c r="B49" s="1" t="s">
        <v>5536</v>
      </c>
      <c r="K49" s="1">
        <v>2.72</v>
      </c>
    </row>
    <row r="50" spans="1:56" x14ac:dyDescent="0.35">
      <c r="A50" s="1" t="s">
        <v>0</v>
      </c>
      <c r="B50" s="1" t="s">
        <v>5535</v>
      </c>
      <c r="K50" s="1">
        <v>2.72</v>
      </c>
    </row>
    <row r="51" spans="1:56" x14ac:dyDescent="0.35">
      <c r="A51" s="1">
        <v>12</v>
      </c>
      <c r="B51" s="1" t="s">
        <v>5534</v>
      </c>
      <c r="C51" s="1">
        <v>2746.5000010617077</v>
      </c>
      <c r="D51" s="1">
        <v>0</v>
      </c>
      <c r="E51">
        <f>(R51-S51*(1000-T51)/(1000-U51))*AK51</f>
        <v>0.9105751312369833</v>
      </c>
      <c r="F51">
        <f>IF(AV51&lt;&gt;0,1/(1/AV51-1/N51),0)</f>
        <v>6.2117694581582255</v>
      </c>
      <c r="G51">
        <f>((AY51-AL51/2)*S51-E51)/(AY51+AL51/2)</f>
        <v>385.59589866195449</v>
      </c>
      <c r="H51">
        <f>AL51*1000</f>
        <v>22.679162797672035</v>
      </c>
      <c r="I51">
        <f>(AQ51-AW51)</f>
        <v>0.75639246746778133</v>
      </c>
      <c r="J51">
        <f>(P51+AP51*D51)</f>
        <v>30.518970489501953</v>
      </c>
      <c r="K51" s="1"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31.176084518432617</v>
      </c>
      <c r="P51" s="1">
        <v>30.518970489501953</v>
      </c>
      <c r="Q51" s="1">
        <v>31.255386352539063</v>
      </c>
      <c r="R51" s="1">
        <v>400.07540893554688</v>
      </c>
      <c r="S51" s="1">
        <v>391.21014404296875</v>
      </c>
      <c r="T51" s="1">
        <v>21.325527191162109</v>
      </c>
      <c r="U51" s="1">
        <v>41.034072875976563</v>
      </c>
      <c r="V51" s="1">
        <v>41.430519104003906</v>
      </c>
      <c r="W51" s="1">
        <v>79.719619750976563</v>
      </c>
      <c r="X51" s="1">
        <v>300.15426635742188</v>
      </c>
      <c r="Y51" s="1">
        <v>2000.5059814453125</v>
      </c>
      <c r="Z51" s="1">
        <v>8.9195854961872101E-2</v>
      </c>
      <c r="AA51" s="1">
        <v>88.529350280761719</v>
      </c>
      <c r="AB51" s="1">
        <v>64.149032592773438</v>
      </c>
      <c r="AC51" s="1">
        <v>-0.83433741331100464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1.1035083321964037</v>
      </c>
      <c r="AL51">
        <f>(U51-T51)/(1000-U51)*AK51</f>
        <v>2.2679162797672035E-2</v>
      </c>
      <c r="AM51">
        <f>(P51+273.15)</f>
        <v>303.66897048950193</v>
      </c>
      <c r="AN51">
        <f>(O51+273.15)</f>
        <v>304.32608451843259</v>
      </c>
      <c r="AO51">
        <f>(Y51*AG51+Z51*AH51)*AI51</f>
        <v>320.0809498768831</v>
      </c>
      <c r="AP51">
        <f>((AO51+0.00000010773*(AN51^4-AM51^4))-AL51*44100)/(L51*51.4+0.00000043092*AM51^3)</f>
        <v>-5.5058941298182962</v>
      </c>
      <c r="AQ51">
        <f>0.61365*EXP(17.502*J51/(240.97+J51))</f>
        <v>4.3891122785514138</v>
      </c>
      <c r="AR51">
        <f>AQ51*1000/AA51</f>
        <v>49.578046880856981</v>
      </c>
      <c r="AS51">
        <f>(AR51-U51)</f>
        <v>8.5439740048804182</v>
      </c>
      <c r="AT51">
        <f>IF(D51,P51,(O51+P51)/2)</f>
        <v>30.847527503967285</v>
      </c>
      <c r="AU51">
        <f>0.61365*EXP(17.502*AT51/(240.97+AT51))</f>
        <v>4.472306325142231</v>
      </c>
      <c r="AV51">
        <f>IF(AS51&lt;&gt;0,(1000-(AR51+U51)/2)/AS51*AL51,0)</f>
        <v>2.5341438629846791</v>
      </c>
      <c r="AW51">
        <f>U51*AA51/1000</f>
        <v>3.6327198110836325</v>
      </c>
      <c r="AX51">
        <f>(AU51-AW51)</f>
        <v>0.83958651405859852</v>
      </c>
      <c r="AY51">
        <f>1/(1.6/F51+1.37/N51)</f>
        <v>1.7311730827556415</v>
      </c>
      <c r="AZ51">
        <f>G51*AA51*0.001</f>
        <v>34.136554379469274</v>
      </c>
      <c r="BA51">
        <f>G51/S51</f>
        <v>0.98564902913049812</v>
      </c>
      <c r="BB51">
        <f>(1-AL51*AA51/AQ51/F51)*100</f>
        <v>92.635855941755665</v>
      </c>
      <c r="BC51">
        <f>(S51-E51/(N51/1.35))</f>
        <v>390.92295327713111</v>
      </c>
      <c r="BD51">
        <f>E51*BB51/100/BC51</f>
        <v>2.1577629549323525E-3</v>
      </c>
    </row>
    <row r="52" spans="1:56" x14ac:dyDescent="0.35">
      <c r="A52" s="1" t="s">
        <v>0</v>
      </c>
      <c r="B52" s="1" t="s">
        <v>5533</v>
      </c>
    </row>
    <row r="53" spans="1:56" x14ac:dyDescent="0.35">
      <c r="A53" s="1" t="s">
        <v>0</v>
      </c>
      <c r="B53" s="1" t="s">
        <v>5532</v>
      </c>
    </row>
    <row r="54" spans="1:56" x14ac:dyDescent="0.35">
      <c r="A54" s="1" t="s">
        <v>0</v>
      </c>
      <c r="B54" s="1" t="s">
        <v>5531</v>
      </c>
    </row>
    <row r="55" spans="1:56" x14ac:dyDescent="0.35">
      <c r="A55" s="1" t="s">
        <v>0</v>
      </c>
      <c r="B55" s="1" t="s">
        <v>5530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F563C7-526E-4A60-8721-B07539DFA173}">
  <dimension ref="A1:BD55"/>
  <sheetViews>
    <sheetView zoomScale="48" workbookViewId="0">
      <selection activeCell="K18" sqref="K18:K51"/>
    </sheetView>
  </sheetViews>
  <sheetFormatPr defaultRowHeight="14.5" x14ac:dyDescent="0.35"/>
  <sheetData>
    <row r="1" spans="1:56" x14ac:dyDescent="0.35">
      <c r="A1" s="1" t="s">
        <v>70</v>
      </c>
    </row>
    <row r="2" spans="1:56" x14ac:dyDescent="0.35">
      <c r="A2" s="1" t="s">
        <v>1439</v>
      </c>
    </row>
    <row r="3" spans="1:56" x14ac:dyDescent="0.35">
      <c r="A3" s="1" t="s">
        <v>69</v>
      </c>
      <c r="B3" s="1" t="s">
        <v>624</v>
      </c>
    </row>
    <row r="4" spans="1:56" x14ac:dyDescent="0.35">
      <c r="A4" s="1" t="s">
        <v>67</v>
      </c>
      <c r="B4" s="1" t="s">
        <v>66</v>
      </c>
      <c r="C4" s="1">
        <v>1</v>
      </c>
      <c r="D4" s="1">
        <v>0.15999999642372131</v>
      </c>
    </row>
    <row r="5" spans="1:56" x14ac:dyDescent="0.35">
      <c r="A5" s="1" t="s">
        <v>65</v>
      </c>
      <c r="B5" s="1">
        <v>4</v>
      </c>
    </row>
    <row r="6" spans="1:56" x14ac:dyDescent="0.35">
      <c r="A6" s="1" t="s">
        <v>64</v>
      </c>
      <c r="B6" s="1" t="s">
        <v>623</v>
      </c>
    </row>
    <row r="7" spans="1:56" x14ac:dyDescent="0.35">
      <c r="A7" s="1" t="s">
        <v>0</v>
      </c>
      <c r="B7" s="1" t="s">
        <v>62</v>
      </c>
    </row>
    <row r="9" spans="1:56" x14ac:dyDescent="0.35">
      <c r="A9" s="1" t="s">
        <v>61</v>
      </c>
      <c r="B9" s="1" t="s">
        <v>60</v>
      </c>
      <c r="C9" s="1" t="s">
        <v>59</v>
      </c>
      <c r="D9" s="1" t="s">
        <v>58</v>
      </c>
      <c r="E9" s="1" t="s">
        <v>57</v>
      </c>
      <c r="F9" s="1" t="s">
        <v>56</v>
      </c>
      <c r="G9" s="1" t="s">
        <v>55</v>
      </c>
      <c r="H9" s="1" t="s">
        <v>54</v>
      </c>
      <c r="I9" s="1" t="s">
        <v>53</v>
      </c>
      <c r="J9" s="1" t="s">
        <v>52</v>
      </c>
      <c r="K9" s="1" t="s">
        <v>51</v>
      </c>
      <c r="L9" s="1" t="s">
        <v>50</v>
      </c>
      <c r="M9" s="1" t="s">
        <v>49</v>
      </c>
      <c r="N9" s="1" t="s">
        <v>48</v>
      </c>
      <c r="O9" s="1" t="s">
        <v>47</v>
      </c>
      <c r="P9" s="1" t="s">
        <v>46</v>
      </c>
      <c r="Q9" s="1" t="s">
        <v>45</v>
      </c>
      <c r="R9" s="1" t="s">
        <v>44</v>
      </c>
      <c r="S9" s="1" t="s">
        <v>43</v>
      </c>
      <c r="T9" s="1" t="s">
        <v>42</v>
      </c>
      <c r="U9" s="1" t="s">
        <v>41</v>
      </c>
      <c r="V9" s="1" t="s">
        <v>40</v>
      </c>
      <c r="W9" s="1" t="s">
        <v>39</v>
      </c>
      <c r="X9" s="1" t="s">
        <v>38</v>
      </c>
      <c r="Y9" s="1" t="s">
        <v>37</v>
      </c>
      <c r="Z9" s="1" t="s">
        <v>36</v>
      </c>
      <c r="AA9" s="1" t="s">
        <v>35</v>
      </c>
      <c r="AB9" s="1" t="s">
        <v>34</v>
      </c>
      <c r="AC9" s="1" t="s">
        <v>33</v>
      </c>
      <c r="AD9" s="1" t="s">
        <v>32</v>
      </c>
      <c r="AE9" s="1" t="s">
        <v>31</v>
      </c>
      <c r="AF9" s="1" t="s">
        <v>30</v>
      </c>
      <c r="AG9" s="1" t="s">
        <v>29</v>
      </c>
      <c r="AH9" s="1" t="s">
        <v>28</v>
      </c>
      <c r="AI9" s="1" t="s">
        <v>27</v>
      </c>
      <c r="AJ9" s="1" t="s">
        <v>26</v>
      </c>
      <c r="AK9" s="1" t="s">
        <v>25</v>
      </c>
      <c r="AL9" s="1" t="s">
        <v>24</v>
      </c>
      <c r="AM9" s="1" t="s">
        <v>23</v>
      </c>
      <c r="AN9" s="1" t="s">
        <v>22</v>
      </c>
      <c r="AO9" s="1" t="s">
        <v>21</v>
      </c>
      <c r="AP9" s="1" t="s">
        <v>20</v>
      </c>
      <c r="AQ9" s="1" t="s">
        <v>19</v>
      </c>
      <c r="AR9" s="1" t="s">
        <v>18</v>
      </c>
      <c r="AS9" s="1" t="s">
        <v>17</v>
      </c>
      <c r="AT9" s="1" t="s">
        <v>16</v>
      </c>
      <c r="AU9" s="1" t="s">
        <v>15</v>
      </c>
      <c r="AV9" s="1" t="s">
        <v>14</v>
      </c>
      <c r="AW9" s="1" t="s">
        <v>13</v>
      </c>
      <c r="AX9" s="1" t="s">
        <v>12</v>
      </c>
      <c r="AY9" s="1" t="s">
        <v>11</v>
      </c>
      <c r="AZ9" s="1" t="s">
        <v>10</v>
      </c>
      <c r="BA9" s="1" t="s">
        <v>9</v>
      </c>
      <c r="BB9" s="1" t="s">
        <v>8</v>
      </c>
      <c r="BC9" s="1" t="s">
        <v>7</v>
      </c>
      <c r="BD9" s="1" t="s">
        <v>6</v>
      </c>
    </row>
    <row r="10" spans="1:56" x14ac:dyDescent="0.35">
      <c r="A10" s="1" t="s">
        <v>5</v>
      </c>
      <c r="B10" s="1" t="s">
        <v>5</v>
      </c>
      <c r="C10" s="1" t="s">
        <v>5</v>
      </c>
      <c r="D10" s="1" t="s">
        <v>5</v>
      </c>
      <c r="E10" s="1" t="s">
        <v>4</v>
      </c>
      <c r="F10" s="1" t="s">
        <v>4</v>
      </c>
      <c r="G10" s="1" t="s">
        <v>4</v>
      </c>
      <c r="H10" s="1" t="s">
        <v>4</v>
      </c>
      <c r="I10" s="1" t="s">
        <v>4</v>
      </c>
      <c r="J10" s="1" t="s">
        <v>4</v>
      </c>
      <c r="K10" s="1" t="s">
        <v>5</v>
      </c>
      <c r="L10" s="1" t="s">
        <v>4</v>
      </c>
      <c r="M10" s="1" t="s">
        <v>5</v>
      </c>
      <c r="N10" s="1" t="s">
        <v>4</v>
      </c>
      <c r="O10" s="1" t="s">
        <v>5</v>
      </c>
      <c r="P10" s="1" t="s">
        <v>5</v>
      </c>
      <c r="Q10" s="1" t="s">
        <v>5</v>
      </c>
      <c r="R10" s="1" t="s">
        <v>5</v>
      </c>
      <c r="S10" s="1" t="s">
        <v>5</v>
      </c>
      <c r="T10" s="1" t="s">
        <v>5</v>
      </c>
      <c r="U10" s="1" t="s">
        <v>5</v>
      </c>
      <c r="V10" s="1" t="s">
        <v>5</v>
      </c>
      <c r="W10" s="1" t="s">
        <v>5</v>
      </c>
      <c r="X10" s="1" t="s">
        <v>5</v>
      </c>
      <c r="Y10" s="1" t="s">
        <v>5</v>
      </c>
      <c r="Z10" s="1" t="s">
        <v>5</v>
      </c>
      <c r="AA10" s="1" t="s">
        <v>5</v>
      </c>
      <c r="AB10" s="1" t="s">
        <v>5</v>
      </c>
      <c r="AC10" s="1" t="s">
        <v>5</v>
      </c>
      <c r="AD10" s="1" t="s">
        <v>5</v>
      </c>
      <c r="AE10" s="1" t="s">
        <v>5</v>
      </c>
      <c r="AF10" s="1" t="s">
        <v>5</v>
      </c>
      <c r="AG10" s="1" t="s">
        <v>5</v>
      </c>
      <c r="AH10" s="1" t="s">
        <v>5</v>
      </c>
      <c r="AI10" s="1" t="s">
        <v>5</v>
      </c>
      <c r="AJ10" s="1" t="s">
        <v>5</v>
      </c>
      <c r="AK10" s="1" t="s">
        <v>4</v>
      </c>
      <c r="AL10" s="1" t="s">
        <v>4</v>
      </c>
      <c r="AM10" s="1" t="s">
        <v>4</v>
      </c>
      <c r="AN10" s="1" t="s">
        <v>4</v>
      </c>
      <c r="AO10" s="1" t="s">
        <v>4</v>
      </c>
      <c r="AP10" s="1" t="s">
        <v>4</v>
      </c>
      <c r="AQ10" s="1" t="s">
        <v>4</v>
      </c>
      <c r="AR10" s="1" t="s">
        <v>4</v>
      </c>
      <c r="AS10" s="1" t="s">
        <v>4</v>
      </c>
      <c r="AT10" s="1" t="s">
        <v>4</v>
      </c>
      <c r="AU10" s="1" t="s">
        <v>4</v>
      </c>
      <c r="AV10" s="1" t="s">
        <v>4</v>
      </c>
      <c r="AW10" s="1" t="s">
        <v>4</v>
      </c>
      <c r="AX10" s="1" t="s">
        <v>4</v>
      </c>
      <c r="AY10" s="1" t="s">
        <v>4</v>
      </c>
      <c r="AZ10" s="1" t="s">
        <v>4</v>
      </c>
      <c r="BA10" s="1" t="s">
        <v>4</v>
      </c>
      <c r="BB10" s="1" t="s">
        <v>4</v>
      </c>
      <c r="BC10" s="1" t="s">
        <v>4</v>
      </c>
      <c r="BD10" s="1" t="s">
        <v>4</v>
      </c>
    </row>
    <row r="11" spans="1:56" x14ac:dyDescent="0.35">
      <c r="A11" s="1" t="s">
        <v>0</v>
      </c>
      <c r="B11" s="1" t="s">
        <v>1438</v>
      </c>
    </row>
    <row r="12" spans="1:56" x14ac:dyDescent="0.35">
      <c r="A12" s="1" t="s">
        <v>0</v>
      </c>
      <c r="B12" s="1" t="s">
        <v>1437</v>
      </c>
    </row>
    <row r="13" spans="1:56" x14ac:dyDescent="0.35">
      <c r="A13" s="1" t="s">
        <v>0</v>
      </c>
      <c r="B13" s="1" t="s">
        <v>1436</v>
      </c>
    </row>
    <row r="14" spans="1:56" x14ac:dyDescent="0.35">
      <c r="A14" s="1" t="s">
        <v>0</v>
      </c>
      <c r="B14" s="1" t="s">
        <v>1435</v>
      </c>
    </row>
    <row r="15" spans="1:56" x14ac:dyDescent="0.35">
      <c r="A15" s="1" t="s">
        <v>0</v>
      </c>
      <c r="B15" s="1" t="s">
        <v>1434</v>
      </c>
    </row>
    <row r="16" spans="1:56" x14ac:dyDescent="0.35">
      <c r="A16" s="1" t="s">
        <v>0</v>
      </c>
      <c r="B16" s="1" t="s">
        <v>1433</v>
      </c>
    </row>
    <row r="17" spans="1:56" x14ac:dyDescent="0.35">
      <c r="A17" s="1" t="s">
        <v>0</v>
      </c>
      <c r="B17" s="1" t="s">
        <v>1432</v>
      </c>
    </row>
    <row r="18" spans="1:56" x14ac:dyDescent="0.35">
      <c r="A18" s="1">
        <v>1</v>
      </c>
      <c r="B18" s="1" t="s">
        <v>1431</v>
      </c>
      <c r="C18" s="1">
        <v>337.00000303983688</v>
      </c>
      <c r="D18" s="1">
        <v>0</v>
      </c>
      <c r="E18">
        <f>(R18-S18*(1000-T18)/(1000-U18))*AK18</f>
        <v>-5.786085241919813</v>
      </c>
      <c r="F18">
        <f>IF(AV18&lt;&gt;0,1/(1/AV18-1/N18),0)</f>
        <v>0.16115869686382359</v>
      </c>
      <c r="G18">
        <f>((AY18-AL18/2)*S18-E18)/(AY18+AL18/2)</f>
        <v>332.82215428602802</v>
      </c>
      <c r="H18">
        <f>AL18*1000</f>
        <v>32.242565199113265</v>
      </c>
      <c r="I18">
        <f>(AQ18-AW18)</f>
        <v>16.2241523940333</v>
      </c>
      <c r="J18">
        <f>(P18+AP18*D18)</f>
        <v>58.504367828369141</v>
      </c>
      <c r="K18" s="1">
        <v>2.72</v>
      </c>
      <c r="L18">
        <f>(K18*AE18+AF18)</f>
        <v>2.140174012184143</v>
      </c>
      <c r="M18" s="1">
        <v>0.5</v>
      </c>
      <c r="N18">
        <f>L18*(M18+1)*(M18+1)/(M18*M18+1)</f>
        <v>3.8523132219314578</v>
      </c>
      <c r="O18" s="1">
        <v>27.257654190063477</v>
      </c>
      <c r="P18" s="1">
        <v>58.504367828369141</v>
      </c>
      <c r="Q18" s="1">
        <v>27.299888610839844</v>
      </c>
      <c r="R18" s="1">
        <v>400.05581665039063</v>
      </c>
      <c r="S18" s="1">
        <v>393.78091430664063</v>
      </c>
      <c r="T18" s="1">
        <v>2.474350668489933E-2</v>
      </c>
      <c r="U18" s="1">
        <v>28.468624114990234</v>
      </c>
      <c r="V18" s="1">
        <v>6.0242105275392532E-2</v>
      </c>
      <c r="W18" s="1">
        <v>69.311508178710938</v>
      </c>
      <c r="X18" s="1">
        <v>299.54803466796875</v>
      </c>
      <c r="Y18" s="1">
        <v>0.2441602498292923</v>
      </c>
      <c r="Z18" s="1">
        <v>0.15847297012805939</v>
      </c>
      <c r="AA18" s="1">
        <v>88.4678955078125</v>
      </c>
      <c r="AB18" s="1">
        <v>-7.7798190116882324</v>
      </c>
      <c r="AC18" s="1">
        <v>0.1336730569601059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1.1012795392204731</v>
      </c>
      <c r="AL18">
        <f>(U18-T18)/(1000-U18)*AK18</f>
        <v>3.2242565199113268E-2</v>
      </c>
      <c r="AM18">
        <f>(P18+273.15)</f>
        <v>331.65436782836912</v>
      </c>
      <c r="AN18">
        <f>(O18+273.15)</f>
        <v>300.40765419006345</v>
      </c>
      <c r="AO18">
        <f>(Y18*AG18+Z18*AH18)*AI18</f>
        <v>3.906563909950167E-2</v>
      </c>
      <c r="AP18">
        <f>((AO18+0.00000010773*(AN18^4-AM18^4))-AL18*44100)/(L18*51.4+0.00000043092*AM18^3)</f>
        <v>-14.697936140429269</v>
      </c>
      <c r="AQ18">
        <f>0.61365*EXP(17.502*J18/(240.97+J18))</f>
        <v>18.742711657489448</v>
      </c>
      <c r="AR18">
        <f>AQ18*1000/AA18</f>
        <v>211.85890711997664</v>
      </c>
      <c r="AS18">
        <f>(AR18-U18)</f>
        <v>183.3902830049864</v>
      </c>
      <c r="AT18">
        <f>IF(D18,P18,(O18+P18)/2)</f>
        <v>42.881011009216309</v>
      </c>
      <c r="AU18">
        <f>0.61365*EXP(17.502*AT18/(240.97+AT18))</f>
        <v>8.633710111253853</v>
      </c>
      <c r="AV18">
        <f>IF(AS18&lt;&gt;0,(1000-(AR18+U18)/2)/AS18*AL18,0)</f>
        <v>0.1546874604629366</v>
      </c>
      <c r="AW18">
        <f>U18*AA18/1000</f>
        <v>2.5185592634561473</v>
      </c>
      <c r="AX18">
        <f>(AU18-AW18)</f>
        <v>6.1151508477977057</v>
      </c>
      <c r="AY18">
        <f>1/(1.6/F18+1.37/N18)</f>
        <v>9.7240957043142659E-2</v>
      </c>
      <c r="AZ18">
        <f>G18*AA18*0.001</f>
        <v>29.444075568061375</v>
      </c>
      <c r="BA18">
        <f>G18/S18</f>
        <v>0.84519625556777622</v>
      </c>
      <c r="BB18">
        <f>(1-AL18*AA18/AQ18/F18)*100</f>
        <v>5.5658420676395703</v>
      </c>
      <c r="BC18">
        <f>(S18-E18/(N18/1.35))</f>
        <v>395.80858304139514</v>
      </c>
      <c r="BD18">
        <f>E18*BB18/100/BC18</f>
        <v>-8.1363664221141248E-4</v>
      </c>
    </row>
    <row r="19" spans="1:56" x14ac:dyDescent="0.35">
      <c r="A19" s="1" t="s">
        <v>0</v>
      </c>
      <c r="B19" s="1" t="s">
        <v>1430</v>
      </c>
      <c r="K19" s="1">
        <v>2.72</v>
      </c>
    </row>
    <row r="20" spans="1:56" x14ac:dyDescent="0.35">
      <c r="A20" s="1" t="s">
        <v>0</v>
      </c>
      <c r="B20" s="1" t="s">
        <v>1429</v>
      </c>
      <c r="K20" s="1">
        <v>2.72</v>
      </c>
    </row>
    <row r="21" spans="1:56" x14ac:dyDescent="0.35">
      <c r="A21" s="1">
        <v>2</v>
      </c>
      <c r="B21" s="1" t="s">
        <v>1428</v>
      </c>
      <c r="C21" s="1">
        <v>541.00000303983688</v>
      </c>
      <c r="D21" s="1">
        <v>0</v>
      </c>
      <c r="E21">
        <f>(R21-S21*(1000-T21)/(1000-U21))*AK21</f>
        <v>-4.8947076633945157</v>
      </c>
      <c r="F21">
        <f>IF(AV21&lt;&gt;0,1/(1/AV21-1/N21),0)</f>
        <v>0.3731283115758563</v>
      </c>
      <c r="G21">
        <f>((AY21-AL21/2)*S21-E21)/(AY21+AL21/2)</f>
        <v>358.81632970850313</v>
      </c>
      <c r="H21">
        <f>AL21*1000</f>
        <v>32.539665796065712</v>
      </c>
      <c r="I21">
        <f>(AQ21-AW21)</f>
        <v>7.8442040763879861</v>
      </c>
      <c r="J21">
        <f>(P21+AP21*D21)</f>
        <v>46.455585479736328</v>
      </c>
      <c r="K21" s="1">
        <v>2.72</v>
      </c>
      <c r="L21">
        <f>(K21*AE21+AF21)</f>
        <v>2.140174012184143</v>
      </c>
      <c r="M21" s="1">
        <v>0.5</v>
      </c>
      <c r="N21">
        <f>L21*(M21+1)*(M21+1)/(M21*M21+1)</f>
        <v>3.8523132219314578</v>
      </c>
      <c r="O21" s="1">
        <v>27.478416442871094</v>
      </c>
      <c r="P21" s="1">
        <v>46.455585479736328</v>
      </c>
      <c r="Q21" s="1">
        <v>27.536144256591797</v>
      </c>
      <c r="R21" s="1">
        <v>400.04425048828125</v>
      </c>
      <c r="S21" s="1">
        <v>392.8790283203125</v>
      </c>
      <c r="T21" s="1">
        <v>2.687789686024189E-2</v>
      </c>
      <c r="U21" s="1">
        <v>28.730459213256836</v>
      </c>
      <c r="V21" s="1">
        <v>6.4599081873893738E-2</v>
      </c>
      <c r="W21" s="1">
        <v>69.051582336425781</v>
      </c>
      <c r="X21" s="1">
        <v>299.4923095703125</v>
      </c>
      <c r="Y21" s="1">
        <v>25.546924591064453</v>
      </c>
      <c r="Z21" s="1">
        <v>0.31302216649055481</v>
      </c>
      <c r="AA21" s="1">
        <v>88.469467163085938</v>
      </c>
      <c r="AB21" s="1">
        <v>-7.6570024490356445</v>
      </c>
      <c r="AC21" s="1">
        <v>0.15465456247329712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1.1010746675379133</v>
      </c>
      <c r="AL21">
        <f>(U21-T21)/(1000-U21)*AK21</f>
        <v>3.2539665796065716E-2</v>
      </c>
      <c r="AM21">
        <f>(P21+273.15)</f>
        <v>319.60558547973631</v>
      </c>
      <c r="AN21">
        <f>(O21+273.15)</f>
        <v>300.62841644287107</v>
      </c>
      <c r="AO21">
        <f>(Y21*AG21+Z21*AH21)*AI21</f>
        <v>4.0875078432073906</v>
      </c>
      <c r="AP21">
        <f>((AO21+0.00000010773*(AN21^4-AM21^4))-AL21*44100)/(L21*51.4+0.00000043092*AM21^3)</f>
        <v>-13.5003883159428</v>
      </c>
      <c r="AQ21">
        <f>0.61365*EXP(17.502*J21/(240.97+J21))</f>
        <v>10.385972494335592</v>
      </c>
      <c r="AR21">
        <f>AQ21*1000/AA21</f>
        <v>117.39612351445426</v>
      </c>
      <c r="AS21">
        <f>(AR21-U21)</f>
        <v>88.665664301197424</v>
      </c>
      <c r="AT21">
        <f>IF(D21,P21,(O21+P21)/2)</f>
        <v>36.967000961303711</v>
      </c>
      <c r="AU21">
        <f>0.61365*EXP(17.502*AT21/(240.97+AT21))</f>
        <v>6.2935313980268877</v>
      </c>
      <c r="AV21">
        <f>IF(AS21&lt;&gt;0,(1000-(AR21+U21)/2)/AS21*AL21,0)</f>
        <v>0.34017915447702729</v>
      </c>
      <c r="AW21">
        <f>U21*AA21/1000</f>
        <v>2.5417684179476057</v>
      </c>
      <c r="AX21">
        <f>(AU21-AW21)</f>
        <v>3.751762980079282</v>
      </c>
      <c r="AY21">
        <f>1/(1.6/F21+1.37/N21)</f>
        <v>0.21534553928202838</v>
      </c>
      <c r="AZ21">
        <f>G21*AA21*0.001</f>
        <v>31.744289498725436</v>
      </c>
      <c r="BA21">
        <f>G21/S21</f>
        <v>0.91329977892320025</v>
      </c>
      <c r="BB21">
        <f>(1-AL21*AA21/AQ21/F21)*100</f>
        <v>25.714999827042849</v>
      </c>
      <c r="BC21">
        <f>(S21-E21/(N21/1.35))</f>
        <v>394.59432377135829</v>
      </c>
      <c r="BD21">
        <f>E21*BB21/100/BC21</f>
        <v>-3.1897926334730356E-3</v>
      </c>
    </row>
    <row r="22" spans="1:56" x14ac:dyDescent="0.35">
      <c r="A22" s="1" t="s">
        <v>0</v>
      </c>
      <c r="B22" s="1" t="s">
        <v>1427</v>
      </c>
      <c r="K22" s="1">
        <v>2.72</v>
      </c>
    </row>
    <row r="23" spans="1:56" x14ac:dyDescent="0.35">
      <c r="A23" s="1" t="s">
        <v>0</v>
      </c>
      <c r="B23" s="1" t="s">
        <v>1426</v>
      </c>
      <c r="K23" s="1">
        <v>2.72</v>
      </c>
    </row>
    <row r="24" spans="1:56" x14ac:dyDescent="0.35">
      <c r="A24" s="1">
        <v>3</v>
      </c>
      <c r="B24" s="1" t="s">
        <v>1425</v>
      </c>
      <c r="C24" s="1">
        <v>745.00000303983688</v>
      </c>
      <c r="D24" s="1">
        <v>0</v>
      </c>
      <c r="E24">
        <f>(R24-S24*(1000-T24)/(1000-U24))*AK24</f>
        <v>-4.5504580592389559</v>
      </c>
      <c r="F24">
        <f>IF(AV24&lt;&gt;0,1/(1/AV24-1/N24),0)</f>
        <v>0.24658973476852214</v>
      </c>
      <c r="G24">
        <f>((AY24-AL24/2)*S24-E24)/(AY24+AL24/2)</f>
        <v>340.96356439083348</v>
      </c>
      <c r="H24">
        <f>AL24*1000</f>
        <v>32.859498712119162</v>
      </c>
      <c r="I24">
        <f>(AQ24-AW24)</f>
        <v>11.373217318531131</v>
      </c>
      <c r="J24">
        <f>(P24+AP24*D24)</f>
        <v>52.336418151855469</v>
      </c>
      <c r="K24" s="1">
        <v>2.72</v>
      </c>
      <c r="L24">
        <f>(K24*AE24+AF24)</f>
        <v>2.140174012184143</v>
      </c>
      <c r="M24" s="1">
        <v>0.5</v>
      </c>
      <c r="N24">
        <f>L24*(M24+1)*(M24+1)/(M24*M24+1)</f>
        <v>3.8523132219314578</v>
      </c>
      <c r="O24" s="1">
        <v>27.714038848876953</v>
      </c>
      <c r="P24" s="1">
        <v>52.336418151855469</v>
      </c>
      <c r="Q24" s="1">
        <v>27.774971008300781</v>
      </c>
      <c r="R24" s="1">
        <v>399.841796875</v>
      </c>
      <c r="S24" s="1">
        <v>392.26986694335938</v>
      </c>
      <c r="T24" s="1">
        <v>2.6993868872523308E-2</v>
      </c>
      <c r="U24" s="1">
        <v>28.997529983520508</v>
      </c>
      <c r="V24" s="1">
        <v>6.3987672328948975E-2</v>
      </c>
      <c r="W24" s="1">
        <v>68.737258911132813</v>
      </c>
      <c r="X24" s="1">
        <v>299.5667724609375</v>
      </c>
      <c r="Y24" s="1">
        <v>49.404575347900391</v>
      </c>
      <c r="Z24" s="1">
        <v>0.38244405388832092</v>
      </c>
      <c r="AA24" s="1">
        <v>88.46612548828125</v>
      </c>
      <c r="AB24" s="1">
        <v>-7.5550708770751953</v>
      </c>
      <c r="AC24" s="1">
        <v>0.16148391366004944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1.1013484281652111</v>
      </c>
      <c r="AL24">
        <f>(U24-T24)/(1000-U24)*AK24</f>
        <v>3.2859498712119163E-2</v>
      </c>
      <c r="AM24">
        <f>(P24+273.15)</f>
        <v>325.48641815185545</v>
      </c>
      <c r="AN24">
        <f>(O24+273.15)</f>
        <v>300.86403884887693</v>
      </c>
      <c r="AO24">
        <f>(Y24*AG24+Z24*AH24)*AI24</f>
        <v>7.9047318789795327</v>
      </c>
      <c r="AP24">
        <f>((AO24+0.00000010773*(AN24^4-AM24^4))-AL24*44100)/(L24*51.4+0.00000043092*AM24^3)</f>
        <v>-14.156235755430151</v>
      </c>
      <c r="AQ24">
        <f>0.61365*EXP(17.502*J24/(240.97+J24))</f>
        <v>13.938516444903454</v>
      </c>
      <c r="AR24">
        <f>AQ24*1000/AA24</f>
        <v>157.55766818057194</v>
      </c>
      <c r="AS24">
        <f>(AR24-U24)</f>
        <v>128.56013819705143</v>
      </c>
      <c r="AT24">
        <f>IF(D24,P24,(O24+P24)/2)</f>
        <v>40.025228500366211</v>
      </c>
      <c r="AU24">
        <f>0.61365*EXP(17.502*AT24/(240.97+AT24))</f>
        <v>7.4236513821604539</v>
      </c>
      <c r="AV24">
        <f>IF(AS24&lt;&gt;0,(1000-(AR24+U24)/2)/AS24*AL24,0)</f>
        <v>0.23175491239396043</v>
      </c>
      <c r="AW24">
        <f>U24*AA24/1000</f>
        <v>2.5652991263723233</v>
      </c>
      <c r="AX24">
        <f>(AU24-AW24)</f>
        <v>4.8583522557881302</v>
      </c>
      <c r="AY24">
        <f>1/(1.6/F24+1.37/N24)</f>
        <v>0.14611038145636759</v>
      </c>
      <c r="AZ24">
        <f>G24*AA24*0.001</f>
        <v>30.163725474331141</v>
      </c>
      <c r="BA24">
        <f>G24/S24</f>
        <v>0.86920661800429833</v>
      </c>
      <c r="BB24">
        <f>(1-AL24*AA24/AQ24/F24)*100</f>
        <v>15.424145255636601</v>
      </c>
      <c r="BC24">
        <f>(S24-E24/(N24/1.35))</f>
        <v>393.86452397825451</v>
      </c>
      <c r="BD24">
        <f>E24*BB24/100/BC24</f>
        <v>-1.7820068021475051E-3</v>
      </c>
    </row>
    <row r="25" spans="1:56" x14ac:dyDescent="0.35">
      <c r="A25" s="1" t="s">
        <v>0</v>
      </c>
      <c r="B25" s="1" t="s">
        <v>1424</v>
      </c>
      <c r="K25" s="1">
        <v>2.72</v>
      </c>
    </row>
    <row r="26" spans="1:56" x14ac:dyDescent="0.35">
      <c r="A26" s="1" t="s">
        <v>0</v>
      </c>
      <c r="B26" s="1" t="s">
        <v>1423</v>
      </c>
      <c r="K26" s="1">
        <v>2.72</v>
      </c>
    </row>
    <row r="27" spans="1:56" x14ac:dyDescent="0.35">
      <c r="A27" s="1">
        <v>4</v>
      </c>
      <c r="B27" s="1" t="s">
        <v>1422</v>
      </c>
      <c r="C27" s="1">
        <v>949.00000303983688</v>
      </c>
      <c r="D27" s="1">
        <v>0</v>
      </c>
      <c r="E27">
        <f>(R27-S27*(1000-T27)/(1000-U27))*AK27</f>
        <v>-3.9223239890603172</v>
      </c>
      <c r="F27">
        <f>IF(AV27&lt;&gt;0,1/(1/AV27-1/N27),0)</f>
        <v>0.32194131855494623</v>
      </c>
      <c r="G27">
        <f>((AY27-AL27/2)*S27-E27)/(AY27+AL27/2)</f>
        <v>347.36221696872724</v>
      </c>
      <c r="H27">
        <f>AL27*1000</f>
        <v>33.204200002942422</v>
      </c>
      <c r="I27">
        <f>(AQ27-AW27)</f>
        <v>9.0892516006312647</v>
      </c>
      <c r="J27">
        <f>(P27+AP27*D27)</f>
        <v>48.773204803466797</v>
      </c>
      <c r="K27" s="1">
        <v>2.72</v>
      </c>
      <c r="L27">
        <f>(K27*AE27+AF27)</f>
        <v>2.140174012184143</v>
      </c>
      <c r="M27" s="1">
        <v>0.5</v>
      </c>
      <c r="N27">
        <f>L27*(M27+1)*(M27+1)/(M27*M27+1)</f>
        <v>3.8523132219314578</v>
      </c>
      <c r="O27" s="1">
        <v>27.945346832275391</v>
      </c>
      <c r="P27" s="1">
        <v>48.773204803466797</v>
      </c>
      <c r="Q27" s="1">
        <v>28.005817413330078</v>
      </c>
      <c r="R27" s="1">
        <v>400.0755615234375</v>
      </c>
      <c r="S27" s="1">
        <v>391.82891845703125</v>
      </c>
      <c r="T27" s="1">
        <v>3.0575407668948174E-2</v>
      </c>
      <c r="U27" s="1">
        <v>29.278467178344727</v>
      </c>
      <c r="V27" s="1">
        <v>7.150501012802124E-2</v>
      </c>
      <c r="W27" s="1">
        <v>68.471931457519531</v>
      </c>
      <c r="X27" s="1">
        <v>299.751953125</v>
      </c>
      <c r="Y27" s="1">
        <v>101.20420837402344</v>
      </c>
      <c r="Z27" s="1">
        <v>0.25670695304870605</v>
      </c>
      <c r="AA27" s="1">
        <v>88.4654541015625</v>
      </c>
      <c r="AB27" s="1">
        <v>-7.3702473640441895</v>
      </c>
      <c r="AC27" s="1">
        <v>0.16377359628677368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1.1020292394301467</v>
      </c>
      <c r="AL27">
        <f>(U27-T27)/(1000-U27)*AK27</f>
        <v>3.320420000294242E-2</v>
      </c>
      <c r="AM27">
        <f>(P27+273.15)</f>
        <v>321.92320480346677</v>
      </c>
      <c r="AN27">
        <f>(O27+273.15)</f>
        <v>301.09534683227537</v>
      </c>
      <c r="AO27">
        <f>(Y27*AG27+Z27*AH27)*AI27</f>
        <v>16.192672977909297</v>
      </c>
      <c r="AP27">
        <f>((AO27+0.00000010773*(AN27^4-AM27^4))-AL27*44100)/(L27*51.4+0.00000043092*AM27^3)</f>
        <v>-13.826164931631991</v>
      </c>
      <c r="AQ27">
        <f>0.61365*EXP(17.502*J27/(240.97+J27))</f>
        <v>11.679384494961225</v>
      </c>
      <c r="AR27">
        <f>AQ27*1000/AA27</f>
        <v>132.02198093679306</v>
      </c>
      <c r="AS27">
        <f>(AR27-U27)</f>
        <v>102.74351375844833</v>
      </c>
      <c r="AT27">
        <f>IF(D27,P27,(O27+P27)/2)</f>
        <v>38.359275817871094</v>
      </c>
      <c r="AU27">
        <f>0.61365*EXP(17.502*AT27/(240.97+AT27))</f>
        <v>6.7879949458214526</v>
      </c>
      <c r="AV27">
        <f>IF(AS27&lt;&gt;0,(1000-(AR27+U27)/2)/AS27*AL27,0)</f>
        <v>0.29711144496012226</v>
      </c>
      <c r="AW27">
        <f>U27*AA27/1000</f>
        <v>2.5901328943299595</v>
      </c>
      <c r="AX27">
        <f>(AU27-AW27)</f>
        <v>4.1978620514914926</v>
      </c>
      <c r="AY27">
        <f>1/(1.6/F27+1.37/N27)</f>
        <v>0.18777649076748842</v>
      </c>
      <c r="AZ27">
        <f>G27*AA27*0.001</f>
        <v>30.729556261863934</v>
      </c>
      <c r="BA27">
        <f>G27/S27</f>
        <v>0.8865150084802117</v>
      </c>
      <c r="BB27">
        <f>(1-AL27*AA27/AQ27/F27)*100</f>
        <v>21.878592764879169</v>
      </c>
      <c r="BC27">
        <f>(S27-E27/(N27/1.35))</f>
        <v>393.20345294583808</v>
      </c>
      <c r="BD27">
        <f>E27*BB27/100/BC27</f>
        <v>-2.1824561459379568E-3</v>
      </c>
    </row>
    <row r="28" spans="1:56" x14ac:dyDescent="0.35">
      <c r="A28" s="1" t="s">
        <v>0</v>
      </c>
      <c r="B28" s="1" t="s">
        <v>1421</v>
      </c>
      <c r="K28" s="1">
        <v>2.72</v>
      </c>
    </row>
    <row r="29" spans="1:56" x14ac:dyDescent="0.35">
      <c r="A29" s="1" t="s">
        <v>0</v>
      </c>
      <c r="B29" s="1" t="s">
        <v>1420</v>
      </c>
      <c r="K29" s="1">
        <v>2.72</v>
      </c>
    </row>
    <row r="30" spans="1:56" x14ac:dyDescent="0.35">
      <c r="A30" s="1">
        <v>5</v>
      </c>
      <c r="B30" s="1" t="s">
        <v>1419</v>
      </c>
      <c r="C30" s="1">
        <v>1153.0000030398369</v>
      </c>
      <c r="D30" s="1">
        <v>0</v>
      </c>
      <c r="E30">
        <f>(R30-S30*(1000-T30)/(1000-U30))*AK30</f>
        <v>-3.4344891811105747</v>
      </c>
      <c r="F30">
        <f>IF(AV30&lt;&gt;0,1/(1/AV30-1/N30),0)</f>
        <v>0.30729941859499377</v>
      </c>
      <c r="G30">
        <f>((AY30-AL30/2)*S30-E30)/(AY30+AL30/2)</f>
        <v>342.18119692250599</v>
      </c>
      <c r="H30">
        <f>AL30*1000</f>
        <v>33.41359503126386</v>
      </c>
      <c r="I30">
        <f>(AQ30-AW30)</f>
        <v>9.5212491141474551</v>
      </c>
      <c r="J30">
        <f>(P30+AP30*D30)</f>
        <v>49.526824951171875</v>
      </c>
      <c r="K30" s="1">
        <v>2.72</v>
      </c>
      <c r="L30">
        <f>(K30*AE30+AF30)</f>
        <v>2.140174012184143</v>
      </c>
      <c r="M30" s="1">
        <v>0.5</v>
      </c>
      <c r="N30">
        <f>L30*(M30+1)*(M30+1)/(M30*M30+1)</f>
        <v>3.8523132219314578</v>
      </c>
      <c r="O30" s="1">
        <v>28.167539596557617</v>
      </c>
      <c r="P30" s="1">
        <v>49.526824951171875</v>
      </c>
      <c r="Q30" s="1">
        <v>28.226804733276367</v>
      </c>
      <c r="R30" s="1">
        <v>399.9833984375</v>
      </c>
      <c r="S30" s="1">
        <v>391.23214721679688</v>
      </c>
      <c r="T30" s="1">
        <v>3.1075043603777885E-2</v>
      </c>
      <c r="U30" s="1">
        <v>29.476198196411133</v>
      </c>
      <c r="V30" s="1">
        <v>7.1737870573997498E-2</v>
      </c>
      <c r="W30" s="1">
        <v>68.046875</v>
      </c>
      <c r="X30" s="1">
        <v>299.56076049804688</v>
      </c>
      <c r="Y30" s="1">
        <v>151.19956970214844</v>
      </c>
      <c r="Z30" s="1">
        <v>0.18728816509246826</v>
      </c>
      <c r="AA30" s="1">
        <v>88.464546203613281</v>
      </c>
      <c r="AB30" s="1">
        <v>-7.2261800765991211</v>
      </c>
      <c r="AC30" s="1">
        <v>0.16331411898136139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1.1013263253604662</v>
      </c>
      <c r="AL30">
        <f>(U30-T30)/(1000-U30)*AK30</f>
        <v>3.3413595031263857E-2</v>
      </c>
      <c r="AM30">
        <f>(P30+273.15)</f>
        <v>322.67682495117185</v>
      </c>
      <c r="AN30">
        <f>(O30+273.15)</f>
        <v>301.31753959655759</v>
      </c>
      <c r="AO30">
        <f>(Y30*AG30+Z30*AH30)*AI30</f>
        <v>24.191930611611951</v>
      </c>
      <c r="AP30">
        <f>((AO30+0.00000010773*(AN30^4-AM30^4))-AL30*44100)/(L30*51.4+0.00000043092*AM30^3)</f>
        <v>-13.891168857059016</v>
      </c>
      <c r="AQ30">
        <f>0.61365*EXP(17.502*J30/(240.97+J30))</f>
        <v>12.128847611400731</v>
      </c>
      <c r="AR30">
        <f>AQ30*1000/AA30</f>
        <v>137.10405051402768</v>
      </c>
      <c r="AS30">
        <f>(AR30-U30)</f>
        <v>107.62785231761654</v>
      </c>
      <c r="AT30">
        <f>IF(D30,P30,(O30+P30)/2)</f>
        <v>38.847182273864746</v>
      </c>
      <c r="AU30">
        <f>0.61365*EXP(17.502*AT30/(240.97+AT30))</f>
        <v>6.9690735797402779</v>
      </c>
      <c r="AV30">
        <f>IF(AS30&lt;&gt;0,(1000-(AR30+U30)/2)/AS30*AL30,0)</f>
        <v>0.28459708046168392</v>
      </c>
      <c r="AW30">
        <f>U30*AA30/1000</f>
        <v>2.6075984972532753</v>
      </c>
      <c r="AX30">
        <f>(AU30-AW30)</f>
        <v>4.3614750824870026</v>
      </c>
      <c r="AY30">
        <f>1/(1.6/F30+1.37/N30)</f>
        <v>0.17978243034597496</v>
      </c>
      <c r="AZ30">
        <f>G30*AA30*0.001</f>
        <v>30.270904305158727</v>
      </c>
      <c r="BA30">
        <f>G30/S30</f>
        <v>0.87462443809069235</v>
      </c>
      <c r="BB30">
        <f>(1-AL30*AA30/AQ30/F30)*100</f>
        <v>20.693062307280897</v>
      </c>
      <c r="BC30">
        <f>(S30-E30/(N30/1.35))</f>
        <v>392.43572546378442</v>
      </c>
      <c r="BD30">
        <f>E30*BB30/100/BC30</f>
        <v>-1.8109997129953427E-3</v>
      </c>
    </row>
    <row r="31" spans="1:56" x14ac:dyDescent="0.35">
      <c r="A31" s="1" t="s">
        <v>0</v>
      </c>
      <c r="B31" s="1" t="s">
        <v>1418</v>
      </c>
      <c r="K31" s="1">
        <v>2.72</v>
      </c>
    </row>
    <row r="32" spans="1:56" x14ac:dyDescent="0.35">
      <c r="A32" s="1" t="s">
        <v>0</v>
      </c>
      <c r="B32" s="1" t="s">
        <v>1417</v>
      </c>
      <c r="K32" s="1">
        <v>2.72</v>
      </c>
    </row>
    <row r="33" spans="1:56" x14ac:dyDescent="0.35">
      <c r="A33" s="1">
        <v>6</v>
      </c>
      <c r="B33" s="1" t="s">
        <v>1416</v>
      </c>
      <c r="C33" s="1">
        <v>1357.0000030398369</v>
      </c>
      <c r="D33" s="1">
        <v>0</v>
      </c>
      <c r="E33">
        <f>(R33-S33*(1000-T33)/(1000-U33))*AK33</f>
        <v>-2.599091805709838</v>
      </c>
      <c r="F33">
        <f>IF(AV33&lt;&gt;0,1/(1/AV33-1/N33),0)</f>
        <v>0.31072008520444938</v>
      </c>
      <c r="G33">
        <f>((AY33-AL33/2)*S33-E33)/(AY33+AL33/2)</f>
        <v>337.37089659822828</v>
      </c>
      <c r="H33">
        <f>AL33*1000</f>
        <v>33.655252847811944</v>
      </c>
      <c r="I33">
        <f>(AQ33-AW33)</f>
        <v>9.4921315646618574</v>
      </c>
      <c r="J33">
        <f>(P33+AP33*D33)</f>
        <v>49.510921478271484</v>
      </c>
      <c r="K33" s="1">
        <v>2.72</v>
      </c>
      <c r="L33">
        <f>(K33*AE33+AF33)</f>
        <v>2.140174012184143</v>
      </c>
      <c r="M33" s="1">
        <v>0.5</v>
      </c>
      <c r="N33">
        <f>L33*(M33+1)*(M33+1)/(M33*M33+1)</f>
        <v>3.8523132219314578</v>
      </c>
      <c r="O33" s="1">
        <v>28.370084762573242</v>
      </c>
      <c r="P33" s="1">
        <v>49.510921478271484</v>
      </c>
      <c r="Q33" s="1">
        <v>28.431970596313477</v>
      </c>
      <c r="R33" s="1">
        <v>400.0648193359375</v>
      </c>
      <c r="S33" s="1">
        <v>390.48855590820313</v>
      </c>
      <c r="T33" s="1">
        <v>3.3569436520338058E-2</v>
      </c>
      <c r="U33" s="1">
        <v>29.695335388183594</v>
      </c>
      <c r="V33" s="1">
        <v>7.6591163873672485E-2</v>
      </c>
      <c r="W33" s="1">
        <v>67.752113342285156</v>
      </c>
      <c r="X33" s="1">
        <v>299.45590209960938</v>
      </c>
      <c r="Y33" s="1">
        <v>300.07647705078125</v>
      </c>
      <c r="Z33" s="1">
        <v>0.13097125291824341</v>
      </c>
      <c r="AA33" s="1">
        <v>88.467742919921875</v>
      </c>
      <c r="AB33" s="1">
        <v>-7.0518760681152344</v>
      </c>
      <c r="AC33" s="1">
        <v>0.16666494309902191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1.1009408165426813</v>
      </c>
      <c r="AL33">
        <f>(U33-T33)/(1000-U33)*AK33</f>
        <v>3.3655252847811942E-2</v>
      </c>
      <c r="AM33">
        <f>(P33+273.15)</f>
        <v>322.66092147827146</v>
      </c>
      <c r="AN33">
        <f>(O33+273.15)</f>
        <v>301.52008476257322</v>
      </c>
      <c r="AO33">
        <f>(Y33*AG33+Z33*AH33)*AI33</f>
        <v>48.012235254967891</v>
      </c>
      <c r="AP33">
        <f>((AO33+0.00000010773*(AN33^4-AM33^4))-AL33*44100)/(L33*51.4+0.00000043092*AM33^3)</f>
        <v>-13.764611992968069</v>
      </c>
      <c r="AQ33">
        <f>0.61365*EXP(17.502*J33/(240.97+J33))</f>
        <v>12.119210861704543</v>
      </c>
      <c r="AR33">
        <f>AQ33*1000/AA33</f>
        <v>136.99016683034921</v>
      </c>
      <c r="AS33">
        <f>(AR33-U33)</f>
        <v>107.29483144216562</v>
      </c>
      <c r="AT33">
        <f>IF(D33,P33,(O33+P33)/2)</f>
        <v>38.940503120422363</v>
      </c>
      <c r="AU33">
        <f>0.61365*EXP(17.502*AT33/(240.97+AT33))</f>
        <v>7.0041812834116239</v>
      </c>
      <c r="AV33">
        <f>IF(AS33&lt;&gt;0,(1000-(AR33+U33)/2)/AS33*AL33,0)</f>
        <v>0.28752858895003125</v>
      </c>
      <c r="AW33">
        <f>U33*AA33/1000</f>
        <v>2.6270792970426848</v>
      </c>
      <c r="AX33">
        <f>(AU33-AW33)</f>
        <v>4.3771019863689391</v>
      </c>
      <c r="AY33">
        <f>1/(1.6/F33+1.37/N33)</f>
        <v>0.18165437399771026</v>
      </c>
      <c r="AZ33">
        <f>G33*AA33*0.001</f>
        <v>29.846441748915606</v>
      </c>
      <c r="BA33">
        <f>G33/S33</f>
        <v>0.86397127775887539</v>
      </c>
      <c r="BB33">
        <f>(1-AL33*AA33/AQ33/F33)*100</f>
        <v>20.933204828275443</v>
      </c>
      <c r="BC33">
        <f>(S33-E33/(N33/1.35))</f>
        <v>391.39937850635857</v>
      </c>
      <c r="BD33">
        <f>E33*BB33/100/BC33</f>
        <v>-1.3900717304162105E-3</v>
      </c>
    </row>
    <row r="34" spans="1:56" x14ac:dyDescent="0.35">
      <c r="A34" s="1" t="s">
        <v>0</v>
      </c>
      <c r="B34" s="1" t="s">
        <v>1415</v>
      </c>
      <c r="K34" s="1">
        <v>2.72</v>
      </c>
    </row>
    <row r="35" spans="1:56" x14ac:dyDescent="0.35">
      <c r="A35" s="1" t="s">
        <v>0</v>
      </c>
      <c r="B35" s="1" t="s">
        <v>1414</v>
      </c>
      <c r="K35" s="1">
        <v>2.72</v>
      </c>
    </row>
    <row r="36" spans="1:56" x14ac:dyDescent="0.35">
      <c r="A36" s="1">
        <v>7</v>
      </c>
      <c r="B36" s="1" t="s">
        <v>1413</v>
      </c>
      <c r="C36" s="1">
        <v>1561.0000030398369</v>
      </c>
      <c r="D36" s="1">
        <v>0</v>
      </c>
      <c r="E36">
        <f>(R36-S36*(1000-T36)/(1000-U36))*AK36</f>
        <v>-2.5483261421036874</v>
      </c>
      <c r="F36">
        <f>IF(AV36&lt;&gt;0,1/(1/AV36-1/N36),0)</f>
        <v>0.31548038681356777</v>
      </c>
      <c r="G36">
        <f>((AY36-AL36/2)*S36-E36)/(AY36+AL36/2)</f>
        <v>337.30864346729129</v>
      </c>
      <c r="H36">
        <f>AL36*1000</f>
        <v>33.850387315472716</v>
      </c>
      <c r="I36">
        <f>(AQ36-AW36)</f>
        <v>9.4169085916079069</v>
      </c>
      <c r="J36">
        <f>(P36+AP36*D36)</f>
        <v>49.409877777099609</v>
      </c>
      <c r="K36" s="1">
        <v>2.72</v>
      </c>
      <c r="L36">
        <f>(K36*AE36+AF36)</f>
        <v>2.140174012184143</v>
      </c>
      <c r="M36" s="1">
        <v>0.5</v>
      </c>
      <c r="N36">
        <f>L36*(M36+1)*(M36+1)/(M36*M36+1)</f>
        <v>3.8523132219314578</v>
      </c>
      <c r="O36" s="1">
        <v>28.585947036743164</v>
      </c>
      <c r="P36" s="1">
        <v>49.409877777099609</v>
      </c>
      <c r="Q36" s="1">
        <v>28.639148712158203</v>
      </c>
      <c r="R36" s="1">
        <v>399.99859619140625</v>
      </c>
      <c r="S36" s="1">
        <v>390.31594848632813</v>
      </c>
      <c r="T36" s="1">
        <v>3.6659039556980133E-2</v>
      </c>
      <c r="U36" s="1">
        <v>29.854333877563477</v>
      </c>
      <c r="V36" s="1">
        <v>8.26006680727005E-2</v>
      </c>
      <c r="W36" s="1">
        <v>67.268211364746094</v>
      </c>
      <c r="X36" s="1">
        <v>299.56820678710938</v>
      </c>
      <c r="Y36" s="1">
        <v>499.183837890625</v>
      </c>
      <c r="Z36" s="1">
        <v>3.4052304923534393E-2</v>
      </c>
      <c r="AA36" s="1">
        <v>88.470527648925781</v>
      </c>
      <c r="AB36" s="1">
        <v>-6.8662347793579102</v>
      </c>
      <c r="AC36" s="1">
        <v>0.17580372095108032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1.101353701423196</v>
      </c>
      <c r="AL36">
        <f>(U36-T36)/(1000-U36)*AK36</f>
        <v>3.3850387315472713E-2</v>
      </c>
      <c r="AM36">
        <f>(P36+273.15)</f>
        <v>322.55987777709959</v>
      </c>
      <c r="AN36">
        <f>(O36+273.15)</f>
        <v>301.73594703674314</v>
      </c>
      <c r="AO36">
        <f>(Y36*AG36+Z36*AH36)*AI36</f>
        <v>79.86941227727948</v>
      </c>
      <c r="AP36">
        <f>((AO36+0.00000010773*(AN36^4-AM36^4))-AL36*44100)/(L36*51.4+0.00000043092*AM36^3)</f>
        <v>-13.547050356287716</v>
      </c>
      <c r="AQ36">
        <f>0.61365*EXP(17.502*J36/(240.97+J36))</f>
        <v>12.058137262363148</v>
      </c>
      <c r="AR36">
        <f>AQ36*1000/AA36</f>
        <v>136.29552781930943</v>
      </c>
      <c r="AS36">
        <f>(AR36-U36)</f>
        <v>106.44119394174595</v>
      </c>
      <c r="AT36">
        <f>IF(D36,P36,(O36+P36)/2)</f>
        <v>38.997912406921387</v>
      </c>
      <c r="AU36">
        <f>0.61365*EXP(17.502*AT36/(240.97+AT36))</f>
        <v>7.0258550207726156</v>
      </c>
      <c r="AV36">
        <f>IF(AS36&lt;&gt;0,(1000-(AR36+U36)/2)/AS36*AL36,0)</f>
        <v>0.29160015573513692</v>
      </c>
      <c r="AW36">
        <f>U36*AA36/1000</f>
        <v>2.641228670755241</v>
      </c>
      <c r="AX36">
        <f>(AU36-AW36)</f>
        <v>4.3846263500173741</v>
      </c>
      <c r="AY36">
        <f>1/(1.6/F36+1.37/N36)</f>
        <v>0.1842550000105658</v>
      </c>
      <c r="AZ36">
        <f>G36*AA36*0.001</f>
        <v>29.841873668094642</v>
      </c>
      <c r="BA36">
        <f>G36/S36</f>
        <v>0.86419385314742381</v>
      </c>
      <c r="BB36">
        <f>(1-AL36*AA36/AQ36/F36)*100</f>
        <v>21.275543366998527</v>
      </c>
      <c r="BC36">
        <f>(S36-E36/(N36/1.35))</f>
        <v>391.20898082654764</v>
      </c>
      <c r="BD36">
        <f>E36*BB36/100/BC36</f>
        <v>-1.3858839138874864E-3</v>
      </c>
    </row>
    <row r="37" spans="1:56" x14ac:dyDescent="0.35">
      <c r="A37" s="1" t="s">
        <v>0</v>
      </c>
      <c r="B37" s="1" t="s">
        <v>1412</v>
      </c>
      <c r="K37" s="1">
        <v>2.72</v>
      </c>
    </row>
    <row r="38" spans="1:56" x14ac:dyDescent="0.35">
      <c r="A38" s="1" t="s">
        <v>0</v>
      </c>
      <c r="B38" s="1" t="s">
        <v>1411</v>
      </c>
      <c r="K38" s="1">
        <v>2.72</v>
      </c>
    </row>
    <row r="39" spans="1:56" x14ac:dyDescent="0.35">
      <c r="A39" s="1">
        <v>8</v>
      </c>
      <c r="B39" s="1" t="s">
        <v>1410</v>
      </c>
      <c r="C39" s="1">
        <v>1765.0000030398369</v>
      </c>
      <c r="D39" s="1">
        <v>0</v>
      </c>
      <c r="E39">
        <f>(R39-S39*(1000-T39)/(1000-U39))*AK39</f>
        <v>-1.6924787681688271</v>
      </c>
      <c r="F39">
        <f>IF(AV39&lt;&gt;0,1/(1/AV39-1/N39),0)</f>
        <v>0.31052007110430607</v>
      </c>
      <c r="G39">
        <f>((AY39-AL39/2)*S39-E39)/(AY39+AL39/2)</f>
        <v>331.35576778998848</v>
      </c>
      <c r="H39">
        <f>AL39*1000</f>
        <v>33.999753936393709</v>
      </c>
      <c r="I39">
        <f>(AQ39-AW39)</f>
        <v>9.5865673689889022</v>
      </c>
      <c r="J39">
        <f>(P39+AP39*D39)</f>
        <v>49.707939147949219</v>
      </c>
      <c r="K39" s="1">
        <v>2.72</v>
      </c>
      <c r="L39">
        <f>(K39*AE39+AF39)</f>
        <v>2.140174012184143</v>
      </c>
      <c r="M39" s="1">
        <v>0.5</v>
      </c>
      <c r="N39">
        <f>L39*(M39+1)*(M39+1)/(M39*M39+1)</f>
        <v>3.8523132219314578</v>
      </c>
      <c r="O39" s="1">
        <v>28.790962219238281</v>
      </c>
      <c r="P39" s="1">
        <v>49.707939147949219</v>
      </c>
      <c r="Q39" s="1">
        <v>28.839633941650391</v>
      </c>
      <c r="R39" s="1">
        <v>400.02554321289063</v>
      </c>
      <c r="S39" s="1">
        <v>389.53759765625</v>
      </c>
      <c r="T39" s="1">
        <v>3.8863282650709152E-2</v>
      </c>
      <c r="U39" s="1">
        <v>29.982177734375</v>
      </c>
      <c r="V39" s="1">
        <v>8.653075248003006E-2</v>
      </c>
      <c r="W39" s="1">
        <v>66.756591796875</v>
      </c>
      <c r="X39" s="1">
        <v>299.58807373046875</v>
      </c>
      <c r="Y39" s="1">
        <v>749.36920166015625</v>
      </c>
      <c r="Z39" s="1">
        <v>0.25671267509460449</v>
      </c>
      <c r="AA39" s="1">
        <v>88.469017028808594</v>
      </c>
      <c r="AB39" s="1">
        <v>-6.7884697914123535</v>
      </c>
      <c r="AC39" s="1">
        <v>0.1828189492225647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1.1014267416561347</v>
      </c>
      <c r="AL39">
        <f>(U39-T39)/(1000-U39)*AK39</f>
        <v>3.3999753936393706E-2</v>
      </c>
      <c r="AM39">
        <f>(P39+273.15)</f>
        <v>322.8579391479492</v>
      </c>
      <c r="AN39">
        <f>(O39+273.15)</f>
        <v>301.94096221923826</v>
      </c>
      <c r="AO39">
        <f>(Y39*AG39+Z39*AH39)*AI39</f>
        <v>119.8990695856719</v>
      </c>
      <c r="AP39">
        <f>((AO39+0.00000010773*(AN39^4-AM39^4))-AL39*44100)/(L39*51.4+0.00000043092*AM39^3)</f>
        <v>-13.289240786315139</v>
      </c>
      <c r="AQ39">
        <f>0.61365*EXP(17.502*J39/(240.97+J39))</f>
        <v>12.23906116153209</v>
      </c>
      <c r="AR39">
        <f>AQ39*1000/AA39</f>
        <v>138.34290888014078</v>
      </c>
      <c r="AS39">
        <f>(AR39-U39)</f>
        <v>108.36073114576578</v>
      </c>
      <c r="AT39">
        <f>IF(D39,P39,(O39+P39)/2)</f>
        <v>39.24945068359375</v>
      </c>
      <c r="AU39">
        <f>0.61365*EXP(17.502*AT39/(240.97+AT39))</f>
        <v>7.1215054688308488</v>
      </c>
      <c r="AV39">
        <f>IF(AS39&lt;&gt;0,(1000-(AR39+U39)/2)/AS39*AL39,0)</f>
        <v>0.28735730964567779</v>
      </c>
      <c r="AW39">
        <f>U39*AA39/1000</f>
        <v>2.6524937925431877</v>
      </c>
      <c r="AX39">
        <f>(AU39-AW39)</f>
        <v>4.4690116762876606</v>
      </c>
      <c r="AY39">
        <f>1/(1.6/F39+1.37/N39)</f>
        <v>0.18154499052171688</v>
      </c>
      <c r="AZ39">
        <f>G39*AA39*0.001</f>
        <v>29.314719063206439</v>
      </c>
      <c r="BA39">
        <f>G39/S39</f>
        <v>0.85063873111009825</v>
      </c>
      <c r="BB39">
        <f>(1-AL39*AA39/AQ39/F39)*100</f>
        <v>20.853959335474382</v>
      </c>
      <c r="BC39">
        <f>(S39-E39/(N39/1.35))</f>
        <v>390.13070787481172</v>
      </c>
      <c r="BD39">
        <f>E39*BB39/100/BC39</f>
        <v>-9.0469380377184263E-4</v>
      </c>
    </row>
    <row r="40" spans="1:56" x14ac:dyDescent="0.35">
      <c r="A40" s="1" t="s">
        <v>0</v>
      </c>
      <c r="B40" s="1" t="s">
        <v>1409</v>
      </c>
      <c r="K40" s="1">
        <v>2.72</v>
      </c>
    </row>
    <row r="41" spans="1:56" x14ac:dyDescent="0.35">
      <c r="A41" s="1" t="s">
        <v>0</v>
      </c>
      <c r="B41" s="1" t="s">
        <v>1408</v>
      </c>
      <c r="K41" s="1">
        <v>2.72</v>
      </c>
    </row>
    <row r="42" spans="1:56" x14ac:dyDescent="0.35">
      <c r="A42" s="1">
        <v>9</v>
      </c>
      <c r="B42" s="1" t="s">
        <v>1407</v>
      </c>
      <c r="C42" s="1">
        <v>1969.0000030398369</v>
      </c>
      <c r="D42" s="1">
        <v>0</v>
      </c>
      <c r="E42">
        <f>(R42-S42*(1000-T42)/(1000-U42))*AK42</f>
        <v>-1.2574982819664458</v>
      </c>
      <c r="F42">
        <f>IF(AV42&lt;&gt;0,1/(1/AV42-1/N42),0)</f>
        <v>0.34472772139761365</v>
      </c>
      <c r="G42">
        <f>((AY42-AL42/2)*S42-E42)/(AY42+AL42/2)</f>
        <v>333.75947066875199</v>
      </c>
      <c r="H42">
        <f>AL42*1000</f>
        <v>34.136753737519662</v>
      </c>
      <c r="I42">
        <f>(AQ42-AW42)</f>
        <v>8.7836858902691635</v>
      </c>
      <c r="J42">
        <f>(P42+AP42*D42)</f>
        <v>48.373291015625</v>
      </c>
      <c r="K42" s="1">
        <v>2.72</v>
      </c>
      <c r="L42">
        <f>(K42*AE42+AF42)</f>
        <v>2.140174012184143</v>
      </c>
      <c r="M42" s="1">
        <v>0.5</v>
      </c>
      <c r="N42">
        <f>L42*(M42+1)*(M42+1)/(M42*M42+1)</f>
        <v>3.8523132219314578</v>
      </c>
      <c r="O42" s="1">
        <v>29.015199661254883</v>
      </c>
      <c r="P42" s="1">
        <v>48.373291015625</v>
      </c>
      <c r="Q42" s="1">
        <v>29.048345565795898</v>
      </c>
      <c r="R42" s="1">
        <v>400.04962158203125</v>
      </c>
      <c r="S42" s="1">
        <v>389.13131713867188</v>
      </c>
      <c r="T42" s="1">
        <v>4.2092632502317429E-2</v>
      </c>
      <c r="U42" s="1">
        <v>30.101200103759766</v>
      </c>
      <c r="V42" s="1">
        <v>9.2513814568519592E-2</v>
      </c>
      <c r="W42" s="1">
        <v>66.158302307128906</v>
      </c>
      <c r="X42" s="1">
        <v>299.59976196289063</v>
      </c>
      <c r="Y42" s="1">
        <v>999.728271484375</v>
      </c>
      <c r="Z42" s="1">
        <v>0.19252794981002808</v>
      </c>
      <c r="AA42" s="1">
        <v>88.470809936523438</v>
      </c>
      <c r="AB42" s="1">
        <v>-6.5949807167053223</v>
      </c>
      <c r="AC42" s="1">
        <v>0.18277059495449066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1.1014697130988624</v>
      </c>
      <c r="AL42">
        <f>(U42-T42)/(1000-U42)*AK42</f>
        <v>3.4136753737519662E-2</v>
      </c>
      <c r="AM42">
        <f>(P42+273.15)</f>
        <v>321.52329101562498</v>
      </c>
      <c r="AN42">
        <f>(O42+273.15)</f>
        <v>302.16519966125486</v>
      </c>
      <c r="AO42">
        <f>(Y42*AG42+Z42*AH42)*AI42</f>
        <v>159.95651986219309</v>
      </c>
      <c r="AP42">
        <f>((AO42+0.00000010773*(AN42^4-AM42^4))-AL42*44100)/(L42*51.4+0.00000043092*AM42^3)</f>
        <v>-12.85865382873248</v>
      </c>
      <c r="AQ42">
        <f>0.61365*EXP(17.502*J42/(240.97+J42))</f>
        <v>11.446763443510154</v>
      </c>
      <c r="AR42">
        <f>AQ42*1000/AA42</f>
        <v>129.38463490639506</v>
      </c>
      <c r="AS42">
        <f>(AR42-U42)</f>
        <v>99.283434802635298</v>
      </c>
      <c r="AT42">
        <f>IF(D42,P42,(O42+P42)/2)</f>
        <v>38.694245338439941</v>
      </c>
      <c r="AU42">
        <f>0.61365*EXP(17.502*AT42/(240.97+AT42))</f>
        <v>6.9118680266999952</v>
      </c>
      <c r="AV42">
        <f>IF(AS42&lt;&gt;0,(1000-(AR42+U42)/2)/AS42*AL42,0)</f>
        <v>0.31641320088075403</v>
      </c>
      <c r="AW42">
        <f>U42*AA42/1000</f>
        <v>2.6630775532409898</v>
      </c>
      <c r="AX42">
        <f>(AU42-AW42)</f>
        <v>4.248790473459005</v>
      </c>
      <c r="AY42">
        <f>1/(1.6/F42+1.37/N42)</f>
        <v>0.20012108726236957</v>
      </c>
      <c r="AZ42">
        <f>G42*AA42*0.001</f>
        <v>29.527970694049827</v>
      </c>
      <c r="BA42">
        <f>G42/S42</f>
        <v>0.85770395742733951</v>
      </c>
      <c r="BB42">
        <f>(1-AL42*AA42/AQ42/F42)*100</f>
        <v>23.464432686348324</v>
      </c>
      <c r="BC42">
        <f>(S42-E42/(N42/1.35))</f>
        <v>389.57199332019059</v>
      </c>
      <c r="BD42">
        <f>E42*BB42/100/BC42</f>
        <v>-7.5740772684726454E-4</v>
      </c>
    </row>
    <row r="43" spans="1:56" x14ac:dyDescent="0.35">
      <c r="A43" s="1" t="s">
        <v>0</v>
      </c>
      <c r="B43" s="1" t="s">
        <v>1406</v>
      </c>
      <c r="K43" s="1">
        <v>2.72</v>
      </c>
    </row>
    <row r="44" spans="1:56" x14ac:dyDescent="0.35">
      <c r="A44" s="1" t="s">
        <v>0</v>
      </c>
      <c r="B44" s="1" t="s">
        <v>1405</v>
      </c>
      <c r="K44" s="1">
        <v>2.72</v>
      </c>
    </row>
    <row r="45" spans="1:56" x14ac:dyDescent="0.35">
      <c r="A45" s="1">
        <v>10</v>
      </c>
      <c r="B45" s="1" t="s">
        <v>1404</v>
      </c>
      <c r="C45" s="1">
        <v>2173.0000030398369</v>
      </c>
      <c r="D45" s="1">
        <v>0</v>
      </c>
      <c r="E45">
        <f>(R45-S45*(1000-T45)/(1000-U45))*AK45</f>
        <v>-0.91036396379832463</v>
      </c>
      <c r="F45">
        <f>IF(AV45&lt;&gt;0,1/(1/AV45-1/N45),0)</f>
        <v>0.32515035995770619</v>
      </c>
      <c r="G45">
        <f>((AY45-AL45/2)*S45-E45)/(AY45+AL45/2)</f>
        <v>328.51720294779443</v>
      </c>
      <c r="H45">
        <f>AL45*1000</f>
        <v>34.268465055969287</v>
      </c>
      <c r="I45">
        <f>(AQ45-AW45)</f>
        <v>9.2754965494853447</v>
      </c>
      <c r="J45">
        <f>(P45+AP45*D45)</f>
        <v>49.227725982666016</v>
      </c>
      <c r="K45" s="1">
        <v>2.72</v>
      </c>
      <c r="L45">
        <f>(K45*AE45+AF45)</f>
        <v>2.140174012184143</v>
      </c>
      <c r="M45" s="1">
        <v>0.5</v>
      </c>
      <c r="N45">
        <f>L45*(M45+1)*(M45+1)/(M45*M45+1)</f>
        <v>3.8523132219314578</v>
      </c>
      <c r="O45" s="1">
        <v>29.216415405273438</v>
      </c>
      <c r="P45" s="1">
        <v>49.227725982666016</v>
      </c>
      <c r="Q45" s="1">
        <v>29.245960235595703</v>
      </c>
      <c r="R45" s="1">
        <v>399.802978515625</v>
      </c>
      <c r="S45" s="1">
        <v>388.541259765625</v>
      </c>
      <c r="T45" s="1">
        <v>4.4383808970451355E-2</v>
      </c>
      <c r="U45" s="1">
        <v>30.216121673583984</v>
      </c>
      <c r="V45" s="1">
        <v>9.6420116722583771E-2</v>
      </c>
      <c r="W45" s="1">
        <v>65.642005920410156</v>
      </c>
      <c r="X45" s="1">
        <v>299.59750366210938</v>
      </c>
      <c r="Y45" s="1">
        <v>1250.621826171875</v>
      </c>
      <c r="Z45" s="1">
        <v>0.28551846742630005</v>
      </c>
      <c r="AA45" s="1">
        <v>88.469772338867188</v>
      </c>
      <c r="AB45" s="1">
        <v>-6.4365043640136719</v>
      </c>
      <c r="AC45" s="1">
        <v>0.18403841555118561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1.1014614105224607</v>
      </c>
      <c r="AL45">
        <f>(U45-T45)/(1000-U45)*AK45</f>
        <v>3.426846505596929E-2</v>
      </c>
      <c r="AM45">
        <f>(P45+273.15)</f>
        <v>322.37772598266599</v>
      </c>
      <c r="AN45">
        <f>(O45+273.15)</f>
        <v>302.36641540527341</v>
      </c>
      <c r="AO45">
        <f>(Y45*AG45+Z45*AH45)*AI45</f>
        <v>200.09948771492782</v>
      </c>
      <c r="AP45">
        <f>((AO45+0.00000010773*(AN45^4-AM45^4))-AL45*44100)/(L45*51.4+0.00000043092*AM45^3)</f>
        <v>-12.650410302794821</v>
      </c>
      <c r="AQ45">
        <f>0.61365*EXP(17.502*J45/(240.97+J45))</f>
        <v>11.94870995491083</v>
      </c>
      <c r="AR45">
        <f>AQ45*1000/AA45</f>
        <v>135.05980222423875</v>
      </c>
      <c r="AS45">
        <f>(AR45-U45)</f>
        <v>104.84368055065477</v>
      </c>
      <c r="AT45">
        <f>IF(D45,P45,(O45+P45)/2)</f>
        <v>39.222070693969727</v>
      </c>
      <c r="AU45">
        <f>0.61365*EXP(17.502*AT45/(240.97+AT45))</f>
        <v>7.1110394308409894</v>
      </c>
      <c r="AV45">
        <f>IF(AS45&lt;&gt;0,(1000-(AR45+U45)/2)/AS45*AL45,0)</f>
        <v>0.29984247767263422</v>
      </c>
      <c r="AW45">
        <f>U45*AA45/1000</f>
        <v>2.6732134054254857</v>
      </c>
      <c r="AX45">
        <f>(AU45-AW45)</f>
        <v>4.4378260254155038</v>
      </c>
      <c r="AY45">
        <f>1/(1.6/F45+1.37/N45)</f>
        <v>0.18952205291651225</v>
      </c>
      <c r="AZ45">
        <f>G45*AA45*0.001</f>
        <v>29.063842154192802</v>
      </c>
      <c r="BA45">
        <f>G45/S45</f>
        <v>0.84551433005071808</v>
      </c>
      <c r="BB45">
        <f>(1-AL45*AA45/AQ45/F45)*100</f>
        <v>21.965921980182678</v>
      </c>
      <c r="BC45">
        <f>(S45-E45/(N45/1.35))</f>
        <v>388.86028661529315</v>
      </c>
      <c r="BD45">
        <f>E45*BB45/100/BC45</f>
        <v>-5.1424597704283551E-4</v>
      </c>
    </row>
    <row r="46" spans="1:56" x14ac:dyDescent="0.35">
      <c r="A46" s="1" t="s">
        <v>0</v>
      </c>
      <c r="B46" s="1" t="s">
        <v>1403</v>
      </c>
      <c r="K46" s="1">
        <v>2.72</v>
      </c>
    </row>
    <row r="47" spans="1:56" x14ac:dyDescent="0.35">
      <c r="A47" s="1" t="s">
        <v>0</v>
      </c>
      <c r="B47" s="1" t="s">
        <v>1402</v>
      </c>
      <c r="K47" s="1">
        <v>2.72</v>
      </c>
    </row>
    <row r="48" spans="1:56" x14ac:dyDescent="0.35">
      <c r="A48" s="1">
        <v>11</v>
      </c>
      <c r="B48" s="1" t="s">
        <v>1401</v>
      </c>
      <c r="C48" s="1">
        <v>2377.0000030398369</v>
      </c>
      <c r="D48" s="1">
        <v>0</v>
      </c>
      <c r="E48">
        <f>(R48-S48*(1000-T48)/(1000-U48))*AK48</f>
        <v>-0.42023154987691924</v>
      </c>
      <c r="F48">
        <f>IF(AV48&lt;&gt;0,1/(1/AV48-1/N48),0)</f>
        <v>0.36769680794670551</v>
      </c>
      <c r="G48">
        <f>((AY48-AL48/2)*S48-E48)/(AY48+AL48/2)</f>
        <v>331.49514094440838</v>
      </c>
      <c r="H48">
        <f>AL48*1000</f>
        <v>34.694154092735282</v>
      </c>
      <c r="I48">
        <f>(AQ48-AW48)</f>
        <v>8.4292296719656363</v>
      </c>
      <c r="J48">
        <f>(P48+AP48*D48)</f>
        <v>47.826557159423828</v>
      </c>
      <c r="K48" s="1">
        <v>2.72</v>
      </c>
      <c r="L48">
        <f>(K48*AE48+AF48)</f>
        <v>2.140174012184143</v>
      </c>
      <c r="M48" s="1">
        <v>0.5</v>
      </c>
      <c r="N48">
        <f>L48*(M48+1)*(M48+1)/(M48*M48+1)</f>
        <v>3.8523132219314578</v>
      </c>
      <c r="O48" s="1">
        <v>29.442472457885742</v>
      </c>
      <c r="P48" s="1">
        <v>47.826557159423828</v>
      </c>
      <c r="Q48" s="1">
        <v>29.447925567626953</v>
      </c>
      <c r="R48" s="1">
        <v>400.14007568359375</v>
      </c>
      <c r="S48" s="1">
        <v>388.29000854492188</v>
      </c>
      <c r="T48" s="1">
        <v>4.8136696219444275E-2</v>
      </c>
      <c r="U48" s="1">
        <v>30.585903167724609</v>
      </c>
      <c r="V48" s="1">
        <v>0.1032194197177887</v>
      </c>
      <c r="W48" s="1">
        <v>65.585289001464844</v>
      </c>
      <c r="X48" s="1">
        <v>299.56927490234375</v>
      </c>
      <c r="Y48" s="1">
        <v>1600.224365234375</v>
      </c>
      <c r="Z48" s="1">
        <v>0.29600313305854797</v>
      </c>
      <c r="AA48" s="1">
        <v>88.471649169921875</v>
      </c>
      <c r="AB48" s="1">
        <v>-6.4445548057556152</v>
      </c>
      <c r="AC48" s="1">
        <v>0.190293088555336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1.10135762831744</v>
      </c>
      <c r="AL48">
        <f>(U48-T48)/(1000-U48)*AK48</f>
        <v>3.4694154092735283E-2</v>
      </c>
      <c r="AM48">
        <f>(P48+273.15)</f>
        <v>320.97655715942381</v>
      </c>
      <c r="AN48">
        <f>(O48+273.15)</f>
        <v>302.59247245788572</v>
      </c>
      <c r="AO48">
        <f>(Y48*AG48+Z48*AH48)*AI48</f>
        <v>256.03589271465171</v>
      </c>
      <c r="AP48">
        <f>((AO48+0.00000010773*(AN48^4-AM48^4))-AL48*44100)/(L48*51.4+0.00000043092*AM48^3)</f>
        <v>-12.18695897591525</v>
      </c>
      <c r="AQ48">
        <f>0.61365*EXP(17.502*J48/(240.97+J48))</f>
        <v>11.135214966565769</v>
      </c>
      <c r="AR48">
        <f>AQ48*1000/AA48</f>
        <v>125.86195771234092</v>
      </c>
      <c r="AS48">
        <f>(AR48-U48)</f>
        <v>95.276054544616315</v>
      </c>
      <c r="AT48">
        <f>IF(D48,P48,(O48+P48)/2)</f>
        <v>38.634514808654785</v>
      </c>
      <c r="AU48">
        <f>0.61365*EXP(17.502*AT48/(240.97+AT48))</f>
        <v>6.8896368745545988</v>
      </c>
      <c r="AV48">
        <f>IF(AS48&lt;&gt;0,(1000-(AR48+U48)/2)/AS48*AL48,0)</f>
        <v>0.33565874604235973</v>
      </c>
      <c r="AW48">
        <f>U48*AA48/1000</f>
        <v>2.7059852946001337</v>
      </c>
      <c r="AX48">
        <f>(AU48-AW48)</f>
        <v>4.1836515799544651</v>
      </c>
      <c r="AY48">
        <f>1/(1.6/F48+1.37/N48)</f>
        <v>0.21244766305321325</v>
      </c>
      <c r="AZ48">
        <f>G48*AA48*0.001</f>
        <v>29.327921811167503</v>
      </c>
      <c r="BA48">
        <f>G48/S48</f>
        <v>0.85373080339268426</v>
      </c>
      <c r="BB48">
        <f>(1-AL48*AA48/AQ48/F48)*100</f>
        <v>25.032684292495368</v>
      </c>
      <c r="BC48">
        <f>(S48-E48/(N48/1.35))</f>
        <v>388.43727398250468</v>
      </c>
      <c r="BD48">
        <f>E48*BB48/100/BC48</f>
        <v>-2.7081653647607315E-4</v>
      </c>
    </row>
    <row r="49" spans="1:56" x14ac:dyDescent="0.35">
      <c r="A49" s="1" t="s">
        <v>0</v>
      </c>
      <c r="B49" s="1" t="s">
        <v>1400</v>
      </c>
      <c r="K49" s="1">
        <v>2.72</v>
      </c>
    </row>
    <row r="50" spans="1:56" x14ac:dyDescent="0.35">
      <c r="A50" s="1" t="s">
        <v>0</v>
      </c>
      <c r="B50" s="1" t="s">
        <v>1395</v>
      </c>
      <c r="K50" s="1">
        <v>2.72</v>
      </c>
    </row>
    <row r="51" spans="1:56" x14ac:dyDescent="0.35">
      <c r="A51" s="1">
        <v>12</v>
      </c>
      <c r="B51" s="1" t="s">
        <v>1399</v>
      </c>
      <c r="C51" s="1">
        <v>2581.0000030398369</v>
      </c>
      <c r="D51" s="1">
        <v>0</v>
      </c>
      <c r="E51">
        <f>(R51-S51*(1000-T51)/(1000-U51))*AK51</f>
        <v>-8.2242757125336644E-2</v>
      </c>
      <c r="F51">
        <f>IF(AV51&lt;&gt;0,1/(1/AV51-1/N51),0)</f>
        <v>0.39102733097696174</v>
      </c>
      <c r="G51">
        <f>((AY51-AL51/2)*S51-E51)/(AY51+AL51/2)</f>
        <v>331.24206023369953</v>
      </c>
      <c r="H51">
        <f>AL51*1000</f>
        <v>35.469805010530948</v>
      </c>
      <c r="I51">
        <f>(AQ51-AW51)</f>
        <v>8.1562762612114792</v>
      </c>
      <c r="J51">
        <f>(P51+AP51*D51)</f>
        <v>47.44281005859375</v>
      </c>
      <c r="K51" s="1">
        <v>2.72</v>
      </c>
      <c r="L51">
        <f>(K51*AE51+AF51)</f>
        <v>2.140174012184143</v>
      </c>
      <c r="M51" s="1">
        <v>0.5</v>
      </c>
      <c r="N51">
        <f>L51*(M51+1)*(M51+1)/(M51*M51+1)</f>
        <v>3.8523132219314578</v>
      </c>
      <c r="O51" s="1">
        <v>29.666725158691406</v>
      </c>
      <c r="P51" s="1">
        <v>47.44281005859375</v>
      </c>
      <c r="Q51" s="1">
        <v>29.653358459472656</v>
      </c>
      <c r="R51" s="1">
        <v>399.97854614257813</v>
      </c>
      <c r="S51" s="1">
        <v>387.57241821289063</v>
      </c>
      <c r="T51" s="1">
        <v>5.2238442003726959E-2</v>
      </c>
      <c r="U51" s="1">
        <v>31.248445510864258</v>
      </c>
      <c r="V51" s="1">
        <v>0.11057891696691513</v>
      </c>
      <c r="W51" s="1">
        <v>66.147056579589844</v>
      </c>
      <c r="X51" s="1">
        <v>299.59759521484375</v>
      </c>
      <c r="Y51" s="1">
        <v>1998.665283203125</v>
      </c>
      <c r="Z51" s="1">
        <v>6.5485164523124695E-2</v>
      </c>
      <c r="AA51" s="1">
        <v>88.473579406738281</v>
      </c>
      <c r="AB51" s="1">
        <v>-6.2507805824279785</v>
      </c>
      <c r="AC51" s="1">
        <v>0.18627859652042389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1.1014617471133958</v>
      </c>
      <c r="AL51">
        <f>(U51-T51)/(1000-U51)*AK51</f>
        <v>3.5469805010530951E-2</v>
      </c>
      <c r="AM51">
        <f>(P51+273.15)</f>
        <v>320.59281005859373</v>
      </c>
      <c r="AN51">
        <f>(O51+273.15)</f>
        <v>302.81672515869138</v>
      </c>
      <c r="AO51">
        <f>(Y51*AG51+Z51*AH51)*AI51</f>
        <v>319.78643816471595</v>
      </c>
      <c r="AP51">
        <f>((AO51+0.00000010773*(AN51^4-AM51^4))-AL51*44100)/(L51*51.4+0.00000043092*AM51^3)</f>
        <v>-11.888569337733395</v>
      </c>
      <c r="AQ51">
        <f>0.61365*EXP(17.502*J51/(240.97+J51))</f>
        <v>10.920938086454063</v>
      </c>
      <c r="AR51">
        <f>AQ51*1000/AA51</f>
        <v>123.43728104689193</v>
      </c>
      <c r="AS51">
        <f>(AR51-U51)</f>
        <v>92.188835536027668</v>
      </c>
      <c r="AT51">
        <f>IF(D51,P51,(O51+P51)/2)</f>
        <v>38.554767608642578</v>
      </c>
      <c r="AU51">
        <f>0.61365*EXP(17.502*AT51/(240.97+AT51))</f>
        <v>6.8600524011160902</v>
      </c>
      <c r="AV51">
        <f>IF(AS51&lt;&gt;0,(1000-(AR51+U51)/2)/AS51*AL51,0)</f>
        <v>0.35499383998926198</v>
      </c>
      <c r="AW51">
        <f>U51*AA51/1000</f>
        <v>2.7646618252425834</v>
      </c>
      <c r="AX51">
        <f>(AU51-AW51)</f>
        <v>4.0953905758735072</v>
      </c>
      <c r="AY51">
        <f>1/(1.6/F51+1.37/N51)</f>
        <v>0.22484966174326546</v>
      </c>
      <c r="AZ51">
        <f>G51*AA51*0.001</f>
        <v>29.3061707189378</v>
      </c>
      <c r="BA51">
        <f>G51/S51</f>
        <v>0.85465849649742298</v>
      </c>
      <c r="BB51">
        <f>(1-AL51*AA51/AQ51/F51)*100</f>
        <v>26.513876138310412</v>
      </c>
      <c r="BC51">
        <f>(S51-E51/(N51/1.35))</f>
        <v>387.60123926552131</v>
      </c>
      <c r="BD51">
        <f>E51*BB51/100/BC51</f>
        <v>-5.6258186372839412E-5</v>
      </c>
    </row>
    <row r="52" spans="1:56" x14ac:dyDescent="0.35">
      <c r="A52" s="1" t="s">
        <v>0</v>
      </c>
      <c r="B52" s="1" t="s">
        <v>1398</v>
      </c>
    </row>
    <row r="53" spans="1:56" x14ac:dyDescent="0.35">
      <c r="A53" s="1" t="s">
        <v>0</v>
      </c>
      <c r="B53" s="1" t="s">
        <v>1397</v>
      </c>
    </row>
    <row r="54" spans="1:56" x14ac:dyDescent="0.35">
      <c r="A54" s="1" t="s">
        <v>0</v>
      </c>
      <c r="B54" s="1" t="s">
        <v>1396</v>
      </c>
    </row>
    <row r="55" spans="1:56" x14ac:dyDescent="0.35">
      <c r="A55" s="1" t="s">
        <v>0</v>
      </c>
      <c r="B55" s="1" t="s">
        <v>1395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F57584-FA65-4639-9AE6-959DDCF93E36}">
  <dimension ref="A1:BD55"/>
  <sheetViews>
    <sheetView zoomScale="45" workbookViewId="0">
      <selection activeCell="K18" sqref="K18:K51"/>
    </sheetView>
  </sheetViews>
  <sheetFormatPr defaultRowHeight="14.5" x14ac:dyDescent="0.35"/>
  <sheetData>
    <row r="1" spans="1:56" x14ac:dyDescent="0.35">
      <c r="A1" s="1" t="s">
        <v>70</v>
      </c>
    </row>
    <row r="2" spans="1:56" x14ac:dyDescent="0.35">
      <c r="A2" s="1" t="s">
        <v>1574</v>
      </c>
    </row>
    <row r="3" spans="1:56" x14ac:dyDescent="0.35">
      <c r="A3" s="1" t="s">
        <v>69</v>
      </c>
      <c r="B3" s="1" t="s">
        <v>624</v>
      </c>
    </row>
    <row r="4" spans="1:56" x14ac:dyDescent="0.35">
      <c r="A4" s="1" t="s">
        <v>67</v>
      </c>
      <c r="B4" s="1" t="s">
        <v>66</v>
      </c>
      <c r="C4" s="1">
        <v>1</v>
      </c>
      <c r="D4" s="1">
        <v>0.15999999642372131</v>
      </c>
    </row>
    <row r="5" spans="1:56" x14ac:dyDescent="0.35">
      <c r="A5" s="1" t="s">
        <v>65</v>
      </c>
      <c r="B5" s="1">
        <v>4</v>
      </c>
    </row>
    <row r="6" spans="1:56" x14ac:dyDescent="0.35">
      <c r="A6" s="1" t="s">
        <v>64</v>
      </c>
      <c r="B6" s="1" t="s">
        <v>623</v>
      </c>
    </row>
    <row r="7" spans="1:56" x14ac:dyDescent="0.35">
      <c r="A7" s="1" t="s">
        <v>0</v>
      </c>
      <c r="B7" s="1" t="s">
        <v>62</v>
      </c>
    </row>
    <row r="9" spans="1:56" x14ac:dyDescent="0.35">
      <c r="A9" s="1" t="s">
        <v>61</v>
      </c>
      <c r="B9" s="1" t="s">
        <v>60</v>
      </c>
      <c r="C9" s="1" t="s">
        <v>59</v>
      </c>
      <c r="D9" s="1" t="s">
        <v>58</v>
      </c>
      <c r="E9" s="1" t="s">
        <v>57</v>
      </c>
      <c r="F9" s="1" t="s">
        <v>56</v>
      </c>
      <c r="G9" s="1" t="s">
        <v>55</v>
      </c>
      <c r="H9" s="1" t="s">
        <v>54</v>
      </c>
      <c r="I9" s="1" t="s">
        <v>53</v>
      </c>
      <c r="J9" s="1" t="s">
        <v>52</v>
      </c>
      <c r="K9" s="1" t="s">
        <v>51</v>
      </c>
      <c r="L9" s="1" t="s">
        <v>50</v>
      </c>
      <c r="M9" s="1" t="s">
        <v>49</v>
      </c>
      <c r="N9" s="1" t="s">
        <v>48</v>
      </c>
      <c r="O9" s="1" t="s">
        <v>47</v>
      </c>
      <c r="P9" s="1" t="s">
        <v>46</v>
      </c>
      <c r="Q9" s="1" t="s">
        <v>45</v>
      </c>
      <c r="R9" s="1" t="s">
        <v>44</v>
      </c>
      <c r="S9" s="1" t="s">
        <v>43</v>
      </c>
      <c r="T9" s="1" t="s">
        <v>42</v>
      </c>
      <c r="U9" s="1" t="s">
        <v>41</v>
      </c>
      <c r="V9" s="1" t="s">
        <v>40</v>
      </c>
      <c r="W9" s="1" t="s">
        <v>39</v>
      </c>
      <c r="X9" s="1" t="s">
        <v>38</v>
      </c>
      <c r="Y9" s="1" t="s">
        <v>37</v>
      </c>
      <c r="Z9" s="1" t="s">
        <v>36</v>
      </c>
      <c r="AA9" s="1" t="s">
        <v>35</v>
      </c>
      <c r="AB9" s="1" t="s">
        <v>34</v>
      </c>
      <c r="AC9" s="1" t="s">
        <v>33</v>
      </c>
      <c r="AD9" s="1" t="s">
        <v>32</v>
      </c>
      <c r="AE9" s="1" t="s">
        <v>31</v>
      </c>
      <c r="AF9" s="1" t="s">
        <v>30</v>
      </c>
      <c r="AG9" s="1" t="s">
        <v>29</v>
      </c>
      <c r="AH9" s="1" t="s">
        <v>28</v>
      </c>
      <c r="AI9" s="1" t="s">
        <v>27</v>
      </c>
      <c r="AJ9" s="1" t="s">
        <v>26</v>
      </c>
      <c r="AK9" s="1" t="s">
        <v>25</v>
      </c>
      <c r="AL9" s="1" t="s">
        <v>24</v>
      </c>
      <c r="AM9" s="1" t="s">
        <v>23</v>
      </c>
      <c r="AN9" s="1" t="s">
        <v>22</v>
      </c>
      <c r="AO9" s="1" t="s">
        <v>21</v>
      </c>
      <c r="AP9" s="1" t="s">
        <v>20</v>
      </c>
      <c r="AQ9" s="1" t="s">
        <v>19</v>
      </c>
      <c r="AR9" s="1" t="s">
        <v>18</v>
      </c>
      <c r="AS9" s="1" t="s">
        <v>17</v>
      </c>
      <c r="AT9" s="1" t="s">
        <v>16</v>
      </c>
      <c r="AU9" s="1" t="s">
        <v>15</v>
      </c>
      <c r="AV9" s="1" t="s">
        <v>14</v>
      </c>
      <c r="AW9" s="1" t="s">
        <v>13</v>
      </c>
      <c r="AX9" s="1" t="s">
        <v>12</v>
      </c>
      <c r="AY9" s="1" t="s">
        <v>11</v>
      </c>
      <c r="AZ9" s="1" t="s">
        <v>10</v>
      </c>
      <c r="BA9" s="1" t="s">
        <v>9</v>
      </c>
      <c r="BB9" s="1" t="s">
        <v>8</v>
      </c>
      <c r="BC9" s="1" t="s">
        <v>7</v>
      </c>
      <c r="BD9" s="1" t="s">
        <v>6</v>
      </c>
    </row>
    <row r="10" spans="1:56" x14ac:dyDescent="0.35">
      <c r="A10" s="1" t="s">
        <v>5</v>
      </c>
      <c r="B10" s="1" t="s">
        <v>5</v>
      </c>
      <c r="C10" s="1" t="s">
        <v>5</v>
      </c>
      <c r="D10" s="1" t="s">
        <v>5</v>
      </c>
      <c r="E10" s="1" t="s">
        <v>4</v>
      </c>
      <c r="F10" s="1" t="s">
        <v>4</v>
      </c>
      <c r="G10" s="1" t="s">
        <v>4</v>
      </c>
      <c r="H10" s="1" t="s">
        <v>4</v>
      </c>
      <c r="I10" s="1" t="s">
        <v>4</v>
      </c>
      <c r="J10" s="1" t="s">
        <v>4</v>
      </c>
      <c r="K10" s="1" t="s">
        <v>5</v>
      </c>
      <c r="L10" s="1" t="s">
        <v>4</v>
      </c>
      <c r="M10" s="1" t="s">
        <v>5</v>
      </c>
      <c r="N10" s="1" t="s">
        <v>4</v>
      </c>
      <c r="O10" s="1" t="s">
        <v>5</v>
      </c>
      <c r="P10" s="1" t="s">
        <v>5</v>
      </c>
      <c r="Q10" s="1" t="s">
        <v>5</v>
      </c>
      <c r="R10" s="1" t="s">
        <v>5</v>
      </c>
      <c r="S10" s="1" t="s">
        <v>5</v>
      </c>
      <c r="T10" s="1" t="s">
        <v>5</v>
      </c>
      <c r="U10" s="1" t="s">
        <v>5</v>
      </c>
      <c r="V10" s="1" t="s">
        <v>5</v>
      </c>
      <c r="W10" s="1" t="s">
        <v>5</v>
      </c>
      <c r="X10" s="1" t="s">
        <v>5</v>
      </c>
      <c r="Y10" s="1" t="s">
        <v>5</v>
      </c>
      <c r="Z10" s="1" t="s">
        <v>5</v>
      </c>
      <c r="AA10" s="1" t="s">
        <v>5</v>
      </c>
      <c r="AB10" s="1" t="s">
        <v>5</v>
      </c>
      <c r="AC10" s="1" t="s">
        <v>5</v>
      </c>
      <c r="AD10" s="1" t="s">
        <v>5</v>
      </c>
      <c r="AE10" s="1" t="s">
        <v>5</v>
      </c>
      <c r="AF10" s="1" t="s">
        <v>5</v>
      </c>
      <c r="AG10" s="1" t="s">
        <v>5</v>
      </c>
      <c r="AH10" s="1" t="s">
        <v>5</v>
      </c>
      <c r="AI10" s="1" t="s">
        <v>5</v>
      </c>
      <c r="AJ10" s="1" t="s">
        <v>5</v>
      </c>
      <c r="AK10" s="1" t="s">
        <v>4</v>
      </c>
      <c r="AL10" s="1" t="s">
        <v>4</v>
      </c>
      <c r="AM10" s="1" t="s">
        <v>4</v>
      </c>
      <c r="AN10" s="1" t="s">
        <v>4</v>
      </c>
      <c r="AO10" s="1" t="s">
        <v>4</v>
      </c>
      <c r="AP10" s="1" t="s">
        <v>4</v>
      </c>
      <c r="AQ10" s="1" t="s">
        <v>4</v>
      </c>
      <c r="AR10" s="1" t="s">
        <v>4</v>
      </c>
      <c r="AS10" s="1" t="s">
        <v>4</v>
      </c>
      <c r="AT10" s="1" t="s">
        <v>4</v>
      </c>
      <c r="AU10" s="1" t="s">
        <v>4</v>
      </c>
      <c r="AV10" s="1" t="s">
        <v>4</v>
      </c>
      <c r="AW10" s="1" t="s">
        <v>4</v>
      </c>
      <c r="AX10" s="1" t="s">
        <v>4</v>
      </c>
      <c r="AY10" s="1" t="s">
        <v>4</v>
      </c>
      <c r="AZ10" s="1" t="s">
        <v>4</v>
      </c>
      <c r="BA10" s="1" t="s">
        <v>4</v>
      </c>
      <c r="BB10" s="1" t="s">
        <v>4</v>
      </c>
      <c r="BC10" s="1" t="s">
        <v>4</v>
      </c>
      <c r="BD10" s="1" t="s">
        <v>4</v>
      </c>
    </row>
    <row r="11" spans="1:56" x14ac:dyDescent="0.35">
      <c r="A11" s="1" t="s">
        <v>0</v>
      </c>
      <c r="B11" s="1" t="s">
        <v>1573</v>
      </c>
    </row>
    <row r="12" spans="1:56" x14ac:dyDescent="0.35">
      <c r="A12" s="1" t="s">
        <v>0</v>
      </c>
      <c r="B12" s="1" t="s">
        <v>1572</v>
      </c>
    </row>
    <row r="13" spans="1:56" x14ac:dyDescent="0.35">
      <c r="A13" s="1" t="s">
        <v>0</v>
      </c>
      <c r="B13" s="1" t="s">
        <v>1571</v>
      </c>
    </row>
    <row r="14" spans="1:56" x14ac:dyDescent="0.35">
      <c r="A14" s="1" t="s">
        <v>0</v>
      </c>
      <c r="B14" s="1" t="s">
        <v>1570</v>
      </c>
    </row>
    <row r="15" spans="1:56" x14ac:dyDescent="0.35">
      <c r="A15" s="1" t="s">
        <v>0</v>
      </c>
      <c r="B15" s="1" t="s">
        <v>1569</v>
      </c>
    </row>
    <row r="16" spans="1:56" x14ac:dyDescent="0.35">
      <c r="A16" s="1" t="s">
        <v>0</v>
      </c>
      <c r="B16" s="1" t="s">
        <v>1568</v>
      </c>
    </row>
    <row r="17" spans="1:56" x14ac:dyDescent="0.35">
      <c r="A17" s="1" t="s">
        <v>0</v>
      </c>
      <c r="B17" s="1" t="s">
        <v>1567</v>
      </c>
    </row>
    <row r="18" spans="1:56" x14ac:dyDescent="0.35">
      <c r="A18" s="1">
        <v>1</v>
      </c>
      <c r="B18" s="1" t="s">
        <v>1566</v>
      </c>
      <c r="C18" s="1">
        <v>305.00000462681055</v>
      </c>
      <c r="D18" s="1">
        <v>0</v>
      </c>
      <c r="E18">
        <f>(R18-S18*(1000-T18)/(1000-U18))*AK18</f>
        <v>-5.470684708892251</v>
      </c>
      <c r="F18">
        <f>IF(AV18&lt;&gt;0,1/(1/AV18-1/N18),0)</f>
        <v>2.5314250257884794</v>
      </c>
      <c r="G18">
        <f>((AY18-AL18/2)*S18-E18)/(AY18+AL18/2)</f>
        <v>386.91785280335097</v>
      </c>
      <c r="H18">
        <f>AL18*1000</f>
        <v>31.706579119761784</v>
      </c>
      <c r="I18">
        <f>(AQ18-AW18)</f>
        <v>1.7663882998955813</v>
      </c>
      <c r="J18">
        <f>(P18+AP18*D18)</f>
        <v>29.943889617919922</v>
      </c>
      <c r="K18" s="1">
        <v>2.72</v>
      </c>
      <c r="L18">
        <f>(K18*AE18+AF18)</f>
        <v>2.140174012184143</v>
      </c>
      <c r="M18" s="1">
        <v>0.5</v>
      </c>
      <c r="N18">
        <f>L18*(M18+1)*(M18+1)/(M18*M18+1)</f>
        <v>3.8523132219314578</v>
      </c>
      <c r="O18" s="1">
        <v>29.987077713012695</v>
      </c>
      <c r="P18" s="1">
        <v>29.943889617919922</v>
      </c>
      <c r="Q18" s="1">
        <v>30.025890350341797</v>
      </c>
      <c r="R18" s="1">
        <v>400.104736328125</v>
      </c>
      <c r="S18" s="1">
        <v>393.73809814453125</v>
      </c>
      <c r="T18" s="1">
        <v>6.125994399189949E-2</v>
      </c>
      <c r="U18" s="1">
        <v>28.036930084228516</v>
      </c>
      <c r="V18" s="1">
        <v>0.12729929387569427</v>
      </c>
      <c r="W18" s="1">
        <v>58.261253356933594</v>
      </c>
      <c r="X18" s="1">
        <v>299.63156127929688</v>
      </c>
      <c r="Y18" s="1">
        <v>0.25660049915313721</v>
      </c>
      <c r="Z18" s="1">
        <v>0.30909156799316406</v>
      </c>
      <c r="AA18" s="1">
        <v>88.467231750488281</v>
      </c>
      <c r="AB18" s="1">
        <v>-6.7438502311706543</v>
      </c>
      <c r="AC18" s="1">
        <v>0.21184517443180084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1.1015866223503559</v>
      </c>
      <c r="AL18">
        <f>(U18-T18)/(1000-U18)*AK18</f>
        <v>3.1706579119761782E-2</v>
      </c>
      <c r="AM18">
        <f>(P18+273.15)</f>
        <v>303.0938896179199</v>
      </c>
      <c r="AN18">
        <f>(O18+273.15)</f>
        <v>303.13707771301267</v>
      </c>
      <c r="AO18">
        <f>(Y18*AG18+Z18*AH18)*AI18</f>
        <v>4.1056078946827057E-2</v>
      </c>
      <c r="AP18">
        <f>((AO18+0.00000010773*(AN18^4-AM18^4))-AL18*44100)/(L18*51.4+0.00000043092*AM18^3)</f>
        <v>-11.456237119847998</v>
      </c>
      <c r="AQ18">
        <f>0.61365*EXP(17.502*J18/(240.97+J18))</f>
        <v>4.2467378912292624</v>
      </c>
      <c r="AR18">
        <f>AQ18*1000/AA18</f>
        <v>48.003512794507934</v>
      </c>
      <c r="AS18">
        <f>(AR18-U18)</f>
        <v>19.966582710279418</v>
      </c>
      <c r="AT18">
        <f>IF(D18,P18,(O18+P18)/2)</f>
        <v>29.965483665466309</v>
      </c>
      <c r="AU18">
        <f>0.61365*EXP(17.502*AT18/(240.97+AT18))</f>
        <v>4.2520103411594965</v>
      </c>
      <c r="AV18">
        <f>IF(AS18&lt;&gt;0,(1000-(AR18+U18)/2)/AS18*AL18,0)</f>
        <v>1.5276068220146997</v>
      </c>
      <c r="AW18">
        <f>U18*AA18/1000</f>
        <v>2.480349591333681</v>
      </c>
      <c r="AX18">
        <f>(AU18-AW18)</f>
        <v>1.7716607498258155</v>
      </c>
      <c r="AY18">
        <f>1/(1.6/F18+1.37/N18)</f>
        <v>1.0124679953131512</v>
      </c>
      <c r="AZ18">
        <f>G18*AA18*0.001</f>
        <v>34.229551352355358</v>
      </c>
      <c r="BA18">
        <f>G18/S18</f>
        <v>0.98267821840629521</v>
      </c>
      <c r="BB18">
        <f>(1-AL18*AA18/AQ18/F18)*100</f>
        <v>73.907763926559639</v>
      </c>
      <c r="BC18">
        <f>(S18-E18/(N18/1.35))</f>
        <v>395.65523829683218</v>
      </c>
      <c r="BD18">
        <f>E18*BB18/100/BC18</f>
        <v>-1.0219151292472233E-2</v>
      </c>
    </row>
    <row r="19" spans="1:56" x14ac:dyDescent="0.35">
      <c r="A19" s="1" t="s">
        <v>0</v>
      </c>
      <c r="B19" s="1" t="s">
        <v>1565</v>
      </c>
      <c r="K19" s="1">
        <v>2.72</v>
      </c>
    </row>
    <row r="20" spans="1:56" x14ac:dyDescent="0.35">
      <c r="A20" s="1" t="s">
        <v>0</v>
      </c>
      <c r="B20" s="1" t="s">
        <v>1564</v>
      </c>
      <c r="K20" s="1">
        <v>2.72</v>
      </c>
    </row>
    <row r="21" spans="1:56" x14ac:dyDescent="0.35">
      <c r="A21" s="1">
        <v>2</v>
      </c>
      <c r="B21" s="1" t="s">
        <v>1563</v>
      </c>
      <c r="C21" s="1">
        <v>508.50000463798642</v>
      </c>
      <c r="D21" s="1">
        <v>0</v>
      </c>
      <c r="E21">
        <f>(R21-S21*(1000-T21)/(1000-U21))*AK21</f>
        <v>-4.7807408461937433</v>
      </c>
      <c r="F21">
        <f>IF(AV21&lt;&gt;0,1/(1/AV21-1/N21),0)</f>
        <v>2.1797788131426414</v>
      </c>
      <c r="G21">
        <f>((AY21-AL21/2)*S21-E21)/(AY21+AL21/2)</f>
        <v>385.63674924264609</v>
      </c>
      <c r="H21">
        <f>AL21*1000</f>
        <v>30.598586011062725</v>
      </c>
      <c r="I21">
        <f>(AQ21-AW21)</f>
        <v>1.871218036781845</v>
      </c>
      <c r="J21">
        <f>(P21+AP21*D21)</f>
        <v>30.030406951904297</v>
      </c>
      <c r="K21" s="1">
        <v>2.72</v>
      </c>
      <c r="L21">
        <f>(K21*AE21+AF21)</f>
        <v>2.140174012184143</v>
      </c>
      <c r="M21" s="1">
        <v>0.5</v>
      </c>
      <c r="N21">
        <f>L21*(M21+1)*(M21+1)/(M21*M21+1)</f>
        <v>3.8523132219314578</v>
      </c>
      <c r="O21" s="1">
        <v>29.974765777587891</v>
      </c>
      <c r="P21" s="1">
        <v>30.030406951904297</v>
      </c>
      <c r="Q21" s="1">
        <v>30.059970855712891</v>
      </c>
      <c r="R21" s="1">
        <v>400.00262451171875</v>
      </c>
      <c r="S21" s="1">
        <v>393.41488647460938</v>
      </c>
      <c r="T21" s="1">
        <v>6.8848289549350739E-2</v>
      </c>
      <c r="U21" s="1">
        <v>27.092269897460938</v>
      </c>
      <c r="V21" s="1">
        <v>0.14316326379776001</v>
      </c>
      <c r="W21" s="1">
        <v>56.335720062255859</v>
      </c>
      <c r="X21" s="1">
        <v>299.6412353515625</v>
      </c>
      <c r="Y21" s="1">
        <v>24.750846862792969</v>
      </c>
      <c r="Z21" s="1">
        <v>4.0601056069135666E-2</v>
      </c>
      <c r="AA21" s="1">
        <v>88.463554382324219</v>
      </c>
      <c r="AB21" s="1">
        <v>-6.9860100746154785</v>
      </c>
      <c r="AC21" s="1">
        <v>0.20793662965297699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1.1016221887925088</v>
      </c>
      <c r="AL21">
        <f>(U21-T21)/(1000-U21)*AK21</f>
        <v>3.0598586011062724E-2</v>
      </c>
      <c r="AM21">
        <f>(P21+273.15)</f>
        <v>303.18040695190427</v>
      </c>
      <c r="AN21">
        <f>(O21+273.15)</f>
        <v>303.12476577758787</v>
      </c>
      <c r="AO21">
        <f>(Y21*AG21+Z21*AH21)*AI21</f>
        <v>3.9601354095309489</v>
      </c>
      <c r="AP21">
        <f>((AO21+0.00000010773*(AN21^4-AM21^4))-AL21*44100)/(L21*51.4+0.00000043092*AM21^3)</f>
        <v>-11.032407736713788</v>
      </c>
      <c r="AQ21">
        <f>0.61365*EXP(17.502*J21/(240.97+J21))</f>
        <v>4.267896528196486</v>
      </c>
      <c r="AR21">
        <f>AQ21*1000/AA21</f>
        <v>48.244687408233375</v>
      </c>
      <c r="AS21">
        <f>(AR21-U21)</f>
        <v>21.152417510772437</v>
      </c>
      <c r="AT21">
        <f>IF(D21,P21,(O21+P21)/2)</f>
        <v>30.002586364746094</v>
      </c>
      <c r="AU21">
        <f>0.61365*EXP(17.502*AT21/(240.97+AT21))</f>
        <v>4.2610827401529052</v>
      </c>
      <c r="AV21">
        <f>IF(AS21&lt;&gt;0,(1000-(AR21+U21)/2)/AS21*AL21,0)</f>
        <v>1.3920859784514721</v>
      </c>
      <c r="AW21">
        <f>U21*AA21/1000</f>
        <v>2.3966784914146411</v>
      </c>
      <c r="AX21">
        <f>(AU21-AW21)</f>
        <v>1.8644042487382642</v>
      </c>
      <c r="AY21">
        <f>1/(1.6/F21+1.37/N21)</f>
        <v>0.91772595188337036</v>
      </c>
      <c r="AZ21">
        <f>G21*AA21*0.001</f>
        <v>34.114797538449551</v>
      </c>
      <c r="BA21">
        <f>G21/S21</f>
        <v>0.98022917408727672</v>
      </c>
      <c r="BB21">
        <f>(1-AL21*AA21/AQ21/F21)*100</f>
        <v>70.903588247400378</v>
      </c>
      <c r="BC21">
        <f>(S21-E21/(N21/1.35))</f>
        <v>395.09024353166757</v>
      </c>
      <c r="BD21">
        <f>E21*BB21/100/BC21</f>
        <v>-8.5796013955196579E-3</v>
      </c>
    </row>
    <row r="22" spans="1:56" x14ac:dyDescent="0.35">
      <c r="A22" s="1" t="s">
        <v>0</v>
      </c>
      <c r="B22" s="1" t="s">
        <v>1562</v>
      </c>
      <c r="K22" s="1">
        <v>2.72</v>
      </c>
    </row>
    <row r="23" spans="1:56" x14ac:dyDescent="0.35">
      <c r="A23" s="1" t="s">
        <v>0</v>
      </c>
      <c r="B23" s="1" t="s">
        <v>1561</v>
      </c>
      <c r="K23" s="1">
        <v>2.72</v>
      </c>
    </row>
    <row r="24" spans="1:56" x14ac:dyDescent="0.35">
      <c r="A24" s="1">
        <v>3</v>
      </c>
      <c r="B24" s="1" t="s">
        <v>1560</v>
      </c>
      <c r="C24" s="1">
        <v>711.50000463798642</v>
      </c>
      <c r="D24" s="1">
        <v>0</v>
      </c>
      <c r="E24">
        <f>(R24-S24*(1000-T24)/(1000-U24))*AK24</f>
        <v>-4.2212221285371774</v>
      </c>
      <c r="F24">
        <f>IF(AV24&lt;&gt;0,1/(1/AV24-1/N24),0)</f>
        <v>1.9549510137294339</v>
      </c>
      <c r="G24">
        <f>((AY24-AL24/2)*S24-E24)/(AY24+AL24/2)</f>
        <v>384.74984129953856</v>
      </c>
      <c r="H24">
        <f>AL24*1000</f>
        <v>29.540685896335766</v>
      </c>
      <c r="I24">
        <f>(AQ24-AW24)</f>
        <v>1.9401603691724003</v>
      </c>
      <c r="J24">
        <f>(P24+AP24*D24)</f>
        <v>29.984489440917969</v>
      </c>
      <c r="K24" s="1">
        <v>2.72</v>
      </c>
      <c r="L24">
        <f>(K24*AE24+AF24)</f>
        <v>2.140174012184143</v>
      </c>
      <c r="M24" s="1">
        <v>0.5</v>
      </c>
      <c r="N24">
        <f>L24*(M24+1)*(M24+1)/(M24*M24+1)</f>
        <v>3.8523132219314578</v>
      </c>
      <c r="O24" s="1">
        <v>29.913105010986328</v>
      </c>
      <c r="P24" s="1">
        <v>29.984489440917969</v>
      </c>
      <c r="Q24" s="1">
        <v>30.023696899414063</v>
      </c>
      <c r="R24" s="1">
        <v>400.00115966796875</v>
      </c>
      <c r="S24" s="1">
        <v>393.28604125976563</v>
      </c>
      <c r="T24" s="1">
        <v>7.0741631090641022E-2</v>
      </c>
      <c r="U24" s="1">
        <v>26.186990737915039</v>
      </c>
      <c r="V24" s="1">
        <v>0.14761611819267273</v>
      </c>
      <c r="W24" s="1">
        <v>54.644229888916016</v>
      </c>
      <c r="X24" s="1">
        <v>299.60858154296875</v>
      </c>
      <c r="Y24" s="1">
        <v>51.157596588134766</v>
      </c>
      <c r="Z24" s="1">
        <v>0.29206818342208862</v>
      </c>
      <c r="AA24" s="1">
        <v>88.459770202636719</v>
      </c>
      <c r="AB24" s="1">
        <v>-6.8931131362915039</v>
      </c>
      <c r="AC24" s="1">
        <v>0.20923744142055511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1.10150213802562</v>
      </c>
      <c r="AL24">
        <f>(U24-T24)/(1000-U24)*AK24</f>
        <v>2.9540685896335767E-2</v>
      </c>
      <c r="AM24">
        <f>(P24+273.15)</f>
        <v>303.13448944091795</v>
      </c>
      <c r="AN24">
        <f>(O24+273.15)</f>
        <v>303.06310501098631</v>
      </c>
      <c r="AO24">
        <f>(Y24*AG24+Z24*AH24)*AI24</f>
        <v>8.1852152711477402</v>
      </c>
      <c r="AP24">
        <f>((AO24+0.00000010773*(AN24^4-AM24^4))-AL24*44100)/(L24*51.4+0.00000043092*AM24^3)</f>
        <v>-10.617438116592441</v>
      </c>
      <c r="AQ24">
        <f>0.61365*EXP(17.502*J24/(240.97+J24))</f>
        <v>4.2566555521469409</v>
      </c>
      <c r="AR24">
        <f>AQ24*1000/AA24</f>
        <v>48.119676802190732</v>
      </c>
      <c r="AS24">
        <f>(AR24-U24)</f>
        <v>21.932686064275693</v>
      </c>
      <c r="AT24">
        <f>IF(D24,P24,(O24+P24)/2)</f>
        <v>29.948797225952148</v>
      </c>
      <c r="AU24">
        <f>0.61365*EXP(17.502*AT24/(240.97+AT24))</f>
        <v>4.2479356429666923</v>
      </c>
      <c r="AV24">
        <f>IF(AS24&lt;&gt;0,(1000-(AR24+U24)/2)/AS24*AL24,0)</f>
        <v>1.2968384652056624</v>
      </c>
      <c r="AW24">
        <f>U24*AA24/1000</f>
        <v>2.3164951829745406</v>
      </c>
      <c r="AX24">
        <f>(AU24-AW24)</f>
        <v>1.9314404599921517</v>
      </c>
      <c r="AY24">
        <f>1/(1.6/F24+1.37/N24)</f>
        <v>0.8517413739978551</v>
      </c>
      <c r="AZ24">
        <f>G24*AA24*0.001</f>
        <v>34.034882546858128</v>
      </c>
      <c r="BA24">
        <f>G24/S24</f>
        <v>0.97829518705295493</v>
      </c>
      <c r="BB24">
        <f>(1-AL24*AA24/AQ24/F24)*100</f>
        <v>68.59766129265337</v>
      </c>
      <c r="BC24">
        <f>(S24-E24/(N24/1.35))</f>
        <v>394.76532125213032</v>
      </c>
      <c r="BD24">
        <f>E24*BB24/100/BC24</f>
        <v>-7.335141924219463E-3</v>
      </c>
    </row>
    <row r="25" spans="1:56" x14ac:dyDescent="0.35">
      <c r="A25" s="1" t="s">
        <v>0</v>
      </c>
      <c r="B25" s="1" t="s">
        <v>1559</v>
      </c>
      <c r="K25" s="1">
        <v>2.72</v>
      </c>
    </row>
    <row r="26" spans="1:56" x14ac:dyDescent="0.35">
      <c r="A26" s="1" t="s">
        <v>0</v>
      </c>
      <c r="B26" s="1" t="s">
        <v>1558</v>
      </c>
      <c r="K26" s="1">
        <v>2.72</v>
      </c>
    </row>
    <row r="27" spans="1:56" x14ac:dyDescent="0.35">
      <c r="A27" s="1">
        <v>4</v>
      </c>
      <c r="B27" s="1" t="s">
        <v>1557</v>
      </c>
      <c r="C27" s="1">
        <v>914.50000463798642</v>
      </c>
      <c r="D27" s="1">
        <v>0</v>
      </c>
      <c r="E27">
        <f>(R27-S27*(1000-T27)/(1000-U27))*AK27</f>
        <v>-2.6668469812834119</v>
      </c>
      <c r="F27">
        <f>IF(AV27&lt;&gt;0,1/(1/AV27-1/N27),0)</f>
        <v>1.8514237931123125</v>
      </c>
      <c r="G27">
        <f>((AY27-AL27/2)*S27-E27)/(AY27+AL27/2)</f>
        <v>381.73080311872644</v>
      </c>
      <c r="H27">
        <f>AL27*1000</f>
        <v>28.91040953703703</v>
      </c>
      <c r="I27">
        <f>(AQ27-AW27)</f>
        <v>1.9700721696071493</v>
      </c>
      <c r="J27">
        <f>(P27+AP27*D27)</f>
        <v>29.911275863647461</v>
      </c>
      <c r="K27" s="1">
        <v>2.72</v>
      </c>
      <c r="L27">
        <f>(K27*AE27+AF27)</f>
        <v>2.140174012184143</v>
      </c>
      <c r="M27" s="1">
        <v>0.5</v>
      </c>
      <c r="N27">
        <f>L27*(M27+1)*(M27+1)/(M27*M27+1)</f>
        <v>3.8523132219314578</v>
      </c>
      <c r="O27" s="1">
        <v>29.854185104370117</v>
      </c>
      <c r="P27" s="1">
        <v>29.911275863647461</v>
      </c>
      <c r="Q27" s="1">
        <v>29.977527618408203</v>
      </c>
      <c r="R27" s="1">
        <v>399.99301147460938</v>
      </c>
      <c r="S27" s="1">
        <v>392.12298583984375</v>
      </c>
      <c r="T27" s="1">
        <v>7.4314557015895844E-2</v>
      </c>
      <c r="U27" s="1">
        <v>25.6453857421875</v>
      </c>
      <c r="V27" s="1">
        <v>0.15560667216777802</v>
      </c>
      <c r="W27" s="1">
        <v>53.698677062988281</v>
      </c>
      <c r="X27" s="1">
        <v>299.63412475585938</v>
      </c>
      <c r="Y27" s="1">
        <v>101.30078125</v>
      </c>
      <c r="Z27" s="1">
        <v>0.44398835301399231</v>
      </c>
      <c r="AA27" s="1">
        <v>88.46478271484375</v>
      </c>
      <c r="AB27" s="1">
        <v>-6.781135082244873</v>
      </c>
      <c r="AC27" s="1">
        <v>0.22249522805213928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1.1015960468965416</v>
      </c>
      <c r="AL27">
        <f>(U27-T27)/(1000-U27)*AK27</f>
        <v>2.8910409537037031E-2</v>
      </c>
      <c r="AM27">
        <f>(P27+273.15)</f>
        <v>303.06127586364744</v>
      </c>
      <c r="AN27">
        <f>(O27+273.15)</f>
        <v>303.00418510437009</v>
      </c>
      <c r="AO27">
        <f>(Y27*AG27+Z27*AH27)*AI27</f>
        <v>16.208124637720175</v>
      </c>
      <c r="AP27">
        <f>((AO27+0.00000010773*(AN27^4-AM27^4))-AL27*44100)/(L27*51.4+0.00000043092*AM27^3)</f>
        <v>-10.323193425643312</v>
      </c>
      <c r="AQ27">
        <f>0.61365*EXP(17.502*J27/(240.97+J27))</f>
        <v>4.2387856469281182</v>
      </c>
      <c r="AR27">
        <f>AQ27*1000/AA27</f>
        <v>47.914950072181441</v>
      </c>
      <c r="AS27">
        <f>(AR27-U27)</f>
        <v>22.269564329993941</v>
      </c>
      <c r="AT27">
        <f>IF(D27,P27,(O27+P27)/2)</f>
        <v>29.882730484008789</v>
      </c>
      <c r="AU27">
        <f>0.61365*EXP(17.502*AT27/(240.97+AT27))</f>
        <v>4.2318360523552299</v>
      </c>
      <c r="AV27">
        <f>IF(AS27&lt;&gt;0,(1000-(AR27+U27)/2)/AS27*AL27,0)</f>
        <v>1.2504546297968335</v>
      </c>
      <c r="AW27">
        <f>U27*AA27/1000</f>
        <v>2.268713477320969</v>
      </c>
      <c r="AX27">
        <f>(AU27-AW27)</f>
        <v>1.9631225750342609</v>
      </c>
      <c r="AY27">
        <f>1/(1.6/F27+1.37/N27)</f>
        <v>0.81978620157389359</v>
      </c>
      <c r="AZ27">
        <f>G27*AA27*0.001</f>
        <v>33.769732553460933</v>
      </c>
      <c r="BA27">
        <f>G27/S27</f>
        <v>0.97349764462580668</v>
      </c>
      <c r="BB27">
        <f>(1-AL27*AA27/AQ27/F27)*100</f>
        <v>67.410525078526959</v>
      </c>
      <c r="BC27">
        <f>(S27-E27/(N27/1.35))</f>
        <v>393.05755248002146</v>
      </c>
      <c r="BD27">
        <f>E27*BB27/100/BC27</f>
        <v>-4.573720926569322E-3</v>
      </c>
    </row>
    <row r="28" spans="1:56" x14ac:dyDescent="0.35">
      <c r="A28" s="1" t="s">
        <v>0</v>
      </c>
      <c r="B28" s="1" t="s">
        <v>1556</v>
      </c>
      <c r="K28" s="1">
        <v>2.72</v>
      </c>
    </row>
    <row r="29" spans="1:56" x14ac:dyDescent="0.35">
      <c r="A29" s="1" t="s">
        <v>0</v>
      </c>
      <c r="B29" s="1" t="s">
        <v>1555</v>
      </c>
      <c r="K29" s="1">
        <v>2.72</v>
      </c>
    </row>
    <row r="30" spans="1:56" x14ac:dyDescent="0.35">
      <c r="A30" s="1">
        <v>5</v>
      </c>
      <c r="B30" s="1" t="s">
        <v>1554</v>
      </c>
      <c r="C30" s="1">
        <v>1118.5000046379864</v>
      </c>
      <c r="D30" s="1">
        <v>0</v>
      </c>
      <c r="E30">
        <f>(R30-S30*(1000-T30)/(1000-U30))*AK30</f>
        <v>-2.1772823687435578</v>
      </c>
      <c r="F30">
        <f>IF(AV30&lt;&gt;0,1/(1/AV30-1/N30),0)</f>
        <v>1.7752947612794867</v>
      </c>
      <c r="G30">
        <f>((AY30-AL30/2)*S30-E30)/(AY30+AL30/2)</f>
        <v>380.77777492715251</v>
      </c>
      <c r="H30">
        <f>AL30*1000</f>
        <v>28.462374248530995</v>
      </c>
      <c r="I30">
        <f>(AQ30-AW30)</f>
        <v>1.9963208959234011</v>
      </c>
      <c r="J30">
        <f>(P30+AP30*D30)</f>
        <v>29.882532119750977</v>
      </c>
      <c r="K30" s="1">
        <v>2.72</v>
      </c>
      <c r="L30">
        <f>(K30*AE30+AF30)</f>
        <v>2.140174012184143</v>
      </c>
      <c r="M30" s="1">
        <v>0.5</v>
      </c>
      <c r="N30">
        <f>L30*(M30+1)*(M30+1)/(M30*M30+1)</f>
        <v>3.8523132219314578</v>
      </c>
      <c r="O30" s="1">
        <v>29.823341369628906</v>
      </c>
      <c r="P30" s="1">
        <v>29.882532119750977</v>
      </c>
      <c r="Q30" s="1">
        <v>29.948223114013672</v>
      </c>
      <c r="R30" s="1">
        <v>400.01113891601563</v>
      </c>
      <c r="S30" s="1">
        <v>391.86138916015625</v>
      </c>
      <c r="T30" s="1">
        <v>7.8604549169540405E-2</v>
      </c>
      <c r="U30" s="1">
        <v>25.267938613891602</v>
      </c>
      <c r="V30" s="1">
        <v>0.16489230096340179</v>
      </c>
      <c r="W30" s="1">
        <v>53.005695343017578</v>
      </c>
      <c r="X30" s="1">
        <v>299.57708740234375</v>
      </c>
      <c r="Y30" s="1">
        <v>151.40115356445313</v>
      </c>
      <c r="Z30" s="1">
        <v>0.23312889039516449</v>
      </c>
      <c r="AA30" s="1">
        <v>88.470489501953125</v>
      </c>
      <c r="AB30" s="1">
        <v>-6.7945079803466797</v>
      </c>
      <c r="AC30" s="1">
        <v>0.22145962715148926</v>
      </c>
      <c r="AD30" s="1">
        <v>0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1.1013863507439106</v>
      </c>
      <c r="AL30">
        <f>(U30-T30)/(1000-U30)*AK30</f>
        <v>2.8462374248530996E-2</v>
      </c>
      <c r="AM30">
        <f>(P30+273.15)</f>
        <v>303.03253211975095</v>
      </c>
      <c r="AN30">
        <f>(O30+273.15)</f>
        <v>302.97334136962888</v>
      </c>
      <c r="AO30">
        <f>(Y30*AG30+Z30*AH30)*AI30</f>
        <v>24.224184028859781</v>
      </c>
      <c r="AP30">
        <f>((AO30+0.00000010773*(AN30^4-AM30^4))-AL30*44100)/(L30*51.4+0.00000043092*AM30^3)</f>
        <v>-10.096020641675501</v>
      </c>
      <c r="AQ30">
        <f>0.61365*EXP(17.502*J30/(240.97+J30))</f>
        <v>4.2317877937996942</v>
      </c>
      <c r="AR30">
        <f>AQ30*1000/AA30</f>
        <v>47.832761157111847</v>
      </c>
      <c r="AS30">
        <f>(AR30-U30)</f>
        <v>22.564822543220245</v>
      </c>
      <c r="AT30">
        <f>IF(D30,P30,(O30+P30)/2)</f>
        <v>29.852936744689941</v>
      </c>
      <c r="AU30">
        <f>0.61365*EXP(17.502*AT30/(240.97+AT30))</f>
        <v>4.2245931284284604</v>
      </c>
      <c r="AV30">
        <f>IF(AS30&lt;&gt;0,(1000-(AR30+U30)/2)/AS30*AL30,0)</f>
        <v>1.2152572642063271</v>
      </c>
      <c r="AW30">
        <f>U30*AA30/1000</f>
        <v>2.235466897876293</v>
      </c>
      <c r="AX30">
        <f>(AU30-AW30)</f>
        <v>1.9891262305521673</v>
      </c>
      <c r="AY30">
        <f>1/(1.6/F30+1.37/N30)</f>
        <v>0.79561503761659003</v>
      </c>
      <c r="AZ30">
        <f>G30*AA30*0.001</f>
        <v>33.687596139269715</v>
      </c>
      <c r="BA30">
        <f>G30/S30</f>
        <v>0.97171547251246593</v>
      </c>
      <c r="BB30">
        <f>(1-AL30*AA30/AQ30/F30)*100</f>
        <v>66.482223402123509</v>
      </c>
      <c r="BC30">
        <f>(S30-E30/(N30/1.35))</f>
        <v>392.62439336788009</v>
      </c>
      <c r="BD30">
        <f>E30*BB30/100/BC30</f>
        <v>-3.6867442597405273E-3</v>
      </c>
    </row>
    <row r="31" spans="1:56" x14ac:dyDescent="0.35">
      <c r="A31" s="1" t="s">
        <v>0</v>
      </c>
      <c r="B31" s="1" t="s">
        <v>1553</v>
      </c>
      <c r="K31" s="1">
        <v>2.72</v>
      </c>
    </row>
    <row r="32" spans="1:56" x14ac:dyDescent="0.35">
      <c r="A32" s="1" t="s">
        <v>0</v>
      </c>
      <c r="B32" s="1" t="s">
        <v>1552</v>
      </c>
      <c r="K32" s="1">
        <v>2.72</v>
      </c>
    </row>
    <row r="33" spans="1:56" x14ac:dyDescent="0.35">
      <c r="A33" s="1">
        <v>6</v>
      </c>
      <c r="B33" s="1" t="s">
        <v>1551</v>
      </c>
      <c r="C33" s="1">
        <v>1322.5000046379864</v>
      </c>
      <c r="D33" s="1">
        <v>0</v>
      </c>
      <c r="E33">
        <f>(R33-S33*(1000-T33)/(1000-U33))*AK33</f>
        <v>-0.66291369426098279</v>
      </c>
      <c r="F33">
        <f>IF(AV33&lt;&gt;0,1/(1/AV33-1/N33),0)</f>
        <v>1.7787911459959533</v>
      </c>
      <c r="G33">
        <f>((AY33-AL33/2)*S33-E33)/(AY33+AL33/2)</f>
        <v>377.63845602857793</v>
      </c>
      <c r="H33">
        <f>AL33*1000</f>
        <v>28.403050475101299</v>
      </c>
      <c r="I33">
        <f>(AQ33-AW33)</f>
        <v>1.9896672463460492</v>
      </c>
      <c r="J33">
        <f>(P33+AP33*D33)</f>
        <v>29.838188171386719</v>
      </c>
      <c r="K33" s="1">
        <v>2.72</v>
      </c>
      <c r="L33">
        <f>(K33*AE33+AF33)</f>
        <v>2.140174012184143</v>
      </c>
      <c r="M33" s="1">
        <v>0.5</v>
      </c>
      <c r="N33">
        <f>L33*(M33+1)*(M33+1)/(M33*M33+1)</f>
        <v>3.8523132219314578</v>
      </c>
      <c r="O33" s="1">
        <v>29.801485061645508</v>
      </c>
      <c r="P33" s="1">
        <v>29.838188171386719</v>
      </c>
      <c r="Q33" s="1">
        <v>29.926521301269531</v>
      </c>
      <c r="R33" s="1">
        <v>399.96588134765625</v>
      </c>
      <c r="S33" s="1">
        <v>390.49813842773438</v>
      </c>
      <c r="T33" s="1">
        <v>8.5018649697303772E-2</v>
      </c>
      <c r="U33" s="1">
        <v>25.221172332763672</v>
      </c>
      <c r="V33" s="1">
        <v>0.17857299745082855</v>
      </c>
      <c r="W33" s="1">
        <v>52.974498748779297</v>
      </c>
      <c r="X33" s="1">
        <v>299.59954833984375</v>
      </c>
      <c r="Y33" s="1">
        <v>300.71359252929688</v>
      </c>
      <c r="Z33" s="1">
        <v>0.30647489428520203</v>
      </c>
      <c r="AA33" s="1">
        <v>88.471084594726563</v>
      </c>
      <c r="AB33" s="1">
        <v>-6.8818507194519043</v>
      </c>
      <c r="AC33" s="1">
        <v>0.21668820083141327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1.1014689277200136</v>
      </c>
      <c r="AL33">
        <f>(U33-T33)/(1000-U33)*AK33</f>
        <v>2.8403050475101298E-2</v>
      </c>
      <c r="AM33">
        <f>(P33+273.15)</f>
        <v>302.9881881713867</v>
      </c>
      <c r="AN33">
        <f>(O33+273.15)</f>
        <v>302.95148506164549</v>
      </c>
      <c r="AO33">
        <f>(Y33*AG33+Z33*AH33)*AI33</f>
        <v>48.114173729251888</v>
      </c>
      <c r="AP33">
        <f>((AO33+0.00000010773*(AN33^4-AM33^4))-AL33*44100)/(L33*51.4+0.00000043092*AM33^3)</f>
        <v>-9.8769654319133142</v>
      </c>
      <c r="AQ33">
        <f>0.61365*EXP(17.502*J33/(240.97+J33))</f>
        <v>4.221011717376161</v>
      </c>
      <c r="AR33">
        <f>AQ33*1000/AA33</f>
        <v>47.710636042408822</v>
      </c>
      <c r="AS33">
        <f>(AR33-U33)</f>
        <v>22.48946370964515</v>
      </c>
      <c r="AT33">
        <f>IF(D33,P33,(O33+P33)/2)</f>
        <v>29.819836616516113</v>
      </c>
      <c r="AU33">
        <f>0.61365*EXP(17.502*AT33/(240.97+AT33))</f>
        <v>4.2165590857552804</v>
      </c>
      <c r="AV33">
        <f>IF(AS33&lt;&gt;0,(1000-(AR33+U33)/2)/AS33*AL33,0)</f>
        <v>1.2168946272428873</v>
      </c>
      <c r="AW33">
        <f>U33*AA33/1000</f>
        <v>2.2313444710301118</v>
      </c>
      <c r="AX33">
        <f>(AU33-AW33)</f>
        <v>1.9852146147251686</v>
      </c>
      <c r="AY33">
        <f>1/(1.6/F33+1.37/N33)</f>
        <v>0.79673799241485754</v>
      </c>
      <c r="AZ33">
        <f>G33*AA33*0.001</f>
        <v>33.410083789526247</v>
      </c>
      <c r="BA33">
        <f>G33/S33</f>
        <v>0.96706851804484018</v>
      </c>
      <c r="BB33">
        <f>(1-AL33*AA33/AQ33/F33)*100</f>
        <v>66.532380694482882</v>
      </c>
      <c r="BC33">
        <f>(S33-E33/(N33/1.35))</f>
        <v>390.73044910334545</v>
      </c>
      <c r="BD33">
        <f>E33*BB33/100/BC33</f>
        <v>-1.1287890763407645E-3</v>
      </c>
    </row>
    <row r="34" spans="1:56" x14ac:dyDescent="0.35">
      <c r="A34" s="1" t="s">
        <v>0</v>
      </c>
      <c r="B34" s="1" t="s">
        <v>1550</v>
      </c>
      <c r="K34" s="1">
        <v>2.72</v>
      </c>
    </row>
    <row r="35" spans="1:56" x14ac:dyDescent="0.35">
      <c r="A35" s="1" t="s">
        <v>0</v>
      </c>
      <c r="B35" s="1" t="s">
        <v>1549</v>
      </c>
      <c r="K35" s="1">
        <v>2.72</v>
      </c>
    </row>
    <row r="36" spans="1:56" x14ac:dyDescent="0.35">
      <c r="A36" s="1">
        <v>7</v>
      </c>
      <c r="B36" s="1" t="s">
        <v>1548</v>
      </c>
      <c r="C36" s="1">
        <v>1525.5000046379864</v>
      </c>
      <c r="D36" s="1">
        <v>0</v>
      </c>
      <c r="E36">
        <f>(R36-S36*(1000-T36)/(1000-U36))*AK36</f>
        <v>-0.41049049146587135</v>
      </c>
      <c r="F36">
        <f>IF(AV36&lt;&gt;0,1/(1/AV36-1/N36),0)</f>
        <v>1.8202636351003429</v>
      </c>
      <c r="G36">
        <f>((AY36-AL36/2)*S36-E36)/(AY36+AL36/2)</f>
        <v>377.01661244434058</v>
      </c>
      <c r="H36">
        <f>AL36*1000</f>
        <v>28.668708467667077</v>
      </c>
      <c r="I36">
        <f>(AQ36-AW36)</f>
        <v>1.9767024336378642</v>
      </c>
      <c r="J36">
        <f>(P36+AP36*D36)</f>
        <v>29.870380401611328</v>
      </c>
      <c r="K36" s="1">
        <v>2.72</v>
      </c>
      <c r="L36">
        <f>(K36*AE36+AF36)</f>
        <v>2.140174012184143</v>
      </c>
      <c r="M36" s="1">
        <v>0.5</v>
      </c>
      <c r="N36">
        <f>L36*(M36+1)*(M36+1)/(M36*M36+1)</f>
        <v>3.8523132219314578</v>
      </c>
      <c r="O36" s="1">
        <v>29.834976196289063</v>
      </c>
      <c r="P36" s="1">
        <v>29.870380401611328</v>
      </c>
      <c r="Q36" s="1">
        <v>29.936203002929688</v>
      </c>
      <c r="R36" s="1">
        <v>399.86505126953125</v>
      </c>
      <c r="S36" s="1">
        <v>390.08563232421875</v>
      </c>
      <c r="T36" s="1">
        <v>9.2649810016155243E-2</v>
      </c>
      <c r="U36" s="1">
        <v>25.455373764038086</v>
      </c>
      <c r="V36" s="1">
        <v>0.19423262774944305</v>
      </c>
      <c r="W36" s="1">
        <v>53.365077972412109</v>
      </c>
      <c r="X36" s="1">
        <v>299.62832641601563</v>
      </c>
      <c r="Y36" s="1">
        <v>499.93753051757813</v>
      </c>
      <c r="Z36" s="1">
        <v>0.32874709367752075</v>
      </c>
      <c r="AA36" s="1">
        <v>88.473655700683594</v>
      </c>
      <c r="AB36" s="1">
        <v>-6.6337823867797852</v>
      </c>
      <c r="AC36" s="1">
        <v>0.21322493255138397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1.1015747294706455</v>
      </c>
      <c r="AL36">
        <f>(U36-T36)/(1000-U36)*AK36</f>
        <v>2.8668708467667076E-2</v>
      </c>
      <c r="AM36">
        <f>(P36+273.15)</f>
        <v>303.02038040161131</v>
      </c>
      <c r="AN36">
        <f>(O36+273.15)</f>
        <v>302.98497619628904</v>
      </c>
      <c r="AO36">
        <f>(Y36*AG36+Z36*AH36)*AI36</f>
        <v>79.990003094896565</v>
      </c>
      <c r="AP36">
        <f>((AO36+0.00000010773*(AN36^4-AM36^4))-AL36*44100)/(L36*51.4+0.00000043092*AM36^3)</f>
        <v>-9.7112740509153568</v>
      </c>
      <c r="AQ36">
        <f>0.61365*EXP(17.502*J36/(240.97+J36))</f>
        <v>4.228832407769584</v>
      </c>
      <c r="AR36">
        <f>AQ36*1000/AA36</f>
        <v>47.7976452343758</v>
      </c>
      <c r="AS36">
        <f>(AR36-U36)</f>
        <v>22.342271470337714</v>
      </c>
      <c r="AT36">
        <f>IF(D36,P36,(O36+P36)/2)</f>
        <v>29.852678298950195</v>
      </c>
      <c r="AU36">
        <f>0.61365*EXP(17.502*AT36/(240.97+AT36))</f>
        <v>4.2245303469954942</v>
      </c>
      <c r="AV36">
        <f>IF(AS36&lt;&gt;0,(1000-(AR36+U36)/2)/AS36*AL36,0)</f>
        <v>1.2361623025355086</v>
      </c>
      <c r="AW36">
        <f>U36*AA36/1000</f>
        <v>2.2521299741317198</v>
      </c>
      <c r="AX36">
        <f>(AU36-AW36)</f>
        <v>1.9724003728637745</v>
      </c>
      <c r="AY36">
        <f>1/(1.6/F36+1.37/N36)</f>
        <v>0.80996317366641546</v>
      </c>
      <c r="AZ36">
        <f>G36*AA36*0.001</f>
        <v>33.356037962838649</v>
      </c>
      <c r="BA36">
        <f>G36/S36</f>
        <v>0.96649704886075916</v>
      </c>
      <c r="BB36">
        <f>(1-AL36*AA36/AQ36/F36)*100</f>
        <v>67.049095996078606</v>
      </c>
      <c r="BC36">
        <f>(S36-E36/(N36/1.35))</f>
        <v>390.22948411703874</v>
      </c>
      <c r="BD36">
        <f>E36*BB36/100/BC36</f>
        <v>-7.053033532319643E-4</v>
      </c>
    </row>
    <row r="37" spans="1:56" x14ac:dyDescent="0.35">
      <c r="A37" s="1" t="s">
        <v>0</v>
      </c>
      <c r="B37" s="1" t="s">
        <v>1547</v>
      </c>
      <c r="K37" s="1">
        <v>2.72</v>
      </c>
    </row>
    <row r="38" spans="1:56" x14ac:dyDescent="0.35">
      <c r="A38" s="1" t="s">
        <v>0</v>
      </c>
      <c r="B38" s="1" t="s">
        <v>1546</v>
      </c>
      <c r="K38" s="1">
        <v>2.72</v>
      </c>
    </row>
    <row r="39" spans="1:56" x14ac:dyDescent="0.35">
      <c r="A39" s="1">
        <v>8</v>
      </c>
      <c r="B39" s="1" t="s">
        <v>1545</v>
      </c>
      <c r="C39" s="1">
        <v>1728.5000046379864</v>
      </c>
      <c r="D39" s="1">
        <v>0</v>
      </c>
      <c r="E39">
        <f>(R39-S39*(1000-T39)/(1000-U39))*AK39</f>
        <v>0.44520269878028018</v>
      </c>
      <c r="F39">
        <f>IF(AV39&lt;&gt;0,1/(1/AV39-1/N39),0)</f>
        <v>1.906847220437869</v>
      </c>
      <c r="G39">
        <f>((AY39-AL39/2)*S39-E39)/(AY39+AL39/2)</f>
        <v>375.50319479876106</v>
      </c>
      <c r="H39">
        <f>AL39*1000</f>
        <v>29.149626066274799</v>
      </c>
      <c r="I39">
        <f>(AQ39-AW39)</f>
        <v>1.9474439143345297</v>
      </c>
      <c r="J39">
        <f>(P39+AP39*D39)</f>
        <v>29.899070739746094</v>
      </c>
      <c r="K39" s="1">
        <v>2.72</v>
      </c>
      <c r="L39">
        <f>(K39*AE39+AF39)</f>
        <v>2.140174012184143</v>
      </c>
      <c r="M39" s="1">
        <v>0.5</v>
      </c>
      <c r="N39">
        <f>L39*(M39+1)*(M39+1)/(M39*M39+1)</f>
        <v>3.8523132219314578</v>
      </c>
      <c r="O39" s="1">
        <v>29.878498077392578</v>
      </c>
      <c r="P39" s="1">
        <v>29.899070739746094</v>
      </c>
      <c r="Q39" s="1">
        <v>29.958684921264648</v>
      </c>
      <c r="R39" s="1">
        <v>400.054931640625</v>
      </c>
      <c r="S39" s="1">
        <v>389.35330200195313</v>
      </c>
      <c r="T39" s="1">
        <v>0.10018745809793472</v>
      </c>
      <c r="U39" s="1">
        <v>25.864303588867188</v>
      </c>
      <c r="V39" s="1">
        <v>0.20951516926288605</v>
      </c>
      <c r="W39" s="1">
        <v>54.088245391845703</v>
      </c>
      <c r="X39" s="1">
        <v>299.78237915039063</v>
      </c>
      <c r="Y39" s="1">
        <v>750.72015380859375</v>
      </c>
      <c r="Z39" s="1">
        <v>0.3470783531665802</v>
      </c>
      <c r="AA39" s="1">
        <v>88.475959777832031</v>
      </c>
      <c r="AB39" s="1">
        <v>-6.6570854187011719</v>
      </c>
      <c r="AC39" s="1">
        <v>0.21547293663024902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1.1021410998176124</v>
      </c>
      <c r="AL39">
        <f>(U39-T39)/(1000-U39)*AK39</f>
        <v>2.91496260662748E-2</v>
      </c>
      <c r="AM39">
        <f>(P39+273.15)</f>
        <v>303.04907073974607</v>
      </c>
      <c r="AN39">
        <f>(O39+273.15)</f>
        <v>303.02849807739256</v>
      </c>
      <c r="AO39">
        <f>(Y39*AG39+Z39*AH39)*AI39</f>
        <v>120.11522192459051</v>
      </c>
      <c r="AP39">
        <f>((AO39+0.00000010773*(AN39^4-AM39^4))-AL39*44100)/(L39*51.4+0.00000043092*AM39^3)</f>
        <v>-9.5544885929063383</v>
      </c>
      <c r="AQ39">
        <f>0.61365*EXP(17.502*J39/(240.97+J39))</f>
        <v>4.2358129983447794</v>
      </c>
      <c r="AR39">
        <f>AQ39*1000/AA39</f>
        <v>47.875298657184814</v>
      </c>
      <c r="AS39">
        <f>(AR39-U39)</f>
        <v>22.010995068317627</v>
      </c>
      <c r="AT39">
        <f>IF(D39,P39,(O39+P39)/2)</f>
        <v>29.888784408569336</v>
      </c>
      <c r="AU39">
        <f>0.61365*EXP(17.502*AT39/(240.97+AT39))</f>
        <v>4.2333090970625307</v>
      </c>
      <c r="AV39">
        <f>IF(AS39&lt;&gt;0,(1000-(AR39+U39)/2)/AS39*AL39,0)</f>
        <v>1.2754936822829668</v>
      </c>
      <c r="AW39">
        <f>U39*AA39/1000</f>
        <v>2.2883690840102497</v>
      </c>
      <c r="AX39">
        <f>(AU39-AW39)</f>
        <v>1.9449400130522809</v>
      </c>
      <c r="AY39">
        <f>1/(1.6/F39+1.37/N39)</f>
        <v>0.83702190652786657</v>
      </c>
      <c r="AZ39">
        <f>G39*AA39*0.001</f>
        <v>33.223005559462614</v>
      </c>
      <c r="BA39">
        <f>G39/S39</f>
        <v>0.96442791898263502</v>
      </c>
      <c r="BB39">
        <f>(1-AL39*AA39/AQ39/F39)*100</f>
        <v>68.069509231013015</v>
      </c>
      <c r="BC39">
        <f>(S39-E39/(N39/1.35))</f>
        <v>389.19728570506123</v>
      </c>
      <c r="BD39">
        <f>E39*BB39/100/BC39</f>
        <v>7.7864698258100151E-4</v>
      </c>
    </row>
    <row r="40" spans="1:56" x14ac:dyDescent="0.35">
      <c r="A40" s="1" t="s">
        <v>0</v>
      </c>
      <c r="B40" s="1" t="s">
        <v>1544</v>
      </c>
      <c r="K40" s="1">
        <v>2.72</v>
      </c>
    </row>
    <row r="41" spans="1:56" x14ac:dyDescent="0.35">
      <c r="A41" s="1" t="s">
        <v>0</v>
      </c>
      <c r="B41" s="1" t="s">
        <v>1543</v>
      </c>
      <c r="K41" s="1">
        <v>2.72</v>
      </c>
    </row>
    <row r="42" spans="1:56" x14ac:dyDescent="0.35">
      <c r="A42" s="1">
        <v>9</v>
      </c>
      <c r="B42" s="1" t="s">
        <v>1542</v>
      </c>
      <c r="C42" s="1">
        <v>1932.5000046379864</v>
      </c>
      <c r="D42" s="1">
        <v>0</v>
      </c>
      <c r="E42">
        <f>(R42-S42*(1000-T42)/(1000-U42))*AK42</f>
        <v>0.40379367020303014</v>
      </c>
      <c r="F42">
        <f>IF(AV42&lt;&gt;0,1/(1/AV42-1/N42),0)</f>
        <v>2.0065241974700019</v>
      </c>
      <c r="G42">
        <f>((AY42-AL42/2)*S42-E42)/(AY42+AL42/2)</f>
        <v>375.66966343387622</v>
      </c>
      <c r="H42">
        <f>AL42*1000</f>
        <v>29.607960426278325</v>
      </c>
      <c r="I42">
        <f>(AQ42-AW42)</f>
        <v>1.9119135609859574</v>
      </c>
      <c r="J42">
        <f>(P42+AP42*D42)</f>
        <v>29.903942108154297</v>
      </c>
      <c r="K42" s="1">
        <v>2.72</v>
      </c>
      <c r="L42">
        <f>(K42*AE42+AF42)</f>
        <v>2.140174012184143</v>
      </c>
      <c r="M42" s="1">
        <v>0.5</v>
      </c>
      <c r="N42">
        <f>L42*(M42+1)*(M42+1)/(M42*M42+1)</f>
        <v>3.8523132219314578</v>
      </c>
      <c r="O42" s="1">
        <v>29.924470901489258</v>
      </c>
      <c r="P42" s="1">
        <v>29.903942108154297</v>
      </c>
      <c r="Q42" s="1">
        <v>29.990486145019531</v>
      </c>
      <c r="R42" s="1">
        <v>400.01651000976563</v>
      </c>
      <c r="S42" s="1">
        <v>389.19097900390625</v>
      </c>
      <c r="T42" s="1">
        <v>0.11171581596136093</v>
      </c>
      <c r="U42" s="1">
        <v>26.279256820678711</v>
      </c>
      <c r="V42" s="1">
        <v>0.23300740122795105</v>
      </c>
      <c r="W42" s="1">
        <v>54.811050415039063</v>
      </c>
      <c r="X42" s="1">
        <v>299.67388916015625</v>
      </c>
      <c r="Y42" s="1">
        <v>1000.4830932617188</v>
      </c>
      <c r="Z42" s="1">
        <v>0.21741166710853577</v>
      </c>
      <c r="AA42" s="1">
        <v>88.476081848144531</v>
      </c>
      <c r="AB42" s="1">
        <v>-6.6700983047485352</v>
      </c>
      <c r="AC42" s="1">
        <v>0.20739693939685822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1.1017422395593977</v>
      </c>
      <c r="AL42">
        <f>(U42-T42)/(1000-U42)*AK42</f>
        <v>2.9607960426278324E-2</v>
      </c>
      <c r="AM42">
        <f>(P42+273.15)</f>
        <v>303.05394210815427</v>
      </c>
      <c r="AN42">
        <f>(O42+273.15)</f>
        <v>303.07447090148924</v>
      </c>
      <c r="AO42">
        <f>(Y42*AG42+Z42*AH42)*AI42</f>
        <v>160.07729134386864</v>
      </c>
      <c r="AP42">
        <f>((AO42+0.00000010773*(AN42^4-AM42^4))-AL42*44100)/(L42*51.4+0.00000043092*AM42^3)</f>
        <v>-9.3885196556501693</v>
      </c>
      <c r="AQ42">
        <f>0.61365*EXP(17.502*J42/(240.97+J42))</f>
        <v>4.2369992383607373</v>
      </c>
      <c r="AR42">
        <f>AQ42*1000/AA42</f>
        <v>47.888640069221076</v>
      </c>
      <c r="AS42">
        <f>(AR42-U42)</f>
        <v>21.609383248542365</v>
      </c>
      <c r="AT42">
        <f>IF(D42,P42,(O42+P42)/2)</f>
        <v>29.914206504821777</v>
      </c>
      <c r="AU42">
        <f>0.61365*EXP(17.502*AT42/(240.97+AT42))</f>
        <v>4.2394996969968162</v>
      </c>
      <c r="AV42">
        <f>IF(AS42&lt;&gt;0,(1000-(AR42+U42)/2)/AS42*AL42,0)</f>
        <v>1.3193333664528908</v>
      </c>
      <c r="AW42">
        <f>U42*AA42/1000</f>
        <v>2.3250856773747799</v>
      </c>
      <c r="AX42">
        <f>(AU42-AW42)</f>
        <v>1.9144140196220363</v>
      </c>
      <c r="AY42">
        <f>1/(1.6/F42+1.37/N42)</f>
        <v>0.8672806596314635</v>
      </c>
      <c r="AZ42">
        <f>G42*AA42*0.001</f>
        <v>33.237779889840539</v>
      </c>
      <c r="BA42">
        <f>G42/S42</f>
        <v>0.96525789060004319</v>
      </c>
      <c r="BB42">
        <f>(1-AL42*AA42/AQ42/F42)*100</f>
        <v>69.187170134953533</v>
      </c>
      <c r="BC42">
        <f>(S42-E42/(N42/1.35))</f>
        <v>389.04947403705393</v>
      </c>
      <c r="BD42">
        <f>E42*BB42/100/BC42</f>
        <v>7.1809225366266784E-4</v>
      </c>
    </row>
    <row r="43" spans="1:56" x14ac:dyDescent="0.35">
      <c r="A43" s="1" t="s">
        <v>0</v>
      </c>
      <c r="B43" s="1" t="s">
        <v>1541</v>
      </c>
      <c r="K43" s="1">
        <v>2.72</v>
      </c>
    </row>
    <row r="44" spans="1:56" x14ac:dyDescent="0.35">
      <c r="A44" s="1" t="s">
        <v>0</v>
      </c>
      <c r="B44" s="1" t="s">
        <v>1540</v>
      </c>
      <c r="K44" s="1">
        <v>2.72</v>
      </c>
    </row>
    <row r="45" spans="1:56" x14ac:dyDescent="0.35">
      <c r="A45" s="1">
        <v>10</v>
      </c>
      <c r="B45" s="1" t="s">
        <v>1539</v>
      </c>
      <c r="C45" s="1">
        <v>2135.5000046379864</v>
      </c>
      <c r="D45" s="1">
        <v>0</v>
      </c>
      <c r="E45">
        <f>(R45-S45*(1000-T45)/(1000-U45))*AK45</f>
        <v>8.8499578997401837E-2</v>
      </c>
      <c r="F45">
        <f>IF(AV45&lt;&gt;0,1/(1/AV45-1/N45),0)</f>
        <v>2.0755282484786943</v>
      </c>
      <c r="G45">
        <f>((AY45-AL45/2)*S45-E45)/(AY45+AL45/2)</f>
        <v>376.09263447792864</v>
      </c>
      <c r="H45">
        <f>AL45*1000</f>
        <v>29.970279077888922</v>
      </c>
      <c r="I45">
        <f>(AQ45-AW45)</f>
        <v>1.8924997227917411</v>
      </c>
      <c r="J45">
        <f>(P45+AP45*D45)</f>
        <v>29.946342468261719</v>
      </c>
      <c r="K45" s="1">
        <v>2.72</v>
      </c>
      <c r="L45">
        <f>(K45*AE45+AF45)</f>
        <v>2.140174012184143</v>
      </c>
      <c r="M45" s="1">
        <v>0.5</v>
      </c>
      <c r="N45">
        <f>L45*(M45+1)*(M45+1)/(M45*M45+1)</f>
        <v>3.8523132219314578</v>
      </c>
      <c r="O45" s="1">
        <v>29.988256454467773</v>
      </c>
      <c r="P45" s="1">
        <v>29.946342468261719</v>
      </c>
      <c r="Q45" s="1">
        <v>30.035606384277344</v>
      </c>
      <c r="R45" s="1">
        <v>399.77822875976563</v>
      </c>
      <c r="S45" s="1">
        <v>389.1097412109375</v>
      </c>
      <c r="T45" s="1">
        <v>0.12939098477363586</v>
      </c>
      <c r="U45" s="1">
        <v>26.616310119628906</v>
      </c>
      <c r="V45" s="1">
        <v>0.26887750625610352</v>
      </c>
      <c r="W45" s="1">
        <v>55.309314727783203</v>
      </c>
      <c r="X45" s="1">
        <v>299.57965087890625</v>
      </c>
      <c r="Y45" s="1">
        <v>1250.751220703125</v>
      </c>
      <c r="Z45" s="1">
        <v>0.25015568733215332</v>
      </c>
      <c r="AA45" s="1">
        <v>88.47344970703125</v>
      </c>
      <c r="AB45" s="1">
        <v>-6.5359382629394531</v>
      </c>
      <c r="AC45" s="1">
        <v>0.21191850304603577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1.1013957752900962</v>
      </c>
      <c r="AL45">
        <f>(U45-T45)/(1000-U45)*AK45</f>
        <v>2.997027907788892E-2</v>
      </c>
      <c r="AM45">
        <f>(P45+273.15)</f>
        <v>303.0963424682617</v>
      </c>
      <c r="AN45">
        <f>(O45+273.15)</f>
        <v>303.13825645446775</v>
      </c>
      <c r="AO45">
        <f>(Y45*AG45+Z45*AH45)*AI45</f>
        <v>200.12019083946507</v>
      </c>
      <c r="AP45">
        <f>((AO45+0.00000010773*(AN45^4-AM45^4))-AL45*44100)/(L45*51.4+0.00000043092*AM45^3)</f>
        <v>-9.1887824111787531</v>
      </c>
      <c r="AQ45">
        <f>0.61365*EXP(17.502*J45/(240.97+J45))</f>
        <v>4.2473364975474759</v>
      </c>
      <c r="AR45">
        <f>AQ45*1000/AA45</f>
        <v>48.00690502757606</v>
      </c>
      <c r="AS45">
        <f>(AR45-U45)</f>
        <v>21.390594907947154</v>
      </c>
      <c r="AT45">
        <f>IF(D45,P45,(O45+P45)/2)</f>
        <v>29.967299461364746</v>
      </c>
      <c r="AU45">
        <f>0.61365*EXP(17.502*AT45/(240.97+AT45))</f>
        <v>4.2524539497717768</v>
      </c>
      <c r="AV45">
        <f>IF(AS45&lt;&gt;0,(1000-(AR45+U45)/2)/AS45*AL45,0)</f>
        <v>1.3488189510495618</v>
      </c>
      <c r="AW45">
        <f>U45*AA45/1000</f>
        <v>2.3548367747557348</v>
      </c>
      <c r="AX45">
        <f>(AU45-AW45)</f>
        <v>1.897617175016042</v>
      </c>
      <c r="AY45">
        <f>1/(1.6/F45+1.37/N45)</f>
        <v>0.8876906513276982</v>
      </c>
      <c r="AZ45">
        <f>G45*AA45*0.001</f>
        <v>33.274212781667906</v>
      </c>
      <c r="BA45">
        <f>G45/S45</f>
        <v>0.96654643830684195</v>
      </c>
      <c r="BB45">
        <f>(1-AL45*AA45/AQ45/F45)*100</f>
        <v>69.921343765903316</v>
      </c>
      <c r="BC45">
        <f>(S45-E45/(N45/1.35))</f>
        <v>389.07872752519506</v>
      </c>
      <c r="BD45">
        <f>E45*BB45/100/BC45</f>
        <v>1.590426062502824E-4</v>
      </c>
    </row>
    <row r="46" spans="1:56" x14ac:dyDescent="0.35">
      <c r="A46" s="1" t="s">
        <v>0</v>
      </c>
      <c r="B46" s="1" t="s">
        <v>1538</v>
      </c>
      <c r="K46" s="1">
        <v>2.72</v>
      </c>
    </row>
    <row r="47" spans="1:56" x14ac:dyDescent="0.35">
      <c r="A47" s="1" t="s">
        <v>0</v>
      </c>
      <c r="B47" s="1" t="s">
        <v>1537</v>
      </c>
      <c r="K47" s="1">
        <v>2.72</v>
      </c>
    </row>
    <row r="48" spans="1:56" x14ac:dyDescent="0.35">
      <c r="A48" s="1">
        <v>11</v>
      </c>
      <c r="B48" s="1" t="s">
        <v>1536</v>
      </c>
      <c r="C48" s="1">
        <v>2339.5000046379864</v>
      </c>
      <c r="D48" s="1">
        <v>0</v>
      </c>
      <c r="E48">
        <f>(R48-S48*(1000-T48)/(1000-U48))*AK48</f>
        <v>1.6350506393822687E-2</v>
      </c>
      <c r="F48">
        <f>IF(AV48&lt;&gt;0,1/(1/AV48-1/N48),0)</f>
        <v>2.163900039748246</v>
      </c>
      <c r="G48">
        <f>((AY48-AL48/2)*S48-E48)/(AY48+AL48/2)</f>
        <v>376.68703887200684</v>
      </c>
      <c r="H48">
        <f>AL48*1000</f>
        <v>30.234714162544588</v>
      </c>
      <c r="I48">
        <f>(AQ48-AW48)</f>
        <v>1.8583688268948508</v>
      </c>
      <c r="J48">
        <f>(P48+AP48*D48)</f>
        <v>29.900384902954102</v>
      </c>
      <c r="K48" s="1">
        <v>2.72</v>
      </c>
      <c r="L48">
        <f>(K48*AE48+AF48)</f>
        <v>2.140174012184143</v>
      </c>
      <c r="M48" s="1">
        <v>0.5</v>
      </c>
      <c r="N48">
        <f>L48*(M48+1)*(M48+1)/(M48*M48+1)</f>
        <v>3.8523132219314578</v>
      </c>
      <c r="O48" s="1">
        <v>30.059823989868164</v>
      </c>
      <c r="P48" s="1">
        <v>29.900384902954102</v>
      </c>
      <c r="Q48" s="1">
        <v>30.095985412597656</v>
      </c>
      <c r="R48" s="1">
        <v>400.09002685546875</v>
      </c>
      <c r="S48" s="1">
        <v>389.38656616210938</v>
      </c>
      <c r="T48" s="1">
        <v>0.16373869776725769</v>
      </c>
      <c r="U48" s="1">
        <v>26.875883102416992</v>
      </c>
      <c r="V48" s="1">
        <v>0.33885186910629272</v>
      </c>
      <c r="W48" s="1">
        <v>55.618762969970703</v>
      </c>
      <c r="X48" s="1">
        <v>299.59478759765625</v>
      </c>
      <c r="Y48" s="1">
        <v>1601.3731689453125</v>
      </c>
      <c r="Z48" s="1">
        <v>0.17157293856143951</v>
      </c>
      <c r="AA48" s="1">
        <v>88.472038269042969</v>
      </c>
      <c r="AB48" s="1">
        <v>-6.4517784118652344</v>
      </c>
      <c r="AC48" s="1">
        <v>0.21600881218910217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1.1014514249913829</v>
      </c>
      <c r="AL48">
        <f>(U48-T48)/(1000-U48)*AK48</f>
        <v>3.0234714162544588E-2</v>
      </c>
      <c r="AM48">
        <f>(P48+273.15)</f>
        <v>303.05038490295408</v>
      </c>
      <c r="AN48">
        <f>(O48+273.15)</f>
        <v>303.20982398986814</v>
      </c>
      <c r="AO48">
        <f>(Y48*AG48+Z48*AH48)*AI48</f>
        <v>256.21970130429327</v>
      </c>
      <c r="AP48">
        <f>((AO48+0.00000010773*(AN48^4-AM48^4))-AL48*44100)/(L48*51.4+0.00000043092*AM48^3)</f>
        <v>-8.8133798704846029</v>
      </c>
      <c r="AQ48">
        <f>0.61365*EXP(17.502*J48/(240.97+J48))</f>
        <v>4.2361329852462122</v>
      </c>
      <c r="AR48">
        <f>AQ48*1000/AA48</f>
        <v>47.881037535997031</v>
      </c>
      <c r="AS48">
        <f>(AR48-U48)</f>
        <v>21.005154433580039</v>
      </c>
      <c r="AT48">
        <f>IF(D48,P48,(O48+P48)/2)</f>
        <v>29.980104446411133</v>
      </c>
      <c r="AU48">
        <f>0.61365*EXP(17.502*AT48/(240.97+AT48))</f>
        <v>4.2555834211645669</v>
      </c>
      <c r="AV48">
        <f>IF(AS48&lt;&gt;0,(1000-(AR48+U48)/2)/AS48*AL48,0)</f>
        <v>1.385592626371225</v>
      </c>
      <c r="AW48">
        <f>U48*AA48/1000</f>
        <v>2.3777641583513613</v>
      </c>
      <c r="AX48">
        <f>(AU48-AW48)</f>
        <v>1.8778192628132055</v>
      </c>
      <c r="AY48">
        <f>1/(1.6/F48+1.37/N48)</f>
        <v>0.91321184476453576</v>
      </c>
      <c r="AZ48">
        <f>G48*AA48*0.001</f>
        <v>33.326270118536669</v>
      </c>
      <c r="BA48">
        <f>G48/S48</f>
        <v>0.96738581041643978</v>
      </c>
      <c r="BB48">
        <f>(1-AL48*AA48/AQ48/F48)*100</f>
        <v>70.818667459401723</v>
      </c>
      <c r="BC48">
        <f>(S48-E48/(N48/1.35))</f>
        <v>389.38083631036574</v>
      </c>
      <c r="BD48">
        <f>E48*BB48/100/BC48</f>
        <v>2.9737495200559913E-5</v>
      </c>
    </row>
    <row r="49" spans="1:56" x14ac:dyDescent="0.35">
      <c r="A49" s="1" t="s">
        <v>0</v>
      </c>
      <c r="B49" s="1" t="s">
        <v>1535</v>
      </c>
      <c r="K49" s="1">
        <v>2.72</v>
      </c>
    </row>
    <row r="50" spans="1:56" x14ac:dyDescent="0.35">
      <c r="A50" s="1" t="s">
        <v>0</v>
      </c>
      <c r="B50" s="1" t="s">
        <v>1530</v>
      </c>
      <c r="K50" s="1">
        <v>2.72</v>
      </c>
    </row>
    <row r="51" spans="1:56" x14ac:dyDescent="0.35">
      <c r="A51" s="1">
        <v>12</v>
      </c>
      <c r="B51" s="1" t="s">
        <v>1534</v>
      </c>
      <c r="C51" s="1">
        <v>2543.5000046379864</v>
      </c>
      <c r="D51" s="1">
        <v>0</v>
      </c>
      <c r="E51">
        <f>(R51-S51*(1000-T51)/(1000-U51))*AK51</f>
        <v>-0.85582743266916694</v>
      </c>
      <c r="F51">
        <f>IF(AV51&lt;&gt;0,1/(1/AV51-1/N51),0)</f>
        <v>2.0427656279562929</v>
      </c>
      <c r="G51">
        <f>((AY51-AL51/2)*S51-E51)/(AY51+AL51/2)</f>
        <v>378.07005278896497</v>
      </c>
      <c r="H51">
        <f>AL51*1000</f>
        <v>29.787896749718115</v>
      </c>
      <c r="I51">
        <f>(AQ51-AW51)</f>
        <v>1.9005864390716529</v>
      </c>
      <c r="J51">
        <f>(P51+AP51*D51)</f>
        <v>29.954004287719727</v>
      </c>
      <c r="K51" s="1">
        <v>2.72</v>
      </c>
      <c r="L51">
        <f>(K51*AE51+AF51)</f>
        <v>2.140174012184143</v>
      </c>
      <c r="M51" s="1">
        <v>0.5</v>
      </c>
      <c r="N51">
        <f>L51*(M51+1)*(M51+1)/(M51*M51+1)</f>
        <v>3.8523132219314578</v>
      </c>
      <c r="O51" s="1">
        <v>30.167383193969727</v>
      </c>
      <c r="P51" s="1">
        <v>29.954004287719727</v>
      </c>
      <c r="Q51" s="1">
        <v>30.177053451538086</v>
      </c>
      <c r="R51" s="1">
        <v>399.89947509765625</v>
      </c>
      <c r="S51" s="1">
        <v>390.1258544921875</v>
      </c>
      <c r="T51" s="1">
        <v>0.22051641345024109</v>
      </c>
      <c r="U51" s="1">
        <v>26.546722412109375</v>
      </c>
      <c r="V51" s="1">
        <v>0.45353883504867554</v>
      </c>
      <c r="W51" s="1">
        <v>54.598976135253906</v>
      </c>
      <c r="X51" s="1">
        <v>299.595703125</v>
      </c>
      <c r="Y51" s="1">
        <v>2000.9288330078125</v>
      </c>
      <c r="Z51" s="1">
        <v>0.30254667997360229</v>
      </c>
      <c r="AA51" s="1">
        <v>88.471199035644531</v>
      </c>
      <c r="AB51" s="1">
        <v>-6.5358266830444336</v>
      </c>
      <c r="AC51" s="1">
        <v>0.22474475204944611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1.1014547909007351</v>
      </c>
      <c r="AL51">
        <f>(U51-T51)/(1000-U51)*AK51</f>
        <v>2.9787896749718115E-2</v>
      </c>
      <c r="AM51">
        <f>(P51+273.15)</f>
        <v>303.1040042877197</v>
      </c>
      <c r="AN51">
        <f>(O51+273.15)</f>
        <v>303.3173831939697</v>
      </c>
      <c r="AO51">
        <f>(Y51*AG51+Z51*AH51)*AI51</f>
        <v>320.14860612537086</v>
      </c>
      <c r="AP51">
        <f>((AO51+0.00000010773*(AN51^4-AM51^4))-AL51*44100)/(L51*51.4+0.00000043092*AM51^3)</f>
        <v>-8.12210193421142</v>
      </c>
      <c r="AQ51">
        <f>0.61365*EXP(17.502*J51/(240.97+J51))</f>
        <v>4.2492068013373867</v>
      </c>
      <c r="AR51">
        <f>AQ51*1000/AA51</f>
        <v>48.029266559678994</v>
      </c>
      <c r="AS51">
        <f>(AR51-U51)</f>
        <v>21.482544147569619</v>
      </c>
      <c r="AT51">
        <f>IF(D51,P51,(O51+P51)/2)</f>
        <v>30.060693740844727</v>
      </c>
      <c r="AU51">
        <f>0.61365*EXP(17.502*AT51/(240.97+AT51))</f>
        <v>4.2753251292886025</v>
      </c>
      <c r="AV51">
        <f>IF(AS51&lt;&gt;0,(1000-(AR51+U51)/2)/AS51*AL51,0)</f>
        <v>1.3349054759518588</v>
      </c>
      <c r="AW51">
        <f>U51*AA51/1000</f>
        <v>2.3486203622657338</v>
      </c>
      <c r="AX51">
        <f>(AU51-AW51)</f>
        <v>1.9267047670228687</v>
      </c>
      <c r="AY51">
        <f>1/(1.6/F51+1.37/N51)</f>
        <v>0.87805382111790686</v>
      </c>
      <c r="AZ51">
        <f>G51*AA51*0.001</f>
        <v>33.448310889709155</v>
      </c>
      <c r="BA51">
        <f>G51/S51</f>
        <v>0.96909766024373056</v>
      </c>
      <c r="BB51">
        <f>(1-AL51*AA51/AQ51/F51)*100</f>
        <v>69.639050921485278</v>
      </c>
      <c r="BC51">
        <f>(S51-E51/(N51/1.35))</f>
        <v>390.42576962565221</v>
      </c>
      <c r="BD51">
        <f>E51*BB51/100/BC51</f>
        <v>-1.5265132273619341E-3</v>
      </c>
    </row>
    <row r="52" spans="1:56" x14ac:dyDescent="0.35">
      <c r="A52" s="1" t="s">
        <v>0</v>
      </c>
      <c r="B52" s="1" t="s">
        <v>1533</v>
      </c>
      <c r="K52" s="1">
        <v>2.0563199999999999</v>
      </c>
    </row>
    <row r="53" spans="1:56" x14ac:dyDescent="0.35">
      <c r="A53" s="1" t="s">
        <v>0</v>
      </c>
      <c r="B53" s="1" t="s">
        <v>1532</v>
      </c>
      <c r="K53" s="1">
        <v>2.0563199999999999</v>
      </c>
    </row>
    <row r="54" spans="1:56" x14ac:dyDescent="0.35">
      <c r="A54" s="1" t="s">
        <v>0</v>
      </c>
      <c r="B54" s="1" t="s">
        <v>1531</v>
      </c>
      <c r="K54" s="1">
        <v>2.0563199999999999</v>
      </c>
    </row>
    <row r="55" spans="1:56" x14ac:dyDescent="0.35">
      <c r="A55" s="1" t="s">
        <v>0</v>
      </c>
      <c r="B55" s="1" t="s">
        <v>1530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761A88-BB14-4166-BCB7-F5ABB438640F}">
  <dimension ref="A1:BD55"/>
  <sheetViews>
    <sheetView topLeftCell="A3" zoomScale="48" workbookViewId="0">
      <selection activeCell="K18" sqref="K18:K51"/>
    </sheetView>
  </sheetViews>
  <sheetFormatPr defaultRowHeight="14.5" x14ac:dyDescent="0.35"/>
  <sheetData>
    <row r="1" spans="1:56" x14ac:dyDescent="0.35">
      <c r="A1" s="1" t="s">
        <v>70</v>
      </c>
    </row>
    <row r="2" spans="1:56" x14ac:dyDescent="0.35">
      <c r="A2" s="1" t="s">
        <v>1484</v>
      </c>
    </row>
    <row r="3" spans="1:56" x14ac:dyDescent="0.35">
      <c r="A3" s="1" t="s">
        <v>69</v>
      </c>
      <c r="B3" s="1" t="s">
        <v>624</v>
      </c>
    </row>
    <row r="4" spans="1:56" x14ac:dyDescent="0.35">
      <c r="A4" s="1" t="s">
        <v>67</v>
      </c>
      <c r="B4" s="1" t="s">
        <v>66</v>
      </c>
      <c r="C4" s="1">
        <v>1</v>
      </c>
      <c r="D4" s="1">
        <v>0.15999999642372131</v>
      </c>
    </row>
    <row r="5" spans="1:56" x14ac:dyDescent="0.35">
      <c r="A5" s="1" t="s">
        <v>65</v>
      </c>
      <c r="B5" s="1">
        <v>4</v>
      </c>
    </row>
    <row r="6" spans="1:56" x14ac:dyDescent="0.35">
      <c r="A6" s="1" t="s">
        <v>64</v>
      </c>
      <c r="B6" s="1" t="s">
        <v>623</v>
      </c>
    </row>
    <row r="7" spans="1:56" x14ac:dyDescent="0.35">
      <c r="A7" s="1" t="s">
        <v>0</v>
      </c>
      <c r="B7" s="1" t="s">
        <v>62</v>
      </c>
    </row>
    <row r="9" spans="1:56" x14ac:dyDescent="0.35">
      <c r="A9" s="1" t="s">
        <v>61</v>
      </c>
      <c r="B9" s="1" t="s">
        <v>60</v>
      </c>
      <c r="C9" s="1" t="s">
        <v>59</v>
      </c>
      <c r="D9" s="1" t="s">
        <v>58</v>
      </c>
      <c r="E9" s="1" t="s">
        <v>57</v>
      </c>
      <c r="F9" s="1" t="s">
        <v>56</v>
      </c>
      <c r="G9" s="1" t="s">
        <v>55</v>
      </c>
      <c r="H9" s="1" t="s">
        <v>54</v>
      </c>
      <c r="I9" s="1" t="s">
        <v>53</v>
      </c>
      <c r="J9" s="1" t="s">
        <v>52</v>
      </c>
      <c r="K9" s="1" t="s">
        <v>51</v>
      </c>
      <c r="L9" s="1" t="s">
        <v>50</v>
      </c>
      <c r="M9" s="1" t="s">
        <v>49</v>
      </c>
      <c r="N9" s="1" t="s">
        <v>48</v>
      </c>
      <c r="O9" s="1" t="s">
        <v>47</v>
      </c>
      <c r="P9" s="1" t="s">
        <v>46</v>
      </c>
      <c r="Q9" s="1" t="s">
        <v>45</v>
      </c>
      <c r="R9" s="1" t="s">
        <v>44</v>
      </c>
      <c r="S9" s="1" t="s">
        <v>43</v>
      </c>
      <c r="T9" s="1" t="s">
        <v>42</v>
      </c>
      <c r="U9" s="1" t="s">
        <v>41</v>
      </c>
      <c r="V9" s="1" t="s">
        <v>40</v>
      </c>
      <c r="W9" s="1" t="s">
        <v>39</v>
      </c>
      <c r="X9" s="1" t="s">
        <v>38</v>
      </c>
      <c r="Y9" s="1" t="s">
        <v>37</v>
      </c>
      <c r="Z9" s="1" t="s">
        <v>36</v>
      </c>
      <c r="AA9" s="1" t="s">
        <v>35</v>
      </c>
      <c r="AB9" s="1" t="s">
        <v>34</v>
      </c>
      <c r="AC9" s="1" t="s">
        <v>33</v>
      </c>
      <c r="AD9" s="1" t="s">
        <v>32</v>
      </c>
      <c r="AE9" s="1" t="s">
        <v>31</v>
      </c>
      <c r="AF9" s="1" t="s">
        <v>30</v>
      </c>
      <c r="AG9" s="1" t="s">
        <v>29</v>
      </c>
      <c r="AH9" s="1" t="s">
        <v>28</v>
      </c>
      <c r="AI9" s="1" t="s">
        <v>27</v>
      </c>
      <c r="AJ9" s="1" t="s">
        <v>26</v>
      </c>
      <c r="AK9" s="1" t="s">
        <v>25</v>
      </c>
      <c r="AL9" s="1" t="s">
        <v>24</v>
      </c>
      <c r="AM9" s="1" t="s">
        <v>23</v>
      </c>
      <c r="AN9" s="1" t="s">
        <v>22</v>
      </c>
      <c r="AO9" s="1" t="s">
        <v>21</v>
      </c>
      <c r="AP9" s="1" t="s">
        <v>20</v>
      </c>
      <c r="AQ9" s="1" t="s">
        <v>19</v>
      </c>
      <c r="AR9" s="1" t="s">
        <v>18</v>
      </c>
      <c r="AS9" s="1" t="s">
        <v>17</v>
      </c>
      <c r="AT9" s="1" t="s">
        <v>16</v>
      </c>
      <c r="AU9" s="1" t="s">
        <v>15</v>
      </c>
      <c r="AV9" s="1" t="s">
        <v>14</v>
      </c>
      <c r="AW9" s="1" t="s">
        <v>13</v>
      </c>
      <c r="AX9" s="1" t="s">
        <v>12</v>
      </c>
      <c r="AY9" s="1" t="s">
        <v>11</v>
      </c>
      <c r="AZ9" s="1" t="s">
        <v>10</v>
      </c>
      <c r="BA9" s="1" t="s">
        <v>9</v>
      </c>
      <c r="BB9" s="1" t="s">
        <v>8</v>
      </c>
      <c r="BC9" s="1" t="s">
        <v>7</v>
      </c>
      <c r="BD9" s="1" t="s">
        <v>6</v>
      </c>
    </row>
    <row r="10" spans="1:56" x14ac:dyDescent="0.35">
      <c r="A10" s="1" t="s">
        <v>5</v>
      </c>
      <c r="B10" s="1" t="s">
        <v>5</v>
      </c>
      <c r="C10" s="1" t="s">
        <v>5</v>
      </c>
      <c r="D10" s="1" t="s">
        <v>5</v>
      </c>
      <c r="E10" s="1" t="s">
        <v>4</v>
      </c>
      <c r="F10" s="1" t="s">
        <v>4</v>
      </c>
      <c r="G10" s="1" t="s">
        <v>4</v>
      </c>
      <c r="H10" s="1" t="s">
        <v>4</v>
      </c>
      <c r="I10" s="1" t="s">
        <v>4</v>
      </c>
      <c r="J10" s="1" t="s">
        <v>4</v>
      </c>
      <c r="K10" s="1" t="s">
        <v>5</v>
      </c>
      <c r="L10" s="1" t="s">
        <v>4</v>
      </c>
      <c r="M10" s="1" t="s">
        <v>5</v>
      </c>
      <c r="N10" s="1" t="s">
        <v>4</v>
      </c>
      <c r="O10" s="1" t="s">
        <v>5</v>
      </c>
      <c r="P10" s="1" t="s">
        <v>5</v>
      </c>
      <c r="Q10" s="1" t="s">
        <v>5</v>
      </c>
      <c r="R10" s="1" t="s">
        <v>5</v>
      </c>
      <c r="S10" s="1" t="s">
        <v>5</v>
      </c>
      <c r="T10" s="1" t="s">
        <v>5</v>
      </c>
      <c r="U10" s="1" t="s">
        <v>5</v>
      </c>
      <c r="V10" s="1" t="s">
        <v>5</v>
      </c>
      <c r="W10" s="1" t="s">
        <v>5</v>
      </c>
      <c r="X10" s="1" t="s">
        <v>5</v>
      </c>
      <c r="Y10" s="1" t="s">
        <v>5</v>
      </c>
      <c r="Z10" s="1" t="s">
        <v>5</v>
      </c>
      <c r="AA10" s="1" t="s">
        <v>5</v>
      </c>
      <c r="AB10" s="1" t="s">
        <v>5</v>
      </c>
      <c r="AC10" s="1" t="s">
        <v>5</v>
      </c>
      <c r="AD10" s="1" t="s">
        <v>5</v>
      </c>
      <c r="AE10" s="1" t="s">
        <v>5</v>
      </c>
      <c r="AF10" s="1" t="s">
        <v>5</v>
      </c>
      <c r="AG10" s="1" t="s">
        <v>5</v>
      </c>
      <c r="AH10" s="1" t="s">
        <v>5</v>
      </c>
      <c r="AI10" s="1" t="s">
        <v>5</v>
      </c>
      <c r="AJ10" s="1" t="s">
        <v>5</v>
      </c>
      <c r="AK10" s="1" t="s">
        <v>4</v>
      </c>
      <c r="AL10" s="1" t="s">
        <v>4</v>
      </c>
      <c r="AM10" s="1" t="s">
        <v>4</v>
      </c>
      <c r="AN10" s="1" t="s">
        <v>4</v>
      </c>
      <c r="AO10" s="1" t="s">
        <v>4</v>
      </c>
      <c r="AP10" s="1" t="s">
        <v>4</v>
      </c>
      <c r="AQ10" s="1" t="s">
        <v>4</v>
      </c>
      <c r="AR10" s="1" t="s">
        <v>4</v>
      </c>
      <c r="AS10" s="1" t="s">
        <v>4</v>
      </c>
      <c r="AT10" s="1" t="s">
        <v>4</v>
      </c>
      <c r="AU10" s="1" t="s">
        <v>4</v>
      </c>
      <c r="AV10" s="1" t="s">
        <v>4</v>
      </c>
      <c r="AW10" s="1" t="s">
        <v>4</v>
      </c>
      <c r="AX10" s="1" t="s">
        <v>4</v>
      </c>
      <c r="AY10" s="1" t="s">
        <v>4</v>
      </c>
      <c r="AZ10" s="1" t="s">
        <v>4</v>
      </c>
      <c r="BA10" s="1" t="s">
        <v>4</v>
      </c>
      <c r="BB10" s="1" t="s">
        <v>4</v>
      </c>
      <c r="BC10" s="1" t="s">
        <v>4</v>
      </c>
      <c r="BD10" s="1" t="s">
        <v>4</v>
      </c>
    </row>
    <row r="11" spans="1:56" x14ac:dyDescent="0.35">
      <c r="A11" s="1" t="s">
        <v>0</v>
      </c>
      <c r="B11" s="1" t="s">
        <v>1483</v>
      </c>
    </row>
    <row r="12" spans="1:56" x14ac:dyDescent="0.35">
      <c r="A12" s="1" t="s">
        <v>0</v>
      </c>
      <c r="B12" s="1" t="s">
        <v>1482</v>
      </c>
    </row>
    <row r="13" spans="1:56" x14ac:dyDescent="0.35">
      <c r="A13" s="1" t="s">
        <v>0</v>
      </c>
      <c r="B13" s="1" t="s">
        <v>1481</v>
      </c>
    </row>
    <row r="14" spans="1:56" x14ac:dyDescent="0.35">
      <c r="A14" s="1" t="s">
        <v>0</v>
      </c>
      <c r="B14" s="1" t="s">
        <v>1480</v>
      </c>
    </row>
    <row r="15" spans="1:56" x14ac:dyDescent="0.35">
      <c r="A15" s="1" t="s">
        <v>0</v>
      </c>
      <c r="B15" s="1" t="s">
        <v>1479</v>
      </c>
    </row>
    <row r="16" spans="1:56" x14ac:dyDescent="0.35">
      <c r="A16" s="1" t="s">
        <v>0</v>
      </c>
      <c r="B16" s="1" t="s">
        <v>1478</v>
      </c>
    </row>
    <row r="17" spans="1:56" x14ac:dyDescent="0.35">
      <c r="A17" s="1" t="s">
        <v>0</v>
      </c>
      <c r="B17" s="1" t="s">
        <v>1477</v>
      </c>
    </row>
    <row r="18" spans="1:56" x14ac:dyDescent="0.35">
      <c r="A18" s="1">
        <v>1</v>
      </c>
      <c r="B18" s="1" t="s">
        <v>1476</v>
      </c>
      <c r="C18" s="1">
        <v>331.5000029169023</v>
      </c>
      <c r="D18" s="1">
        <v>0</v>
      </c>
      <c r="E18">
        <f>(R18-S18*(1000-T18)/(1000-U18))*AK18</f>
        <v>-6.0134208314834234</v>
      </c>
      <c r="F18">
        <f>IF(AV18&lt;&gt;0,1/(1/AV18-1/N18),0)</f>
        <v>2.4284874103423046</v>
      </c>
      <c r="G18">
        <f>((AY18-AL18/2)*S18-E18)/(AY18+AL18/2)</f>
        <v>387.84487089623701</v>
      </c>
      <c r="H18">
        <f>AL18*1000</f>
        <v>31.402662677887832</v>
      </c>
      <c r="I18">
        <f>(AQ18-AW18)</f>
        <v>1.7938505684531854</v>
      </c>
      <c r="J18">
        <f>(P18+AP18*D18)</f>
        <v>30.105319976806641</v>
      </c>
      <c r="K18" s="1">
        <v>2.72</v>
      </c>
      <c r="L18">
        <f>(K18*AE18+AF18)</f>
        <v>2.140174012184143</v>
      </c>
      <c r="M18" s="1">
        <v>0.5</v>
      </c>
      <c r="N18">
        <f>L18*(M18+1)*(M18+1)/(M18*M18+1)</f>
        <v>3.8523132219314578</v>
      </c>
      <c r="O18" s="1">
        <v>30.197685241699219</v>
      </c>
      <c r="P18" s="1">
        <v>30.105319976806641</v>
      </c>
      <c r="Q18" s="1">
        <v>30.252639770507813</v>
      </c>
      <c r="R18" s="1">
        <v>399.97854614257813</v>
      </c>
      <c r="S18" s="1">
        <v>394.20132446289063</v>
      </c>
      <c r="T18" s="1">
        <v>0.47332501411437988</v>
      </c>
      <c r="U18" s="1">
        <v>28.170757293701172</v>
      </c>
      <c r="V18" s="1">
        <v>0.97185742855072021</v>
      </c>
      <c r="W18" s="1">
        <v>57.841773986816406</v>
      </c>
      <c r="X18" s="1">
        <v>299.69937133789063</v>
      </c>
      <c r="Y18" s="1">
        <v>0.14531809091567993</v>
      </c>
      <c r="Z18" s="1">
        <v>0.29599127173423767</v>
      </c>
      <c r="AA18" s="1">
        <v>88.476173400878906</v>
      </c>
      <c r="AB18" s="1">
        <v>-6.4254279136657715</v>
      </c>
      <c r="AC18" s="1">
        <v>0.2021661251783371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1.1018359240363624</v>
      </c>
      <c r="AL18">
        <f>(U18-T18)/(1000-U18)*AK18</f>
        <v>3.1402662677887834E-2</v>
      </c>
      <c r="AM18">
        <f>(P18+273.15)</f>
        <v>303.25531997680662</v>
      </c>
      <c r="AN18">
        <f>(O18+273.15)</f>
        <v>303.3476852416992</v>
      </c>
      <c r="AO18">
        <f>(Y18*AG18+Z18*AH18)*AI18</f>
        <v>2.3250894026810798E-2</v>
      </c>
      <c r="AP18">
        <f>((AO18+0.00000010773*(AN18^4-AM18^4))-AL18*44100)/(L18*51.4+0.00000043092*AM18^3)</f>
        <v>-11.339890836458585</v>
      </c>
      <c r="AQ18">
        <f>0.61365*EXP(17.502*J18/(240.97+J18))</f>
        <v>4.2862913756047645</v>
      </c>
      <c r="AR18">
        <f>AQ18*1000/AA18</f>
        <v>48.445713810246964</v>
      </c>
      <c r="AS18">
        <f>(AR18-U18)</f>
        <v>20.274956516545792</v>
      </c>
      <c r="AT18">
        <f>IF(D18,P18,(O18+P18)/2)</f>
        <v>30.15150260925293</v>
      </c>
      <c r="AU18">
        <f>0.61365*EXP(17.502*AT18/(240.97+AT18))</f>
        <v>4.2976658855954959</v>
      </c>
      <c r="AV18">
        <f>IF(AS18&lt;&gt;0,(1000-(AR18+U18)/2)/AS18*AL18,0)</f>
        <v>1.4895066262864265</v>
      </c>
      <c r="AW18">
        <f>U18*AA18/1000</f>
        <v>2.4924408071515791</v>
      </c>
      <c r="AX18">
        <f>(AU18-AW18)</f>
        <v>1.8052250784439168</v>
      </c>
      <c r="AY18">
        <f>1/(1.6/F18+1.37/N18)</f>
        <v>0.98572978446366188</v>
      </c>
      <c r="AZ18">
        <f>G18*AA18*0.001</f>
        <v>34.315030050056961</v>
      </c>
      <c r="BA18">
        <f>G18/S18</f>
        <v>0.98387510854938287</v>
      </c>
      <c r="BB18">
        <f>(1-AL18*AA18/AQ18/F18)*100</f>
        <v>73.308360016895179</v>
      </c>
      <c r="BC18">
        <f>(S18-E18/(N18/1.35))</f>
        <v>396.30866040750846</v>
      </c>
      <c r="BD18">
        <f>E18*BB18/100/BC18</f>
        <v>-1.1123502039904752E-2</v>
      </c>
    </row>
    <row r="19" spans="1:56" x14ac:dyDescent="0.35">
      <c r="A19" s="1" t="s">
        <v>0</v>
      </c>
      <c r="B19" s="1" t="s">
        <v>1475</v>
      </c>
      <c r="K19" s="1">
        <v>2.72</v>
      </c>
    </row>
    <row r="20" spans="1:56" x14ac:dyDescent="0.35">
      <c r="A20" s="1" t="s">
        <v>0</v>
      </c>
      <c r="B20" s="1" t="s">
        <v>1474</v>
      </c>
      <c r="K20" s="1">
        <v>2.72</v>
      </c>
    </row>
    <row r="21" spans="1:56" x14ac:dyDescent="0.35">
      <c r="A21" s="1">
        <v>2</v>
      </c>
      <c r="B21" s="1" t="s">
        <v>1473</v>
      </c>
      <c r="C21" s="1">
        <v>535.5000029169023</v>
      </c>
      <c r="D21" s="1">
        <v>0</v>
      </c>
      <c r="E21">
        <f>(R21-S21*(1000-T21)/(1000-U21))*AK21</f>
        <v>-5.2632115612345434</v>
      </c>
      <c r="F21">
        <f>IF(AV21&lt;&gt;0,1/(1/AV21-1/N21),0)</f>
        <v>2.1840621199597159</v>
      </c>
      <c r="G21">
        <f>((AY21-AL21/2)*S21-E21)/(AY21+AL21/2)</f>
        <v>386.58536869511221</v>
      </c>
      <c r="H21">
        <f>AL21*1000</f>
        <v>30.536389625141577</v>
      </c>
      <c r="I21">
        <f>(AQ21-AW21)</f>
        <v>1.8643670945297299</v>
      </c>
      <c r="J21">
        <f>(P21+AP21*D21)</f>
        <v>30.18004035949707</v>
      </c>
      <c r="K21" s="1">
        <v>2.72</v>
      </c>
      <c r="L21">
        <f>(K21*AE21+AF21)</f>
        <v>2.140174012184143</v>
      </c>
      <c r="M21" s="1">
        <v>0.5</v>
      </c>
      <c r="N21">
        <f>L21*(M21+1)*(M21+1)/(M21*M21+1)</f>
        <v>3.8523132219314578</v>
      </c>
      <c r="O21" s="1">
        <v>30.142866134643555</v>
      </c>
      <c r="P21" s="1">
        <v>30.18004035949707</v>
      </c>
      <c r="Q21" s="1">
        <v>30.229272842407227</v>
      </c>
      <c r="R21" s="1">
        <v>399.96304321289063</v>
      </c>
      <c r="S21" s="1">
        <v>393.82440185546875</v>
      </c>
      <c r="T21" s="1">
        <v>0.62968587875366211</v>
      </c>
      <c r="U21" s="1">
        <v>27.583368301391602</v>
      </c>
      <c r="V21" s="1">
        <v>1.2969094514846802</v>
      </c>
      <c r="W21" s="1">
        <v>56.811069488525391</v>
      </c>
      <c r="X21" s="1">
        <v>299.654541015625</v>
      </c>
      <c r="Y21" s="1">
        <v>25.851991653442383</v>
      </c>
      <c r="Z21" s="1">
        <v>0.34707513451576233</v>
      </c>
      <c r="AA21" s="1">
        <v>88.471450805664063</v>
      </c>
      <c r="AB21" s="1">
        <v>-6.663872241973877</v>
      </c>
      <c r="AC21" s="1">
        <v>0.21110033988952637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1.1016711066750917</v>
      </c>
      <c r="AL21">
        <f>(U21-T21)/(1000-U21)*AK21</f>
        <v>3.0536389625141578E-2</v>
      </c>
      <c r="AM21">
        <f>(P21+273.15)</f>
        <v>303.33004035949705</v>
      </c>
      <c r="AN21">
        <f>(O21+273.15)</f>
        <v>303.29286613464353</v>
      </c>
      <c r="AO21">
        <f>(Y21*AG21+Z21*AH21)*AI21</f>
        <v>4.1363185720968545</v>
      </c>
      <c r="AP21">
        <f>((AO21+0.00000010773*(AN21^4-AM21^4))-AL21*44100)/(L21*51.4+0.00000043092*AM21^3)</f>
        <v>-11.005068022649333</v>
      </c>
      <c r="AQ21">
        <f>0.61365*EXP(17.502*J21/(240.97+J21))</f>
        <v>4.3047077062608103</v>
      </c>
      <c r="AR21">
        <f>AQ21*1000/AA21</f>
        <v>48.65646111892648</v>
      </c>
      <c r="AS21">
        <f>(AR21-U21)</f>
        <v>21.073092817534878</v>
      </c>
      <c r="AT21">
        <f>IF(D21,P21,(O21+P21)/2)</f>
        <v>30.161453247070313</v>
      </c>
      <c r="AU21">
        <f>0.61365*EXP(17.502*AT21/(240.97+AT21))</f>
        <v>4.3001201103665503</v>
      </c>
      <c r="AV21">
        <f>IF(AS21&lt;&gt;0,(1000-(AR21+U21)/2)/AS21*AL21,0)</f>
        <v>1.3938317128577504</v>
      </c>
      <c r="AW21">
        <f>U21*AA21/1000</f>
        <v>2.4403406117310804</v>
      </c>
      <c r="AX21">
        <f>(AU21-AW21)</f>
        <v>1.8597794986354699</v>
      </c>
      <c r="AY21">
        <f>1/(1.6/F21+1.37/N21)</f>
        <v>0.91893996087700947</v>
      </c>
      <c r="AZ21">
        <f>G21*AA21*0.001</f>
        <v>34.201768428699118</v>
      </c>
      <c r="BA21">
        <f>G21/S21</f>
        <v>0.98161862716923964</v>
      </c>
      <c r="BB21">
        <f>(1-AL21*AA21/AQ21/F21)*100</f>
        <v>71.264935052291833</v>
      </c>
      <c r="BC21">
        <f>(S21-E21/(N21/1.35))</f>
        <v>395.66883536809581</v>
      </c>
      <c r="BD21">
        <f>E21*BB21/100/BC21</f>
        <v>-9.4797061721807636E-3</v>
      </c>
    </row>
    <row r="22" spans="1:56" x14ac:dyDescent="0.35">
      <c r="A22" s="1" t="s">
        <v>0</v>
      </c>
      <c r="B22" s="1" t="s">
        <v>1472</v>
      </c>
      <c r="K22" s="1">
        <v>2.72</v>
      </c>
    </row>
    <row r="23" spans="1:56" x14ac:dyDescent="0.35">
      <c r="A23" s="1" t="s">
        <v>0</v>
      </c>
      <c r="B23" s="1" t="s">
        <v>1471</v>
      </c>
      <c r="K23" s="1">
        <v>2.72</v>
      </c>
    </row>
    <row r="24" spans="1:56" x14ac:dyDescent="0.35">
      <c r="A24" s="1">
        <v>3</v>
      </c>
      <c r="B24" s="1" t="s">
        <v>1470</v>
      </c>
      <c r="C24" s="1">
        <v>738.5000029169023</v>
      </c>
      <c r="D24" s="1">
        <v>0</v>
      </c>
      <c r="E24">
        <f>(R24-S24*(1000-T24)/(1000-U24))*AK24</f>
        <v>-4.6736111124892332</v>
      </c>
      <c r="F24">
        <f>IF(AV24&lt;&gt;0,1/(1/AV24-1/N24),0)</f>
        <v>2.0977028452521855</v>
      </c>
      <c r="G24">
        <f>((AY24-AL24/2)*S24-E24)/(AY24+AL24/2)</f>
        <v>385.94078696513327</v>
      </c>
      <c r="H24">
        <f>AL24*1000</f>
        <v>29.779385854894517</v>
      </c>
      <c r="I24">
        <f>(AQ24-AW24)</f>
        <v>1.8667727194452657</v>
      </c>
      <c r="J24">
        <f>(P24+AP24*D24)</f>
        <v>30.021198272705078</v>
      </c>
      <c r="K24" s="1">
        <v>2.72</v>
      </c>
      <c r="L24">
        <f>(K24*AE24+AF24)</f>
        <v>2.140174012184143</v>
      </c>
      <c r="M24" s="1">
        <v>0.5</v>
      </c>
      <c r="N24">
        <f>L24*(M24+1)*(M24+1)/(M24*M24+1)</f>
        <v>3.8523132219314578</v>
      </c>
      <c r="O24" s="1">
        <v>30.018333435058594</v>
      </c>
      <c r="P24" s="1">
        <v>30.021198272705078</v>
      </c>
      <c r="Q24" s="1">
        <v>30.134929656982422</v>
      </c>
      <c r="R24" s="1">
        <v>400.09698486328125</v>
      </c>
      <c r="S24" s="1">
        <v>393.69662475585938</v>
      </c>
      <c r="T24" s="1">
        <v>0.81436407566070557</v>
      </c>
      <c r="U24" s="1">
        <v>27.114978790283203</v>
      </c>
      <c r="V24" s="1">
        <v>1.6892845630645752</v>
      </c>
      <c r="W24" s="1">
        <v>56.246238708496094</v>
      </c>
      <c r="X24" s="1">
        <v>299.62652587890625</v>
      </c>
      <c r="Y24" s="1">
        <v>50.053298950195313</v>
      </c>
      <c r="Z24" s="1">
        <v>0.22527235746383667</v>
      </c>
      <c r="AA24" s="1">
        <v>88.470191955566406</v>
      </c>
      <c r="AB24" s="1">
        <v>-6.7569155693054199</v>
      </c>
      <c r="AC24" s="1">
        <v>0.21288570761680603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1.1015681098489198</v>
      </c>
      <c r="AL24">
        <f>(U24-T24)/(1000-U24)*AK24</f>
        <v>2.9779385854894518E-2</v>
      </c>
      <c r="AM24">
        <f>(P24+273.15)</f>
        <v>303.17119827270506</v>
      </c>
      <c r="AN24">
        <f>(O24+273.15)</f>
        <v>303.16833343505857</v>
      </c>
      <c r="AO24">
        <f>(Y24*AG24+Z24*AH24)*AI24</f>
        <v>8.0085276530267038</v>
      </c>
      <c r="AP24">
        <f>((AO24+0.00000010773*(AN24^4-AM24^4))-AL24*44100)/(L24*51.4+0.00000043092*AM24^3)</f>
        <v>-10.698043684697202</v>
      </c>
      <c r="AQ24">
        <f>0.61365*EXP(17.502*J24/(240.97+J24))</f>
        <v>4.2656400978927325</v>
      </c>
      <c r="AR24">
        <f>AQ24*1000/AA24</f>
        <v>48.215562819566649</v>
      </c>
      <c r="AS24">
        <f>(AR24-U24)</f>
        <v>21.100584029283446</v>
      </c>
      <c r="AT24">
        <f>IF(D24,P24,(O24+P24)/2)</f>
        <v>30.019765853881836</v>
      </c>
      <c r="AU24">
        <f>0.61365*EXP(17.502*AT24/(240.97+AT24))</f>
        <v>4.265289201463875</v>
      </c>
      <c r="AV24">
        <f>IF(AS24&lt;&gt;0,(1000-(AR24+U24)/2)/AS24*AL24,0)</f>
        <v>1.3581490058518892</v>
      </c>
      <c r="AW24">
        <f>U24*AA24/1000</f>
        <v>2.3988673784474668</v>
      </c>
      <c r="AX24">
        <f>(AU24-AW24)</f>
        <v>1.8664218230164082</v>
      </c>
      <c r="AY24">
        <f>1/(1.6/F24+1.37/N24)</f>
        <v>0.89415879108230767</v>
      </c>
      <c r="AZ24">
        <f>G24*AA24*0.001</f>
        <v>34.144255506287699</v>
      </c>
      <c r="BA24">
        <f>G24/S24</f>
        <v>0.98029996372070582</v>
      </c>
      <c r="BB24">
        <f>(1-AL24*AA24/AQ24/F24)*100</f>
        <v>70.55683253815539</v>
      </c>
      <c r="BC24">
        <f>(S24-E24/(N24/1.35))</f>
        <v>395.33443939822564</v>
      </c>
      <c r="BD24">
        <f>E24*BB24/100/BC24</f>
        <v>-8.3411705065289839E-3</v>
      </c>
    </row>
    <row r="25" spans="1:56" x14ac:dyDescent="0.35">
      <c r="A25" s="1" t="s">
        <v>0</v>
      </c>
      <c r="B25" s="1" t="s">
        <v>1469</v>
      </c>
      <c r="K25" s="1">
        <v>2.72</v>
      </c>
    </row>
    <row r="26" spans="1:56" x14ac:dyDescent="0.35">
      <c r="A26" s="1" t="s">
        <v>0</v>
      </c>
      <c r="B26" s="1" t="s">
        <v>1468</v>
      </c>
      <c r="K26" s="1">
        <v>2.72</v>
      </c>
    </row>
    <row r="27" spans="1:56" x14ac:dyDescent="0.35">
      <c r="A27" s="1">
        <v>4</v>
      </c>
      <c r="B27" s="1" t="s">
        <v>1467</v>
      </c>
      <c r="C27" s="1">
        <v>942.5000029169023</v>
      </c>
      <c r="D27" s="1">
        <v>0</v>
      </c>
      <c r="E27">
        <f>(R27-S27*(1000-T27)/(1000-U27))*AK27</f>
        <v>-3.9350870925575343</v>
      </c>
      <c r="F27">
        <f>IF(AV27&lt;&gt;0,1/(1/AV27-1/N27),0)</f>
        <v>2.0482951694504878</v>
      </c>
      <c r="G27">
        <f>((AY27-AL27/2)*S27-E27)/(AY27+AL27/2)</f>
        <v>384.68692701691612</v>
      </c>
      <c r="H27">
        <f>AL27*1000</f>
        <v>29.37789416277241</v>
      </c>
      <c r="I27">
        <f>(AQ27-AW27)</f>
        <v>1.8706093260945194</v>
      </c>
      <c r="J27">
        <f>(P27+AP27*D27)</f>
        <v>29.989496231079102</v>
      </c>
      <c r="K27" s="1">
        <v>2.72</v>
      </c>
      <c r="L27">
        <f>(K27*AE27+AF27)</f>
        <v>2.140174012184143</v>
      </c>
      <c r="M27" s="1">
        <v>0.5</v>
      </c>
      <c r="N27">
        <f>L27*(M27+1)*(M27+1)/(M27*M27+1)</f>
        <v>3.8523132219314578</v>
      </c>
      <c r="O27" s="1">
        <v>29.935253143310547</v>
      </c>
      <c r="P27" s="1">
        <v>29.989496231079102</v>
      </c>
      <c r="Q27" s="1">
        <v>30.049140930175781</v>
      </c>
      <c r="R27" s="1">
        <v>400.1185302734375</v>
      </c>
      <c r="S27" s="1">
        <v>393.20278930664063</v>
      </c>
      <c r="T27" s="1">
        <v>1.0278774499893188</v>
      </c>
      <c r="U27" s="1">
        <v>26.983463287353516</v>
      </c>
      <c r="V27" s="1">
        <v>2.1424238681793213</v>
      </c>
      <c r="W27" s="1">
        <v>56.24212646484375</v>
      </c>
      <c r="X27" s="1">
        <v>299.556640625</v>
      </c>
      <c r="Y27" s="1">
        <v>100.82944488525391</v>
      </c>
      <c r="Z27" s="1">
        <v>0.21610328555107117</v>
      </c>
      <c r="AA27" s="1">
        <v>88.47161865234375</v>
      </c>
      <c r="AB27" s="1">
        <v>-6.7713379859924316</v>
      </c>
      <c r="AC27" s="1">
        <v>0.21000218391418457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1.101311178768382</v>
      </c>
      <c r="AL27">
        <f>(U27-T27)/(1000-U27)*AK27</f>
        <v>2.9377894162772412E-2</v>
      </c>
      <c r="AM27">
        <f>(P27+273.15)</f>
        <v>303.13949623107908</v>
      </c>
      <c r="AN27">
        <f>(O27+273.15)</f>
        <v>303.08525314331052</v>
      </c>
      <c r="AO27">
        <f>(Y27*AG27+Z27*AH27)*AI27</f>
        <v>16.13271082104643</v>
      </c>
      <c r="AP27">
        <f>((AO27+0.00000010773*(AN27^4-AM27^4))-AL27*44100)/(L27*51.4+0.00000043092*AM27^3)</f>
        <v>-10.491721713191053</v>
      </c>
      <c r="AQ27">
        <f>0.61365*EXP(17.502*J27/(240.97+J27))</f>
        <v>4.2578799999727774</v>
      </c>
      <c r="AR27">
        <f>AQ27*1000/AA27</f>
        <v>48.127072442343966</v>
      </c>
      <c r="AS27">
        <f>(AR27-U27)</f>
        <v>21.14360915499045</v>
      </c>
      <c r="AT27">
        <f>IF(D27,P27,(O27+P27)/2)</f>
        <v>29.962374687194824</v>
      </c>
      <c r="AU27">
        <f>0.61365*EXP(17.502*AT27/(240.97+AT27))</f>
        <v>4.2512508948463381</v>
      </c>
      <c r="AV27">
        <f>IF(AS27&lt;&gt;0,(1000-(AR27+U27)/2)/AS27*AL27,0)</f>
        <v>1.3372645734661988</v>
      </c>
      <c r="AW27">
        <f>U27*AA27/1000</f>
        <v>2.3872706738782581</v>
      </c>
      <c r="AX27">
        <f>(AU27-AW27)</f>
        <v>1.86398022096808</v>
      </c>
      <c r="AY27">
        <f>1/(1.6/F27+1.37/N27)</f>
        <v>0.87968705115311951</v>
      </c>
      <c r="AZ27">
        <f>G27*AA27*0.001</f>
        <v>34.033875107582595</v>
      </c>
      <c r="BA27">
        <f>G27/S27</f>
        <v>0.97834231464954491</v>
      </c>
      <c r="BB27">
        <f>(1-AL27*AA27/AQ27/F27)*100</f>
        <v>70.198462075894682</v>
      </c>
      <c r="BC27">
        <f>(S27-E27/(N27/1.35))</f>
        <v>394.58179648204606</v>
      </c>
      <c r="BD27">
        <f>E27*BB27/100/BC27</f>
        <v>-7.0007553438875339E-3</v>
      </c>
    </row>
    <row r="28" spans="1:56" x14ac:dyDescent="0.35">
      <c r="A28" s="1" t="s">
        <v>0</v>
      </c>
      <c r="B28" s="1" t="s">
        <v>1466</v>
      </c>
      <c r="K28" s="1">
        <v>2.72</v>
      </c>
    </row>
    <row r="29" spans="1:56" x14ac:dyDescent="0.35">
      <c r="A29" s="1" t="s">
        <v>0</v>
      </c>
      <c r="B29" s="1" t="s">
        <v>1465</v>
      </c>
      <c r="K29" s="1">
        <v>2.72</v>
      </c>
    </row>
    <row r="30" spans="1:56" x14ac:dyDescent="0.35">
      <c r="A30" s="1">
        <v>5</v>
      </c>
      <c r="B30" s="1" t="s">
        <v>1464</v>
      </c>
      <c r="C30" s="1">
        <v>1146.5000029169023</v>
      </c>
      <c r="D30" s="1">
        <v>0</v>
      </c>
      <c r="E30">
        <f>(R30-S30*(1000-T30)/(1000-U30))*AK30</f>
        <v>-3.3569224839830714</v>
      </c>
      <c r="F30">
        <f>IF(AV30&lt;&gt;0,1/(1/AV30-1/N30),0)</f>
        <v>2.0483291483987447</v>
      </c>
      <c r="G30">
        <f>((AY30-AL30/2)*S30-E30)/(AY30+AL30/2)</f>
        <v>383.84323409361497</v>
      </c>
      <c r="H30">
        <f>AL30*1000</f>
        <v>29.113441652431746</v>
      </c>
      <c r="I30">
        <f>(AQ30-AW30)</f>
        <v>1.853931776702364</v>
      </c>
      <c r="J30">
        <f>(P30+AP30*D30)</f>
        <v>29.920207977294922</v>
      </c>
      <c r="K30" s="1">
        <v>2.72</v>
      </c>
      <c r="L30">
        <f>(K30*AE30+AF30)</f>
        <v>2.140174012184143</v>
      </c>
      <c r="M30" s="1">
        <v>0.5</v>
      </c>
      <c r="N30">
        <f>L30*(M30+1)*(M30+1)/(M30*M30+1)</f>
        <v>3.8523132219314578</v>
      </c>
      <c r="O30" s="1">
        <v>29.863475799560547</v>
      </c>
      <c r="P30" s="1">
        <v>29.920207977294922</v>
      </c>
      <c r="Q30" s="1">
        <v>29.979946136474609</v>
      </c>
      <c r="R30" s="1">
        <v>400.21649169921875</v>
      </c>
      <c r="S30" s="1">
        <v>392.8800048828125</v>
      </c>
      <c r="T30" s="1">
        <v>1.2633088827133179</v>
      </c>
      <c r="U30" s="1">
        <v>26.980825424194336</v>
      </c>
      <c r="V30" s="1">
        <v>2.6440169811248779</v>
      </c>
      <c r="W30" s="1">
        <v>56.468978881835938</v>
      </c>
      <c r="X30" s="1">
        <v>299.60897827148438</v>
      </c>
      <c r="Y30" s="1">
        <v>149.73193359375</v>
      </c>
      <c r="Z30" s="1">
        <v>0.29992291331291199</v>
      </c>
      <c r="AA30" s="1">
        <v>88.471366882324219</v>
      </c>
      <c r="AB30" s="1">
        <v>-6.7245011329650879</v>
      </c>
      <c r="AC30" s="1">
        <v>0.21077990531921387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1.1015035965863393</v>
      </c>
      <c r="AL30">
        <f>(U30-T30)/(1000-U30)*AK30</f>
        <v>2.9113441652431744E-2</v>
      </c>
      <c r="AM30">
        <f>(P30+273.15)</f>
        <v>303.0702079772949</v>
      </c>
      <c r="AN30">
        <f>(O30+273.15)</f>
        <v>303.01347579956052</v>
      </c>
      <c r="AO30">
        <f>(Y30*AG30+Z30*AH30)*AI30</f>
        <v>23.957108839516877</v>
      </c>
      <c r="AP30">
        <f>((AO30+0.00000010773*(AN30^4-AM30^4))-AL30*44100)/(L30*51.4+0.00000043092*AM30^3)</f>
        <v>-10.332943741008934</v>
      </c>
      <c r="AQ30">
        <f>0.61365*EXP(17.502*J30/(240.97+J30))</f>
        <v>4.2409622815942019</v>
      </c>
      <c r="AR30">
        <f>AQ30*1000/AA30</f>
        <v>47.935986873980447</v>
      </c>
      <c r="AS30">
        <f>(AR30-U30)</f>
        <v>20.955161449786111</v>
      </c>
      <c r="AT30">
        <f>IF(D30,P30,(O30+P30)/2)</f>
        <v>29.891841888427734</v>
      </c>
      <c r="AU30">
        <f>0.61365*EXP(17.502*AT30/(240.97+AT30))</f>
        <v>4.2340532147984016</v>
      </c>
      <c r="AV30">
        <f>IF(AS30&lt;&gt;0,(1000-(AR30+U30)/2)/AS30*AL30,0)</f>
        <v>1.3372790564161092</v>
      </c>
      <c r="AW30">
        <f>U30*AA30/1000</f>
        <v>2.3870305048918379</v>
      </c>
      <c r="AX30">
        <f>(AU30-AW30)</f>
        <v>1.8470227099065637</v>
      </c>
      <c r="AY30">
        <f>1/(1.6/F30+1.37/N30)</f>
        <v>0.87969707879874903</v>
      </c>
      <c r="AZ30">
        <f>G30*AA30*0.001</f>
        <v>33.959135588794069</v>
      </c>
      <c r="BA30">
        <f>G30/S30</f>
        <v>0.97699864926469593</v>
      </c>
      <c r="BB30">
        <f>(1-AL30*AA30/AQ30/F30)*100</f>
        <v>70.349492529927943</v>
      </c>
      <c r="BC30">
        <f>(S30-E30/(N30/1.35))</f>
        <v>394.05640074999616</v>
      </c>
      <c r="BD30">
        <f>E30*BB30/100/BC30</f>
        <v>-5.9929947276847161E-3</v>
      </c>
    </row>
    <row r="31" spans="1:56" x14ac:dyDescent="0.35">
      <c r="A31" s="1" t="s">
        <v>0</v>
      </c>
      <c r="B31" s="1" t="s">
        <v>1463</v>
      </c>
      <c r="K31" s="1">
        <v>2.72</v>
      </c>
    </row>
    <row r="32" spans="1:56" x14ac:dyDescent="0.35">
      <c r="A32" s="1" t="s">
        <v>0</v>
      </c>
      <c r="B32" s="1" t="s">
        <v>1462</v>
      </c>
      <c r="K32" s="1">
        <v>2.72</v>
      </c>
    </row>
    <row r="33" spans="1:56" x14ac:dyDescent="0.35">
      <c r="A33" s="1">
        <v>6</v>
      </c>
      <c r="B33" s="1" t="s">
        <v>1461</v>
      </c>
      <c r="C33" s="1">
        <v>1350.5000029169023</v>
      </c>
      <c r="D33" s="1">
        <v>0</v>
      </c>
      <c r="E33">
        <f>(R33-S33*(1000-T33)/(1000-U33))*AK33</f>
        <v>-2.3801749902879803</v>
      </c>
      <c r="F33">
        <f>IF(AV33&lt;&gt;0,1/(1/AV33-1/N33),0)</f>
        <v>2.1223636644305879</v>
      </c>
      <c r="G33">
        <f>((AY33-AL33/2)*S33-E33)/(AY33+AL33/2)</f>
        <v>382.05483585443665</v>
      </c>
      <c r="H33">
        <f>AL33*1000</f>
        <v>29.087343706483665</v>
      </c>
      <c r="I33">
        <f>(AQ33-AW33)</f>
        <v>1.8100758269796322</v>
      </c>
      <c r="J33">
        <f>(P33+AP33*D33)</f>
        <v>29.828624725341797</v>
      </c>
      <c r="K33" s="1">
        <v>2.72</v>
      </c>
      <c r="L33">
        <f>(K33*AE33+AF33)</f>
        <v>2.140174012184143</v>
      </c>
      <c r="M33" s="1">
        <v>0.5</v>
      </c>
      <c r="N33">
        <f>L33*(M33+1)*(M33+1)/(M33*M33+1)</f>
        <v>3.8523132219314578</v>
      </c>
      <c r="O33" s="1">
        <v>29.806066513061523</v>
      </c>
      <c r="P33" s="1">
        <v>29.828624725341797</v>
      </c>
      <c r="Q33" s="1">
        <v>29.92645263671875</v>
      </c>
      <c r="R33" s="1">
        <v>400.09103393554688</v>
      </c>
      <c r="S33" s="1">
        <v>391.90283203125</v>
      </c>
      <c r="T33" s="1">
        <v>1.5367695093154907</v>
      </c>
      <c r="U33" s="1">
        <v>27.225057601928711</v>
      </c>
      <c r="V33" s="1">
        <v>3.2269563674926758</v>
      </c>
      <c r="W33" s="1">
        <v>57.168022155761719</v>
      </c>
      <c r="X33" s="1">
        <v>299.60577392578125</v>
      </c>
      <c r="Y33" s="1">
        <v>301.03860473632813</v>
      </c>
      <c r="Z33" s="1">
        <v>0.20824553072452545</v>
      </c>
      <c r="AA33" s="1">
        <v>88.47052001953125</v>
      </c>
      <c r="AB33" s="1">
        <v>-6.6701674461364746</v>
      </c>
      <c r="AC33" s="1">
        <v>0.20843568444252014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1.1014918159036073</v>
      </c>
      <c r="AL33">
        <f>(U33-T33)/(1000-U33)*AK33</f>
        <v>2.9087343706483665E-2</v>
      </c>
      <c r="AM33">
        <f>(P33+273.15)</f>
        <v>302.97862472534177</v>
      </c>
      <c r="AN33">
        <f>(O33+273.15)</f>
        <v>302.9560665130615</v>
      </c>
      <c r="AO33">
        <f>(Y33*AG33+Z33*AH33)*AI33</f>
        <v>48.166175681214554</v>
      </c>
      <c r="AP33">
        <f>((AO33+0.00000010773*(AN33^4-AM33^4))-AL33*44100)/(L33*51.4+0.00000043092*AM33^3)</f>
        <v>-10.122617315405186</v>
      </c>
      <c r="AQ33">
        <f>0.61365*EXP(17.502*J33/(240.97+J33))</f>
        <v>4.2186908305839577</v>
      </c>
      <c r="AR33">
        <f>AQ33*1000/AA33</f>
        <v>47.684707060076235</v>
      </c>
      <c r="AS33">
        <f>(AR33-U33)</f>
        <v>20.459649458147524</v>
      </c>
      <c r="AT33">
        <f>IF(D33,P33,(O33+P33)/2)</f>
        <v>29.81734561920166</v>
      </c>
      <c r="AU33">
        <f>0.61365*EXP(17.502*AT33/(240.97+AT33))</f>
        <v>4.2159550115786066</v>
      </c>
      <c r="AV33">
        <f>IF(AS33&lt;&gt;0,(1000-(AR33+U33)/2)/AS33*AL33,0)</f>
        <v>1.368443810726506</v>
      </c>
      <c r="AW33">
        <f>U33*AA33/1000</f>
        <v>2.4086150036043255</v>
      </c>
      <c r="AX33">
        <f>(AU33-AW33)</f>
        <v>1.8073400079742812</v>
      </c>
      <c r="AY33">
        <f>1/(1.6/F33+1.37/N33)</f>
        <v>0.90130125970600361</v>
      </c>
      <c r="AZ33">
        <f>G33*AA33*0.001</f>
        <v>33.800590004018659</v>
      </c>
      <c r="BA33">
        <f>G33/S33</f>
        <v>0.97487133194274012</v>
      </c>
      <c r="BB33">
        <f>(1-AL33*AA33/AQ33/F33)*100</f>
        <v>71.258783775253519</v>
      </c>
      <c r="BC33">
        <f>(S33-E33/(N33/1.35))</f>
        <v>392.73693768460021</v>
      </c>
      <c r="BD33">
        <f>E33*BB33/100/BC33</f>
        <v>-4.3186254896249842E-3</v>
      </c>
    </row>
    <row r="34" spans="1:56" x14ac:dyDescent="0.35">
      <c r="A34" s="1" t="s">
        <v>0</v>
      </c>
      <c r="B34" s="1" t="s">
        <v>1460</v>
      </c>
      <c r="K34" s="1">
        <v>2.72</v>
      </c>
    </row>
    <row r="35" spans="1:56" x14ac:dyDescent="0.35">
      <c r="A35" s="1" t="s">
        <v>0</v>
      </c>
      <c r="B35" s="1" t="s">
        <v>1459</v>
      </c>
      <c r="K35" s="1">
        <v>2.72</v>
      </c>
    </row>
    <row r="36" spans="1:56" x14ac:dyDescent="0.35">
      <c r="A36" s="1">
        <v>7</v>
      </c>
      <c r="B36" s="1" t="s">
        <v>1458</v>
      </c>
      <c r="C36" s="1">
        <v>1553.5000029169023</v>
      </c>
      <c r="D36" s="1">
        <v>0</v>
      </c>
      <c r="E36">
        <f>(R36-S36*(1000-T36)/(1000-U36))*AK36</f>
        <v>-1.6078794463182713</v>
      </c>
      <c r="F36">
        <f>IF(AV36&lt;&gt;0,1/(1/AV36-1/N36),0)</f>
        <v>2.2312790908357147</v>
      </c>
      <c r="G36">
        <f>((AY36-AL36/2)*S36-E36)/(AY36+AL36/2)</f>
        <v>380.58115810318208</v>
      </c>
      <c r="H36">
        <f>AL36*1000</f>
        <v>29.278620321756513</v>
      </c>
      <c r="I36">
        <f>(AQ36-AW36)</f>
        <v>1.7643234227855151</v>
      </c>
      <c r="J36">
        <f>(P36+AP36*D36)</f>
        <v>29.807596206665039</v>
      </c>
      <c r="K36" s="1">
        <v>2.72</v>
      </c>
      <c r="L36">
        <f>(K36*AE36+AF36)</f>
        <v>2.140174012184143</v>
      </c>
      <c r="M36" s="1">
        <v>0.5</v>
      </c>
      <c r="N36">
        <f>L36*(M36+1)*(M36+1)/(M36*M36+1)</f>
        <v>3.8523132219314578</v>
      </c>
      <c r="O36" s="1">
        <v>29.800010681152344</v>
      </c>
      <c r="P36" s="1">
        <v>29.807596206665039</v>
      </c>
      <c r="Q36" s="1">
        <v>29.90557861328125</v>
      </c>
      <c r="R36" s="1">
        <v>399.90585327148438</v>
      </c>
      <c r="S36" s="1">
        <v>390.97262573242188</v>
      </c>
      <c r="T36" s="1">
        <v>1.8370670080184937</v>
      </c>
      <c r="U36" s="1">
        <v>27.683710098266602</v>
      </c>
      <c r="V36" s="1">
        <v>3.8589937686920166</v>
      </c>
      <c r="W36" s="1">
        <v>58.153171539306641</v>
      </c>
      <c r="X36" s="1">
        <v>299.58697509765625</v>
      </c>
      <c r="Y36" s="1">
        <v>500.1571044921875</v>
      </c>
      <c r="Z36" s="1">
        <v>0.29730817675590515</v>
      </c>
      <c r="AA36" s="1">
        <v>88.473258972167969</v>
      </c>
      <c r="AB36" s="1">
        <v>-6.6485166549682617</v>
      </c>
      <c r="AC36" s="1">
        <v>0.20097719132900238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1.1014227025649124</v>
      </c>
      <c r="AL36">
        <f>(U36-T36)/(1000-U36)*AK36</f>
        <v>2.9278620321756512E-2</v>
      </c>
      <c r="AM36">
        <f>(P36+273.15)</f>
        <v>302.95759620666502</v>
      </c>
      <c r="AN36">
        <f>(O36+273.15)</f>
        <v>302.95001068115232</v>
      </c>
      <c r="AO36">
        <f>(Y36*AG36+Z36*AH36)*AI36</f>
        <v>80.025134930048807</v>
      </c>
      <c r="AP36">
        <f>((AO36+0.00000010773*(AN36^4-AM36^4))-AL36*44100)/(L36*51.4+0.00000043092*AM36^3)</f>
        <v>-9.9293362168417243</v>
      </c>
      <c r="AQ36">
        <f>0.61365*EXP(17.502*J36/(240.97+J36))</f>
        <v>4.2135914756198778</v>
      </c>
      <c r="AR36">
        <f>AQ36*1000/AA36</f>
        <v>47.625593592583662</v>
      </c>
      <c r="AS36">
        <f>(AR36-U36)</f>
        <v>19.941883494317061</v>
      </c>
      <c r="AT36">
        <f>IF(D36,P36,(O36+P36)/2)</f>
        <v>29.803803443908691</v>
      </c>
      <c r="AU36">
        <f>0.61365*EXP(17.502*AT36/(240.97+AT36))</f>
        <v>4.2126723137193238</v>
      </c>
      <c r="AV36">
        <f>IF(AS36&lt;&gt;0,(1000-(AR36+U36)/2)/AS36*AL36,0)</f>
        <v>1.4129128813261735</v>
      </c>
      <c r="AW36">
        <f>U36*AA36/1000</f>
        <v>2.4492680528343627</v>
      </c>
      <c r="AX36">
        <f>(AU36-AW36)</f>
        <v>1.7634042608849612</v>
      </c>
      <c r="AY36">
        <f>1/(1.6/F36+1.37/N36)</f>
        <v>0.93222016818802267</v>
      </c>
      <c r="AZ36">
        <f>G36*AA36*0.001</f>
        <v>33.671255360790425</v>
      </c>
      <c r="BA36">
        <f>G36/S36</f>
        <v>0.97342149566156166</v>
      </c>
      <c r="BB36">
        <f>(1-AL36*AA36/AQ36/F36)*100</f>
        <v>72.447798210031536</v>
      </c>
      <c r="BC36">
        <f>(S36-E36/(N36/1.35))</f>
        <v>391.53608906665238</v>
      </c>
      <c r="BD36">
        <f>E36*BB36/100/BC36</f>
        <v>-2.9751363648394965E-3</v>
      </c>
    </row>
    <row r="37" spans="1:56" x14ac:dyDescent="0.35">
      <c r="A37" s="1" t="s">
        <v>0</v>
      </c>
      <c r="B37" s="1" t="s">
        <v>1457</v>
      </c>
      <c r="K37" s="1">
        <v>2.72</v>
      </c>
    </row>
    <row r="38" spans="1:56" x14ac:dyDescent="0.35">
      <c r="A38" s="1" t="s">
        <v>0</v>
      </c>
      <c r="B38" s="1" t="s">
        <v>1456</v>
      </c>
      <c r="K38" s="1">
        <v>2.72</v>
      </c>
    </row>
    <row r="39" spans="1:56" x14ac:dyDescent="0.35">
      <c r="A39" s="1">
        <v>8</v>
      </c>
      <c r="B39" s="1" t="s">
        <v>1455</v>
      </c>
      <c r="C39" s="1">
        <v>1757.5000029169023</v>
      </c>
      <c r="D39" s="1">
        <v>0</v>
      </c>
      <c r="E39">
        <f>(R39-S39*(1000-T39)/(1000-U39))*AK39</f>
        <v>-1.6497112484423269</v>
      </c>
      <c r="F39">
        <f>IF(AV39&lt;&gt;0,1/(1/AV39-1/N39),0)</f>
        <v>2.3733742031781815</v>
      </c>
      <c r="G39">
        <f>((AY39-AL39/2)*S39-E39)/(AY39+AL39/2)</f>
        <v>380.87624472478262</v>
      </c>
      <c r="H39">
        <f>AL39*1000</f>
        <v>29.564914502329597</v>
      </c>
      <c r="I39">
        <f>(AQ39-AW39)</f>
        <v>1.7135119729584276</v>
      </c>
      <c r="J39">
        <f>(P39+AP39*D39)</f>
        <v>29.803266525268555</v>
      </c>
      <c r="K39" s="1">
        <v>2.72</v>
      </c>
      <c r="L39">
        <f>(K39*AE39+AF39)</f>
        <v>2.140174012184143</v>
      </c>
      <c r="M39" s="1">
        <v>0.5</v>
      </c>
      <c r="N39">
        <f>L39*(M39+1)*(M39+1)/(M39*M39+1)</f>
        <v>3.8523132219314578</v>
      </c>
      <c r="O39" s="1">
        <v>29.823297500610352</v>
      </c>
      <c r="P39" s="1">
        <v>29.803266525268555</v>
      </c>
      <c r="Q39" s="1">
        <v>29.907791137695313</v>
      </c>
      <c r="R39" s="1">
        <v>399.92041015625</v>
      </c>
      <c r="S39" s="1">
        <v>390.92626953125</v>
      </c>
      <c r="T39" s="1">
        <v>2.1666960716247559</v>
      </c>
      <c r="U39" s="1">
        <v>28.246646881103516</v>
      </c>
      <c r="V39" s="1">
        <v>4.5452518463134766</v>
      </c>
      <c r="W39" s="1">
        <v>59.2552490234375</v>
      </c>
      <c r="X39" s="1">
        <v>299.63656616210938</v>
      </c>
      <c r="Y39" s="1">
        <v>749.16729736328125</v>
      </c>
      <c r="Z39" s="1">
        <v>0.1584717184305191</v>
      </c>
      <c r="AA39" s="1">
        <v>88.471748352050781</v>
      </c>
      <c r="AB39" s="1">
        <v>-6.4550018310546875</v>
      </c>
      <c r="AC39" s="1">
        <v>0.20053516328334808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1.1016050226548137</v>
      </c>
      <c r="AL39">
        <f>(U39-T39)/(1000-U39)*AK39</f>
        <v>2.9564914502329596E-2</v>
      </c>
      <c r="AM39">
        <f>(P39+273.15)</f>
        <v>302.95326652526853</v>
      </c>
      <c r="AN39">
        <f>(O39+273.15)</f>
        <v>302.97329750061033</v>
      </c>
      <c r="AO39">
        <f>(Y39*AG39+Z39*AH39)*AI39</f>
        <v>119.86676489889396</v>
      </c>
      <c r="AP39">
        <f>((AO39+0.00000010773*(AN39^4-AM39^4))-AL39*44100)/(L39*51.4+0.00000043092*AM39^3)</f>
        <v>-9.7035586761627126</v>
      </c>
      <c r="AQ39">
        <f>0.61365*EXP(17.502*J39/(240.97+J39))</f>
        <v>4.2125422076126577</v>
      </c>
      <c r="AR39">
        <f>AQ39*1000/AA39</f>
        <v>47.614546859070984</v>
      </c>
      <c r="AS39">
        <f>(AR39-U39)</f>
        <v>19.367899977967468</v>
      </c>
      <c r="AT39">
        <f>IF(D39,P39,(O39+P39)/2)</f>
        <v>29.813282012939453</v>
      </c>
      <c r="AU39">
        <f>0.61365*EXP(17.502*AT39/(240.97+AT39))</f>
        <v>4.214969736993325</v>
      </c>
      <c r="AV39">
        <f>IF(AS39&lt;&gt;0,(1000-(AR39+U39)/2)/AS39*AL39,0)</f>
        <v>1.4685897635365677</v>
      </c>
      <c r="AW39">
        <f>U39*AA39/1000</f>
        <v>2.4990302346542301</v>
      </c>
      <c r="AX39">
        <f>(AU39-AW39)</f>
        <v>1.7159395023390949</v>
      </c>
      <c r="AY39">
        <f>1/(1.6/F39+1.37/N39)</f>
        <v>0.97108480952291909</v>
      </c>
      <c r="AZ39">
        <f>G39*AA39*0.001</f>
        <v>33.696787276565075</v>
      </c>
      <c r="BA39">
        <f>G39/S39</f>
        <v>0.97429176397247974</v>
      </c>
      <c r="BB39">
        <f>(1-AL39*AA39/AQ39/F39)*100</f>
        <v>73.83801126911176</v>
      </c>
      <c r="BC39">
        <f>(S39-E39/(N39/1.35))</f>
        <v>391.50439235177197</v>
      </c>
      <c r="BD39">
        <f>E39*BB39/100/BC39</f>
        <v>-3.1113673341323783E-3</v>
      </c>
    </row>
    <row r="40" spans="1:56" x14ac:dyDescent="0.35">
      <c r="A40" s="1" t="s">
        <v>0</v>
      </c>
      <c r="B40" s="1" t="s">
        <v>1454</v>
      </c>
      <c r="K40" s="1">
        <v>2.72</v>
      </c>
    </row>
    <row r="41" spans="1:56" x14ac:dyDescent="0.35">
      <c r="A41" s="1" t="s">
        <v>0</v>
      </c>
      <c r="B41" s="1" t="s">
        <v>1453</v>
      </c>
      <c r="K41" s="1">
        <v>2.72</v>
      </c>
    </row>
    <row r="42" spans="1:56" x14ac:dyDescent="0.35">
      <c r="A42" s="1">
        <v>9</v>
      </c>
      <c r="B42" s="1" t="s">
        <v>1452</v>
      </c>
      <c r="C42" s="1">
        <v>1961.5000029169023</v>
      </c>
      <c r="D42" s="1">
        <v>0</v>
      </c>
      <c r="E42">
        <f>(R42-S42*(1000-T42)/(1000-U42))*AK42</f>
        <v>-1.2618836306279622</v>
      </c>
      <c r="F42">
        <f>IF(AV42&lt;&gt;0,1/(1/AV42-1/N42),0)</f>
        <v>2.5650007998901403</v>
      </c>
      <c r="G42">
        <f>((AY42-AL42/2)*S42-E42)/(AY42+AL42/2)</f>
        <v>380.39722903480703</v>
      </c>
      <c r="H42">
        <f>AL42*1000</f>
        <v>29.944546645336619</v>
      </c>
      <c r="I42">
        <f>(AQ42-AW42)</f>
        <v>1.6546050016026181</v>
      </c>
      <c r="J42">
        <f>(P42+AP42*D42)</f>
        <v>29.800682067871094</v>
      </c>
      <c r="K42" s="1">
        <v>2.72</v>
      </c>
      <c r="L42">
        <f>(K42*AE42+AF42)</f>
        <v>2.140174012184143</v>
      </c>
      <c r="M42" s="1">
        <v>0.5</v>
      </c>
      <c r="N42">
        <f>L42*(M42+1)*(M42+1)/(M42*M42+1)</f>
        <v>3.8523132219314578</v>
      </c>
      <c r="O42" s="1">
        <v>29.845094680786133</v>
      </c>
      <c r="P42" s="1">
        <v>29.800682067871094</v>
      </c>
      <c r="Q42" s="1">
        <v>29.921152114868164</v>
      </c>
      <c r="R42" s="1">
        <v>399.93496704101563</v>
      </c>
      <c r="S42" s="1">
        <v>390.46527099609375</v>
      </c>
      <c r="T42" s="1">
        <v>2.5068895816802979</v>
      </c>
      <c r="U42" s="1">
        <v>28.907413482666016</v>
      </c>
      <c r="V42" s="1">
        <v>5.251948356628418</v>
      </c>
      <c r="W42" s="1">
        <v>60.561203002929688</v>
      </c>
      <c r="X42" s="1">
        <v>299.59512329101563</v>
      </c>
      <c r="Y42" s="1">
        <v>999.44873046875</v>
      </c>
      <c r="Z42" s="1">
        <v>0.28683051466941833</v>
      </c>
      <c r="AA42" s="1">
        <v>88.465576171875</v>
      </c>
      <c r="AB42" s="1">
        <v>-6.4472551345825195</v>
      </c>
      <c r="AC42" s="1">
        <v>0.19557252526283264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1.1014526591581455</v>
      </c>
      <c r="AL42">
        <f>(U42-T42)/(1000-U42)*AK42</f>
        <v>2.994454664533662E-2</v>
      </c>
      <c r="AM42">
        <f>(P42+273.15)</f>
        <v>302.95068206787107</v>
      </c>
      <c r="AN42">
        <f>(O42+273.15)</f>
        <v>302.99509468078611</v>
      </c>
      <c r="AO42">
        <f>(Y42*AG42+Z42*AH42)*AI42</f>
        <v>159.91179330069281</v>
      </c>
      <c r="AP42">
        <f>((AO42+0.00000010773*(AN42^4-AM42^4))-AL42*44100)/(L42*51.4+0.00000043092*AM42^3)</f>
        <v>-9.510156160941909</v>
      </c>
      <c r="AQ42">
        <f>0.61365*EXP(17.502*J42/(240.97+J42))</f>
        <v>4.211915990985295</v>
      </c>
      <c r="AR42">
        <f>AQ42*1000/AA42</f>
        <v>47.610790244582709</v>
      </c>
      <c r="AS42">
        <f>(AR42-U42)</f>
        <v>18.703376761916694</v>
      </c>
      <c r="AT42">
        <f>IF(D42,P42,(O42+P42)/2)</f>
        <v>29.822888374328613</v>
      </c>
      <c r="AU42">
        <f>0.61365*EXP(17.502*AT42/(240.97+AT42))</f>
        <v>4.2172992488251921</v>
      </c>
      <c r="AV42">
        <f>IF(AS42&lt;&gt;0,(1000-(AR42+U42)/2)/AS42*AL42,0)</f>
        <v>1.5397698261424195</v>
      </c>
      <c r="AW42">
        <f>U42*AA42/1000</f>
        <v>2.5573109893826769</v>
      </c>
      <c r="AX42">
        <f>(AU42-AW42)</f>
        <v>1.6599882594425153</v>
      </c>
      <c r="AY42">
        <f>1/(1.6/F42+1.37/N42)</f>
        <v>1.0210208155227338</v>
      </c>
      <c r="AZ42">
        <f>G42*AA42*0.001</f>
        <v>33.652060040748907</v>
      </c>
      <c r="BA42">
        <f>G42/S42</f>
        <v>0.97421526904146249</v>
      </c>
      <c r="BB42">
        <f>(1-AL42*AA42/AQ42/F42)*100</f>
        <v>75.479752613661688</v>
      </c>
      <c r="BC42">
        <f>(S42-E42/(N42/1.35))</f>
        <v>390.90748397390911</v>
      </c>
      <c r="BD42">
        <f>E42*BB42/100/BC42</f>
        <v>-2.4365525903664973E-3</v>
      </c>
    </row>
    <row r="43" spans="1:56" x14ac:dyDescent="0.35">
      <c r="A43" s="1" t="s">
        <v>0</v>
      </c>
      <c r="B43" s="1" t="s">
        <v>1451</v>
      </c>
      <c r="K43" s="1">
        <v>2.72</v>
      </c>
    </row>
    <row r="44" spans="1:56" x14ac:dyDescent="0.35">
      <c r="A44" s="1" t="s">
        <v>0</v>
      </c>
      <c r="B44" s="1" t="s">
        <v>1450</v>
      </c>
      <c r="K44" s="1">
        <v>2.72</v>
      </c>
    </row>
    <row r="45" spans="1:56" x14ac:dyDescent="0.35">
      <c r="A45" s="1">
        <v>10</v>
      </c>
      <c r="B45" s="1" t="s">
        <v>1449</v>
      </c>
      <c r="C45" s="1">
        <v>2165.5000029169023</v>
      </c>
      <c r="D45" s="1">
        <v>0</v>
      </c>
      <c r="E45">
        <f>(R45-S45*(1000-T45)/(1000-U45))*AK45</f>
        <v>-1.052369461357342</v>
      </c>
      <c r="F45">
        <f>IF(AV45&lt;&gt;0,1/(1/AV45-1/N45),0)</f>
        <v>0.2811839403508008</v>
      </c>
      <c r="G45">
        <f>((AY45-AL45/2)*S45-E45)/(AY45+AL45/2)</f>
        <v>330.50338049968366</v>
      </c>
      <c r="H45">
        <f>AL45*1000</f>
        <v>30.33771029668296</v>
      </c>
      <c r="I45">
        <f>(AQ45-AW45)</f>
        <v>9.3941212667688312</v>
      </c>
      <c r="J45">
        <f>(P45+AP45*D45)</f>
        <v>49.332027435302734</v>
      </c>
      <c r="K45" s="1">
        <v>2.72</v>
      </c>
      <c r="L45">
        <f>(K45*AE45+AF45)</f>
        <v>2.140174012184143</v>
      </c>
      <c r="M45" s="1">
        <v>0.5</v>
      </c>
      <c r="N45">
        <f>L45*(M45+1)*(M45+1)/(M45*M45+1)</f>
        <v>3.8523132219314578</v>
      </c>
      <c r="O45" s="1">
        <v>29.883966445922852</v>
      </c>
      <c r="P45" s="1">
        <v>49.332027435302734</v>
      </c>
      <c r="Q45" s="1">
        <v>29.944807052612305</v>
      </c>
      <c r="R45" s="1">
        <v>400.03195190429688</v>
      </c>
      <c r="S45" s="1">
        <v>390.23928833007813</v>
      </c>
      <c r="T45" s="1">
        <v>2.8581047058105469</v>
      </c>
      <c r="U45" s="1">
        <v>29.585489273071289</v>
      </c>
      <c r="V45" s="1">
        <v>5.974024772644043</v>
      </c>
      <c r="W45" s="1">
        <v>61.839736938476563</v>
      </c>
      <c r="X45" s="1">
        <v>299.60739135742188</v>
      </c>
      <c r="Y45" s="1">
        <v>1250.04248046875</v>
      </c>
      <c r="Z45" s="1">
        <v>0.20824271440505981</v>
      </c>
      <c r="AA45" s="1">
        <v>88.460334777832031</v>
      </c>
      <c r="AB45" s="1">
        <v>-6.1822876930236816</v>
      </c>
      <c r="AC45" s="1">
        <v>0.19369187951087952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1.1014977623434625</v>
      </c>
      <c r="AL45">
        <f>(U45-T45)/(1000-U45)*AK45</f>
        <v>3.033771029668296E-2</v>
      </c>
      <c r="AM45">
        <f>(P45+273.15)</f>
        <v>322.48202743530271</v>
      </c>
      <c r="AN45">
        <f>(O45+273.15)</f>
        <v>303.03396644592283</v>
      </c>
      <c r="AO45">
        <f>(Y45*AG45+Z45*AH45)*AI45</f>
        <v>200.00679240449972</v>
      </c>
      <c r="AP45">
        <f>((AO45+0.00000010773*(AN45^4-AM45^4))-AL45*44100)/(L45*51.4+0.00000043092*AM45^3)</f>
        <v>-11.20490221199614</v>
      </c>
      <c r="AQ45">
        <f>0.61365*EXP(17.502*J45/(240.97+J45))</f>
        <v>12.011263552430677</v>
      </c>
      <c r="AR45">
        <f>AQ45*1000/AA45</f>
        <v>135.78134858518163</v>
      </c>
      <c r="AS45">
        <f>(AR45-U45)</f>
        <v>106.19585931211034</v>
      </c>
      <c r="AT45">
        <f>IF(D45,P45,(O45+P45)/2)</f>
        <v>39.607996940612793</v>
      </c>
      <c r="AU45">
        <f>0.61365*EXP(17.502*AT45/(240.97+AT45))</f>
        <v>7.2597980337397239</v>
      </c>
      <c r="AV45">
        <f>IF(AS45&lt;&gt;0,(1000-(AR45+U45)/2)/AS45*AL45,0)</f>
        <v>0.26205621261636386</v>
      </c>
      <c r="AW45">
        <f>U45*AA45/1000</f>
        <v>2.6171422856618447</v>
      </c>
      <c r="AX45">
        <f>(AU45-AW45)</f>
        <v>4.6426557480778792</v>
      </c>
      <c r="AY45">
        <f>1/(1.6/F45+1.37/N45)</f>
        <v>0.16540255334201256</v>
      </c>
      <c r="AZ45">
        <f>G45*AA45*0.001</f>
        <v>29.23643968420722</v>
      </c>
      <c r="BA45">
        <f>G45/S45</f>
        <v>0.84692492627787974</v>
      </c>
      <c r="BB45">
        <f>(1-AL45*AA45/AQ45/F45)*100</f>
        <v>20.539339733763061</v>
      </c>
      <c r="BC45">
        <f>(S45-E45/(N45/1.35))</f>
        <v>390.60807941506681</v>
      </c>
      <c r="BD45">
        <f>E45*BB45/100/BC45</f>
        <v>-5.5336730168571973E-4</v>
      </c>
    </row>
    <row r="46" spans="1:56" x14ac:dyDescent="0.35">
      <c r="A46" s="1" t="s">
        <v>0</v>
      </c>
      <c r="B46" s="1" t="s">
        <v>1448</v>
      </c>
      <c r="K46" s="1">
        <v>2.72</v>
      </c>
    </row>
    <row r="47" spans="1:56" x14ac:dyDescent="0.35">
      <c r="A47" s="1" t="s">
        <v>0</v>
      </c>
      <c r="B47" s="1" t="s">
        <v>1447</v>
      </c>
      <c r="K47" s="1">
        <v>2.72</v>
      </c>
    </row>
    <row r="48" spans="1:56" x14ac:dyDescent="0.35">
      <c r="A48" s="1">
        <v>11</v>
      </c>
      <c r="B48" s="1" t="s">
        <v>1446</v>
      </c>
      <c r="C48" s="1">
        <v>2368.5000029169023</v>
      </c>
      <c r="D48" s="1">
        <v>0</v>
      </c>
      <c r="E48">
        <f>(R48-S48*(1000-T48)/(1000-U48))*AK48</f>
        <v>-1.2636855467906478</v>
      </c>
      <c r="F48">
        <f>IF(AV48&lt;&gt;0,1/(1/AV48-1/N48),0)</f>
        <v>0.31509833391966896</v>
      </c>
      <c r="G48">
        <f>((AY48-AL48/2)*S48-E48)/(AY48+AL48/2)</f>
        <v>335.78127352913191</v>
      </c>
      <c r="H48">
        <f>AL48*1000</f>
        <v>31.063557309303132</v>
      </c>
      <c r="I48">
        <f>(AQ48-AW48)</f>
        <v>8.6827844098475957</v>
      </c>
      <c r="J48">
        <f>(P48+AP48*D48)</f>
        <v>48.266632080078125</v>
      </c>
      <c r="K48" s="1">
        <v>2.72</v>
      </c>
      <c r="L48">
        <f>(K48*AE48+AF48)</f>
        <v>2.140174012184143</v>
      </c>
      <c r="M48" s="1">
        <v>0.5</v>
      </c>
      <c r="N48">
        <f>L48*(M48+1)*(M48+1)/(M48*M48+1)</f>
        <v>3.8523132219314578</v>
      </c>
      <c r="O48" s="1">
        <v>29.964256286621094</v>
      </c>
      <c r="P48" s="1">
        <v>48.266632080078125</v>
      </c>
      <c r="Q48" s="1">
        <v>29.990839004516602</v>
      </c>
      <c r="R48" s="1">
        <v>400.03494262695313</v>
      </c>
      <c r="S48" s="1">
        <v>390.17935180664063</v>
      </c>
      <c r="T48" s="1">
        <v>3.2142150402069092</v>
      </c>
      <c r="U48" s="1">
        <v>30.551895141601563</v>
      </c>
      <c r="V48" s="1">
        <v>6.6874055862426758</v>
      </c>
      <c r="W48" s="1">
        <v>63.565414428710938</v>
      </c>
      <c r="X48" s="1">
        <v>299.62841796875</v>
      </c>
      <c r="Y48" s="1">
        <v>1600.11572265625</v>
      </c>
      <c r="Z48" s="1">
        <v>9.5607198774814606E-2</v>
      </c>
      <c r="AA48" s="1">
        <v>88.459892272949219</v>
      </c>
      <c r="AB48" s="1">
        <v>-5.9203810691833496</v>
      </c>
      <c r="AC48" s="1">
        <v>0.1936105340719223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1.1015750660615806</v>
      </c>
      <c r="AL48">
        <f>(U48-T48)/(1000-U48)*AK48</f>
        <v>3.106355730930313E-2</v>
      </c>
      <c r="AM48">
        <f>(P48+273.15)</f>
        <v>321.4166320800781</v>
      </c>
      <c r="AN48">
        <f>(O48+273.15)</f>
        <v>303.11425628662107</v>
      </c>
      <c r="AO48">
        <f>(Y48*AG48+Z48*AH48)*AI48</f>
        <v>256.01850990254025</v>
      </c>
      <c r="AP48">
        <f>((AO48+0.00000010773*(AN48^4-AM48^4))-AL48*44100)/(L48*51.4+0.00000043092*AM48^3)</f>
        <v>-10.893706631154446</v>
      </c>
      <c r="AQ48">
        <f>0.61365*EXP(17.502*J48/(240.97+J48))</f>
        <v>11.38540176280811</v>
      </c>
      <c r="AR48">
        <f>AQ48*1000/AA48</f>
        <v>128.70693678529079</v>
      </c>
      <c r="AS48">
        <f>(AR48-U48)</f>
        <v>98.155041643689231</v>
      </c>
      <c r="AT48">
        <f>IF(D48,P48,(O48+P48)/2)</f>
        <v>39.115444183349609</v>
      </c>
      <c r="AU48">
        <f>0.61365*EXP(17.502*AT48/(240.97+AT48))</f>
        <v>7.0704083047753858</v>
      </c>
      <c r="AV48">
        <f>IF(AS48&lt;&gt;0,(1000-(AR48+U48)/2)/AS48*AL48,0)</f>
        <v>0.29127372271717072</v>
      </c>
      <c r="AW48">
        <f>U48*AA48/1000</f>
        <v>2.7026173529605146</v>
      </c>
      <c r="AX48">
        <f>(AU48-AW48)</f>
        <v>4.3677909518148716</v>
      </c>
      <c r="AY48">
        <f>1/(1.6/F48+1.37/N48)</f>
        <v>0.1840464684587293</v>
      </c>
      <c r="AZ48">
        <f>G48*AA48*0.001</f>
        <v>29.703175283660705</v>
      </c>
      <c r="BA48">
        <f>G48/S48</f>
        <v>0.86058186312107432</v>
      </c>
      <c r="BB48">
        <f>(1-AL48*AA48/AQ48/F48)*100</f>
        <v>23.404522612477663</v>
      </c>
      <c r="BC48">
        <f>(S48-E48/(N48/1.35))</f>
        <v>390.62219624578307</v>
      </c>
      <c r="BD48">
        <f>E48*BB48/100/BC48</f>
        <v>-7.5714993257355639E-4</v>
      </c>
    </row>
    <row r="49" spans="1:56" x14ac:dyDescent="0.35">
      <c r="A49" s="1" t="s">
        <v>0</v>
      </c>
      <c r="B49" s="1" t="s">
        <v>1445</v>
      </c>
      <c r="K49" s="1">
        <v>2.72</v>
      </c>
    </row>
    <row r="50" spans="1:56" x14ac:dyDescent="0.35">
      <c r="A50" s="1" t="s">
        <v>0</v>
      </c>
      <c r="B50" s="1" t="s">
        <v>1440</v>
      </c>
      <c r="K50" s="1">
        <v>2.72</v>
      </c>
    </row>
    <row r="51" spans="1:56" x14ac:dyDescent="0.35">
      <c r="A51" s="1">
        <v>12</v>
      </c>
      <c r="B51" s="1" t="s">
        <v>1444</v>
      </c>
      <c r="C51" s="1">
        <v>2572.0000029057264</v>
      </c>
      <c r="D51" s="1">
        <v>0</v>
      </c>
      <c r="E51">
        <f>(R51-S51*(1000-T51)/(1000-U51))*AK51</f>
        <v>-1.293375719127279</v>
      </c>
      <c r="F51">
        <f>IF(AV51&lt;&gt;0,1/(1/AV51-1/N51),0)</f>
        <v>0.33812288987947703</v>
      </c>
      <c r="G51">
        <f>((AY51-AL51/2)*S51-E51)/(AY51+AL51/2)</f>
        <v>337.03492770441551</v>
      </c>
      <c r="H51">
        <f>AL51*1000</f>
        <v>32.062908747771019</v>
      </c>
      <c r="I51">
        <f>(AQ51-AW51)</f>
        <v>8.4012062646483354</v>
      </c>
      <c r="J51">
        <f>(P51+AP51*D51)</f>
        <v>47.958423614501953</v>
      </c>
      <c r="K51" s="1">
        <v>2.72</v>
      </c>
      <c r="L51">
        <f>(K51*AE51+AF51)</f>
        <v>2.140174012184143</v>
      </c>
      <c r="M51" s="1">
        <v>0.5</v>
      </c>
      <c r="N51">
        <f>L51*(M51+1)*(M51+1)/(M51*M51+1)</f>
        <v>3.8523132219314578</v>
      </c>
      <c r="O51" s="1">
        <v>30.042888641357422</v>
      </c>
      <c r="P51" s="1">
        <v>47.958423614501953</v>
      </c>
      <c r="Q51" s="1">
        <v>30.053333282470703</v>
      </c>
      <c r="R51" s="1">
        <v>399.9000244140625</v>
      </c>
      <c r="S51" s="1">
        <v>389.73138427734375</v>
      </c>
      <c r="T51" s="1">
        <v>3.5701634883880615</v>
      </c>
      <c r="U51" s="1">
        <v>31.749879837036133</v>
      </c>
      <c r="V51" s="1">
        <v>7.3941998481750488</v>
      </c>
      <c r="W51" s="1">
        <v>65.757476806640625</v>
      </c>
      <c r="X51" s="1">
        <v>299.65585327148438</v>
      </c>
      <c r="Y51" s="1">
        <v>2000.5648193359375</v>
      </c>
      <c r="Z51" s="1">
        <v>0.23312917351722717</v>
      </c>
      <c r="AA51" s="1">
        <v>88.456184387207031</v>
      </c>
      <c r="AB51" s="1">
        <v>-5.7056989669799805</v>
      </c>
      <c r="AC51" s="1">
        <v>0.192043736577034</v>
      </c>
      <c r="AD51" s="1">
        <v>0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1.1016759311451629</v>
      </c>
      <c r="AL51">
        <f>(U51-T51)/(1000-U51)*AK51</f>
        <v>3.206290874777102E-2</v>
      </c>
      <c r="AM51">
        <f>(P51+273.15)</f>
        <v>321.10842361450193</v>
      </c>
      <c r="AN51">
        <f>(O51+273.15)</f>
        <v>303.1928886413574</v>
      </c>
      <c r="AO51">
        <f>(Y51*AG51+Z51*AH51)*AI51</f>
        <v>320.09036393917268</v>
      </c>
      <c r="AP51">
        <f>((AO51+0.00000010773*(AN51^4-AM51^4))-AL51*44100)/(L51*51.4+0.00000043092*AM51^3)</f>
        <v>-10.693338643835412</v>
      </c>
      <c r="AQ51">
        <f>0.61365*EXP(17.502*J51/(240.97+J51))</f>
        <v>11.20967948978487</v>
      </c>
      <c r="AR51">
        <f>AQ51*1000/AA51</f>
        <v>126.72578596331665</v>
      </c>
      <c r="AS51">
        <f>(AR51-U51)</f>
        <v>94.97590612628052</v>
      </c>
      <c r="AT51">
        <f>IF(D51,P51,(O51+P51)/2)</f>
        <v>39.000656127929688</v>
      </c>
      <c r="AU51">
        <f>0.61365*EXP(17.502*AT51/(240.97+AT51))</f>
        <v>7.0268923128790677</v>
      </c>
      <c r="AV51">
        <f>IF(AS51&lt;&gt;0,(1000-(AR51+U51)/2)/AS51*AL51,0)</f>
        <v>0.31084002823693513</v>
      </c>
      <c r="AW51">
        <f>U51*AA51/1000</f>
        <v>2.808473225136535</v>
      </c>
      <c r="AX51">
        <f>(AU51-AW51)</f>
        <v>4.2184190877425323</v>
      </c>
      <c r="AY51">
        <f>1/(1.6/F51+1.37/N51)</f>
        <v>0.19655487153203424</v>
      </c>
      <c r="AZ51">
        <f>G51*AA51*0.001</f>
        <v>29.812823709950774</v>
      </c>
      <c r="BA51">
        <f>G51/S51</f>
        <v>0.8647877520291567</v>
      </c>
      <c r="BB51">
        <f>(1-AL51*AA51/AQ51/F51)*100</f>
        <v>25.172135108101422</v>
      </c>
      <c r="BC51">
        <f>(S51-E51/(N51/1.35))</f>
        <v>390.18463330467659</v>
      </c>
      <c r="BD51">
        <f>E51*BB51/100/BC51</f>
        <v>-8.3440057778973252E-4</v>
      </c>
    </row>
    <row r="52" spans="1:56" x14ac:dyDescent="0.35">
      <c r="A52" s="1" t="s">
        <v>0</v>
      </c>
      <c r="B52" s="1" t="s">
        <v>1443</v>
      </c>
      <c r="K52" s="1">
        <v>2.4316800000000001</v>
      </c>
    </row>
    <row r="53" spans="1:56" x14ac:dyDescent="0.35">
      <c r="A53" s="1" t="s">
        <v>0</v>
      </c>
      <c r="B53" s="1" t="s">
        <v>1442</v>
      </c>
      <c r="K53" s="1">
        <v>2.4316800000000001</v>
      </c>
    </row>
    <row r="54" spans="1:56" x14ac:dyDescent="0.35">
      <c r="A54" s="1" t="s">
        <v>0</v>
      </c>
      <c r="B54" s="1" t="s">
        <v>1441</v>
      </c>
      <c r="K54" s="1">
        <v>2.4316800000000001</v>
      </c>
    </row>
    <row r="55" spans="1:56" x14ac:dyDescent="0.35">
      <c r="A55" s="1" t="s">
        <v>0</v>
      </c>
      <c r="B55" s="1" t="s">
        <v>1440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B512E3-DD02-4C2C-8646-61D51363AAED}">
  <dimension ref="A1:BD55"/>
  <sheetViews>
    <sheetView zoomScale="50" workbookViewId="0">
      <selection activeCell="K18" sqref="K18:K51"/>
    </sheetView>
  </sheetViews>
  <sheetFormatPr defaultRowHeight="14.5" x14ac:dyDescent="0.35"/>
  <sheetData>
    <row r="1" spans="1:56" x14ac:dyDescent="0.35">
      <c r="A1" s="1" t="s">
        <v>70</v>
      </c>
    </row>
    <row r="2" spans="1:56" x14ac:dyDescent="0.35">
      <c r="A2" s="1" t="s">
        <v>1348</v>
      </c>
    </row>
    <row r="3" spans="1:56" x14ac:dyDescent="0.35">
      <c r="A3" s="1" t="s">
        <v>69</v>
      </c>
      <c r="B3" s="1" t="s">
        <v>624</v>
      </c>
    </row>
    <row r="4" spans="1:56" x14ac:dyDescent="0.35">
      <c r="A4" s="1" t="s">
        <v>67</v>
      </c>
      <c r="B4" s="1" t="s">
        <v>66</v>
      </c>
      <c r="C4" s="1">
        <v>1</v>
      </c>
      <c r="D4" s="1">
        <v>0.15999999642372131</v>
      </c>
    </row>
    <row r="5" spans="1:56" x14ac:dyDescent="0.35">
      <c r="A5" s="1" t="s">
        <v>65</v>
      </c>
      <c r="B5" s="1">
        <v>4</v>
      </c>
    </row>
    <row r="6" spans="1:56" x14ac:dyDescent="0.35">
      <c r="A6" s="1" t="s">
        <v>64</v>
      </c>
      <c r="B6" s="1" t="s">
        <v>623</v>
      </c>
    </row>
    <row r="7" spans="1:56" x14ac:dyDescent="0.35">
      <c r="A7" s="1" t="s">
        <v>0</v>
      </c>
      <c r="B7" s="1" t="s">
        <v>62</v>
      </c>
    </row>
    <row r="9" spans="1:56" x14ac:dyDescent="0.35">
      <c r="A9" s="1" t="s">
        <v>61</v>
      </c>
      <c r="B9" s="1" t="s">
        <v>60</v>
      </c>
      <c r="C9" s="1" t="s">
        <v>59</v>
      </c>
      <c r="D9" s="1" t="s">
        <v>58</v>
      </c>
      <c r="E9" s="1" t="s">
        <v>57</v>
      </c>
      <c r="F9" s="1" t="s">
        <v>56</v>
      </c>
      <c r="G9" s="1" t="s">
        <v>55</v>
      </c>
      <c r="H9" s="1" t="s">
        <v>54</v>
      </c>
      <c r="I9" s="1" t="s">
        <v>53</v>
      </c>
      <c r="J9" s="1" t="s">
        <v>52</v>
      </c>
      <c r="K9" s="1" t="s">
        <v>51</v>
      </c>
      <c r="L9" s="1" t="s">
        <v>50</v>
      </c>
      <c r="M9" s="1" t="s">
        <v>49</v>
      </c>
      <c r="N9" s="1" t="s">
        <v>48</v>
      </c>
      <c r="O9" s="1" t="s">
        <v>47</v>
      </c>
      <c r="P9" s="1" t="s">
        <v>46</v>
      </c>
      <c r="Q9" s="1" t="s">
        <v>45</v>
      </c>
      <c r="R9" s="1" t="s">
        <v>44</v>
      </c>
      <c r="S9" s="1" t="s">
        <v>43</v>
      </c>
      <c r="T9" s="1" t="s">
        <v>42</v>
      </c>
      <c r="U9" s="1" t="s">
        <v>41</v>
      </c>
      <c r="V9" s="1" t="s">
        <v>40</v>
      </c>
      <c r="W9" s="1" t="s">
        <v>39</v>
      </c>
      <c r="X9" s="1" t="s">
        <v>38</v>
      </c>
      <c r="Y9" s="1" t="s">
        <v>37</v>
      </c>
      <c r="Z9" s="1" t="s">
        <v>36</v>
      </c>
      <c r="AA9" s="1" t="s">
        <v>35</v>
      </c>
      <c r="AB9" s="1" t="s">
        <v>34</v>
      </c>
      <c r="AC9" s="1" t="s">
        <v>33</v>
      </c>
      <c r="AD9" s="1" t="s">
        <v>32</v>
      </c>
      <c r="AE9" s="1" t="s">
        <v>31</v>
      </c>
      <c r="AF9" s="1" t="s">
        <v>30</v>
      </c>
      <c r="AG9" s="1" t="s">
        <v>29</v>
      </c>
      <c r="AH9" s="1" t="s">
        <v>28</v>
      </c>
      <c r="AI9" s="1" t="s">
        <v>27</v>
      </c>
      <c r="AJ9" s="1" t="s">
        <v>26</v>
      </c>
      <c r="AK9" s="1" t="s">
        <v>25</v>
      </c>
      <c r="AL9" s="1" t="s">
        <v>24</v>
      </c>
      <c r="AM9" s="1" t="s">
        <v>23</v>
      </c>
      <c r="AN9" s="1" t="s">
        <v>22</v>
      </c>
      <c r="AO9" s="1" t="s">
        <v>21</v>
      </c>
      <c r="AP9" s="1" t="s">
        <v>20</v>
      </c>
      <c r="AQ9" s="1" t="s">
        <v>19</v>
      </c>
      <c r="AR9" s="1" t="s">
        <v>18</v>
      </c>
      <c r="AS9" s="1" t="s">
        <v>17</v>
      </c>
      <c r="AT9" s="1" t="s">
        <v>16</v>
      </c>
      <c r="AU9" s="1" t="s">
        <v>15</v>
      </c>
      <c r="AV9" s="1" t="s">
        <v>14</v>
      </c>
      <c r="AW9" s="1" t="s">
        <v>13</v>
      </c>
      <c r="AX9" s="1" t="s">
        <v>12</v>
      </c>
      <c r="AY9" s="1" t="s">
        <v>11</v>
      </c>
      <c r="AZ9" s="1" t="s">
        <v>10</v>
      </c>
      <c r="BA9" s="1" t="s">
        <v>9</v>
      </c>
      <c r="BB9" s="1" t="s">
        <v>8</v>
      </c>
      <c r="BC9" s="1" t="s">
        <v>7</v>
      </c>
      <c r="BD9" s="1" t="s">
        <v>6</v>
      </c>
    </row>
    <row r="10" spans="1:56" x14ac:dyDescent="0.35">
      <c r="A10" s="1" t="s">
        <v>5</v>
      </c>
      <c r="B10" s="1" t="s">
        <v>5</v>
      </c>
      <c r="C10" s="1" t="s">
        <v>5</v>
      </c>
      <c r="D10" s="1" t="s">
        <v>5</v>
      </c>
      <c r="E10" s="1" t="s">
        <v>4</v>
      </c>
      <c r="F10" s="1" t="s">
        <v>4</v>
      </c>
      <c r="G10" s="1" t="s">
        <v>4</v>
      </c>
      <c r="H10" s="1" t="s">
        <v>4</v>
      </c>
      <c r="I10" s="1" t="s">
        <v>4</v>
      </c>
      <c r="J10" s="1" t="s">
        <v>4</v>
      </c>
      <c r="K10" s="1" t="s">
        <v>5</v>
      </c>
      <c r="L10" s="1" t="s">
        <v>4</v>
      </c>
      <c r="M10" s="1" t="s">
        <v>5</v>
      </c>
      <c r="N10" s="1" t="s">
        <v>4</v>
      </c>
      <c r="O10" s="1" t="s">
        <v>5</v>
      </c>
      <c r="P10" s="1" t="s">
        <v>5</v>
      </c>
      <c r="Q10" s="1" t="s">
        <v>5</v>
      </c>
      <c r="R10" s="1" t="s">
        <v>5</v>
      </c>
      <c r="S10" s="1" t="s">
        <v>5</v>
      </c>
      <c r="T10" s="1" t="s">
        <v>5</v>
      </c>
      <c r="U10" s="1" t="s">
        <v>5</v>
      </c>
      <c r="V10" s="1" t="s">
        <v>5</v>
      </c>
      <c r="W10" s="1" t="s">
        <v>5</v>
      </c>
      <c r="X10" s="1" t="s">
        <v>5</v>
      </c>
      <c r="Y10" s="1" t="s">
        <v>5</v>
      </c>
      <c r="Z10" s="1" t="s">
        <v>5</v>
      </c>
      <c r="AA10" s="1" t="s">
        <v>5</v>
      </c>
      <c r="AB10" s="1" t="s">
        <v>5</v>
      </c>
      <c r="AC10" s="1" t="s">
        <v>5</v>
      </c>
      <c r="AD10" s="1" t="s">
        <v>5</v>
      </c>
      <c r="AE10" s="1" t="s">
        <v>5</v>
      </c>
      <c r="AF10" s="1" t="s">
        <v>5</v>
      </c>
      <c r="AG10" s="1" t="s">
        <v>5</v>
      </c>
      <c r="AH10" s="1" t="s">
        <v>5</v>
      </c>
      <c r="AI10" s="1" t="s">
        <v>5</v>
      </c>
      <c r="AJ10" s="1" t="s">
        <v>5</v>
      </c>
      <c r="AK10" s="1" t="s">
        <v>4</v>
      </c>
      <c r="AL10" s="1" t="s">
        <v>4</v>
      </c>
      <c r="AM10" s="1" t="s">
        <v>4</v>
      </c>
      <c r="AN10" s="1" t="s">
        <v>4</v>
      </c>
      <c r="AO10" s="1" t="s">
        <v>4</v>
      </c>
      <c r="AP10" s="1" t="s">
        <v>4</v>
      </c>
      <c r="AQ10" s="1" t="s">
        <v>4</v>
      </c>
      <c r="AR10" s="1" t="s">
        <v>4</v>
      </c>
      <c r="AS10" s="1" t="s">
        <v>4</v>
      </c>
      <c r="AT10" s="1" t="s">
        <v>4</v>
      </c>
      <c r="AU10" s="1" t="s">
        <v>4</v>
      </c>
      <c r="AV10" s="1" t="s">
        <v>4</v>
      </c>
      <c r="AW10" s="1" t="s">
        <v>4</v>
      </c>
      <c r="AX10" s="1" t="s">
        <v>4</v>
      </c>
      <c r="AY10" s="1" t="s">
        <v>4</v>
      </c>
      <c r="AZ10" s="1" t="s">
        <v>4</v>
      </c>
      <c r="BA10" s="1" t="s">
        <v>4</v>
      </c>
      <c r="BB10" s="1" t="s">
        <v>4</v>
      </c>
      <c r="BC10" s="1" t="s">
        <v>4</v>
      </c>
      <c r="BD10" s="1" t="s">
        <v>4</v>
      </c>
    </row>
    <row r="11" spans="1:56" x14ac:dyDescent="0.35">
      <c r="A11" s="1" t="s">
        <v>0</v>
      </c>
      <c r="B11" s="1" t="s">
        <v>1347</v>
      </c>
    </row>
    <row r="12" spans="1:56" x14ac:dyDescent="0.35">
      <c r="A12" s="1" t="s">
        <v>0</v>
      </c>
      <c r="B12" s="1" t="s">
        <v>1346</v>
      </c>
    </row>
    <row r="13" spans="1:56" x14ac:dyDescent="0.35">
      <c r="A13" s="1" t="s">
        <v>0</v>
      </c>
      <c r="B13" s="1" t="s">
        <v>1345</v>
      </c>
    </row>
    <row r="14" spans="1:56" x14ac:dyDescent="0.35">
      <c r="A14" s="1" t="s">
        <v>0</v>
      </c>
      <c r="B14" s="1" t="s">
        <v>1344</v>
      </c>
    </row>
    <row r="15" spans="1:56" x14ac:dyDescent="0.35">
      <c r="A15" s="1" t="s">
        <v>0</v>
      </c>
      <c r="B15" s="1" t="s">
        <v>1343</v>
      </c>
    </row>
    <row r="16" spans="1:56" x14ac:dyDescent="0.35">
      <c r="A16" s="1" t="s">
        <v>0</v>
      </c>
      <c r="B16" s="1" t="s">
        <v>1342</v>
      </c>
    </row>
    <row r="17" spans="1:56" x14ac:dyDescent="0.35">
      <c r="A17" s="1" t="s">
        <v>0</v>
      </c>
      <c r="B17" s="1" t="s">
        <v>1341</v>
      </c>
    </row>
    <row r="18" spans="1:56" x14ac:dyDescent="0.35">
      <c r="A18" s="1">
        <v>1</v>
      </c>
      <c r="B18" s="1" t="s">
        <v>1340</v>
      </c>
      <c r="C18" s="1">
        <v>323.50000428035855</v>
      </c>
      <c r="D18" s="1">
        <v>0</v>
      </c>
      <c r="E18">
        <f>(R18-S18*(1000-T18)/(1000-U18))*AK18</f>
        <v>-3.5620815649585902</v>
      </c>
      <c r="F18">
        <f>IF(AV18&lt;&gt;0,1/(1/AV18-1/N18),0)</f>
        <v>4.5384050373405227</v>
      </c>
      <c r="G18">
        <f>((AY18-AL18/2)*S18-E18)/(AY18+AL18/2)</f>
        <v>384.99901938780323</v>
      </c>
      <c r="H18">
        <f>AL18*1000</f>
        <v>32.873079740923139</v>
      </c>
      <c r="I18">
        <f>(AQ18-AW18)</f>
        <v>1.3383977482668681</v>
      </c>
      <c r="J18">
        <f>(P18+AP18*D18)</f>
        <v>30.095981597900391</v>
      </c>
      <c r="K18" s="1">
        <v>2.72</v>
      </c>
      <c r="L18">
        <f>(K18*AE18+AF18)</f>
        <v>2.140174012184143</v>
      </c>
      <c r="M18" s="1">
        <v>0.5</v>
      </c>
      <c r="N18">
        <f>L18*(M18+1)*(M18+1)/(M18*M18+1)</f>
        <v>3.8523132219314578</v>
      </c>
      <c r="O18" s="1">
        <v>30.038995742797852</v>
      </c>
      <c r="P18" s="1">
        <v>30.095981597900391</v>
      </c>
      <c r="Q18" s="1">
        <v>30.119361877441406</v>
      </c>
      <c r="R18" s="1">
        <v>399.96463012695313</v>
      </c>
      <c r="S18" s="1">
        <v>391.51504516601563</v>
      </c>
      <c r="T18" s="1">
        <v>4.4558892250061035</v>
      </c>
      <c r="U18" s="1">
        <v>33.302806854248047</v>
      </c>
      <c r="V18" s="1">
        <v>9.2299375534057617</v>
      </c>
      <c r="W18" s="1">
        <v>68.983497619628906</v>
      </c>
      <c r="X18" s="1">
        <v>299.640380859375</v>
      </c>
      <c r="Y18" s="1">
        <v>0.24350471794605255</v>
      </c>
      <c r="Z18" s="1">
        <v>0.11525263637304306</v>
      </c>
      <c r="AA18" s="1">
        <v>88.448905944824219</v>
      </c>
      <c r="AB18" s="1">
        <v>-5.5407695770263672</v>
      </c>
      <c r="AC18" s="1">
        <v>0.18062634766101837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1.1016190472771137</v>
      </c>
      <c r="AL18">
        <f>(U18-T18)/(1000-U18)*AK18</f>
        <v>3.2873079740923142E-2</v>
      </c>
      <c r="AM18">
        <f>(P18+273.15)</f>
        <v>303.24598159790037</v>
      </c>
      <c r="AN18">
        <f>(O18+273.15)</f>
        <v>303.18899574279783</v>
      </c>
      <c r="AO18">
        <f>(Y18*AG18+Z18*AH18)*AI18</f>
        <v>3.8960754000527675E-2</v>
      </c>
      <c r="AP18">
        <f>((AO18+0.00000010773*(AN18^4-AM18^4))-AL18*44100)/(L18*51.4+0.00000043092*AM18^3)</f>
        <v>-11.886002422635226</v>
      </c>
      <c r="AQ18">
        <f>0.61365*EXP(17.502*J18/(240.97+J18))</f>
        <v>4.283994579416901</v>
      </c>
      <c r="AR18">
        <f>AQ18*1000/AA18</f>
        <v>48.434681397747553</v>
      </c>
      <c r="AS18">
        <f>(AR18-U18)</f>
        <v>15.131874543499507</v>
      </c>
      <c r="AT18">
        <f>IF(D18,P18,(O18+P18)/2)</f>
        <v>30.067488670349121</v>
      </c>
      <c r="AU18">
        <f>0.61365*EXP(17.502*AT18/(240.97+AT18))</f>
        <v>4.2769933043825841</v>
      </c>
      <c r="AV18">
        <f>IF(AS18&lt;&gt;0,(1000-(AR18+U18)/2)/AS18*AL18,0)</f>
        <v>2.0836544848240641</v>
      </c>
      <c r="AW18">
        <f>U18*AA18/1000</f>
        <v>2.9455968311500329</v>
      </c>
      <c r="AX18">
        <f>(AU18-AW18)</f>
        <v>1.3313964732325512</v>
      </c>
      <c r="AY18">
        <f>1/(1.6/F18+1.37/N18)</f>
        <v>1.4120758772655837</v>
      </c>
      <c r="AZ18">
        <f>G18*AA18*0.001</f>
        <v>34.052742054681367</v>
      </c>
      <c r="BA18">
        <f>G18/S18</f>
        <v>0.98335689558124295</v>
      </c>
      <c r="BB18">
        <f>(1-AL18*AA18/AQ18/F18)*100</f>
        <v>85.045197107303323</v>
      </c>
      <c r="BC18">
        <f>(S18-E18/(N18/1.35))</f>
        <v>392.76333673413558</v>
      </c>
      <c r="BD18">
        <f>E18*BB18/100/BC18</f>
        <v>-7.7129889801617535E-3</v>
      </c>
    </row>
    <row r="19" spans="1:56" x14ac:dyDescent="0.35">
      <c r="A19" s="1" t="s">
        <v>0</v>
      </c>
      <c r="B19" s="1" t="s">
        <v>1339</v>
      </c>
      <c r="K19" s="1">
        <v>2.72</v>
      </c>
    </row>
    <row r="20" spans="1:56" x14ac:dyDescent="0.35">
      <c r="A20" s="1" t="s">
        <v>0</v>
      </c>
      <c r="B20" s="1" t="s">
        <v>1338</v>
      </c>
      <c r="K20" s="1">
        <v>2.72</v>
      </c>
    </row>
    <row r="21" spans="1:56" x14ac:dyDescent="0.35">
      <c r="A21" s="1">
        <v>2</v>
      </c>
      <c r="B21" s="1" t="s">
        <v>1337</v>
      </c>
      <c r="C21" s="1">
        <v>527.00000429153442</v>
      </c>
      <c r="D21" s="1">
        <v>0</v>
      </c>
      <c r="E21">
        <f>(R21-S21*(1000-T21)/(1000-U21))*AK21</f>
        <v>-2.345889482333813</v>
      </c>
      <c r="F21">
        <f>IF(AV21&lt;&gt;0,1/(1/AV21-1/N21),0)</f>
        <v>3.3746706492151053</v>
      </c>
      <c r="G21">
        <f>((AY21-AL21/2)*S21-E21)/(AY21+AL21/2)</f>
        <v>383.13036335114219</v>
      </c>
      <c r="H21">
        <f>AL21*1000</f>
        <v>30.840356708604471</v>
      </c>
      <c r="I21">
        <f>(AQ21-AW21)</f>
        <v>1.4554761124681663</v>
      </c>
      <c r="J21">
        <f>(P21+AP21*D21)</f>
        <v>30.065872192382813</v>
      </c>
      <c r="K21" s="1">
        <v>2.72</v>
      </c>
      <c r="L21">
        <f>(K21*AE21+AF21)</f>
        <v>2.140174012184143</v>
      </c>
      <c r="M21" s="1">
        <v>0.5</v>
      </c>
      <c r="N21">
        <f>L21*(M21+1)*(M21+1)/(M21*M21+1)</f>
        <v>3.8523132219314578</v>
      </c>
      <c r="O21" s="1">
        <v>29.957477569580078</v>
      </c>
      <c r="P21" s="1">
        <v>30.065872192382813</v>
      </c>
      <c r="Q21" s="1">
        <v>30.075922012329102</v>
      </c>
      <c r="R21" s="1">
        <v>399.91094970703125</v>
      </c>
      <c r="S21" s="1">
        <v>391.08993530273438</v>
      </c>
      <c r="T21" s="1">
        <v>4.7894411087036133</v>
      </c>
      <c r="U21" s="1">
        <v>31.897336959838867</v>
      </c>
      <c r="V21" s="1">
        <v>9.9668397903442383</v>
      </c>
      <c r="W21" s="1">
        <v>66.378440856933594</v>
      </c>
      <c r="X21" s="1">
        <v>299.58074951171875</v>
      </c>
      <c r="Y21" s="1">
        <v>25.045343399047852</v>
      </c>
      <c r="Z21" s="1">
        <v>0.20038528740406036</v>
      </c>
      <c r="AA21" s="1">
        <v>88.443756103515625</v>
      </c>
      <c r="AB21" s="1">
        <v>-5.5506296157836914</v>
      </c>
      <c r="AC21" s="1">
        <v>0.21617685258388519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1.1013998143813186</v>
      </c>
      <c r="AL21">
        <f>(U21-T21)/(1000-U21)*AK21</f>
        <v>3.084035670860447E-2</v>
      </c>
      <c r="AM21">
        <f>(P21+273.15)</f>
        <v>303.21587219238279</v>
      </c>
      <c r="AN21">
        <f>(O21+273.15)</f>
        <v>303.10747756958006</v>
      </c>
      <c r="AO21">
        <f>(Y21*AG21+Z21*AH21)*AI21</f>
        <v>4.0072548542785285</v>
      </c>
      <c r="AP21">
        <f>((AO21+0.00000010773*(AN21^4-AM21^4))-AL21*44100)/(L21*51.4+0.00000043092*AM21^3)</f>
        <v>-11.12421321512466</v>
      </c>
      <c r="AQ21">
        <f>0.61365*EXP(17.502*J21/(240.97+J21))</f>
        <v>4.2765964028958097</v>
      </c>
      <c r="AR21">
        <f>AQ21*1000/AA21</f>
        <v>48.353853243076088</v>
      </c>
      <c r="AS21">
        <f>(AR21-U21)</f>
        <v>16.456516283237221</v>
      </c>
      <c r="AT21">
        <f>IF(D21,P21,(O21+P21)/2)</f>
        <v>30.011674880981445</v>
      </c>
      <c r="AU21">
        <f>0.61365*EXP(17.502*AT21/(240.97+AT21))</f>
        <v>4.263307646271226</v>
      </c>
      <c r="AV21">
        <f>IF(AS21&lt;&gt;0,(1000-(AR21+U21)/2)/AS21*AL21,0)</f>
        <v>1.7988539331793012</v>
      </c>
      <c r="AW21">
        <f>U21*AA21/1000</f>
        <v>2.8211202904276433</v>
      </c>
      <c r="AX21">
        <f>(AU21-AW21)</f>
        <v>1.4421873558435827</v>
      </c>
      <c r="AY21">
        <f>1/(1.6/F21+1.37/N21)</f>
        <v>1.2051810909895992</v>
      </c>
      <c r="AZ21">
        <f>G21*AA21*0.001</f>
        <v>33.885488412079745</v>
      </c>
      <c r="BA21">
        <f>G21/S21</f>
        <v>0.97964771978744258</v>
      </c>
      <c r="BB21">
        <f>(1-AL21*AA21/AQ21/F21)*100</f>
        <v>81.100212976867198</v>
      </c>
      <c r="BC21">
        <f>(S21-E21/(N21/1.35))</f>
        <v>391.91202598402191</v>
      </c>
      <c r="BD21">
        <f>E21*BB21/100/BC21</f>
        <v>-4.8544602876060116E-3</v>
      </c>
    </row>
    <row r="22" spans="1:56" x14ac:dyDescent="0.35">
      <c r="A22" s="1" t="s">
        <v>0</v>
      </c>
      <c r="B22" s="1" t="s">
        <v>1336</v>
      </c>
      <c r="K22" s="1">
        <v>2.72</v>
      </c>
    </row>
    <row r="23" spans="1:56" x14ac:dyDescent="0.35">
      <c r="A23" s="1" t="s">
        <v>0</v>
      </c>
      <c r="B23" s="1" t="s">
        <v>1335</v>
      </c>
      <c r="K23" s="1">
        <v>2.72</v>
      </c>
    </row>
    <row r="24" spans="1:56" x14ac:dyDescent="0.35">
      <c r="A24" s="1">
        <v>3</v>
      </c>
      <c r="B24" s="1" t="s">
        <v>1334</v>
      </c>
      <c r="C24" s="1">
        <v>731.00000429153442</v>
      </c>
      <c r="D24" s="1">
        <v>0</v>
      </c>
      <c r="E24">
        <f>(R24-S24*(1000-T24)/(1000-U24))*AK24</f>
        <v>-1.5088426434835813</v>
      </c>
      <c r="F24">
        <f>IF(AV24&lt;&gt;0,1/(1/AV24-1/N24),0)</f>
        <v>2.6691710567623672</v>
      </c>
      <c r="G24">
        <f>((AY24-AL24/2)*S24-E24)/(AY24+AL24/2)</f>
        <v>382.17138926154894</v>
      </c>
      <c r="H24">
        <f>AL24*1000</f>
        <v>28.699491282537686</v>
      </c>
      <c r="I24">
        <f>(AQ24-AW24)</f>
        <v>1.5468963555952651</v>
      </c>
      <c r="J24">
        <f>(P24+AP24*D24)</f>
        <v>29.900583267211914</v>
      </c>
      <c r="K24" s="1">
        <v>2.72</v>
      </c>
      <c r="L24">
        <f>(K24*AE24+AF24)</f>
        <v>2.140174012184143</v>
      </c>
      <c r="M24" s="1">
        <v>0.5</v>
      </c>
      <c r="N24">
        <f>L24*(M24+1)*(M24+1)/(M24*M24+1)</f>
        <v>3.8523132219314578</v>
      </c>
      <c r="O24" s="1">
        <v>29.834131240844727</v>
      </c>
      <c r="P24" s="1">
        <v>29.900583267211914</v>
      </c>
      <c r="Q24" s="1">
        <v>29.974105834960938</v>
      </c>
      <c r="R24" s="1">
        <v>400.1573486328125</v>
      </c>
      <c r="S24" s="1">
        <v>391.3311767578125</v>
      </c>
      <c r="T24" s="1">
        <v>5.1432557106018066</v>
      </c>
      <c r="U24" s="1">
        <v>30.405607223510742</v>
      </c>
      <c r="V24" s="1">
        <v>10.779684066772461</v>
      </c>
      <c r="W24" s="1">
        <v>63.726718902587891</v>
      </c>
      <c r="X24" s="1">
        <v>299.61215209960938</v>
      </c>
      <c r="Y24" s="1">
        <v>50.042377471923828</v>
      </c>
      <c r="Z24" s="1">
        <v>0.23968029022216797</v>
      </c>
      <c r="AA24" s="1">
        <v>88.447006225585938</v>
      </c>
      <c r="AB24" s="1">
        <v>-5.9709758758544922</v>
      </c>
      <c r="AC24" s="1">
        <v>0.22688271105289459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1.101515265072093</v>
      </c>
      <c r="AL24">
        <f>(U24-T24)/(1000-U24)*AK24</f>
        <v>2.8699491282537685E-2</v>
      </c>
      <c r="AM24">
        <f>(P24+273.15)</f>
        <v>303.05058326721189</v>
      </c>
      <c r="AN24">
        <f>(O24+273.15)</f>
        <v>302.9841312408447</v>
      </c>
      <c r="AO24">
        <f>(Y24*AG24+Z24*AH24)*AI24</f>
        <v>8.0067802165423245</v>
      </c>
      <c r="AP24">
        <f>((AO24+0.00000010773*(AN24^4-AM24^4))-AL24*44100)/(L24*51.4+0.00000043092*AM24^3)</f>
        <v>-10.315202229369596</v>
      </c>
      <c r="AQ24">
        <f>0.61365*EXP(17.502*J24/(240.97+J24))</f>
        <v>4.2361812869858406</v>
      </c>
      <c r="AR24">
        <f>AQ24*1000/AA24</f>
        <v>47.895134813058249</v>
      </c>
      <c r="AS24">
        <f>(AR24-U24)</f>
        <v>17.489527589547507</v>
      </c>
      <c r="AT24">
        <f>IF(D24,P24,(O24+P24)/2)</f>
        <v>29.86735725402832</v>
      </c>
      <c r="AU24">
        <f>0.61365*EXP(17.502*AT24/(240.97+AT24))</f>
        <v>4.228097435836597</v>
      </c>
      <c r="AV24">
        <f>IF(AS24&lt;&gt;0,(1000-(AR24+U24)/2)/AS24*AL24,0)</f>
        <v>1.5767089996913841</v>
      </c>
      <c r="AW24">
        <f>U24*AA24/1000</f>
        <v>2.6892849313905756</v>
      </c>
      <c r="AX24">
        <f>(AU24-AW24)</f>
        <v>1.5388125044460215</v>
      </c>
      <c r="AY24">
        <f>1/(1.6/F24+1.37/N24)</f>
        <v>1.0470463900691211</v>
      </c>
      <c r="AZ24">
        <f>G24*AA24*0.001</f>
        <v>33.801915245257049</v>
      </c>
      <c r="BA24">
        <f>G24/S24</f>
        <v>0.9765932590085139</v>
      </c>
      <c r="BB24">
        <f>(1-AL24*AA24/AQ24/F24)*100</f>
        <v>77.550514528079034</v>
      </c>
      <c r="BC24">
        <f>(S24-E24/(N24/1.35))</f>
        <v>391.85993375428581</v>
      </c>
      <c r="BD24">
        <f>E24*BB24/100/BC24</f>
        <v>-2.986054793175927E-3</v>
      </c>
    </row>
    <row r="25" spans="1:56" x14ac:dyDescent="0.35">
      <c r="A25" s="1" t="s">
        <v>0</v>
      </c>
      <c r="B25" s="1" t="s">
        <v>1333</v>
      </c>
      <c r="K25" s="1">
        <v>2.72</v>
      </c>
    </row>
    <row r="26" spans="1:56" x14ac:dyDescent="0.35">
      <c r="A26" s="1" t="s">
        <v>0</v>
      </c>
      <c r="B26" s="1" t="s">
        <v>1332</v>
      </c>
      <c r="K26" s="1">
        <v>2.72</v>
      </c>
    </row>
    <row r="27" spans="1:56" x14ac:dyDescent="0.35">
      <c r="A27" s="1">
        <v>4</v>
      </c>
      <c r="B27" s="1" t="s">
        <v>1331</v>
      </c>
      <c r="C27" s="1">
        <v>934.00000429153442</v>
      </c>
      <c r="D27" s="1">
        <v>0</v>
      </c>
      <c r="E27">
        <f>(R27-S27*(1000-T27)/(1000-U27))*AK27</f>
        <v>-0.7198664458792321</v>
      </c>
      <c r="F27">
        <f>IF(AV27&lt;&gt;0,1/(1/AV27-1/N27),0)</f>
        <v>2.326046139111678</v>
      </c>
      <c r="G27">
        <f>((AY27-AL27/2)*S27-E27)/(AY27+AL27/2)</f>
        <v>380.7570838435297</v>
      </c>
      <c r="H27">
        <f>AL27*1000</f>
        <v>27.322455451808175</v>
      </c>
      <c r="I27">
        <f>(AQ27-AW27)</f>
        <v>1.6018153643499118</v>
      </c>
      <c r="J27">
        <f>(P27+AP27*D27)</f>
        <v>29.823091506958008</v>
      </c>
      <c r="K27" s="1">
        <v>2.72</v>
      </c>
      <c r="L27">
        <f>(K27*AE27+AF27)</f>
        <v>2.140174012184143</v>
      </c>
      <c r="M27" s="1">
        <v>0.5</v>
      </c>
      <c r="N27">
        <f>L27*(M27+1)*(M27+1)/(M27*M27+1)</f>
        <v>3.8523132219314578</v>
      </c>
      <c r="O27" s="1">
        <v>29.754600524902344</v>
      </c>
      <c r="P27" s="1">
        <v>29.823091506958008</v>
      </c>
      <c r="Q27" s="1">
        <v>29.894479751586914</v>
      </c>
      <c r="R27" s="1">
        <v>400.05255126953125</v>
      </c>
      <c r="S27" s="1">
        <v>391.00772094726563</v>
      </c>
      <c r="T27" s="1">
        <v>5.502863883972168</v>
      </c>
      <c r="U27" s="1">
        <v>29.572774887084961</v>
      </c>
      <c r="V27" s="1">
        <v>11.585869789123535</v>
      </c>
      <c r="W27" s="1">
        <v>62.263275146484375</v>
      </c>
      <c r="X27" s="1">
        <v>299.62435913085938</v>
      </c>
      <c r="Y27" s="1">
        <v>100.68973541259766</v>
      </c>
      <c r="Z27" s="1">
        <v>0.26979735493659973</v>
      </c>
      <c r="AA27" s="1">
        <v>88.443954467773438</v>
      </c>
      <c r="AB27" s="1">
        <v>-6.0190744400024414</v>
      </c>
      <c r="AC27" s="1">
        <v>0.2248900979757309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1.1015601438634532</v>
      </c>
      <c r="AL27">
        <f>(U27-T27)/(1000-U27)*AK27</f>
        <v>2.7322455451808173E-2</v>
      </c>
      <c r="AM27">
        <f>(P27+273.15)</f>
        <v>302.97309150695799</v>
      </c>
      <c r="AN27">
        <f>(O27+273.15)</f>
        <v>302.90460052490232</v>
      </c>
      <c r="AO27">
        <f>(Y27*AG27+Z27*AH27)*AI27</f>
        <v>16.11035730592107</v>
      </c>
      <c r="AP27">
        <f>((AO27+0.00000010773*(AN27^4-AM27^4))-AL27*44100)/(L27*51.4+0.00000043092*AM27^3)</f>
        <v>-9.7519375698899768</v>
      </c>
      <c r="AQ27">
        <f>0.61365*EXP(17.502*J27/(240.97+J27))</f>
        <v>4.2173485199489678</v>
      </c>
      <c r="AR27">
        <f>AQ27*1000/AA27</f>
        <v>47.683852958945366</v>
      </c>
      <c r="AS27">
        <f>(AR27-U27)</f>
        <v>18.111078071860405</v>
      </c>
      <c r="AT27">
        <f>IF(D27,P27,(O27+P27)/2)</f>
        <v>29.788846015930176</v>
      </c>
      <c r="AU27">
        <f>0.61365*EXP(17.502*AT27/(240.97+AT27))</f>
        <v>4.2090491402430086</v>
      </c>
      <c r="AV27">
        <f>IF(AS27&lt;&gt;0,(1000-(AR27+U27)/2)/AS27*AL27,0)</f>
        <v>1.4503297352729003</v>
      </c>
      <c r="AW27">
        <f>U27*AA27/1000</f>
        <v>2.615533155599056</v>
      </c>
      <c r="AX27">
        <f>(AU27-AW27)</f>
        <v>1.5935159846439526</v>
      </c>
      <c r="AY27">
        <f>1/(1.6/F27+1.37/N27)</f>
        <v>0.95831978088713243</v>
      </c>
      <c r="AZ27">
        <f>G27*AA27*0.001</f>
        <v>33.675662186739331</v>
      </c>
      <c r="BA27">
        <f>G27/S27</f>
        <v>0.97378405449666705</v>
      </c>
      <c r="BB27">
        <f>(1-AL27*AA27/AQ27/F27)*100</f>
        <v>75.366276558555569</v>
      </c>
      <c r="BC27">
        <f>(S27-E27/(N27/1.35))</f>
        <v>391.25999007647465</v>
      </c>
      <c r="BD27">
        <f>E27*BB27/100/BC27</f>
        <v>-1.3866394474618886E-3</v>
      </c>
    </row>
    <row r="28" spans="1:56" x14ac:dyDescent="0.35">
      <c r="A28" s="1" t="s">
        <v>0</v>
      </c>
      <c r="B28" s="1" t="s">
        <v>1330</v>
      </c>
      <c r="K28" s="1">
        <v>2.72</v>
      </c>
    </row>
    <row r="29" spans="1:56" x14ac:dyDescent="0.35">
      <c r="A29" s="1" t="s">
        <v>0</v>
      </c>
      <c r="B29" s="1" t="s">
        <v>1329</v>
      </c>
      <c r="K29" s="1">
        <v>2.72</v>
      </c>
    </row>
    <row r="30" spans="1:56" x14ac:dyDescent="0.35">
      <c r="A30" s="1">
        <v>5</v>
      </c>
      <c r="B30" s="1" t="s">
        <v>1328</v>
      </c>
      <c r="C30" s="1">
        <v>1138.0000042915344</v>
      </c>
      <c r="D30" s="1">
        <v>0</v>
      </c>
      <c r="E30">
        <f>(R30-S30*(1000-T30)/(1000-U30))*AK30</f>
        <v>-6.1814157169993882E-2</v>
      </c>
      <c r="F30">
        <f>IF(AV30&lt;&gt;0,1/(1/AV30-1/N30),0)</f>
        <v>2.1688945785498817</v>
      </c>
      <c r="G30">
        <f>((AY30-AL30/2)*S30-E30)/(AY30+AL30/2)</f>
        <v>379.50691785663543</v>
      </c>
      <c r="H30">
        <f>AL30*1000</f>
        <v>26.389682981709427</v>
      </c>
      <c r="I30">
        <f>(AQ30-AW30)</f>
        <v>1.6175890735741634</v>
      </c>
      <c r="J30">
        <f>(P30+AP30*D30)</f>
        <v>29.720758438110352</v>
      </c>
      <c r="K30" s="1">
        <v>2.72</v>
      </c>
      <c r="L30">
        <f>(K30*AE30+AF30)</f>
        <v>2.140174012184143</v>
      </c>
      <c r="M30" s="1">
        <v>0.5</v>
      </c>
      <c r="N30">
        <f>L30*(M30+1)*(M30+1)/(M30*M30+1)</f>
        <v>3.8523132219314578</v>
      </c>
      <c r="O30" s="1">
        <v>29.686212539672852</v>
      </c>
      <c r="P30" s="1">
        <v>29.720758438110352</v>
      </c>
      <c r="Q30" s="1">
        <v>29.826339721679688</v>
      </c>
      <c r="R30" s="1">
        <v>399.84933471679688</v>
      </c>
      <c r="S30" s="1">
        <v>390.54843139648438</v>
      </c>
      <c r="T30" s="1">
        <v>5.8544063568115234</v>
      </c>
      <c r="U30" s="1">
        <v>29.115512847900391</v>
      </c>
      <c r="V30" s="1">
        <v>12.374198913574219</v>
      </c>
      <c r="W30" s="1">
        <v>61.540168762207031</v>
      </c>
      <c r="X30" s="1">
        <v>299.59893798828125</v>
      </c>
      <c r="Y30" s="1">
        <v>151.37657165527344</v>
      </c>
      <c r="Z30" s="1">
        <v>0.23836612701416016</v>
      </c>
      <c r="AA30" s="1">
        <v>88.440872192382813</v>
      </c>
      <c r="AB30" s="1">
        <v>-6.3571739196777344</v>
      </c>
      <c r="AC30" s="1">
        <v>0.22771134972572327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1.1014666837804454</v>
      </c>
      <c r="AL30">
        <f>(U30-T30)/(1000-U30)*AK30</f>
        <v>2.6389682981709427E-2</v>
      </c>
      <c r="AM30">
        <f>(P30+273.15)</f>
        <v>302.87075843811033</v>
      </c>
      <c r="AN30">
        <f>(O30+273.15)</f>
        <v>302.83621253967283</v>
      </c>
      <c r="AO30">
        <f>(Y30*AG30+Z30*AH30)*AI30</f>
        <v>24.220250923478943</v>
      </c>
      <c r="AP30">
        <f>((AO30+0.00000010773*(AN30^4-AM30^4))-AL30*44100)/(L30*51.4+0.00000043092*AM30^3)</f>
        <v>-9.3458463052060416</v>
      </c>
      <c r="AQ30">
        <f>0.61365*EXP(17.502*J30/(240.97+J30))</f>
        <v>4.1925904241710015</v>
      </c>
      <c r="AR30">
        <f>AQ30*1000/AA30</f>
        <v>47.405575275772762</v>
      </c>
      <c r="AS30">
        <f>(AR30-U30)</f>
        <v>18.290062427872371</v>
      </c>
      <c r="AT30">
        <f>IF(D30,P30,(O30+P30)/2)</f>
        <v>29.703485488891602</v>
      </c>
      <c r="AU30">
        <f>0.61365*EXP(17.502*AT30/(240.97+AT30))</f>
        <v>4.1884239896092978</v>
      </c>
      <c r="AV30">
        <f>IF(AS30&lt;&gt;0,(1000-(AR30+U30)/2)/AS30*AL30,0)</f>
        <v>1.3876387493644118</v>
      </c>
      <c r="AW30">
        <f>U30*AA30/1000</f>
        <v>2.5750013505968381</v>
      </c>
      <c r="AX30">
        <f>(AU30-AW30)</f>
        <v>1.6134226390124597</v>
      </c>
      <c r="AY30">
        <f>1/(1.6/F30+1.37/N30)</f>
        <v>0.91463403807480503</v>
      </c>
      <c r="AZ30">
        <f>G30*AA30*0.001</f>
        <v>33.563922818283821</v>
      </c>
      <c r="BA30">
        <f>G30/S30</f>
        <v>0.97172818362022917</v>
      </c>
      <c r="BB30">
        <f>(1-AL30*AA30/AQ30/F30)*100</f>
        <v>74.333520190125569</v>
      </c>
      <c r="BC30">
        <f>(S30-E30/(N30/1.35))</f>
        <v>390.57009347518152</v>
      </c>
      <c r="BD30">
        <f>E30*BB30/100/BC30</f>
        <v>-1.1764505211209452E-4</v>
      </c>
    </row>
    <row r="31" spans="1:56" x14ac:dyDescent="0.35">
      <c r="A31" s="1" t="s">
        <v>0</v>
      </c>
      <c r="B31" s="1" t="s">
        <v>1327</v>
      </c>
      <c r="K31" s="1">
        <v>2.72</v>
      </c>
    </row>
    <row r="32" spans="1:56" x14ac:dyDescent="0.35">
      <c r="A32" s="1" t="s">
        <v>0</v>
      </c>
      <c r="B32" s="1" t="s">
        <v>1326</v>
      </c>
      <c r="K32" s="1">
        <v>2.72</v>
      </c>
    </row>
    <row r="33" spans="1:56" x14ac:dyDescent="0.35">
      <c r="A33" s="1">
        <v>6</v>
      </c>
      <c r="B33" s="1" t="s">
        <v>1325</v>
      </c>
      <c r="C33" s="1">
        <v>1342.0000042915344</v>
      </c>
      <c r="D33" s="1">
        <v>0</v>
      </c>
      <c r="E33">
        <f>(R33-S33*(1000-T33)/(1000-U33))*AK33</f>
        <v>0.3384363946164794</v>
      </c>
      <c r="F33">
        <f>IF(AV33&lt;&gt;0,1/(1/AV33-1/N33),0)</f>
        <v>2.1006715928265813</v>
      </c>
      <c r="G33">
        <f>((AY33-AL33/2)*S33-E33)/(AY33+AL33/2)</f>
        <v>378.92127017365175</v>
      </c>
      <c r="H33">
        <f>AL33*1000</f>
        <v>25.875124688770484</v>
      </c>
      <c r="I33">
        <f>(AQ33-AW33)</f>
        <v>1.619172883911137</v>
      </c>
      <c r="J33">
        <f>(P33+AP33*D33)</f>
        <v>29.684869766235352</v>
      </c>
      <c r="K33" s="1">
        <v>2.72</v>
      </c>
      <c r="L33">
        <f>(K33*AE33+AF33)</f>
        <v>2.140174012184143</v>
      </c>
      <c r="M33" s="1">
        <v>0.5</v>
      </c>
      <c r="N33">
        <f>L33*(M33+1)*(M33+1)/(M33*M33+1)</f>
        <v>3.8523132219314578</v>
      </c>
      <c r="O33" s="1">
        <v>29.651889801025391</v>
      </c>
      <c r="P33" s="1">
        <v>29.684869766235352</v>
      </c>
      <c r="Q33" s="1">
        <v>29.77972412109375</v>
      </c>
      <c r="R33" s="1">
        <v>399.89816284179688</v>
      </c>
      <c r="S33" s="1">
        <v>390.42025756835938</v>
      </c>
      <c r="T33" s="1">
        <v>6.1919026374816895</v>
      </c>
      <c r="U33" s="1">
        <v>28.999956130981445</v>
      </c>
      <c r="V33" s="1">
        <v>13.11335563659668</v>
      </c>
      <c r="W33" s="1">
        <v>61.416778564453125</v>
      </c>
      <c r="X33" s="1">
        <v>299.62799072265625</v>
      </c>
      <c r="Y33" s="1">
        <v>300.49075317382813</v>
      </c>
      <c r="Z33" s="1">
        <v>0.28944382071495056</v>
      </c>
      <c r="AA33" s="1">
        <v>88.440299987792969</v>
      </c>
      <c r="AB33" s="1">
        <v>-6.2423577308654785</v>
      </c>
      <c r="AC33" s="1">
        <v>0.23236584663391113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1.1015734953038829</v>
      </c>
      <c r="AL33">
        <f>(U33-T33)/(1000-U33)*AK33</f>
        <v>2.5875124688770484E-2</v>
      </c>
      <c r="AM33">
        <f>(P33+273.15)</f>
        <v>302.83486976623533</v>
      </c>
      <c r="AN33">
        <f>(O33+273.15)</f>
        <v>302.80188980102537</v>
      </c>
      <c r="AO33">
        <f>(Y33*AG33+Z33*AH33)*AI33</f>
        <v>48.078519433173824</v>
      </c>
      <c r="AP33">
        <f>((AO33+0.00000010773*(AN33^4-AM33^4))-AL33*44100)/(L33*51.4+0.00000043092*AM33^3)</f>
        <v>-8.9643725489232597</v>
      </c>
      <c r="AQ33">
        <f>0.61365*EXP(17.502*J33/(240.97+J33))</f>
        <v>4.1839377037679721</v>
      </c>
      <c r="AR33">
        <f>AQ33*1000/AA33</f>
        <v>47.308045137176869</v>
      </c>
      <c r="AS33">
        <f>(AR33-U33)</f>
        <v>18.308089006195424</v>
      </c>
      <c r="AT33">
        <f>IF(D33,P33,(O33+P33)/2)</f>
        <v>29.668379783630371</v>
      </c>
      <c r="AU33">
        <f>0.61365*EXP(17.502*AT33/(240.97+AT33))</f>
        <v>4.1799672084999511</v>
      </c>
      <c r="AV33">
        <f>IF(AS33&lt;&gt;0,(1000-(AR33+U33)/2)/AS33*AL33,0)</f>
        <v>1.3593928430523932</v>
      </c>
      <c r="AW33">
        <f>U33*AA33/1000</f>
        <v>2.5647648198568351</v>
      </c>
      <c r="AX33">
        <f>(AU33-AW33)</f>
        <v>1.6152023886431159</v>
      </c>
      <c r="AY33">
        <f>1/(1.6/F33+1.37/N33)</f>
        <v>0.89502145020526791</v>
      </c>
      <c r="AZ33">
        <f>G33*AA33*0.001</f>
        <v>33.51191080591331</v>
      </c>
      <c r="BA33">
        <f>G33/S33</f>
        <v>0.9705471548368767</v>
      </c>
      <c r="BB33">
        <f>(1-AL33*AA33/AQ33/F33)*100</f>
        <v>73.963099333311931</v>
      </c>
      <c r="BC33">
        <f>(S33-E33/(N33/1.35))</f>
        <v>390.30165632634947</v>
      </c>
      <c r="BD33">
        <f>E33*BB33/100/BC33</f>
        <v>6.413450793069747E-4</v>
      </c>
    </row>
    <row r="34" spans="1:56" x14ac:dyDescent="0.35">
      <c r="A34" s="1" t="s">
        <v>0</v>
      </c>
      <c r="B34" s="1" t="s">
        <v>1324</v>
      </c>
      <c r="K34" s="1">
        <v>2.72</v>
      </c>
    </row>
    <row r="35" spans="1:56" x14ac:dyDescent="0.35">
      <c r="A35" s="1" t="s">
        <v>0</v>
      </c>
      <c r="B35" s="1" t="s">
        <v>1323</v>
      </c>
      <c r="K35" s="1">
        <v>2.72</v>
      </c>
    </row>
    <row r="36" spans="1:56" x14ac:dyDescent="0.35">
      <c r="A36" s="1">
        <v>7</v>
      </c>
      <c r="B36" s="1" t="s">
        <v>1322</v>
      </c>
      <c r="C36" s="1">
        <v>1546.0000042915344</v>
      </c>
      <c r="D36" s="1">
        <v>0</v>
      </c>
      <c r="E36">
        <f>(R36-S36*(1000-T36)/(1000-U36))*AK36</f>
        <v>0.68646044556921548</v>
      </c>
      <c r="F36">
        <f>IF(AV36&lt;&gt;0,1/(1/AV36-1/N36),0)</f>
        <v>2.09114139972238</v>
      </c>
      <c r="G36">
        <f>((AY36-AL36/2)*S36-E36)/(AY36+AL36/2)</f>
        <v>378.39927236363695</v>
      </c>
      <c r="H36">
        <f>AL36*1000</f>
        <v>25.608036378822433</v>
      </c>
      <c r="I36">
        <f>(AQ36-AW36)</f>
        <v>1.6070413118398723</v>
      </c>
      <c r="J36">
        <f>(P36+AP36*D36)</f>
        <v>29.665628433227539</v>
      </c>
      <c r="K36" s="1">
        <v>2.72</v>
      </c>
      <c r="L36">
        <f>(K36*AE36+AF36)</f>
        <v>2.140174012184143</v>
      </c>
      <c r="M36" s="1">
        <v>0.5</v>
      </c>
      <c r="N36">
        <f>L36*(M36+1)*(M36+1)/(M36*M36+1)</f>
        <v>3.8523132219314578</v>
      </c>
      <c r="O36" s="1">
        <v>29.642744064331055</v>
      </c>
      <c r="P36" s="1">
        <v>29.665628433227539</v>
      </c>
      <c r="Q36" s="1">
        <v>29.757856369018555</v>
      </c>
      <c r="R36" s="1">
        <v>399.89306640625</v>
      </c>
      <c r="S36" s="1">
        <v>390.19821166992188</v>
      </c>
      <c r="T36" s="1">
        <v>6.5142245292663574</v>
      </c>
      <c r="U36" s="1">
        <v>29.086784362792969</v>
      </c>
      <c r="V36" s="1">
        <v>13.802277565002441</v>
      </c>
      <c r="W36" s="1">
        <v>61.628807067871094</v>
      </c>
      <c r="X36" s="1">
        <v>299.60205078125</v>
      </c>
      <c r="Y36" s="1">
        <v>499.93521118164063</v>
      </c>
      <c r="Z36" s="1">
        <v>0.28813406825065613</v>
      </c>
      <c r="AA36" s="1">
        <v>88.434104919433594</v>
      </c>
      <c r="AB36" s="1">
        <v>-6.3392939567565918</v>
      </c>
      <c r="AC36" s="1">
        <v>0.22677941620349884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1.1014781278722423</v>
      </c>
      <c r="AL36">
        <f>(U36-T36)/(1000-U36)*AK36</f>
        <v>2.5608036378822432E-2</v>
      </c>
      <c r="AM36">
        <f>(P36+273.15)</f>
        <v>302.81562843322752</v>
      </c>
      <c r="AN36">
        <f>(O36+273.15)</f>
        <v>302.79274406433103</v>
      </c>
      <c r="AO36">
        <f>(Y36*AG36+Z36*AH36)*AI36</f>
        <v>79.98963200115486</v>
      </c>
      <c r="AP36">
        <f>((AO36+0.00000010773*(AN36^4-AM36^4))-AL36*44100)/(L36*51.4+0.00000043092*AM36^3)</f>
        <v>-8.6053503828568427</v>
      </c>
      <c r="AQ36">
        <f>0.61365*EXP(17.502*J36/(240.97+J36))</f>
        <v>4.1793050519480461</v>
      </c>
      <c r="AR36">
        <f>AQ36*1000/AA36</f>
        <v>47.258973851270746</v>
      </c>
      <c r="AS36">
        <f>(AR36-U36)</f>
        <v>18.172189488477777</v>
      </c>
      <c r="AT36">
        <f>IF(D36,P36,(O36+P36)/2)</f>
        <v>29.654186248779297</v>
      </c>
      <c r="AU36">
        <f>0.61365*EXP(17.502*AT36/(240.97+AT36))</f>
        <v>4.1765522876363201</v>
      </c>
      <c r="AV36">
        <f>IF(AS36&lt;&gt;0,(1000-(AR36+U36)/2)/AS36*AL36,0)</f>
        <v>1.3553955024287163</v>
      </c>
      <c r="AW36">
        <f>U36*AA36/1000</f>
        <v>2.5722637401081738</v>
      </c>
      <c r="AX36">
        <f>(AU36-AW36)</f>
        <v>1.6042885475281463</v>
      </c>
      <c r="AY36">
        <f>1/(1.6/F36+1.37/N36)</f>
        <v>0.8922494080347444</v>
      </c>
      <c r="AZ36">
        <f>G36*AA36*0.001</f>
        <v>33.463400953643202</v>
      </c>
      <c r="BA36">
        <f>G36/S36</f>
        <v>0.96976167764637033</v>
      </c>
      <c r="BB36">
        <f>(1-AL36*AA36/AQ36/F36)*100</f>
        <v>74.0875432314092</v>
      </c>
      <c r="BC36">
        <f>(S36-E36/(N36/1.35))</f>
        <v>389.95764929917732</v>
      </c>
      <c r="BD36">
        <f>E36*BB36/100/BC36</f>
        <v>1.3041972129322957E-3</v>
      </c>
    </row>
    <row r="37" spans="1:56" x14ac:dyDescent="0.35">
      <c r="A37" s="1" t="s">
        <v>0</v>
      </c>
      <c r="B37" s="1" t="s">
        <v>1321</v>
      </c>
      <c r="K37" s="1">
        <v>2.72</v>
      </c>
    </row>
    <row r="38" spans="1:56" x14ac:dyDescent="0.35">
      <c r="A38" s="1" t="s">
        <v>0</v>
      </c>
      <c r="B38" s="1" t="s">
        <v>1320</v>
      </c>
      <c r="K38" s="1">
        <v>2.72</v>
      </c>
    </row>
    <row r="39" spans="1:56" x14ac:dyDescent="0.35">
      <c r="A39" s="1">
        <v>8</v>
      </c>
      <c r="B39" s="1" t="s">
        <v>1319</v>
      </c>
      <c r="C39" s="1">
        <v>1749.0000042915344</v>
      </c>
      <c r="D39" s="1">
        <v>0</v>
      </c>
      <c r="E39">
        <f>(R39-S39*(1000-T39)/(1000-U39))*AK39</f>
        <v>1.0565459753079027</v>
      </c>
      <c r="F39">
        <f>IF(AV39&lt;&gt;0,1/(1/AV39-1/N39),0)</f>
        <v>2.1272235420857859</v>
      </c>
      <c r="G39">
        <f>((AY39-AL39/2)*S39-E39)/(AY39+AL39/2)</f>
        <v>377.86145211882877</v>
      </c>
      <c r="H39">
        <f>AL39*1000</f>
        <v>25.600861017830823</v>
      </c>
      <c r="I39">
        <f>(AQ39-AW39)</f>
        <v>1.5885229497948217</v>
      </c>
      <c r="J39">
        <f>(P39+AP39*D39)</f>
        <v>29.696762084960938</v>
      </c>
      <c r="K39" s="1">
        <v>2.72</v>
      </c>
      <c r="L39">
        <f>(K39*AE39+AF39)</f>
        <v>2.140174012184143</v>
      </c>
      <c r="M39" s="1">
        <v>0.5</v>
      </c>
      <c r="N39">
        <f>L39*(M39+1)*(M39+1)/(M39*M39+1)</f>
        <v>3.8523132219314578</v>
      </c>
      <c r="O39" s="1">
        <v>29.680519104003906</v>
      </c>
      <c r="P39" s="1">
        <v>29.696762084960938</v>
      </c>
      <c r="Q39" s="1">
        <v>29.766033172607422</v>
      </c>
      <c r="R39" s="1">
        <v>399.94046020507813</v>
      </c>
      <c r="S39" s="1">
        <v>389.91909790039063</v>
      </c>
      <c r="T39" s="1">
        <v>6.8242712020874023</v>
      </c>
      <c r="U39" s="1">
        <v>29.382610321044922</v>
      </c>
      <c r="V39" s="1">
        <v>14.426980972290039</v>
      </c>
      <c r="W39" s="1">
        <v>62.116867065429688</v>
      </c>
      <c r="X39" s="1">
        <v>299.6156005859375</v>
      </c>
      <c r="Y39" s="1">
        <v>749.21893310546875</v>
      </c>
      <c r="Z39" s="1">
        <v>0.30253922939300537</v>
      </c>
      <c r="AA39" s="1">
        <v>88.429183959960938</v>
      </c>
      <c r="AB39" s="1">
        <v>-6.1839795112609863</v>
      </c>
      <c r="AC39" s="1">
        <v>0.2370297908782959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1.1015279433306522</v>
      </c>
      <c r="AL39">
        <f>(U39-T39)/(1000-U39)*AK39</f>
        <v>2.5600861017830823E-2</v>
      </c>
      <c r="AM39">
        <f>(P39+273.15)</f>
        <v>302.84676208496091</v>
      </c>
      <c r="AN39">
        <f>(O39+273.15)</f>
        <v>302.83051910400388</v>
      </c>
      <c r="AO39">
        <f>(Y39*AG39+Z39*AH39)*AI39</f>
        <v>119.8750266174593</v>
      </c>
      <c r="AP39">
        <f>((AO39+0.00000010773*(AN39^4-AM39^4))-AL39*44100)/(L39*51.4+0.00000043092*AM39^3)</f>
        <v>-8.2748460756256534</v>
      </c>
      <c r="AQ39">
        <f>0.61365*EXP(17.502*J39/(240.97+J39))</f>
        <v>4.18680320309835</v>
      </c>
      <c r="AR39">
        <f>AQ39*1000/AA39</f>
        <v>47.346396467868068</v>
      </c>
      <c r="AS39">
        <f>(AR39-U39)</f>
        <v>17.963786146823146</v>
      </c>
      <c r="AT39">
        <f>IF(D39,P39,(O39+P39)/2)</f>
        <v>29.688640594482422</v>
      </c>
      <c r="AU39">
        <f>0.61365*EXP(17.502*AT39/(240.97+AT39))</f>
        <v>4.1848461140036077</v>
      </c>
      <c r="AV39">
        <f>IF(AS39&lt;&gt;0,(1000-(AR39+U39)/2)/AS39*AL39,0)</f>
        <v>1.3704625793914276</v>
      </c>
      <c r="AW39">
        <f>U39*AA39/1000</f>
        <v>2.5982802533035283</v>
      </c>
      <c r="AX39">
        <f>(AU39-AW39)</f>
        <v>1.5865658607000794</v>
      </c>
      <c r="AY39">
        <f>1/(1.6/F39+1.37/N39)</f>
        <v>0.90270254650953408</v>
      </c>
      <c r="AZ39">
        <f>G39*AA39*0.001</f>
        <v>33.41397986079388</v>
      </c>
      <c r="BA39">
        <f>G39/S39</f>
        <v>0.96907654473328175</v>
      </c>
      <c r="BB39">
        <f>(1-AL39*AA39/AQ39/F39)*100</f>
        <v>74.581231212622612</v>
      </c>
      <c r="BC39">
        <f>(S39-E39/(N39/1.35))</f>
        <v>389.54884320288954</v>
      </c>
      <c r="BD39">
        <f>E39*BB39/100/BC39</f>
        <v>2.0228143670847397E-3</v>
      </c>
    </row>
    <row r="40" spans="1:56" x14ac:dyDescent="0.35">
      <c r="A40" s="1" t="s">
        <v>0</v>
      </c>
      <c r="B40" s="1" t="s">
        <v>1318</v>
      </c>
      <c r="K40" s="1">
        <v>2.72</v>
      </c>
    </row>
    <row r="41" spans="1:56" x14ac:dyDescent="0.35">
      <c r="A41" s="1" t="s">
        <v>0</v>
      </c>
      <c r="B41" s="1" t="s">
        <v>1317</v>
      </c>
      <c r="K41" s="1">
        <v>2.72</v>
      </c>
    </row>
    <row r="42" spans="1:56" x14ac:dyDescent="0.35">
      <c r="A42" s="1">
        <v>9</v>
      </c>
      <c r="B42" s="1" t="s">
        <v>1316</v>
      </c>
      <c r="C42" s="1">
        <v>1953.0000042915344</v>
      </c>
      <c r="D42" s="1">
        <v>0</v>
      </c>
      <c r="E42">
        <f>(R42-S42*(1000-T42)/(1000-U42))*AK42</f>
        <v>1.372007820203951</v>
      </c>
      <c r="F42">
        <f>IF(AV42&lt;&gt;0,1/(1/AV42-1/N42),0)</f>
        <v>2.2209058557954631</v>
      </c>
      <c r="G42">
        <f>((AY42-AL42/2)*S42-E42)/(AY42+AL42/2)</f>
        <v>377.57750599913089</v>
      </c>
      <c r="H42">
        <f>AL42*1000</f>
        <v>25.679286783954783</v>
      </c>
      <c r="I42">
        <f>(AQ42-AW42)</f>
        <v>1.5498835193777838</v>
      </c>
      <c r="J42">
        <f>(P42+AP42*D42)</f>
        <v>29.668691635131836</v>
      </c>
      <c r="K42" s="1">
        <v>2.72</v>
      </c>
      <c r="L42">
        <f>(K42*AE42+AF42)</f>
        <v>2.140174012184143</v>
      </c>
      <c r="M42" s="1">
        <v>0.5</v>
      </c>
      <c r="N42">
        <f>L42*(M42+1)*(M42+1)/(M42*M42+1)</f>
        <v>3.8523132219314578</v>
      </c>
      <c r="O42" s="1">
        <v>29.709091186523438</v>
      </c>
      <c r="P42" s="1">
        <v>29.668691635131836</v>
      </c>
      <c r="Q42" s="1">
        <v>29.783977508544922</v>
      </c>
      <c r="R42" s="1">
        <v>399.9837646484375</v>
      </c>
      <c r="S42" s="1">
        <v>389.65408325195313</v>
      </c>
      <c r="T42" s="1">
        <v>7.1228327751159668</v>
      </c>
      <c r="U42" s="1">
        <v>29.742650985717773</v>
      </c>
      <c r="V42" s="1">
        <v>15.033642768859863</v>
      </c>
      <c r="W42" s="1">
        <v>62.775638580322266</v>
      </c>
      <c r="X42" s="1">
        <v>299.60543823242188</v>
      </c>
      <c r="Y42" s="1">
        <v>1000.2342529296875</v>
      </c>
      <c r="Z42" s="1">
        <v>0.48459732532501221</v>
      </c>
      <c r="AA42" s="1">
        <v>88.4305419921875</v>
      </c>
      <c r="AB42" s="1">
        <v>-6.0970897674560547</v>
      </c>
      <c r="AC42" s="1">
        <v>0.23329615592956543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1.1014905817368448</v>
      </c>
      <c r="AL42">
        <f>(U42-T42)/(1000-U42)*AK42</f>
        <v>2.5679286783954782E-2</v>
      </c>
      <c r="AM42">
        <f>(P42+273.15)</f>
        <v>302.81869163513181</v>
      </c>
      <c r="AN42">
        <f>(O42+273.15)</f>
        <v>302.85909118652341</v>
      </c>
      <c r="AO42">
        <f>(Y42*AG42+Z42*AH42)*AI42</f>
        <v>160.03747689163356</v>
      </c>
      <c r="AP42">
        <f>((AO42+0.00000010773*(AN42^4-AM42^4))-AL42*44100)/(L42*51.4+0.00000043092*AM42^3)</f>
        <v>-7.9685904706170607</v>
      </c>
      <c r="AQ42">
        <f>0.61365*EXP(17.502*J42/(240.97+J42))</f>
        <v>4.1800422663292762</v>
      </c>
      <c r="AR42">
        <f>AQ42*1000/AA42</f>
        <v>47.269214596678232</v>
      </c>
      <c r="AS42">
        <f>(AR42-U42)</f>
        <v>17.526563610960459</v>
      </c>
      <c r="AT42">
        <f>IF(D42,P42,(O42+P42)/2)</f>
        <v>29.688891410827637</v>
      </c>
      <c r="AU42">
        <f>0.61365*EXP(17.502*AT42/(240.97+AT42))</f>
        <v>4.1849065429365782</v>
      </c>
      <c r="AV42">
        <f>IF(AS42&lt;&gt;0,(1000-(AR42+U42)/2)/AS42*AL42,0)</f>
        <v>1.4087463145077346</v>
      </c>
      <c r="AW42">
        <f>U42*AA42/1000</f>
        <v>2.6301587469514924</v>
      </c>
      <c r="AX42">
        <f>(AU42-AW42)</f>
        <v>1.5547477959850857</v>
      </c>
      <c r="AY42">
        <f>1/(1.6/F42+1.37/N42)</f>
        <v>0.92931859667648919</v>
      </c>
      <c r="AZ42">
        <f>G42*AA42*0.001</f>
        <v>33.389383499561568</v>
      </c>
      <c r="BA42">
        <f>G42/S42</f>
        <v>0.96900692749827178</v>
      </c>
      <c r="BB42">
        <f>(1-AL42*AA42/AQ42/F42)*100</f>
        <v>75.538987928490783</v>
      </c>
      <c r="BC42">
        <f>(S42-E42/(N42/1.35))</f>
        <v>389.17327848594124</v>
      </c>
      <c r="BD42">
        <f>E42*BB42/100/BC42</f>
        <v>2.6630832047716034E-3</v>
      </c>
    </row>
    <row r="43" spans="1:56" x14ac:dyDescent="0.35">
      <c r="A43" s="1" t="s">
        <v>0</v>
      </c>
      <c r="B43" s="1" t="s">
        <v>1315</v>
      </c>
      <c r="K43" s="1">
        <v>2.72</v>
      </c>
    </row>
    <row r="44" spans="1:56" x14ac:dyDescent="0.35">
      <c r="A44" s="1" t="s">
        <v>0</v>
      </c>
      <c r="B44" s="1" t="s">
        <v>1314</v>
      </c>
      <c r="K44" s="1">
        <v>2.72</v>
      </c>
    </row>
    <row r="45" spans="1:56" x14ac:dyDescent="0.35">
      <c r="A45" s="1">
        <v>10</v>
      </c>
      <c r="B45" s="1" t="s">
        <v>1313</v>
      </c>
      <c r="C45" s="1">
        <v>2157.0000042915344</v>
      </c>
      <c r="D45" s="1">
        <v>0</v>
      </c>
      <c r="E45">
        <f>(R45-S45*(1000-T45)/(1000-U45))*AK45</f>
        <v>1.5481942321503332</v>
      </c>
      <c r="F45">
        <f>IF(AV45&lt;&gt;0,1/(1/AV45-1/N45),0)</f>
        <v>2.3059275050189294</v>
      </c>
      <c r="G45">
        <f>((AY45-AL45/2)*S45-E45)/(AY45+AL45/2)</f>
        <v>377.48528025350322</v>
      </c>
      <c r="H45">
        <f>AL45*1000</f>
        <v>25.86964487992396</v>
      </c>
      <c r="I45">
        <f>(AQ45-AW45)</f>
        <v>1.5243331186845088</v>
      </c>
      <c r="J45">
        <f>(P45+AP45*D45)</f>
        <v>29.726512908935547</v>
      </c>
      <c r="K45" s="1">
        <v>2.72</v>
      </c>
      <c r="L45">
        <f>(K45*AE45+AF45)</f>
        <v>2.140174012184143</v>
      </c>
      <c r="M45" s="1">
        <v>0.5</v>
      </c>
      <c r="N45">
        <f>L45*(M45+1)*(M45+1)/(M45*M45+1)</f>
        <v>3.8523132219314578</v>
      </c>
      <c r="O45" s="1">
        <v>29.758441925048828</v>
      </c>
      <c r="P45" s="1">
        <v>29.726512908935547</v>
      </c>
      <c r="Q45" s="1">
        <v>29.820051193237305</v>
      </c>
      <c r="R45" s="1">
        <v>400.07546997070313</v>
      </c>
      <c r="S45" s="1">
        <v>389.52224731445313</v>
      </c>
      <c r="T45" s="1">
        <v>7.4144406318664551</v>
      </c>
      <c r="U45" s="1">
        <v>30.190017700195313</v>
      </c>
      <c r="V45" s="1">
        <v>15.604305267333984</v>
      </c>
      <c r="W45" s="1">
        <v>63.537399291992188</v>
      </c>
      <c r="X45" s="1">
        <v>299.6240234375</v>
      </c>
      <c r="Y45" s="1">
        <v>1250.0950927734375</v>
      </c>
      <c r="Z45" s="1">
        <v>0.37981718778610229</v>
      </c>
      <c r="AA45" s="1">
        <v>88.428108215332031</v>
      </c>
      <c r="AB45" s="1">
        <v>-5.9578061103820801</v>
      </c>
      <c r="AC45" s="1">
        <v>0.23278136551380157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1.1015589096966909</v>
      </c>
      <c r="AL45">
        <f>(U45-T45)/(1000-U45)*AK45</f>
        <v>2.5869644879923961E-2</v>
      </c>
      <c r="AM45">
        <f>(P45+273.15)</f>
        <v>302.87651290893552</v>
      </c>
      <c r="AN45">
        <f>(O45+273.15)</f>
        <v>302.90844192504881</v>
      </c>
      <c r="AO45">
        <f>(Y45*AG45+Z45*AH45)*AI45</f>
        <v>200.01521037306156</v>
      </c>
      <c r="AP45">
        <f>((AO45+0.00000010773*(AN45^4-AM45^4))-AL45*44100)/(L45*51.4+0.00000043092*AM45^3)</f>
        <v>-7.7100481139302506</v>
      </c>
      <c r="AQ45">
        <f>0.61365*EXP(17.502*J45/(240.97+J45))</f>
        <v>4.1939792709001695</v>
      </c>
      <c r="AR45">
        <f>AQ45*1000/AA45</f>
        <v>47.428123879879635</v>
      </c>
      <c r="AS45">
        <f>(AR45-U45)</f>
        <v>17.238106179684323</v>
      </c>
      <c r="AT45">
        <f>IF(D45,P45,(O45+P45)/2)</f>
        <v>29.742477416992188</v>
      </c>
      <c r="AU45">
        <f>0.61365*EXP(17.502*AT45/(240.97+AT45))</f>
        <v>4.1978344190308921</v>
      </c>
      <c r="AV45">
        <f>IF(AS45&lt;&gt;0,(1000-(AR45+U45)/2)/AS45*AL45,0)</f>
        <v>1.4424825871980573</v>
      </c>
      <c r="AW45">
        <f>U45*AA45/1000</f>
        <v>2.6696461522156607</v>
      </c>
      <c r="AX45">
        <f>(AU45-AW45)</f>
        <v>1.5281882668152313</v>
      </c>
      <c r="AY45">
        <f>1/(1.6/F45+1.37/N45)</f>
        <v>0.95283972725692478</v>
      </c>
      <c r="AZ45">
        <f>G45*AA45*0.001</f>
        <v>33.380309211951726</v>
      </c>
      <c r="BA45">
        <f>G45/S45</f>
        <v>0.96909812688764674</v>
      </c>
      <c r="BB45">
        <f>(1-AL45*AA45/AQ45/F45)*100</f>
        <v>76.345766916896849</v>
      </c>
      <c r="BC45">
        <f>(S45-E45/(N45/1.35))</f>
        <v>388.97969999470143</v>
      </c>
      <c r="BD45">
        <f>E45*BB45/100/BC45</f>
        <v>3.0386695241793721E-3</v>
      </c>
    </row>
    <row r="46" spans="1:56" x14ac:dyDescent="0.35">
      <c r="A46" s="1" t="s">
        <v>0</v>
      </c>
      <c r="B46" s="1" t="s">
        <v>1312</v>
      </c>
      <c r="K46" s="1">
        <v>2.72</v>
      </c>
    </row>
    <row r="47" spans="1:56" x14ac:dyDescent="0.35">
      <c r="A47" s="1" t="s">
        <v>0</v>
      </c>
      <c r="B47" s="1" t="s">
        <v>1311</v>
      </c>
      <c r="K47" s="1">
        <v>2.72</v>
      </c>
    </row>
    <row r="48" spans="1:56" x14ac:dyDescent="0.35">
      <c r="A48" s="1">
        <v>11</v>
      </c>
      <c r="B48" s="1" t="s">
        <v>1310</v>
      </c>
      <c r="C48" s="1">
        <v>2361.0000042915344</v>
      </c>
      <c r="D48" s="1">
        <v>0</v>
      </c>
      <c r="E48">
        <f>(R48-S48*(1000-T48)/(1000-U48))*AK48</f>
        <v>1.7803366120377144</v>
      </c>
      <c r="F48">
        <f>IF(AV48&lt;&gt;0,1/(1/AV48-1/N48),0)</f>
        <v>2.5964267163640256</v>
      </c>
      <c r="G48">
        <f>((AY48-AL48/2)*S48-E48)/(AY48+AL48/2)</f>
        <v>377.38443520144278</v>
      </c>
      <c r="H48">
        <f>AL48*1000</f>
        <v>26.509333173961306</v>
      </c>
      <c r="I48">
        <f>(AQ48-AW48)</f>
        <v>1.4520002236813006</v>
      </c>
      <c r="J48">
        <f>(P48+AP48*D48)</f>
        <v>29.733491897583008</v>
      </c>
      <c r="K48" s="1">
        <v>2.72</v>
      </c>
      <c r="L48">
        <f>(K48*AE48+AF48)</f>
        <v>2.140174012184143</v>
      </c>
      <c r="M48" s="1">
        <v>0.5</v>
      </c>
      <c r="N48">
        <f>L48*(M48+1)*(M48+1)/(M48*M48+1)</f>
        <v>3.8523132219314578</v>
      </c>
      <c r="O48" s="1">
        <v>29.854103088378906</v>
      </c>
      <c r="P48" s="1">
        <v>29.733491897583008</v>
      </c>
      <c r="Q48" s="1">
        <v>29.894210815429688</v>
      </c>
      <c r="R48" s="1">
        <v>399.96603393554688</v>
      </c>
      <c r="S48" s="1">
        <v>388.98684692382813</v>
      </c>
      <c r="T48" s="1">
        <v>7.7055044174194336</v>
      </c>
      <c r="U48" s="1">
        <v>31.028146743774414</v>
      </c>
      <c r="V48" s="1">
        <v>16.127317428588867</v>
      </c>
      <c r="W48" s="1">
        <v>64.940696716308594</v>
      </c>
      <c r="X48" s="1">
        <v>299.57192993164063</v>
      </c>
      <c r="Y48" s="1">
        <v>1600.2601318359375</v>
      </c>
      <c r="Z48" s="1">
        <v>0.21740779280662537</v>
      </c>
      <c r="AA48" s="1">
        <v>88.425003051757813</v>
      </c>
      <c r="AB48" s="1">
        <v>-5.777289867401123</v>
      </c>
      <c r="AC48" s="1">
        <v>0.23490957915782928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1.1013673894545608</v>
      </c>
      <c r="AL48">
        <f>(U48-T48)/(1000-U48)*AK48</f>
        <v>2.6509333173961307E-2</v>
      </c>
      <c r="AM48">
        <f>(P48+273.15)</f>
        <v>302.88349189758299</v>
      </c>
      <c r="AN48">
        <f>(O48+273.15)</f>
        <v>303.00410308837888</v>
      </c>
      <c r="AO48">
        <f>(Y48*AG48+Z48*AH48)*AI48</f>
        <v>256.0416153707738</v>
      </c>
      <c r="AP48">
        <f>((AO48+0.00000010773*(AN48^4-AM48^4))-AL48*44100)/(L48*51.4+0.00000043092*AM48^3)</f>
        <v>-7.4732424392269756</v>
      </c>
      <c r="AQ48">
        <f>0.61365*EXP(17.502*J48/(240.97+J48))</f>
        <v>4.1956641941899422</v>
      </c>
      <c r="AR48">
        <f>AQ48*1000/AA48</f>
        <v>47.448844211337985</v>
      </c>
      <c r="AS48">
        <f>(AR48-U48)</f>
        <v>16.420697467563571</v>
      </c>
      <c r="AT48">
        <f>IF(D48,P48,(O48+P48)/2)</f>
        <v>29.793797492980957</v>
      </c>
      <c r="AU48">
        <f>0.61365*EXP(17.502*AT48/(240.97+AT48))</f>
        <v>4.21024824749116</v>
      </c>
      <c r="AV48">
        <f>IF(AS48&lt;&gt;0,(1000-(AR48+U48)/2)/AS48*AL48,0)</f>
        <v>1.5510392828570145</v>
      </c>
      <c r="AW48">
        <f>U48*AA48/1000</f>
        <v>2.7436639705086416</v>
      </c>
      <c r="AX48">
        <f>(AU48-AW48)</f>
        <v>1.4665842769825184</v>
      </c>
      <c r="AY48">
        <f>1/(1.6/F48+1.37/N48)</f>
        <v>1.0289526629546848</v>
      </c>
      <c r="AZ48">
        <f>G48*AA48*0.001</f>
        <v>33.370219834373479</v>
      </c>
      <c r="BA48">
        <f>G48/S48</f>
        <v>0.97017274025037314</v>
      </c>
      <c r="BB48">
        <f>(1-AL48*AA48/AQ48/F48)*100</f>
        <v>78.482238172309039</v>
      </c>
      <c r="BC48">
        <f>(S48-E48/(N48/1.35))</f>
        <v>388.36294790840856</v>
      </c>
      <c r="BD48">
        <f>E48*BB48/100/BC48</f>
        <v>3.5977892011927544E-3</v>
      </c>
    </row>
    <row r="49" spans="1:56" x14ac:dyDescent="0.35">
      <c r="A49" s="1" t="s">
        <v>0</v>
      </c>
      <c r="B49" s="1" t="s">
        <v>1309</v>
      </c>
      <c r="K49" s="1">
        <v>2.72</v>
      </c>
    </row>
    <row r="50" spans="1:56" x14ac:dyDescent="0.35">
      <c r="A50" s="1" t="s">
        <v>0</v>
      </c>
      <c r="B50" s="1" t="s">
        <v>1304</v>
      </c>
      <c r="K50" s="1">
        <v>2.72</v>
      </c>
    </row>
    <row r="51" spans="1:56" x14ac:dyDescent="0.35">
      <c r="A51" s="1">
        <v>12</v>
      </c>
      <c r="B51" s="1" t="s">
        <v>1308</v>
      </c>
      <c r="C51" s="1">
        <v>2564.5000042803586</v>
      </c>
      <c r="D51" s="1">
        <v>0</v>
      </c>
      <c r="E51">
        <f>(R51-S51*(1000-T51)/(1000-U51))*AK51</f>
        <v>2.0295322746648945</v>
      </c>
      <c r="F51">
        <f>IF(AV51&lt;&gt;0,1/(1/AV51-1/N51),0)</f>
        <v>3.001267212087471</v>
      </c>
      <c r="G51">
        <f>((AY51-AL51/2)*S51-E51)/(AY51+AL51/2)</f>
        <v>377.39495672637366</v>
      </c>
      <c r="H51">
        <f>AL51*1000</f>
        <v>27.467649865706477</v>
      </c>
      <c r="I51">
        <f>(AQ51-AW51)</f>
        <v>1.3821438448774073</v>
      </c>
      <c r="J51">
        <f>(P51+AP51*D51)</f>
        <v>29.844720840454102</v>
      </c>
      <c r="K51" s="1">
        <v>2.72</v>
      </c>
      <c r="L51">
        <f>(K51*AE51+AF51)</f>
        <v>2.140174012184143</v>
      </c>
      <c r="M51" s="1">
        <v>0.5</v>
      </c>
      <c r="N51">
        <f>L51*(M51+1)*(M51+1)/(M51*M51+1)</f>
        <v>3.8523132219314578</v>
      </c>
      <c r="O51" s="1">
        <v>30.007179260253906</v>
      </c>
      <c r="P51" s="1">
        <v>29.844720840454102</v>
      </c>
      <c r="Q51" s="1">
        <v>30.019502639770508</v>
      </c>
      <c r="R51" s="1">
        <v>400.07781982421875</v>
      </c>
      <c r="S51" s="1">
        <v>388.547607421875</v>
      </c>
      <c r="T51" s="1">
        <v>7.9924907684326172</v>
      </c>
      <c r="U51" s="1">
        <v>32.125148773193359</v>
      </c>
      <c r="V51" s="1">
        <v>16.580217361450195</v>
      </c>
      <c r="W51" s="1">
        <v>66.642791748046875</v>
      </c>
      <c r="X51" s="1">
        <v>299.64321899414063</v>
      </c>
      <c r="Y51" s="1">
        <v>1999.7723388671875</v>
      </c>
      <c r="Z51" s="1">
        <v>0.21478860080242157</v>
      </c>
      <c r="AA51" s="1">
        <v>88.418388366699219</v>
      </c>
      <c r="AB51" s="1">
        <v>-5.4212169647216797</v>
      </c>
      <c r="AC51" s="1">
        <v>0.23716063797473907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1.101629481596105</v>
      </c>
      <c r="AL51">
        <f>(U51-T51)/(1000-U51)*AK51</f>
        <v>2.7467649865706475E-2</v>
      </c>
      <c r="AM51">
        <f>(P51+273.15)</f>
        <v>302.99472084045408</v>
      </c>
      <c r="AN51">
        <f>(O51+273.15)</f>
        <v>303.15717926025388</v>
      </c>
      <c r="AO51">
        <f>(Y51*AG51+Z51*AH51)*AI51</f>
        <v>319.96356706700681</v>
      </c>
      <c r="AP51">
        <f>((AO51+0.00000010773*(AN51^4-AM51^4))-AL51*44100)/(L51*51.4+0.00000043092*AM51^3)</f>
        <v>-7.290748788034251</v>
      </c>
      <c r="AQ51">
        <f>0.61365*EXP(17.502*J51/(240.97+J51))</f>
        <v>4.2225977254436087</v>
      </c>
      <c r="AR51">
        <f>AQ51*1000/AA51</f>
        <v>47.757008507451538</v>
      </c>
      <c r="AS51">
        <f>(AR51-U51)</f>
        <v>15.631859734258178</v>
      </c>
      <c r="AT51">
        <f>IF(D51,P51,(O51+P51)/2)</f>
        <v>29.925950050354004</v>
      </c>
      <c r="AU51">
        <f>0.61365*EXP(17.502*AT51/(240.97+AT51))</f>
        <v>4.2423620610791897</v>
      </c>
      <c r="AV51">
        <f>IF(AS51&lt;&gt;0,(1000-(AR51+U51)/2)/AS51*AL51,0)</f>
        <v>1.6869753663770888</v>
      </c>
      <c r="AW51">
        <f>U51*AA51/1000</f>
        <v>2.8404538805662014</v>
      </c>
      <c r="AX51">
        <f>(AU51-AW51)</f>
        <v>1.4019081805129883</v>
      </c>
      <c r="AY51">
        <f>1/(1.6/F51+1.37/N51)</f>
        <v>1.1251902083115948</v>
      </c>
      <c r="AZ51">
        <f>G51*AA51*0.001</f>
        <v>33.368653851466149</v>
      </c>
      <c r="BA51">
        <f>G51/S51</f>
        <v>0.97129656576834333</v>
      </c>
      <c r="BB51">
        <f>(1-AL51*AA51/AQ51/F51)*100</f>
        <v>80.836284085718091</v>
      </c>
      <c r="BC51">
        <f>(S51-E51/(N51/1.35))</f>
        <v>387.83638057894871</v>
      </c>
      <c r="BD51">
        <f>E51*BB51/100/BC51</f>
        <v>4.2301304295136568E-3</v>
      </c>
    </row>
    <row r="52" spans="1:56" x14ac:dyDescent="0.35">
      <c r="A52" s="1" t="s">
        <v>0</v>
      </c>
      <c r="B52" s="1" t="s">
        <v>1307</v>
      </c>
      <c r="K52" s="1">
        <v>1.9203199999999998</v>
      </c>
    </row>
    <row r="53" spans="1:56" x14ac:dyDescent="0.35">
      <c r="A53" s="1" t="s">
        <v>0</v>
      </c>
      <c r="B53" s="1" t="s">
        <v>1306</v>
      </c>
    </row>
    <row r="54" spans="1:56" x14ac:dyDescent="0.35">
      <c r="A54" s="1" t="s">
        <v>0</v>
      </c>
      <c r="B54" s="1" t="s">
        <v>1305</v>
      </c>
    </row>
    <row r="55" spans="1:56" x14ac:dyDescent="0.35">
      <c r="A55" s="1" t="s">
        <v>0</v>
      </c>
      <c r="B55" s="1" t="s">
        <v>1304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BBE175-272A-4666-8F9D-F2CF665FDE90}">
  <dimension ref="A1:BD55"/>
  <sheetViews>
    <sheetView zoomScale="47" workbookViewId="0">
      <selection activeCell="E18" sqref="E18:E51"/>
    </sheetView>
  </sheetViews>
  <sheetFormatPr defaultRowHeight="14.5" x14ac:dyDescent="0.35"/>
  <sheetData>
    <row r="1" spans="1:56" x14ac:dyDescent="0.35">
      <c r="A1" s="1" t="s">
        <v>70</v>
      </c>
    </row>
    <row r="2" spans="1:56" x14ac:dyDescent="0.35">
      <c r="A2" s="1" t="s">
        <v>1394</v>
      </c>
    </row>
    <row r="3" spans="1:56" x14ac:dyDescent="0.35">
      <c r="A3" s="1" t="s">
        <v>69</v>
      </c>
      <c r="B3" s="1" t="s">
        <v>624</v>
      </c>
    </row>
    <row r="4" spans="1:56" x14ac:dyDescent="0.35">
      <c r="A4" s="1" t="s">
        <v>67</v>
      </c>
      <c r="B4" s="1" t="s">
        <v>66</v>
      </c>
      <c r="C4" s="1">
        <v>1</v>
      </c>
      <c r="D4" s="1">
        <v>0.15999999642372131</v>
      </c>
    </row>
    <row r="5" spans="1:56" x14ac:dyDescent="0.35">
      <c r="A5" s="1" t="s">
        <v>65</v>
      </c>
      <c r="B5" s="1">
        <v>4</v>
      </c>
    </row>
    <row r="6" spans="1:56" x14ac:dyDescent="0.35">
      <c r="A6" s="1" t="s">
        <v>64</v>
      </c>
      <c r="B6" s="1" t="s">
        <v>623</v>
      </c>
    </row>
    <row r="7" spans="1:56" x14ac:dyDescent="0.35">
      <c r="A7" s="1" t="s">
        <v>0</v>
      </c>
      <c r="B7" s="1" t="s">
        <v>62</v>
      </c>
    </row>
    <row r="9" spans="1:56" x14ac:dyDescent="0.35">
      <c r="A9" s="1" t="s">
        <v>61</v>
      </c>
      <c r="B9" s="1" t="s">
        <v>60</v>
      </c>
      <c r="C9" s="1" t="s">
        <v>59</v>
      </c>
      <c r="D9" s="1" t="s">
        <v>58</v>
      </c>
      <c r="E9" s="1" t="s">
        <v>57</v>
      </c>
      <c r="F9" s="1" t="s">
        <v>56</v>
      </c>
      <c r="G9" s="1" t="s">
        <v>55</v>
      </c>
      <c r="H9" s="1" t="s">
        <v>54</v>
      </c>
      <c r="I9" s="1" t="s">
        <v>53</v>
      </c>
      <c r="J9" s="1" t="s">
        <v>52</v>
      </c>
      <c r="K9" s="1" t="s">
        <v>51</v>
      </c>
      <c r="L9" s="1" t="s">
        <v>50</v>
      </c>
      <c r="M9" s="1" t="s">
        <v>49</v>
      </c>
      <c r="N9" s="1" t="s">
        <v>48</v>
      </c>
      <c r="O9" s="1" t="s">
        <v>47</v>
      </c>
      <c r="P9" s="1" t="s">
        <v>46</v>
      </c>
      <c r="Q9" s="1" t="s">
        <v>45</v>
      </c>
      <c r="R9" s="1" t="s">
        <v>44</v>
      </c>
      <c r="S9" s="1" t="s">
        <v>43</v>
      </c>
      <c r="T9" s="1" t="s">
        <v>42</v>
      </c>
      <c r="U9" s="1" t="s">
        <v>41</v>
      </c>
      <c r="V9" s="1" t="s">
        <v>40</v>
      </c>
      <c r="W9" s="1" t="s">
        <v>39</v>
      </c>
      <c r="X9" s="1" t="s">
        <v>38</v>
      </c>
      <c r="Y9" s="1" t="s">
        <v>37</v>
      </c>
      <c r="Z9" s="1" t="s">
        <v>36</v>
      </c>
      <c r="AA9" s="1" t="s">
        <v>35</v>
      </c>
      <c r="AB9" s="1" t="s">
        <v>34</v>
      </c>
      <c r="AC9" s="1" t="s">
        <v>33</v>
      </c>
      <c r="AD9" s="1" t="s">
        <v>32</v>
      </c>
      <c r="AE9" s="1" t="s">
        <v>31</v>
      </c>
      <c r="AF9" s="1" t="s">
        <v>30</v>
      </c>
      <c r="AG9" s="1" t="s">
        <v>29</v>
      </c>
      <c r="AH9" s="1" t="s">
        <v>28</v>
      </c>
      <c r="AI9" s="1" t="s">
        <v>27</v>
      </c>
      <c r="AJ9" s="1" t="s">
        <v>26</v>
      </c>
      <c r="AK9" s="1" t="s">
        <v>25</v>
      </c>
      <c r="AL9" s="1" t="s">
        <v>24</v>
      </c>
      <c r="AM9" s="1" t="s">
        <v>23</v>
      </c>
      <c r="AN9" s="1" t="s">
        <v>22</v>
      </c>
      <c r="AO9" s="1" t="s">
        <v>21</v>
      </c>
      <c r="AP9" s="1" t="s">
        <v>20</v>
      </c>
      <c r="AQ9" s="1" t="s">
        <v>19</v>
      </c>
      <c r="AR9" s="1" t="s">
        <v>18</v>
      </c>
      <c r="AS9" s="1" t="s">
        <v>17</v>
      </c>
      <c r="AT9" s="1" t="s">
        <v>16</v>
      </c>
      <c r="AU9" s="1" t="s">
        <v>15</v>
      </c>
      <c r="AV9" s="1" t="s">
        <v>14</v>
      </c>
      <c r="AW9" s="1" t="s">
        <v>13</v>
      </c>
      <c r="AX9" s="1" t="s">
        <v>12</v>
      </c>
      <c r="AY9" s="1" t="s">
        <v>11</v>
      </c>
      <c r="AZ9" s="1" t="s">
        <v>10</v>
      </c>
      <c r="BA9" s="1" t="s">
        <v>9</v>
      </c>
      <c r="BB9" s="1" t="s">
        <v>8</v>
      </c>
      <c r="BC9" s="1" t="s">
        <v>7</v>
      </c>
      <c r="BD9" s="1" t="s">
        <v>6</v>
      </c>
    </row>
    <row r="10" spans="1:56" x14ac:dyDescent="0.35">
      <c r="A10" s="1" t="s">
        <v>5</v>
      </c>
      <c r="B10" s="1" t="s">
        <v>5</v>
      </c>
      <c r="C10" s="1" t="s">
        <v>5</v>
      </c>
      <c r="D10" s="1" t="s">
        <v>5</v>
      </c>
      <c r="E10" s="1" t="s">
        <v>4</v>
      </c>
      <c r="F10" s="1" t="s">
        <v>4</v>
      </c>
      <c r="G10" s="1" t="s">
        <v>4</v>
      </c>
      <c r="H10" s="1" t="s">
        <v>4</v>
      </c>
      <c r="I10" s="1" t="s">
        <v>4</v>
      </c>
      <c r="J10" s="1" t="s">
        <v>4</v>
      </c>
      <c r="K10" s="1" t="s">
        <v>5</v>
      </c>
      <c r="L10" s="1" t="s">
        <v>4</v>
      </c>
      <c r="M10" s="1" t="s">
        <v>5</v>
      </c>
      <c r="N10" s="1" t="s">
        <v>4</v>
      </c>
      <c r="O10" s="1" t="s">
        <v>5</v>
      </c>
      <c r="P10" s="1" t="s">
        <v>5</v>
      </c>
      <c r="Q10" s="1" t="s">
        <v>5</v>
      </c>
      <c r="R10" s="1" t="s">
        <v>5</v>
      </c>
      <c r="S10" s="1" t="s">
        <v>5</v>
      </c>
      <c r="T10" s="1" t="s">
        <v>5</v>
      </c>
      <c r="U10" s="1" t="s">
        <v>5</v>
      </c>
      <c r="V10" s="1" t="s">
        <v>5</v>
      </c>
      <c r="W10" s="1" t="s">
        <v>5</v>
      </c>
      <c r="X10" s="1" t="s">
        <v>5</v>
      </c>
      <c r="Y10" s="1" t="s">
        <v>5</v>
      </c>
      <c r="Z10" s="1" t="s">
        <v>5</v>
      </c>
      <c r="AA10" s="1" t="s">
        <v>5</v>
      </c>
      <c r="AB10" s="1" t="s">
        <v>5</v>
      </c>
      <c r="AC10" s="1" t="s">
        <v>5</v>
      </c>
      <c r="AD10" s="1" t="s">
        <v>5</v>
      </c>
      <c r="AE10" s="1" t="s">
        <v>5</v>
      </c>
      <c r="AF10" s="1" t="s">
        <v>5</v>
      </c>
      <c r="AG10" s="1" t="s">
        <v>5</v>
      </c>
      <c r="AH10" s="1" t="s">
        <v>5</v>
      </c>
      <c r="AI10" s="1" t="s">
        <v>5</v>
      </c>
      <c r="AJ10" s="1" t="s">
        <v>5</v>
      </c>
      <c r="AK10" s="1" t="s">
        <v>4</v>
      </c>
      <c r="AL10" s="1" t="s">
        <v>4</v>
      </c>
      <c r="AM10" s="1" t="s">
        <v>4</v>
      </c>
      <c r="AN10" s="1" t="s">
        <v>4</v>
      </c>
      <c r="AO10" s="1" t="s">
        <v>4</v>
      </c>
      <c r="AP10" s="1" t="s">
        <v>4</v>
      </c>
      <c r="AQ10" s="1" t="s">
        <v>4</v>
      </c>
      <c r="AR10" s="1" t="s">
        <v>4</v>
      </c>
      <c r="AS10" s="1" t="s">
        <v>4</v>
      </c>
      <c r="AT10" s="1" t="s">
        <v>4</v>
      </c>
      <c r="AU10" s="1" t="s">
        <v>4</v>
      </c>
      <c r="AV10" s="1" t="s">
        <v>4</v>
      </c>
      <c r="AW10" s="1" t="s">
        <v>4</v>
      </c>
      <c r="AX10" s="1" t="s">
        <v>4</v>
      </c>
      <c r="AY10" s="1" t="s">
        <v>4</v>
      </c>
      <c r="AZ10" s="1" t="s">
        <v>4</v>
      </c>
      <c r="BA10" s="1" t="s">
        <v>4</v>
      </c>
      <c r="BB10" s="1" t="s">
        <v>4</v>
      </c>
      <c r="BC10" s="1" t="s">
        <v>4</v>
      </c>
      <c r="BD10" s="1" t="s">
        <v>4</v>
      </c>
    </row>
    <row r="11" spans="1:56" x14ac:dyDescent="0.35">
      <c r="A11" s="1" t="s">
        <v>0</v>
      </c>
      <c r="B11" s="1" t="s">
        <v>1393</v>
      </c>
    </row>
    <row r="12" spans="1:56" x14ac:dyDescent="0.35">
      <c r="A12" s="1" t="s">
        <v>0</v>
      </c>
      <c r="B12" s="1" t="s">
        <v>1392</v>
      </c>
    </row>
    <row r="13" spans="1:56" x14ac:dyDescent="0.35">
      <c r="A13" s="1" t="s">
        <v>0</v>
      </c>
      <c r="B13" s="1" t="s">
        <v>1391</v>
      </c>
    </row>
    <row r="14" spans="1:56" x14ac:dyDescent="0.35">
      <c r="A14" s="1" t="s">
        <v>0</v>
      </c>
      <c r="B14" s="1" t="s">
        <v>1390</v>
      </c>
    </row>
    <row r="15" spans="1:56" x14ac:dyDescent="0.35">
      <c r="A15" s="1" t="s">
        <v>0</v>
      </c>
      <c r="B15" s="1" t="s">
        <v>1389</v>
      </c>
    </row>
    <row r="16" spans="1:56" x14ac:dyDescent="0.35">
      <c r="A16" s="1" t="s">
        <v>0</v>
      </c>
      <c r="B16" s="1" t="s">
        <v>1388</v>
      </c>
    </row>
    <row r="17" spans="1:56" x14ac:dyDescent="0.35">
      <c r="A17" s="1" t="s">
        <v>0</v>
      </c>
      <c r="B17" s="1" t="s">
        <v>1387</v>
      </c>
    </row>
    <row r="18" spans="1:56" x14ac:dyDescent="0.35">
      <c r="A18" s="1">
        <v>1</v>
      </c>
      <c r="B18" s="1" t="s">
        <v>1386</v>
      </c>
      <c r="C18" s="1">
        <v>277.50000119581819</v>
      </c>
      <c r="D18" s="1">
        <v>0</v>
      </c>
      <c r="E18">
        <f>(R18-S18*(1000-T18)/(1000-U18))*AK18</f>
        <v>-3.4548224872432471</v>
      </c>
      <c r="F18">
        <f>IF(AV18&lt;&gt;0,1/(1/AV18-1/N18),0)</f>
        <v>3.1701666723154398</v>
      </c>
      <c r="G18">
        <f>((AY18-AL18/2)*S18-E18)/(AY18+AL18/2)</f>
        <v>386.5745013964202</v>
      </c>
      <c r="H18">
        <f>AL18*1000</f>
        <v>28.893375547855882</v>
      </c>
      <c r="I18">
        <f>(AQ18-AW18)</f>
        <v>1.4072816644201991</v>
      </c>
      <c r="J18">
        <f>(P18+AP18*D18)</f>
        <v>30.585857391357422</v>
      </c>
      <c r="K18" s="1">
        <v>2.72</v>
      </c>
      <c r="L18">
        <f>(K18*AE18+AF18)</f>
        <v>2.140174012184143</v>
      </c>
      <c r="M18" s="1">
        <v>0.5</v>
      </c>
      <c r="N18">
        <f>L18*(M18+1)*(M18+1)/(M18*M18+1)</f>
        <v>3.8523132219314578</v>
      </c>
      <c r="O18" s="1">
        <v>30.129249572753906</v>
      </c>
      <c r="P18" s="1">
        <v>30.585857391357422</v>
      </c>
      <c r="Q18" s="1">
        <v>30.200345993041992</v>
      </c>
      <c r="R18" s="1">
        <v>400.45321655273438</v>
      </c>
      <c r="S18" s="1">
        <v>393.29519653320313</v>
      </c>
      <c r="T18" s="1">
        <v>8.6561307907104492</v>
      </c>
      <c r="U18" s="1">
        <v>33.919639587402344</v>
      </c>
      <c r="V18" s="1">
        <v>17.828763961791992</v>
      </c>
      <c r="W18" s="1">
        <v>69.863227844238281</v>
      </c>
      <c r="X18" s="1">
        <v>300.52926635742188</v>
      </c>
      <c r="Y18" s="1">
        <v>0.20684809982776642</v>
      </c>
      <c r="Z18" s="1">
        <v>0.26717653870582581</v>
      </c>
      <c r="AA18" s="1">
        <v>88.404739379882813</v>
      </c>
      <c r="AB18" s="1">
        <v>-5.0928535461425781</v>
      </c>
      <c r="AC18" s="1">
        <v>0.21238186955451965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1.104887008666992</v>
      </c>
      <c r="AL18">
        <f>(U18-T18)/(1000-U18)*AK18</f>
        <v>2.8893375547855881E-2</v>
      </c>
      <c r="AM18">
        <f>(P18+273.15)</f>
        <v>303.7358573913574</v>
      </c>
      <c r="AN18">
        <f>(O18+273.15)</f>
        <v>303.27924957275388</v>
      </c>
      <c r="AO18">
        <f>(Y18*AG18+Z18*AH18)*AI18</f>
        <v>3.3095695232696176E-2</v>
      </c>
      <c r="AP18">
        <f>((AO18+0.00000010773*(AN18^4-AM18^4))-AL18*44100)/(L18*51.4+0.00000043092*AM18^3)</f>
        <v>-10.48220108660643</v>
      </c>
      <c r="AQ18">
        <f>0.61365*EXP(17.502*J18/(240.97+J18))</f>
        <v>4.4059385620040592</v>
      </c>
      <c r="AR18">
        <f>AQ18*1000/AA18</f>
        <v>49.838261985834947</v>
      </c>
      <c r="AS18">
        <f>(AR18-U18)</f>
        <v>15.918622398432603</v>
      </c>
      <c r="AT18">
        <f>IF(D18,P18,(O18+P18)/2)</f>
        <v>30.357553482055664</v>
      </c>
      <c r="AU18">
        <f>0.61365*EXP(17.502*AT18/(240.97+AT18))</f>
        <v>4.3487360940179283</v>
      </c>
      <c r="AV18">
        <f>IF(AS18&lt;&gt;0,(1000-(AR18+U18)/2)/AS18*AL18,0)</f>
        <v>1.7390544610162826</v>
      </c>
      <c r="AW18">
        <f>U18*AA18/1000</f>
        <v>2.9986568975838601</v>
      </c>
      <c r="AX18">
        <f>(AU18-AW18)</f>
        <v>1.3500791964340682</v>
      </c>
      <c r="AY18">
        <f>1/(1.6/F18+1.37/N18)</f>
        <v>1.1623368392860762</v>
      </c>
      <c r="AZ18">
        <f>G18*AA18*0.001</f>
        <v>34.175018046858668</v>
      </c>
      <c r="BA18">
        <f>G18/S18</f>
        <v>0.98291183010617944</v>
      </c>
      <c r="BB18">
        <f>(1-AL18*AA18/AQ18/F18)*100</f>
        <v>81.712543850343636</v>
      </c>
      <c r="BC18">
        <f>(S18-E18/(N18/1.35))</f>
        <v>394.50590035947192</v>
      </c>
      <c r="BD18">
        <f>E18*BB18/100/BC18</f>
        <v>-7.1558456724420223E-3</v>
      </c>
    </row>
    <row r="19" spans="1:56" x14ac:dyDescent="0.35">
      <c r="A19" s="1" t="s">
        <v>0</v>
      </c>
      <c r="B19" s="1" t="s">
        <v>1385</v>
      </c>
      <c r="K19" s="1">
        <v>2.72</v>
      </c>
    </row>
    <row r="20" spans="1:56" x14ac:dyDescent="0.35">
      <c r="A20" s="1" t="s">
        <v>0</v>
      </c>
      <c r="B20" s="1" t="s">
        <v>1384</v>
      </c>
      <c r="K20" s="1">
        <v>2.72</v>
      </c>
    </row>
    <row r="21" spans="1:56" x14ac:dyDescent="0.35">
      <c r="A21" s="1">
        <v>2</v>
      </c>
      <c r="B21" s="1" t="s">
        <v>1383</v>
      </c>
      <c r="C21" s="1">
        <v>481.00000120699406</v>
      </c>
      <c r="D21" s="1">
        <v>0</v>
      </c>
      <c r="E21">
        <f>(R21-S21*(1000-T21)/(1000-U21))*AK21</f>
        <v>-2.7423767378156119</v>
      </c>
      <c r="F21">
        <f>IF(AV21&lt;&gt;0,1/(1/AV21-1/N21),0)</f>
        <v>2.8132349818755715</v>
      </c>
      <c r="G21">
        <f>((AY21-AL21/2)*S21-E21)/(AY21+AL21/2)</f>
        <v>385.1961329400861</v>
      </c>
      <c r="H21">
        <f>AL21*1000</f>
        <v>27.831656818811453</v>
      </c>
      <c r="I21">
        <f>(AQ21-AW21)</f>
        <v>1.4503296864871658</v>
      </c>
      <c r="J21">
        <f>(P21+AP21*D21)</f>
        <v>30.56396484375</v>
      </c>
      <c r="K21" s="1">
        <v>2.72</v>
      </c>
      <c r="L21">
        <f>(K21*AE21+AF21)</f>
        <v>2.140174012184143</v>
      </c>
      <c r="M21" s="1">
        <v>0.5</v>
      </c>
      <c r="N21">
        <f>L21*(M21+1)*(M21+1)/(M21*M21+1)</f>
        <v>3.8523132219314578</v>
      </c>
      <c r="O21" s="1">
        <v>30.110036849975586</v>
      </c>
      <c r="P21" s="1">
        <v>30.56396484375</v>
      </c>
      <c r="Q21" s="1">
        <v>30.210023880004883</v>
      </c>
      <c r="R21" s="1">
        <v>400.0771484375</v>
      </c>
      <c r="S21" s="1">
        <v>392.6671142578125</v>
      </c>
      <c r="T21" s="1">
        <v>9.0193367004394531</v>
      </c>
      <c r="U21" s="1">
        <v>33.371444702148438</v>
      </c>
      <c r="V21" s="1">
        <v>18.596721649169922</v>
      </c>
      <c r="W21" s="1">
        <v>68.807662963867188</v>
      </c>
      <c r="X21" s="1">
        <v>300.49069213867188</v>
      </c>
      <c r="Y21" s="1">
        <v>24.857570648193359</v>
      </c>
      <c r="Z21" s="1">
        <v>0.18728400766849518</v>
      </c>
      <c r="AA21" s="1">
        <v>88.401786804199219</v>
      </c>
      <c r="AB21" s="1">
        <v>-5.1063270568847656</v>
      </c>
      <c r="AC21" s="1">
        <v>0.23926766216754913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1.1047451916862936</v>
      </c>
      <c r="AL21">
        <f>(U21-T21)/(1000-U21)*AK21</f>
        <v>2.7831656818811452E-2</v>
      </c>
      <c r="AM21">
        <f>(P21+273.15)</f>
        <v>303.71396484374998</v>
      </c>
      <c r="AN21">
        <f>(O21+273.15)</f>
        <v>303.26003684997556</v>
      </c>
      <c r="AO21">
        <f>(Y21*AG21+Z21*AH21)*AI21</f>
        <v>3.9772112148133374</v>
      </c>
      <c r="AP21">
        <f>((AO21+0.00000010773*(AN21^4-AM21^4))-AL21*44100)/(L21*51.4+0.00000043092*AM21^3)</f>
        <v>-10.066301047612237</v>
      </c>
      <c r="AQ21">
        <f>0.61365*EXP(17.502*J21/(240.97+J21))</f>
        <v>4.4004250263946156</v>
      </c>
      <c r="AR21">
        <f>AQ21*1000/AA21</f>
        <v>49.777557507305829</v>
      </c>
      <c r="AS21">
        <f>(AR21-U21)</f>
        <v>16.406112805157392</v>
      </c>
      <c r="AT21">
        <f>IF(D21,P21,(O21+P21)/2)</f>
        <v>30.337000846862793</v>
      </c>
      <c r="AU21">
        <f>0.61365*EXP(17.502*AT21/(240.97+AT21))</f>
        <v>4.3436184431175526</v>
      </c>
      <c r="AV21">
        <f>IF(AS21&lt;&gt;0,(1000-(AR21+U21)/2)/AS21*AL21,0)</f>
        <v>1.6258921225548337</v>
      </c>
      <c r="AW21">
        <f>U21*AA21/1000</f>
        <v>2.9500953399074499</v>
      </c>
      <c r="AX21">
        <f>(AU21-AW21)</f>
        <v>1.3935231032101028</v>
      </c>
      <c r="AY21">
        <f>1/(1.6/F21+1.37/N21)</f>
        <v>1.0818170187357765</v>
      </c>
      <c r="AZ21">
        <f>G21*AA21*0.001</f>
        <v>34.052026421971476</v>
      </c>
      <c r="BA21">
        <f>G21/S21</f>
        <v>0.98097375347602656</v>
      </c>
      <c r="BB21">
        <f>(1-AL21*AA21/AQ21/F21)*100</f>
        <v>80.125350939806793</v>
      </c>
      <c r="BC21">
        <f>(S21-E21/(N21/1.35))</f>
        <v>393.62814945478823</v>
      </c>
      <c r="BD21">
        <f>E21*BB21/100/BC21</f>
        <v>-5.5822709537158462E-3</v>
      </c>
    </row>
    <row r="22" spans="1:56" x14ac:dyDescent="0.35">
      <c r="A22" s="1" t="s">
        <v>0</v>
      </c>
      <c r="B22" s="1" t="s">
        <v>1382</v>
      </c>
      <c r="K22" s="1">
        <v>2.72</v>
      </c>
    </row>
    <row r="23" spans="1:56" x14ac:dyDescent="0.35">
      <c r="A23" s="1" t="s">
        <v>0</v>
      </c>
      <c r="B23" s="1" t="s">
        <v>1381</v>
      </c>
      <c r="K23" s="1">
        <v>2.72</v>
      </c>
    </row>
    <row r="24" spans="1:56" x14ac:dyDescent="0.35">
      <c r="A24" s="1">
        <v>3</v>
      </c>
      <c r="B24" s="1" t="s">
        <v>1380</v>
      </c>
      <c r="C24" s="1">
        <v>685.00000120699406</v>
      </c>
      <c r="D24" s="1">
        <v>0</v>
      </c>
      <c r="E24">
        <f>(R24-S24*(1000-T24)/(1000-U24))*AK24</f>
        <v>-2.0667360000846515</v>
      </c>
      <c r="F24">
        <f>IF(AV24&lt;&gt;0,1/(1/AV24-1/N24),0)</f>
        <v>2.6491290916481049</v>
      </c>
      <c r="G24">
        <f>((AY24-AL24/2)*S24-E24)/(AY24+AL24/2)</f>
        <v>384.31824408190738</v>
      </c>
      <c r="H24">
        <f>AL24*1000</f>
        <v>26.91634547606705</v>
      </c>
      <c r="I24">
        <f>(AQ24-AW24)</f>
        <v>1.4534406373129021</v>
      </c>
      <c r="J24">
        <f>(P24+AP24*D24)</f>
        <v>30.423683166503906</v>
      </c>
      <c r="K24" s="1">
        <v>2.72</v>
      </c>
      <c r="L24">
        <f>(K24*AE24+AF24)</f>
        <v>2.140174012184143</v>
      </c>
      <c r="M24" s="1">
        <v>0.5</v>
      </c>
      <c r="N24">
        <f>L24*(M24+1)*(M24+1)/(M24*M24+1)</f>
        <v>3.8523132219314578</v>
      </c>
      <c r="O24" s="1">
        <v>30.043228149414063</v>
      </c>
      <c r="P24" s="1">
        <v>30.423683166503906</v>
      </c>
      <c r="Q24" s="1">
        <v>30.166410446166992</v>
      </c>
      <c r="R24" s="1">
        <v>400.05435180664063</v>
      </c>
      <c r="S24" s="1">
        <v>392.365478515625</v>
      </c>
      <c r="T24" s="1">
        <v>9.3774662017822266</v>
      </c>
      <c r="U24" s="1">
        <v>32.939056396484375</v>
      </c>
      <c r="V24" s="1">
        <v>19.408943176269531</v>
      </c>
      <c r="W24" s="1">
        <v>68.175376892089844</v>
      </c>
      <c r="X24" s="1">
        <v>300.492919921875</v>
      </c>
      <c r="Y24" s="1">
        <v>51.332176208496094</v>
      </c>
      <c r="Z24" s="1">
        <v>0.38766652345657349</v>
      </c>
      <c r="AA24" s="1">
        <v>88.399543762207031</v>
      </c>
      <c r="AB24" s="1">
        <v>-5.0646829605102539</v>
      </c>
      <c r="AC24" s="1">
        <v>0.24241554737091064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1.1047533820657165</v>
      </c>
      <c r="AL24">
        <f>(U24-T24)/(1000-U24)*AK24</f>
        <v>2.6916345476067052E-2</v>
      </c>
      <c r="AM24">
        <f>(P24+273.15)</f>
        <v>303.57368316650388</v>
      </c>
      <c r="AN24">
        <f>(O24+273.15)</f>
        <v>303.19322814941404</v>
      </c>
      <c r="AO24">
        <f>(Y24*AG24+Z24*AH24)*AI24</f>
        <v>8.2131480097812073</v>
      </c>
      <c r="AP24">
        <f>((AO24+0.00000010773*(AN24^4-AM24^4))-AL24*44100)/(L24*51.4+0.00000043092*AM24^3)</f>
        <v>-9.6949890453732497</v>
      </c>
      <c r="AQ24">
        <f>0.61365*EXP(17.502*J24/(240.97+J24))</f>
        <v>4.3652381947197281</v>
      </c>
      <c r="AR24">
        <f>AQ24*1000/AA24</f>
        <v>49.380777421907631</v>
      </c>
      <c r="AS24">
        <f>(AR24-U24)</f>
        <v>16.441721025423256</v>
      </c>
      <c r="AT24">
        <f>IF(D24,P24,(O24+P24)/2)</f>
        <v>30.233455657958984</v>
      </c>
      <c r="AU24">
        <f>0.61365*EXP(17.502*AT24/(240.97+AT24))</f>
        <v>4.3179152020967564</v>
      </c>
      <c r="AV24">
        <f>IF(AS24&lt;&gt;0,(1000-(AR24+U24)/2)/AS24*AL24,0)</f>
        <v>1.5696940054429938</v>
      </c>
      <c r="AW24">
        <f>U24*AA24/1000</f>
        <v>2.911797557406826</v>
      </c>
      <c r="AX24">
        <f>(AU24-AW24)</f>
        <v>1.4061176446899304</v>
      </c>
      <c r="AY24">
        <f>1/(1.6/F24+1.37/N24)</f>
        <v>1.0420980984864672</v>
      </c>
      <c r="AZ24">
        <f>G24*AA24*0.001</f>
        <v>33.973557436333131</v>
      </c>
      <c r="BA24">
        <f>G24/S24</f>
        <v>0.97949046265700679</v>
      </c>
      <c r="BB24">
        <f>(1-AL24*AA24/AQ24/F24)*100</f>
        <v>79.42427963119772</v>
      </c>
      <c r="BC24">
        <f>(S24-E24/(N24/1.35))</f>
        <v>393.08974298722353</v>
      </c>
      <c r="BD24">
        <f>E24*BB24/100/BC24</f>
        <v>-4.1758662219767394E-3</v>
      </c>
    </row>
    <row r="25" spans="1:56" x14ac:dyDescent="0.35">
      <c r="A25" s="1" t="s">
        <v>0</v>
      </c>
      <c r="B25" s="1" t="s">
        <v>1379</v>
      </c>
      <c r="K25" s="1">
        <v>2.72</v>
      </c>
    </row>
    <row r="26" spans="1:56" x14ac:dyDescent="0.35">
      <c r="A26" s="1" t="s">
        <v>0</v>
      </c>
      <c r="B26" s="1" t="s">
        <v>1378</v>
      </c>
      <c r="K26" s="1">
        <v>2.72</v>
      </c>
    </row>
    <row r="27" spans="1:56" x14ac:dyDescent="0.35">
      <c r="A27" s="1">
        <v>4</v>
      </c>
      <c r="B27" s="1" t="s">
        <v>1377</v>
      </c>
      <c r="C27" s="1">
        <v>888.00000120699406</v>
      </c>
      <c r="D27" s="1">
        <v>0</v>
      </c>
      <c r="E27">
        <f>(R27-S27*(1000-T27)/(1000-U27))*AK27</f>
        <v>-1.4027196656572023</v>
      </c>
      <c r="F27">
        <f>IF(AV27&lt;&gt;0,1/(1/AV27-1/N27),0)</f>
        <v>2.5803384663244842</v>
      </c>
      <c r="G27">
        <f>((AY27-AL27/2)*S27-E27)/(AY27+AL27/2)</f>
        <v>383.35019122554132</v>
      </c>
      <c r="H27">
        <f>AL27*1000</f>
        <v>26.336468745254837</v>
      </c>
      <c r="I27">
        <f>(AQ27-AW27)</f>
        <v>1.4448408804875195</v>
      </c>
      <c r="J27">
        <f>(P27+AP27*D27)</f>
        <v>30.335193634033203</v>
      </c>
      <c r="K27" s="1">
        <v>2.72</v>
      </c>
      <c r="L27">
        <f>(K27*AE27+AF27)</f>
        <v>2.140174012184143</v>
      </c>
      <c r="M27" s="1">
        <v>0.5</v>
      </c>
      <c r="N27">
        <f>L27*(M27+1)*(M27+1)/(M27*M27+1)</f>
        <v>3.8523132219314578</v>
      </c>
      <c r="O27" s="1">
        <v>29.990589141845703</v>
      </c>
      <c r="P27" s="1">
        <v>30.335193634033203</v>
      </c>
      <c r="Q27" s="1">
        <v>30.125167846679688</v>
      </c>
      <c r="R27" s="1">
        <v>400.017578125</v>
      </c>
      <c r="S27" s="1">
        <v>391.9427490234375</v>
      </c>
      <c r="T27" s="1">
        <v>9.727635383605957</v>
      </c>
      <c r="U27" s="1">
        <v>32.787879943847656</v>
      </c>
      <c r="V27" s="1">
        <v>20.193927764892578</v>
      </c>
      <c r="W27" s="1">
        <v>68.065467834472656</v>
      </c>
      <c r="X27" s="1">
        <v>300.45834350585938</v>
      </c>
      <c r="Y27" s="1">
        <v>99.644142150878906</v>
      </c>
      <c r="Z27" s="1">
        <v>0.50160592794418335</v>
      </c>
      <c r="AA27" s="1">
        <v>88.396316528320313</v>
      </c>
      <c r="AB27" s="1">
        <v>-5.0162515640258789</v>
      </c>
      <c r="AC27" s="1">
        <v>0.24539253115653992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1.1046262628891885</v>
      </c>
      <c r="AL27">
        <f>(U27-T27)/(1000-U27)*AK27</f>
        <v>2.6336468745254839E-2</v>
      </c>
      <c r="AM27">
        <f>(P27+273.15)</f>
        <v>303.48519363403318</v>
      </c>
      <c r="AN27">
        <f>(O27+273.15)</f>
        <v>303.14058914184568</v>
      </c>
      <c r="AO27">
        <f>(Y27*AG27+Z27*AH27)*AI27</f>
        <v>15.943062387785403</v>
      </c>
      <c r="AP27">
        <f>((AO27+0.00000010773*(AN27^4-AM27^4))-AL27*44100)/(L27*51.4+0.00000043092*AM27^3)</f>
        <v>-9.419408724872909</v>
      </c>
      <c r="AQ27">
        <f>0.61365*EXP(17.502*J27/(240.97+J27))</f>
        <v>4.343168694296442</v>
      </c>
      <c r="AR27">
        <f>AQ27*1000/AA27</f>
        <v>49.132914864218158</v>
      </c>
      <c r="AS27">
        <f>(AR27-U27)</f>
        <v>16.345034920370502</v>
      </c>
      <c r="AT27">
        <f>IF(D27,P27,(O27+P27)/2)</f>
        <v>30.162891387939453</v>
      </c>
      <c r="AU27">
        <f>0.61365*EXP(17.502*AT27/(240.97+AT27))</f>
        <v>4.3004749143448286</v>
      </c>
      <c r="AV27">
        <f>IF(AS27&lt;&gt;0,(1000-(AR27+U27)/2)/AS27*AL27,0)</f>
        <v>1.5452837294187793</v>
      </c>
      <c r="AW27">
        <f>U27*AA27/1000</f>
        <v>2.8983278138089226</v>
      </c>
      <c r="AX27">
        <f>(AU27-AW27)</f>
        <v>1.4021471005359061</v>
      </c>
      <c r="AY27">
        <f>1/(1.6/F27+1.37/N27)</f>
        <v>1.0249008137182329</v>
      </c>
      <c r="AZ27">
        <f>G27*AA27*0.001</f>
        <v>33.886744844765069</v>
      </c>
      <c r="BA27">
        <f>G27/S27</f>
        <v>0.97807700788111185</v>
      </c>
      <c r="BB27">
        <f>(1-AL27*AA27/AQ27/F27)*100</f>
        <v>79.226563979401618</v>
      </c>
      <c r="BC27">
        <f>(S27-E27/(N27/1.35))</f>
        <v>392.43431641153472</v>
      </c>
      <c r="BD27">
        <f>E27*BB27/100/BC27</f>
        <v>-2.8318792391186687E-3</v>
      </c>
    </row>
    <row r="28" spans="1:56" x14ac:dyDescent="0.35">
      <c r="A28" s="1" t="s">
        <v>0</v>
      </c>
      <c r="B28" s="1" t="s">
        <v>1376</v>
      </c>
      <c r="K28" s="1">
        <v>2.72</v>
      </c>
    </row>
    <row r="29" spans="1:56" x14ac:dyDescent="0.35">
      <c r="A29" s="1" t="s">
        <v>0</v>
      </c>
      <c r="B29" s="1" t="s">
        <v>1375</v>
      </c>
      <c r="K29" s="1">
        <v>2.72</v>
      </c>
    </row>
    <row r="30" spans="1:56" x14ac:dyDescent="0.35">
      <c r="A30" s="1">
        <v>5</v>
      </c>
      <c r="B30" s="1" t="s">
        <v>1374</v>
      </c>
      <c r="C30" s="1">
        <v>1091.0000012069941</v>
      </c>
      <c r="D30" s="1">
        <v>0</v>
      </c>
      <c r="E30">
        <f>(R30-S30*(1000-T30)/(1000-U30))*AK30</f>
        <v>-0.83708641897228708</v>
      </c>
      <c r="F30">
        <f>IF(AV30&lt;&gt;0,1/(1/AV30-1/N30),0)</f>
        <v>2.5288624220255347</v>
      </c>
      <c r="G30">
        <f>((AY30-AL30/2)*S30-E30)/(AY30+AL30/2)</f>
        <v>382.49536856220118</v>
      </c>
      <c r="H30">
        <f>AL30*1000</f>
        <v>25.896954175839245</v>
      </c>
      <c r="I30">
        <f>(AQ30-AW30)</f>
        <v>1.4381214825436031</v>
      </c>
      <c r="J30">
        <f>(P30+AP30*D30)</f>
        <v>30.291574478149414</v>
      </c>
      <c r="K30" s="1">
        <v>2.72</v>
      </c>
      <c r="L30">
        <f>(K30*AE30+AF30)</f>
        <v>2.140174012184143</v>
      </c>
      <c r="M30" s="1">
        <v>0.5</v>
      </c>
      <c r="N30">
        <f>L30*(M30+1)*(M30+1)/(M30*M30+1)</f>
        <v>3.8523132219314578</v>
      </c>
      <c r="O30" s="1">
        <v>29.984237670898438</v>
      </c>
      <c r="P30" s="1">
        <v>30.291574478149414</v>
      </c>
      <c r="Q30" s="1">
        <v>30.108442306518555</v>
      </c>
      <c r="R30" s="1">
        <v>399.99526977539063</v>
      </c>
      <c r="S30" s="1">
        <v>391.57406616210938</v>
      </c>
      <c r="T30" s="1">
        <v>10.068862915039063</v>
      </c>
      <c r="U30" s="1">
        <v>32.742393493652344</v>
      </c>
      <c r="V30" s="1">
        <v>20.909177780151367</v>
      </c>
      <c r="W30" s="1">
        <v>67.993431091308594</v>
      </c>
      <c r="X30" s="1">
        <v>300.497314453125</v>
      </c>
      <c r="Y30" s="1">
        <v>149.5455322265625</v>
      </c>
      <c r="Z30" s="1">
        <v>0.17812034487724304</v>
      </c>
      <c r="AA30" s="1">
        <v>88.393180847167969</v>
      </c>
      <c r="AB30" s="1">
        <v>-5.0387721061706543</v>
      </c>
      <c r="AC30" s="1">
        <v>0.2487160861492157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1.1047695384306064</v>
      </c>
      <c r="AL30">
        <f>(U30-T30)/(1000-U30)*AK30</f>
        <v>2.5896954175839246E-2</v>
      </c>
      <c r="AM30">
        <f>(P30+273.15)</f>
        <v>303.44157447814939</v>
      </c>
      <c r="AN30">
        <f>(O30+273.15)</f>
        <v>303.13423767089841</v>
      </c>
      <c r="AO30">
        <f>(Y30*AG30+Z30*AH30)*AI30</f>
        <v>23.9272846214335</v>
      </c>
      <c r="AP30">
        <f>((AO30+0.00000010773*(AN30^4-AM30^4))-AL30*44100)/(L30*51.4+0.00000043092*AM30^3)</f>
        <v>-9.1918944168242636</v>
      </c>
      <c r="AQ30">
        <f>0.61365*EXP(17.502*J30/(240.97+J30))</f>
        <v>4.3323257919971505</v>
      </c>
      <c r="AR30">
        <f>AQ30*1000/AA30</f>
        <v>49.011991088857322</v>
      </c>
      <c r="AS30">
        <f>(AR30-U30)</f>
        <v>16.269597595204978</v>
      </c>
      <c r="AT30">
        <f>IF(D30,P30,(O30+P30)/2)</f>
        <v>30.137906074523926</v>
      </c>
      <c r="AU30">
        <f>0.61365*EXP(17.502*AT30/(240.97+AT30))</f>
        <v>4.2943144104524515</v>
      </c>
      <c r="AV30">
        <f>IF(AS30&lt;&gt;0,(1000-(AR30+U30)/2)/AS30*AL30,0)</f>
        <v>1.5266732477486771</v>
      </c>
      <c r="AW30">
        <f>U30*AA30/1000</f>
        <v>2.8942043094535475</v>
      </c>
      <c r="AX30">
        <f>(AU30-AW30)</f>
        <v>1.4001101009989041</v>
      </c>
      <c r="AY30">
        <f>1/(1.6/F30+1.37/N30)</f>
        <v>1.0118118617704817</v>
      </c>
      <c r="AZ30">
        <f>G30*AA30*0.001</f>
        <v>33.809982286522811</v>
      </c>
      <c r="BA30">
        <f>G30/S30</f>
        <v>0.97681486496567504</v>
      </c>
      <c r="BB30">
        <f>(1-AL30*AA30/AQ30/F30)*100</f>
        <v>79.106021695424118</v>
      </c>
      <c r="BC30">
        <f>(S30-E30/(N30/1.35))</f>
        <v>391.86741371733387</v>
      </c>
      <c r="BD30">
        <f>E30*BB30/100/BC30</f>
        <v>-1.6898209471413754E-3</v>
      </c>
    </row>
    <row r="31" spans="1:56" x14ac:dyDescent="0.35">
      <c r="A31" s="1" t="s">
        <v>0</v>
      </c>
      <c r="B31" s="1" t="s">
        <v>1373</v>
      </c>
      <c r="K31" s="1">
        <v>2.72</v>
      </c>
    </row>
    <row r="32" spans="1:56" x14ac:dyDescent="0.35">
      <c r="A32" s="1" t="s">
        <v>0</v>
      </c>
      <c r="B32" s="1" t="s">
        <v>1372</v>
      </c>
      <c r="K32" s="1">
        <v>2.72</v>
      </c>
    </row>
    <row r="33" spans="1:56" x14ac:dyDescent="0.35">
      <c r="A33" s="1">
        <v>6</v>
      </c>
      <c r="B33" s="1" t="s">
        <v>1371</v>
      </c>
      <c r="C33" s="1">
        <v>1295.0000012069941</v>
      </c>
      <c r="D33" s="1">
        <v>0</v>
      </c>
      <c r="E33">
        <f>(R33-S33*(1000-T33)/(1000-U33))*AK33</f>
        <v>-0.53702239405913488</v>
      </c>
      <c r="F33">
        <f>IF(AV33&lt;&gt;0,1/(1/AV33-1/N33),0)</f>
        <v>2.5664999168131812</v>
      </c>
      <c r="G33">
        <f>((AY33-AL33/2)*S33-E33)/(AY33+AL33/2)</f>
        <v>382.06491328191083</v>
      </c>
      <c r="H33">
        <f>AL33*1000</f>
        <v>25.661039255459059</v>
      </c>
      <c r="I33">
        <f>(AQ33-AW33)</f>
        <v>1.4123077901970098</v>
      </c>
      <c r="J33">
        <f>(P33+AP33*D33)</f>
        <v>30.232204437255859</v>
      </c>
      <c r="K33" s="1">
        <v>2.72</v>
      </c>
      <c r="L33">
        <f>(K33*AE33+AF33)</f>
        <v>2.140174012184143</v>
      </c>
      <c r="M33" s="1">
        <v>0.5</v>
      </c>
      <c r="N33">
        <f>L33*(M33+1)*(M33+1)/(M33*M33+1)</f>
        <v>3.8523132219314578</v>
      </c>
      <c r="O33" s="1">
        <v>29.976346969604492</v>
      </c>
      <c r="P33" s="1">
        <v>30.232204437255859</v>
      </c>
      <c r="Q33" s="1">
        <v>30.099443435668945</v>
      </c>
      <c r="R33" s="1">
        <v>399.85226440429688</v>
      </c>
      <c r="S33" s="1">
        <v>391.25332641601563</v>
      </c>
      <c r="T33" s="1">
        <v>10.414055824279785</v>
      </c>
      <c r="U33" s="1">
        <v>32.8707275390625</v>
      </c>
      <c r="V33" s="1">
        <v>21.633953094482422</v>
      </c>
      <c r="W33" s="1">
        <v>68.284996032714844</v>
      </c>
      <c r="X33" s="1">
        <v>300.59536743164063</v>
      </c>
      <c r="Y33" s="1">
        <v>300.72317504882813</v>
      </c>
      <c r="Z33" s="1">
        <v>0.16895398497581482</v>
      </c>
      <c r="AA33" s="1">
        <v>88.38555908203125</v>
      </c>
      <c r="AB33" s="1">
        <v>-5.0909509658813477</v>
      </c>
      <c r="AC33" s="1">
        <v>0.25249415636062622</v>
      </c>
      <c r="AD33" s="1">
        <v>0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1.105130027322208</v>
      </c>
      <c r="AL33">
        <f>(U33-T33)/(1000-U33)*AK33</f>
        <v>2.566103925545906E-2</v>
      </c>
      <c r="AM33">
        <f>(P33+273.15)</f>
        <v>303.38220443725584</v>
      </c>
      <c r="AN33">
        <f>(O33+273.15)</f>
        <v>303.12634696960447</v>
      </c>
      <c r="AO33">
        <f>(Y33*AG33+Z33*AH33)*AI33</f>
        <v>48.115706932342619</v>
      </c>
      <c r="AP33">
        <f>((AO33+0.00000010773*(AN33^4-AM33^4))-AL33*44100)/(L33*51.4+0.00000043092*AM33^3)</f>
        <v>-8.9038916435679525</v>
      </c>
      <c r="AQ33">
        <f>0.61365*EXP(17.502*J33/(240.97+J33))</f>
        <v>4.3176054211701702</v>
      </c>
      <c r="AR33">
        <f>AQ33*1000/AA33</f>
        <v>48.849670308279329</v>
      </c>
      <c r="AS33">
        <f>(AR33-U33)</f>
        <v>15.978942769216829</v>
      </c>
      <c r="AT33">
        <f>IF(D33,P33,(O33+P33)/2)</f>
        <v>30.104275703430176</v>
      </c>
      <c r="AU33">
        <f>0.61365*EXP(17.502*AT33/(240.97+AT33))</f>
        <v>4.2860344808402475</v>
      </c>
      <c r="AV33">
        <f>IF(AS33&lt;&gt;0,(1000-(AR33+U33)/2)/AS33*AL33,0)</f>
        <v>1.5403099217745806</v>
      </c>
      <c r="AW33">
        <f>U33*AA33/1000</f>
        <v>2.9052976309731604</v>
      </c>
      <c r="AX33">
        <f>(AU33-AW33)</f>
        <v>1.3807368498670871</v>
      </c>
      <c r="AY33">
        <f>1/(1.6/F33+1.37/N33)</f>
        <v>1.0214007927039983</v>
      </c>
      <c r="AZ33">
        <f>G33*AA33*0.001</f>
        <v>33.769020966049474</v>
      </c>
      <c r="BA33">
        <f>G33/S33</f>
        <v>0.97651543766215843</v>
      </c>
      <c r="BB33">
        <f>(1-AL33*AA33/AQ33/F33)*100</f>
        <v>79.532191284930093</v>
      </c>
      <c r="BC33">
        <f>(S33-E33/(N33/1.35))</f>
        <v>391.44151989619593</v>
      </c>
      <c r="BD33">
        <f>E33*BB33/100/BC33</f>
        <v>-1.0911097979572628E-3</v>
      </c>
    </row>
    <row r="34" spans="1:56" x14ac:dyDescent="0.35">
      <c r="A34" s="1" t="s">
        <v>0</v>
      </c>
      <c r="B34" s="1" t="s">
        <v>1370</v>
      </c>
      <c r="K34" s="1">
        <v>2.72</v>
      </c>
    </row>
    <row r="35" spans="1:56" x14ac:dyDescent="0.35">
      <c r="A35" s="1" t="s">
        <v>0</v>
      </c>
      <c r="B35" s="1" t="s">
        <v>1369</v>
      </c>
      <c r="K35" s="1">
        <v>2.72</v>
      </c>
    </row>
    <row r="36" spans="1:56" x14ac:dyDescent="0.35">
      <c r="A36" s="1">
        <v>7</v>
      </c>
      <c r="B36" s="1" t="s">
        <v>1368</v>
      </c>
      <c r="C36" s="1">
        <v>1498.0000012069941</v>
      </c>
      <c r="D36" s="1">
        <v>0</v>
      </c>
      <c r="E36">
        <f>(R36-S36*(1000-T36)/(1000-U36))*AK36</f>
        <v>-0.12951519924379307</v>
      </c>
      <c r="F36">
        <f>IF(AV36&lt;&gt;0,1/(1/AV36-1/N36),0)</f>
        <v>2.6453165816662572</v>
      </c>
      <c r="G36">
        <f>((AY36-AL36/2)*S36-E36)/(AY36+AL36/2)</f>
        <v>381.42873224889473</v>
      </c>
      <c r="H36">
        <f>AL36*1000</f>
        <v>25.591115280946823</v>
      </c>
      <c r="I36">
        <f>(AQ36-AW36)</f>
        <v>1.382983088888142</v>
      </c>
      <c r="J36">
        <f>(P36+AP36*D36)</f>
        <v>30.217208862304688</v>
      </c>
      <c r="K36" s="1">
        <v>2.72</v>
      </c>
      <c r="L36">
        <f>(K36*AE36+AF36)</f>
        <v>2.140174012184143</v>
      </c>
      <c r="M36" s="1">
        <v>0.5</v>
      </c>
      <c r="N36">
        <f>L36*(M36+1)*(M36+1)/(M36*M36+1)</f>
        <v>3.8523132219314578</v>
      </c>
      <c r="O36" s="1">
        <v>29.999561309814453</v>
      </c>
      <c r="P36" s="1">
        <v>30.217208862304688</v>
      </c>
      <c r="Q36" s="1">
        <v>30.108022689819336</v>
      </c>
      <c r="R36" s="1">
        <v>399.72964477539063</v>
      </c>
      <c r="S36" s="1">
        <v>390.7947998046875</v>
      </c>
      <c r="T36" s="1">
        <v>10.768024444580078</v>
      </c>
      <c r="U36" s="1">
        <v>33.163097381591797</v>
      </c>
      <c r="V36" s="1">
        <v>22.337732315063477</v>
      </c>
      <c r="W36" s="1">
        <v>68.795196533203125</v>
      </c>
      <c r="X36" s="1">
        <v>300.50994873046875</v>
      </c>
      <c r="Y36" s="1">
        <v>499.34786987304688</v>
      </c>
      <c r="Z36" s="1">
        <v>0.3431418240070343</v>
      </c>
      <c r="AA36" s="1">
        <v>88.378692626953125</v>
      </c>
      <c r="AB36" s="1">
        <v>-4.909395694732666</v>
      </c>
      <c r="AC36" s="1">
        <v>0.25503894686698914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1.1048159879796642</v>
      </c>
      <c r="AL36">
        <f>(U36-T36)/(1000-U36)*AK36</f>
        <v>2.5591115280946822E-2</v>
      </c>
      <c r="AM36">
        <f>(P36+273.15)</f>
        <v>303.36720886230466</v>
      </c>
      <c r="AN36">
        <f>(O36+273.15)</f>
        <v>303.14956130981443</v>
      </c>
      <c r="AO36">
        <f>(Y36*AG36+Z36*AH36)*AI36</f>
        <v>79.895657393880356</v>
      </c>
      <c r="AP36">
        <f>((AO36+0.00000010773*(AN36^4-AM36^4))-AL36*44100)/(L36*51.4+0.00000043092*AM36^3)</f>
        <v>-8.6145769654191557</v>
      </c>
      <c r="AQ36">
        <f>0.61365*EXP(17.502*J36/(240.97+J36))</f>
        <v>4.3138942789335575</v>
      </c>
      <c r="AR36">
        <f>AQ36*1000/AA36</f>
        <v>48.811474244618282</v>
      </c>
      <c r="AS36">
        <f>(AR36-U36)</f>
        <v>15.648376863026485</v>
      </c>
      <c r="AT36">
        <f>IF(D36,P36,(O36+P36)/2)</f>
        <v>30.10838508605957</v>
      </c>
      <c r="AU36">
        <f>0.61365*EXP(17.502*AT36/(240.97+AT36))</f>
        <v>4.2870454802893594</v>
      </c>
      <c r="AV36">
        <f>IF(AS36&lt;&gt;0,(1000-(AR36+U36)/2)/AS36*AL36,0)</f>
        <v>1.5683546695912034</v>
      </c>
      <c r="AW36">
        <f>U36*AA36/1000</f>
        <v>2.9309111900454154</v>
      </c>
      <c r="AX36">
        <f>(AU36-AW36)</f>
        <v>1.3561342902439439</v>
      </c>
      <c r="AY36">
        <f>1/(1.6/F36+1.37/N36)</f>
        <v>1.04115366010217</v>
      </c>
      <c r="AZ36">
        <f>G36*AA36*0.001</f>
        <v>33.710172686513474</v>
      </c>
      <c r="BA36">
        <f>G36/S36</f>
        <v>0.97603328508855858</v>
      </c>
      <c r="BB36">
        <f>(1-AL36*AA36/AQ36/F36)*100</f>
        <v>80.180639639519597</v>
      </c>
      <c r="BC36">
        <f>(S36-E36/(N36/1.35))</f>
        <v>390.84018695492847</v>
      </c>
      <c r="BD36">
        <f>E36*BB36/100/BC36</f>
        <v>-2.6569968659862257E-4</v>
      </c>
    </row>
    <row r="37" spans="1:56" x14ac:dyDescent="0.35">
      <c r="A37" s="1" t="s">
        <v>0</v>
      </c>
      <c r="B37" s="1" t="s">
        <v>1367</v>
      </c>
      <c r="K37" s="1">
        <v>2.72</v>
      </c>
    </row>
    <row r="38" spans="1:56" x14ac:dyDescent="0.35">
      <c r="A38" s="1" t="s">
        <v>0</v>
      </c>
      <c r="B38" s="1" t="s">
        <v>1366</v>
      </c>
      <c r="K38" s="1">
        <v>2.72</v>
      </c>
    </row>
    <row r="39" spans="1:56" x14ac:dyDescent="0.35">
      <c r="A39" s="1">
        <v>8</v>
      </c>
      <c r="B39" s="1" t="s">
        <v>1365</v>
      </c>
      <c r="C39" s="1">
        <v>1702.5000011958182</v>
      </c>
      <c r="D39" s="1">
        <v>0</v>
      </c>
      <c r="E39">
        <f>(R39-S39*(1000-T39)/(1000-U39))*AK39</f>
        <v>0.26620394088851473</v>
      </c>
      <c r="F39">
        <f>IF(AV39&lt;&gt;0,1/(1/AV39-1/N39),0)</f>
        <v>2.801636787349516</v>
      </c>
      <c r="G39">
        <f>((AY39-AL39/2)*S39-E39)/(AY39+AL39/2)</f>
        <v>381.2130202596727</v>
      </c>
      <c r="H39">
        <f>AL39*1000</f>
        <v>25.707573159961761</v>
      </c>
      <c r="I39">
        <f>(AQ39-AW39)</f>
        <v>1.342962538657348</v>
      </c>
      <c r="J39">
        <f>(P39+AP39*D39)</f>
        <v>30.219688415527344</v>
      </c>
      <c r="K39" s="1">
        <v>2.72</v>
      </c>
      <c r="L39">
        <f>(K39*AE39+AF39)</f>
        <v>2.140174012184143</v>
      </c>
      <c r="M39" s="1">
        <v>0.5</v>
      </c>
      <c r="N39">
        <f>L39*(M39+1)*(M39+1)/(M39*M39+1)</f>
        <v>3.8523132219314578</v>
      </c>
      <c r="O39" s="1">
        <v>30.040464401245117</v>
      </c>
      <c r="P39" s="1">
        <v>30.219688415527344</v>
      </c>
      <c r="Q39" s="1">
        <v>30.137187957763672</v>
      </c>
      <c r="R39" s="1">
        <v>399.98477172851563</v>
      </c>
      <c r="S39" s="1">
        <v>390.65414428710938</v>
      </c>
      <c r="T39" s="1">
        <v>11.138063430786133</v>
      </c>
      <c r="U39" s="1">
        <v>33.623577117919922</v>
      </c>
      <c r="V39" s="1">
        <v>23.050661087036133</v>
      </c>
      <c r="W39" s="1">
        <v>69.585319519042969</v>
      </c>
      <c r="X39" s="1">
        <v>300.52008056640625</v>
      </c>
      <c r="Y39" s="1">
        <v>749.26983642578125</v>
      </c>
      <c r="Z39" s="1">
        <v>0.21871615946292877</v>
      </c>
      <c r="AA39" s="1">
        <v>88.3768310546875</v>
      </c>
      <c r="AB39" s="1">
        <v>-4.8168158531188965</v>
      </c>
      <c r="AC39" s="1">
        <v>0.25469714403152466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1.1048532373764932</v>
      </c>
      <c r="AL39">
        <f>(U39-T39)/(1000-U39)*AK39</f>
        <v>2.570757315996176E-2</v>
      </c>
      <c r="AM39">
        <f>(P39+273.15)</f>
        <v>303.36968841552732</v>
      </c>
      <c r="AN39">
        <f>(O39+273.15)</f>
        <v>303.19046440124509</v>
      </c>
      <c r="AO39">
        <f>(Y39*AG39+Z39*AH39)*AI39</f>
        <v>119.88317114852725</v>
      </c>
      <c r="AP39">
        <f>((AO39+0.00000010773*(AN39^4-AM39^4))-AL39*44100)/(L39*51.4+0.00000043092*AM39^3)</f>
        <v>-8.3251910314226922</v>
      </c>
      <c r="AQ39">
        <f>0.61365*EXP(17.502*J39/(240.97+J39))</f>
        <v>4.3145077330620136</v>
      </c>
      <c r="AR39">
        <f>AQ39*1000/AA39</f>
        <v>48.81944375661309</v>
      </c>
      <c r="AS39">
        <f>(AR39-U39)</f>
        <v>15.195866638693168</v>
      </c>
      <c r="AT39">
        <f>IF(D39,P39,(O39+P39)/2)</f>
        <v>30.13007640838623</v>
      </c>
      <c r="AU39">
        <f>0.61365*EXP(17.502*AT39/(240.97+AT39))</f>
        <v>4.2923854720503378</v>
      </c>
      <c r="AV39">
        <f>IF(AS39&lt;&gt;0,(1000-(AR39+U39)/2)/AS39*AL39,0)</f>
        <v>1.6220113502359153</v>
      </c>
      <c r="AW39">
        <f>U39*AA39/1000</f>
        <v>2.9715451944046656</v>
      </c>
      <c r="AX39">
        <f>(AU39-AW39)</f>
        <v>1.3208402776456722</v>
      </c>
      <c r="AY39">
        <f>1/(1.6/F39+1.37/N39)</f>
        <v>1.0790685211275473</v>
      </c>
      <c r="AZ39">
        <f>G39*AA39*0.001</f>
        <v>33.690398687336263</v>
      </c>
      <c r="BA39">
        <f>G39/S39</f>
        <v>0.97583252560992173</v>
      </c>
      <c r="BB39">
        <f>(1-AL39*AA39/AQ39/F39)*100</f>
        <v>81.204390120335603</v>
      </c>
      <c r="BC39">
        <f>(S39-E39/(N39/1.35))</f>
        <v>390.56085609907899</v>
      </c>
      <c r="BD39">
        <f>E39*BB39/100/BC39</f>
        <v>5.5348426064484666E-4</v>
      </c>
    </row>
    <row r="40" spans="1:56" x14ac:dyDescent="0.35">
      <c r="A40" s="1" t="s">
        <v>0</v>
      </c>
      <c r="B40" s="1" t="s">
        <v>1364</v>
      </c>
      <c r="K40" s="1">
        <v>2.72</v>
      </c>
    </row>
    <row r="41" spans="1:56" x14ac:dyDescent="0.35">
      <c r="A41" s="1" t="s">
        <v>0</v>
      </c>
      <c r="B41" s="1" t="s">
        <v>1363</v>
      </c>
      <c r="K41" s="1">
        <v>2.72</v>
      </c>
    </row>
    <row r="42" spans="1:56" x14ac:dyDescent="0.35">
      <c r="A42" s="1">
        <v>9</v>
      </c>
      <c r="B42" s="1" t="s">
        <v>1362</v>
      </c>
      <c r="C42" s="1">
        <v>1906.5000011958182</v>
      </c>
      <c r="D42" s="1">
        <v>0</v>
      </c>
      <c r="E42">
        <f>(R42-S42*(1000-T42)/(1000-U42))*AK42</f>
        <v>0.41262828608605084</v>
      </c>
      <c r="F42">
        <f>IF(AV42&lt;&gt;0,1/(1/AV42-1/N42),0)</f>
        <v>3.0809921980032899</v>
      </c>
      <c r="G42">
        <f>((AY42-AL42/2)*S42-E42)/(AY42+AL42/2)</f>
        <v>381.37115340930461</v>
      </c>
      <c r="H42">
        <f>AL42*1000</f>
        <v>25.85836521166971</v>
      </c>
      <c r="I42">
        <f>(AQ42-AW42)</f>
        <v>1.2797511531769601</v>
      </c>
      <c r="J42">
        <f>(P42+AP42*D42)</f>
        <v>30.143455505371094</v>
      </c>
      <c r="K42" s="1">
        <v>2.72</v>
      </c>
      <c r="L42">
        <f>(K42*AE42+AF42)</f>
        <v>2.140174012184143</v>
      </c>
      <c r="M42" s="1">
        <v>0.5</v>
      </c>
      <c r="N42">
        <f>L42*(M42+1)*(M42+1)/(M42*M42+1)</f>
        <v>3.8523132219314578</v>
      </c>
      <c r="O42" s="1">
        <v>30.073236465454102</v>
      </c>
      <c r="P42" s="1">
        <v>30.143455505371094</v>
      </c>
      <c r="Q42" s="1">
        <v>30.173843383789063</v>
      </c>
      <c r="R42" s="1">
        <v>399.97848510742188</v>
      </c>
      <c r="S42" s="1">
        <v>390.46340942382813</v>
      </c>
      <c r="T42" s="1">
        <v>11.512474060058594</v>
      </c>
      <c r="U42" s="1">
        <v>34.125423431396484</v>
      </c>
      <c r="V42" s="1">
        <v>23.781002044677734</v>
      </c>
      <c r="W42" s="1">
        <v>70.491950988769531</v>
      </c>
      <c r="X42" s="1">
        <v>300.4232177734375</v>
      </c>
      <c r="Y42" s="1">
        <v>998.779541015625</v>
      </c>
      <c r="Z42" s="1">
        <v>0.2488429993391037</v>
      </c>
      <c r="AA42" s="1">
        <v>88.377830505371094</v>
      </c>
      <c r="AB42" s="1">
        <v>-4.7004156112670898</v>
      </c>
      <c r="AC42" s="1">
        <v>0.25882616639137268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1.1044971241670494</v>
      </c>
      <c r="AL42">
        <f>(U42-T42)/(1000-U42)*AK42</f>
        <v>2.5858365211669711E-2</v>
      </c>
      <c r="AM42">
        <f>(P42+273.15)</f>
        <v>303.29345550537107</v>
      </c>
      <c r="AN42">
        <f>(O42+273.15)</f>
        <v>303.22323646545408</v>
      </c>
      <c r="AO42">
        <f>(Y42*AG42+Z42*AH42)*AI42</f>
        <v>159.80472299058601</v>
      </c>
      <c r="AP42">
        <f>((AO42+0.00000010773*(AN42^4-AM42^4))-AL42*44100)/(L42*51.4+0.00000043092*AM42^3)</f>
        <v>-8.0424128713897431</v>
      </c>
      <c r="AQ42">
        <f>0.61365*EXP(17.502*J42/(240.97+J42))</f>
        <v>4.295682041120938</v>
      </c>
      <c r="AR42">
        <f>AQ42*1000/AA42</f>
        <v>48.60587792840051</v>
      </c>
      <c r="AS42">
        <f>(AR42-U42)</f>
        <v>14.480454497004025</v>
      </c>
      <c r="AT42">
        <f>IF(D42,P42,(O42+P42)/2)</f>
        <v>30.108345985412598</v>
      </c>
      <c r="AU42">
        <f>0.61365*EXP(17.502*AT42/(240.97+AT42))</f>
        <v>4.2870358596820672</v>
      </c>
      <c r="AV42">
        <f>IF(AS42&lt;&gt;0,(1000-(AR42+U42)/2)/AS42*AL42,0)</f>
        <v>1.7118742449899809</v>
      </c>
      <c r="AW42">
        <f>U42*AA42/1000</f>
        <v>3.0159308879439779</v>
      </c>
      <c r="AX42">
        <f>(AU42-AW42)</f>
        <v>1.2711049717380893</v>
      </c>
      <c r="AY42">
        <f>1/(1.6/F42+1.37/N42)</f>
        <v>1.1429306735150198</v>
      </c>
      <c r="AZ42">
        <f>G42*AA42*0.001</f>
        <v>33.704755155645401</v>
      </c>
      <c r="BA42">
        <f>G42/S42</f>
        <v>0.97671419191893005</v>
      </c>
      <c r="BB42">
        <f>(1-AL42*AA42/AQ42/F42)*100</f>
        <v>82.732809732311495</v>
      </c>
      <c r="BC42">
        <f>(S42-E42/(N42/1.35))</f>
        <v>390.31880846483944</v>
      </c>
      <c r="BD42">
        <f>E42*BB42/100/BC42</f>
        <v>8.7461574340203072E-4</v>
      </c>
    </row>
    <row r="43" spans="1:56" x14ac:dyDescent="0.35">
      <c r="A43" s="1" t="s">
        <v>0</v>
      </c>
      <c r="B43" s="1" t="s">
        <v>1361</v>
      </c>
      <c r="K43" s="1">
        <v>2.72</v>
      </c>
    </row>
    <row r="44" spans="1:56" x14ac:dyDescent="0.35">
      <c r="A44" s="1" t="s">
        <v>0</v>
      </c>
      <c r="B44" s="1" t="s">
        <v>1360</v>
      </c>
      <c r="K44" s="1">
        <v>2.72</v>
      </c>
    </row>
    <row r="45" spans="1:56" x14ac:dyDescent="0.35">
      <c r="A45" s="1">
        <v>10</v>
      </c>
      <c r="B45" s="1" t="s">
        <v>1359</v>
      </c>
      <c r="C45" s="1">
        <v>2110.5000011958182</v>
      </c>
      <c r="D45" s="1">
        <v>0</v>
      </c>
      <c r="E45">
        <f>(R45-S45*(1000-T45)/(1000-U45))*AK45</f>
        <v>0.76729341426708353</v>
      </c>
      <c r="F45">
        <f>IF(AV45&lt;&gt;0,1/(1/AV45-1/N45),0)</f>
        <v>3.2372009765960921</v>
      </c>
      <c r="G45">
        <f>((AY45-AL45/2)*S45-E45)/(AY45+AL45/2)</f>
        <v>380.82982237807425</v>
      </c>
      <c r="H45">
        <f>AL45*1000</f>
        <v>26.111985170129465</v>
      </c>
      <c r="I45">
        <f>(AQ45-AW45)</f>
        <v>1.2570467815672033</v>
      </c>
      <c r="J45">
        <f>(P45+AP45*D45)</f>
        <v>30.253446578979492</v>
      </c>
      <c r="K45" s="1">
        <v>2.72</v>
      </c>
      <c r="L45">
        <f>(K45*AE45+AF45)</f>
        <v>2.140174012184143</v>
      </c>
      <c r="M45" s="1">
        <v>0.5</v>
      </c>
      <c r="N45">
        <f>L45*(M45+1)*(M45+1)/(M45*M45+1)</f>
        <v>3.8523132219314578</v>
      </c>
      <c r="O45" s="1">
        <v>30.170845031738281</v>
      </c>
      <c r="P45" s="1">
        <v>30.253446578979492</v>
      </c>
      <c r="Q45" s="1">
        <v>30.243049621582031</v>
      </c>
      <c r="R45" s="1">
        <v>399.94808959960938</v>
      </c>
      <c r="S45" s="1">
        <v>390.0355224609375</v>
      </c>
      <c r="T45" s="1">
        <v>11.876785278320313</v>
      </c>
      <c r="U45" s="1">
        <v>34.690876007080078</v>
      </c>
      <c r="V45" s="1">
        <v>24.395837783813477</v>
      </c>
      <c r="W45" s="1">
        <v>71.25775146484375</v>
      </c>
      <c r="X45" s="1">
        <v>300.51907348632813</v>
      </c>
      <c r="Y45" s="1">
        <v>1250.9892578125</v>
      </c>
      <c r="Z45" s="1">
        <v>0.2174096405506134</v>
      </c>
      <c r="AA45" s="1">
        <v>88.375411987304688</v>
      </c>
      <c r="AB45" s="1">
        <v>-4.6467475891113281</v>
      </c>
      <c r="AC45" s="1">
        <v>0.25973996520042419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1.104849534876206</v>
      </c>
      <c r="AL45">
        <f>(U45-T45)/(1000-U45)*AK45</f>
        <v>2.6111985170129463E-2</v>
      </c>
      <c r="AM45">
        <f>(P45+273.15)</f>
        <v>303.40344657897947</v>
      </c>
      <c r="AN45">
        <f>(O45+273.15)</f>
        <v>303.32084503173826</v>
      </c>
      <c r="AO45">
        <f>(Y45*AG45+Z45*AH45)*AI45</f>
        <v>200.15827677611378</v>
      </c>
      <c r="AP45">
        <f>((AO45+0.00000010773*(AN45^4-AM45^4))-AL45*44100)/(L45*51.4+0.00000043092*AM45^3)</f>
        <v>-7.8037677980436655</v>
      </c>
      <c r="AQ45">
        <f>0.61365*EXP(17.502*J45/(240.97+J45))</f>
        <v>4.3228672408934088</v>
      </c>
      <c r="AR45">
        <f>AQ45*1000/AA45</f>
        <v>48.914818541546353</v>
      </c>
      <c r="AS45">
        <f>(AR45-U45)</f>
        <v>14.223942534466275</v>
      </c>
      <c r="AT45">
        <f>IF(D45,P45,(O45+P45)/2)</f>
        <v>30.212145805358887</v>
      </c>
      <c r="AU45">
        <f>0.61365*EXP(17.502*AT45/(240.97+AT45))</f>
        <v>4.31264188883942</v>
      </c>
      <c r="AV45">
        <f>IF(AS45&lt;&gt;0,(1000-(AR45+U45)/2)/AS45*AL45,0)</f>
        <v>1.7590362012083489</v>
      </c>
      <c r="AW45">
        <f>U45*AA45/1000</f>
        <v>3.0658204593262055</v>
      </c>
      <c r="AX45">
        <f>(AU45-AW45)</f>
        <v>1.2468214295132145</v>
      </c>
      <c r="AY45">
        <f>1/(1.6/F45+1.37/N45)</f>
        <v>1.176630298952724</v>
      </c>
      <c r="AZ45">
        <f>G45*AA45*0.001</f>
        <v>33.655992449714383</v>
      </c>
      <c r="BA45">
        <f>G45/S45</f>
        <v>0.97639779057871523</v>
      </c>
      <c r="BB45">
        <f>(1-AL45*AA45/AQ45/F45)*100</f>
        <v>83.509653513217131</v>
      </c>
      <c r="BC45">
        <f>(S45-E45/(N45/1.35))</f>
        <v>389.76663308211869</v>
      </c>
      <c r="BD45">
        <f>E45*BB45/100/BC45</f>
        <v>1.6439685116636821E-3</v>
      </c>
    </row>
    <row r="46" spans="1:56" x14ac:dyDescent="0.35">
      <c r="A46" s="1" t="s">
        <v>0</v>
      </c>
      <c r="B46" s="1" t="s">
        <v>1358</v>
      </c>
      <c r="K46" s="1">
        <v>2.72</v>
      </c>
    </row>
    <row r="47" spans="1:56" x14ac:dyDescent="0.35">
      <c r="A47" s="1" t="s">
        <v>0</v>
      </c>
      <c r="B47" s="1" t="s">
        <v>1357</v>
      </c>
      <c r="K47" s="1">
        <v>2.72</v>
      </c>
    </row>
    <row r="48" spans="1:56" x14ac:dyDescent="0.35">
      <c r="A48" s="1">
        <v>11</v>
      </c>
      <c r="B48" s="1" t="s">
        <v>1356</v>
      </c>
      <c r="C48" s="1">
        <v>2315.0000011846423</v>
      </c>
      <c r="D48" s="1">
        <v>0</v>
      </c>
      <c r="E48">
        <f>(R48-S48*(1000-T48)/(1000-U48))*AK48</f>
        <v>0.74991830784708324</v>
      </c>
      <c r="F48">
        <f>IF(AV48&lt;&gt;0,1/(1/AV48-1/N48),0)</f>
        <v>3.7759272159724078</v>
      </c>
      <c r="G48">
        <f>((AY48-AL48/2)*S48-E48)/(AY48+AL48/2)</f>
        <v>381.12380912701639</v>
      </c>
      <c r="H48">
        <f>AL48*1000</f>
        <v>26.888758734288189</v>
      </c>
      <c r="I48">
        <f>(AQ48-AW48)</f>
        <v>1.193204254554924</v>
      </c>
      <c r="J48">
        <f>(P48+AP48*D48)</f>
        <v>30.361129760742188</v>
      </c>
      <c r="K48" s="1">
        <v>2.72</v>
      </c>
      <c r="L48">
        <f>(K48*AE48+AF48)</f>
        <v>2.140174012184143</v>
      </c>
      <c r="M48" s="1">
        <v>0.5</v>
      </c>
      <c r="N48">
        <f>L48*(M48+1)*(M48+1)/(M48*M48+1)</f>
        <v>3.8523132219314578</v>
      </c>
      <c r="O48" s="1">
        <v>30.316656112670898</v>
      </c>
      <c r="P48" s="1">
        <v>30.361129760742188</v>
      </c>
      <c r="Q48" s="1">
        <v>30.354730606079102</v>
      </c>
      <c r="R48" s="1">
        <v>399.951171875</v>
      </c>
      <c r="S48" s="1">
        <v>389.78594970703125</v>
      </c>
      <c r="T48" s="1">
        <v>12.249363899230957</v>
      </c>
      <c r="U48" s="1">
        <v>35.717681884765625</v>
      </c>
      <c r="V48" s="1">
        <v>24.95054817199707</v>
      </c>
      <c r="W48" s="1">
        <v>72.752822875976563</v>
      </c>
      <c r="X48" s="1">
        <v>300.51205444335938</v>
      </c>
      <c r="Y48" s="1">
        <v>1599.462646484375</v>
      </c>
      <c r="Z48" s="1">
        <v>0.25278154015541077</v>
      </c>
      <c r="AA48" s="1">
        <v>88.371437072753906</v>
      </c>
      <c r="AB48" s="1">
        <v>-4.4094991683959961</v>
      </c>
      <c r="AC48" s="1">
        <v>0.26260212063789368</v>
      </c>
      <c r="AD48" s="1">
        <v>0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1.1048237295711738</v>
      </c>
      <c r="AL48">
        <f>(U48-T48)/(1000-U48)*AK48</f>
        <v>2.6888758734288188E-2</v>
      </c>
      <c r="AM48">
        <f>(P48+273.15)</f>
        <v>303.51112976074216</v>
      </c>
      <c r="AN48">
        <f>(O48+273.15)</f>
        <v>303.46665611267088</v>
      </c>
      <c r="AO48">
        <f>(Y48*AG48+Z48*AH48)*AI48</f>
        <v>255.91401771737583</v>
      </c>
      <c r="AP48">
        <f>((AO48+0.00000010773*(AN48^4-AM48^4))-AL48*44100)/(L48*51.4+0.00000043092*AM48^3)</f>
        <v>-7.6230424506799705</v>
      </c>
      <c r="AQ48">
        <f>0.61365*EXP(17.502*J48/(240.97+J48))</f>
        <v>4.3496271316191315</v>
      </c>
      <c r="AR48">
        <f>AQ48*1000/AA48</f>
        <v>49.21983024942999</v>
      </c>
      <c r="AS48">
        <f>(AR48-U48)</f>
        <v>13.502148364664365</v>
      </c>
      <c r="AT48">
        <f>IF(D48,P48,(O48+P48)/2)</f>
        <v>30.338892936706543</v>
      </c>
      <c r="AU48">
        <f>0.61365*EXP(17.502*AT48/(240.97+AT48))</f>
        <v>4.3440893581904909</v>
      </c>
      <c r="AV48">
        <f>IF(AS48&lt;&gt;0,(1000-(AR48+U48)/2)/AS48*AL48,0)</f>
        <v>1.906868885105357</v>
      </c>
      <c r="AW48">
        <f>U48*AA48/1000</f>
        <v>3.1564228770642075</v>
      </c>
      <c r="AX48">
        <f>(AU48-AW48)</f>
        <v>1.1876664811262834</v>
      </c>
      <c r="AY48">
        <f>1/(1.6/F48+1.37/N48)</f>
        <v>1.2830918017064288</v>
      </c>
      <c r="AZ48">
        <f>G48*AA48*0.001</f>
        <v>33.680458715196401</v>
      </c>
      <c r="BA48">
        <f>G48/S48</f>
        <v>0.97777718620559451</v>
      </c>
      <c r="BB48">
        <f>(1-AL48*AA48/AQ48/F48)*100</f>
        <v>85.532049025659319</v>
      </c>
      <c r="BC48">
        <f>(S48-E48/(N48/1.35))</f>
        <v>389.52314923955367</v>
      </c>
      <c r="BD48">
        <f>E48*BB48/100/BC48</f>
        <v>1.6466813229775296E-3</v>
      </c>
    </row>
    <row r="49" spans="1:56" x14ac:dyDescent="0.35">
      <c r="A49" s="1" t="s">
        <v>0</v>
      </c>
      <c r="B49" s="1" t="s">
        <v>1355</v>
      </c>
      <c r="K49" s="1">
        <v>2.72</v>
      </c>
    </row>
    <row r="50" spans="1:56" x14ac:dyDescent="0.35">
      <c r="A50" s="1" t="s">
        <v>0</v>
      </c>
      <c r="B50" s="1" t="s">
        <v>1354</v>
      </c>
      <c r="K50" s="1">
        <v>2.72</v>
      </c>
    </row>
    <row r="51" spans="1:56" x14ac:dyDescent="0.35">
      <c r="A51" s="1">
        <v>12</v>
      </c>
      <c r="B51" s="1" t="s">
        <v>1353</v>
      </c>
      <c r="C51" s="1">
        <v>2519.0000011846423</v>
      </c>
      <c r="D51" s="1">
        <v>0</v>
      </c>
      <c r="E51">
        <f>(R51-S51*(1000-T51)/(1000-U51))*AK51</f>
        <v>0.36793444724026547</v>
      </c>
      <c r="F51">
        <f>IF(AV51&lt;&gt;0,1/(1/AV51-1/N51),0)</f>
        <v>4.6364836915494338</v>
      </c>
      <c r="G51">
        <f>((AY51-AL51/2)*S51-E51)/(AY51+AL51/2)</f>
        <v>382.01187976968743</v>
      </c>
      <c r="H51">
        <f>AL51*1000</f>
        <v>27.883355439868751</v>
      </c>
      <c r="I51">
        <f>(AQ51-AW51)</f>
        <v>1.1203375442880485</v>
      </c>
      <c r="J51">
        <f>(P51+AP51*D51)</f>
        <v>30.493434906005859</v>
      </c>
      <c r="K51" s="1">
        <v>2.72</v>
      </c>
      <c r="L51">
        <f>(K51*AE51+AF51)</f>
        <v>2.140174012184143</v>
      </c>
      <c r="M51" s="1">
        <v>0.5</v>
      </c>
      <c r="N51">
        <f>L51*(M51+1)*(M51+1)/(M51*M51+1)</f>
        <v>3.8523132219314578</v>
      </c>
      <c r="O51" s="1">
        <v>30.508319854736328</v>
      </c>
      <c r="P51" s="1">
        <v>30.493434906005859</v>
      </c>
      <c r="Q51" s="1">
        <v>30.511123657226563</v>
      </c>
      <c r="R51" s="1">
        <v>399.97799682617188</v>
      </c>
      <c r="S51" s="1">
        <v>389.80978393554688</v>
      </c>
      <c r="T51" s="1">
        <v>12.620319366455078</v>
      </c>
      <c r="U51" s="1">
        <v>36.919765472412109</v>
      </c>
      <c r="V51" s="1">
        <v>25.423305511474609</v>
      </c>
      <c r="W51" s="1">
        <v>74.373908996582031</v>
      </c>
      <c r="X51" s="1">
        <v>300.59381103515625</v>
      </c>
      <c r="Y51" s="1">
        <v>1999.1719970703125</v>
      </c>
      <c r="Z51" s="1">
        <v>0.18990494310855865</v>
      </c>
      <c r="AA51" s="1">
        <v>88.363662719726563</v>
      </c>
      <c r="AB51" s="1">
        <v>-4.0986576080322266</v>
      </c>
      <c r="AC51" s="1">
        <v>0.26436984539031982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1.1051243052763096</v>
      </c>
      <c r="AL51">
        <f>(U51-T51)/(1000-U51)*AK51</f>
        <v>2.7883355439868751E-2</v>
      </c>
      <c r="AM51">
        <f>(P51+273.15)</f>
        <v>303.64343490600584</v>
      </c>
      <c r="AN51">
        <f>(O51+273.15)</f>
        <v>303.65831985473631</v>
      </c>
      <c r="AO51">
        <f>(Y51*AG51+Z51*AH51)*AI51</f>
        <v>319.8675123816538</v>
      </c>
      <c r="AP51">
        <f>((AO51+0.00000010773*(AN51^4-AM51^4))-AL51*44100)/(L51*51.4+0.00000043092*AM51^3)</f>
        <v>-7.4516045279443262</v>
      </c>
      <c r="AQ51">
        <f>0.61365*EXP(17.502*J51/(240.97+J51))</f>
        <v>4.3827032481836783</v>
      </c>
      <c r="AR51">
        <f>AQ51*1000/AA51</f>
        <v>49.598478755739393</v>
      </c>
      <c r="AS51">
        <f>(AR51-U51)</f>
        <v>12.678713283327284</v>
      </c>
      <c r="AT51">
        <f>IF(D51,P51,(O51+P51)/2)</f>
        <v>30.500877380371094</v>
      </c>
      <c r="AU51">
        <f>0.61365*EXP(17.502*AT51/(240.97+AT51))</f>
        <v>4.384570349888337</v>
      </c>
      <c r="AV51">
        <f>IF(AS51&lt;&gt;0,(1000-(AR51+U51)/2)/AS51*AL51,0)</f>
        <v>2.1040893792453037</v>
      </c>
      <c r="AW51">
        <f>U51*AA51/1000</f>
        <v>3.2623657038956297</v>
      </c>
      <c r="AX51">
        <f>(AU51-AW51)</f>
        <v>1.1222046459927073</v>
      </c>
      <c r="AY51">
        <f>1/(1.6/F51+1.37/N51)</f>
        <v>1.4271043992313084</v>
      </c>
      <c r="AZ51">
        <f>G51*AA51*0.001</f>
        <v>33.755968898897393</v>
      </c>
      <c r="BA51">
        <f>G51/S51</f>
        <v>0.97999561712604732</v>
      </c>
      <c r="BB51">
        <f>(1-AL51*AA51/AQ51/F51)*100</f>
        <v>87.874827049079812</v>
      </c>
      <c r="BC51">
        <f>(S51-E51/(N51/1.35))</f>
        <v>389.68084543154708</v>
      </c>
      <c r="BD51">
        <f>E51*BB51/100/BC51</f>
        <v>8.2970914007413576E-4</v>
      </c>
    </row>
    <row r="52" spans="1:56" x14ac:dyDescent="0.35">
      <c r="A52" s="1" t="s">
        <v>0</v>
      </c>
      <c r="B52" s="1" t="s">
        <v>1352</v>
      </c>
    </row>
    <row r="53" spans="1:56" x14ac:dyDescent="0.35">
      <c r="A53" s="1" t="s">
        <v>0</v>
      </c>
      <c r="B53" s="1" t="s">
        <v>1351</v>
      </c>
    </row>
    <row r="54" spans="1:56" x14ac:dyDescent="0.35">
      <c r="A54" s="1" t="s">
        <v>0</v>
      </c>
      <c r="B54" s="1" t="s">
        <v>1350</v>
      </c>
    </row>
    <row r="55" spans="1:56" x14ac:dyDescent="0.35">
      <c r="A55" s="1" t="s">
        <v>0</v>
      </c>
      <c r="B55" s="1" t="s">
        <v>1349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4AE43-7344-4AF1-89FB-6DDFA901C459}">
  <dimension ref="A1:BD55"/>
  <sheetViews>
    <sheetView topLeftCell="A3" zoomScale="47" workbookViewId="0">
      <selection activeCell="AM57" sqref="AI57:AM58"/>
    </sheetView>
  </sheetViews>
  <sheetFormatPr defaultRowHeight="14.5" x14ac:dyDescent="0.35"/>
  <sheetData>
    <row r="1" spans="1:56" x14ac:dyDescent="0.35">
      <c r="A1" s="1" t="s">
        <v>70</v>
      </c>
    </row>
    <row r="2" spans="1:56" x14ac:dyDescent="0.35">
      <c r="A2" s="1" t="s">
        <v>1529</v>
      </c>
    </row>
    <row r="3" spans="1:56" x14ac:dyDescent="0.35">
      <c r="A3" s="1" t="s">
        <v>69</v>
      </c>
      <c r="B3" s="1" t="s">
        <v>624</v>
      </c>
    </row>
    <row r="4" spans="1:56" x14ac:dyDescent="0.35">
      <c r="A4" s="1" t="s">
        <v>67</v>
      </c>
      <c r="B4" s="1" t="s">
        <v>66</v>
      </c>
      <c r="C4" s="1">
        <v>1</v>
      </c>
      <c r="D4" s="1">
        <v>0.15999999642372131</v>
      </c>
    </row>
    <row r="5" spans="1:56" x14ac:dyDescent="0.35">
      <c r="A5" s="1" t="s">
        <v>65</v>
      </c>
      <c r="B5" s="1">
        <v>4</v>
      </c>
    </row>
    <row r="6" spans="1:56" x14ac:dyDescent="0.35">
      <c r="A6" s="1" t="s">
        <v>64</v>
      </c>
      <c r="B6" s="1" t="s">
        <v>623</v>
      </c>
    </row>
    <row r="7" spans="1:56" x14ac:dyDescent="0.35">
      <c r="A7" s="1" t="s">
        <v>0</v>
      </c>
      <c r="B7" s="1" t="s">
        <v>62</v>
      </c>
    </row>
    <row r="9" spans="1:56" x14ac:dyDescent="0.35">
      <c r="A9" s="1" t="s">
        <v>61</v>
      </c>
      <c r="B9" s="1" t="s">
        <v>60</v>
      </c>
      <c r="C9" s="1" t="s">
        <v>59</v>
      </c>
      <c r="D9" s="1" t="s">
        <v>58</v>
      </c>
      <c r="E9" s="1" t="s">
        <v>57</v>
      </c>
      <c r="F9" s="1" t="s">
        <v>56</v>
      </c>
      <c r="G9" s="1" t="s">
        <v>55</v>
      </c>
      <c r="H9" s="1" t="s">
        <v>54</v>
      </c>
      <c r="I9" s="1" t="s">
        <v>53</v>
      </c>
      <c r="J9" s="1" t="s">
        <v>52</v>
      </c>
      <c r="K9" s="1" t="s">
        <v>51</v>
      </c>
      <c r="L9" s="1" t="s">
        <v>50</v>
      </c>
      <c r="M9" s="1" t="s">
        <v>49</v>
      </c>
      <c r="N9" s="1" t="s">
        <v>48</v>
      </c>
      <c r="O9" s="1" t="s">
        <v>47</v>
      </c>
      <c r="P9" s="1" t="s">
        <v>46</v>
      </c>
      <c r="Q9" s="1" t="s">
        <v>45</v>
      </c>
      <c r="R9" s="1" t="s">
        <v>44</v>
      </c>
      <c r="S9" s="1" t="s">
        <v>43</v>
      </c>
      <c r="T9" s="1" t="s">
        <v>42</v>
      </c>
      <c r="U9" s="1" t="s">
        <v>41</v>
      </c>
      <c r="V9" s="1" t="s">
        <v>40</v>
      </c>
      <c r="W9" s="1" t="s">
        <v>39</v>
      </c>
      <c r="X9" s="1" t="s">
        <v>38</v>
      </c>
      <c r="Y9" s="1" t="s">
        <v>37</v>
      </c>
      <c r="Z9" s="1" t="s">
        <v>36</v>
      </c>
      <c r="AA9" s="1" t="s">
        <v>35</v>
      </c>
      <c r="AB9" s="1" t="s">
        <v>34</v>
      </c>
      <c r="AC9" s="1" t="s">
        <v>33</v>
      </c>
      <c r="AD9" s="1" t="s">
        <v>32</v>
      </c>
      <c r="AE9" s="1" t="s">
        <v>31</v>
      </c>
      <c r="AF9" s="1" t="s">
        <v>30</v>
      </c>
      <c r="AG9" s="1" t="s">
        <v>29</v>
      </c>
      <c r="AH9" s="1" t="s">
        <v>28</v>
      </c>
      <c r="AI9" s="1" t="s">
        <v>27</v>
      </c>
      <c r="AJ9" s="1" t="s">
        <v>26</v>
      </c>
      <c r="AK9" s="1" t="s">
        <v>25</v>
      </c>
      <c r="AL9" s="1" t="s">
        <v>24</v>
      </c>
      <c r="AM9" s="1" t="s">
        <v>23</v>
      </c>
      <c r="AN9" s="1" t="s">
        <v>22</v>
      </c>
      <c r="AO9" s="1" t="s">
        <v>21</v>
      </c>
      <c r="AP9" s="1" t="s">
        <v>20</v>
      </c>
      <c r="AQ9" s="1" t="s">
        <v>19</v>
      </c>
      <c r="AR9" s="1" t="s">
        <v>18</v>
      </c>
      <c r="AS9" s="1" t="s">
        <v>17</v>
      </c>
      <c r="AT9" s="1" t="s">
        <v>16</v>
      </c>
      <c r="AU9" s="1" t="s">
        <v>15</v>
      </c>
      <c r="AV9" s="1" t="s">
        <v>14</v>
      </c>
      <c r="AW9" s="1" t="s">
        <v>13</v>
      </c>
      <c r="AX9" s="1" t="s">
        <v>12</v>
      </c>
      <c r="AY9" s="1" t="s">
        <v>11</v>
      </c>
      <c r="AZ9" s="1" t="s">
        <v>10</v>
      </c>
      <c r="BA9" s="1" t="s">
        <v>9</v>
      </c>
      <c r="BB9" s="1" t="s">
        <v>8</v>
      </c>
      <c r="BC9" s="1" t="s">
        <v>7</v>
      </c>
      <c r="BD9" s="1" t="s">
        <v>6</v>
      </c>
    </row>
    <row r="10" spans="1:56" x14ac:dyDescent="0.35">
      <c r="A10" s="1" t="s">
        <v>5</v>
      </c>
      <c r="B10" s="1" t="s">
        <v>5</v>
      </c>
      <c r="C10" s="1" t="s">
        <v>5</v>
      </c>
      <c r="D10" s="1" t="s">
        <v>5</v>
      </c>
      <c r="E10" s="1" t="s">
        <v>4</v>
      </c>
      <c r="F10" s="1" t="s">
        <v>4</v>
      </c>
      <c r="G10" s="1" t="s">
        <v>4</v>
      </c>
      <c r="H10" s="1" t="s">
        <v>4</v>
      </c>
      <c r="I10" s="1" t="s">
        <v>4</v>
      </c>
      <c r="J10" s="1" t="s">
        <v>4</v>
      </c>
      <c r="K10" s="1" t="s">
        <v>5</v>
      </c>
      <c r="L10" s="1" t="s">
        <v>4</v>
      </c>
      <c r="M10" s="1" t="s">
        <v>5</v>
      </c>
      <c r="N10" s="1" t="s">
        <v>4</v>
      </c>
      <c r="O10" s="1" t="s">
        <v>5</v>
      </c>
      <c r="P10" s="1" t="s">
        <v>5</v>
      </c>
      <c r="Q10" s="1" t="s">
        <v>5</v>
      </c>
      <c r="R10" s="1" t="s">
        <v>5</v>
      </c>
      <c r="S10" s="1" t="s">
        <v>5</v>
      </c>
      <c r="T10" s="1" t="s">
        <v>5</v>
      </c>
      <c r="U10" s="1" t="s">
        <v>5</v>
      </c>
      <c r="V10" s="1" t="s">
        <v>5</v>
      </c>
      <c r="W10" s="1" t="s">
        <v>5</v>
      </c>
      <c r="X10" s="1" t="s">
        <v>5</v>
      </c>
      <c r="Y10" s="1" t="s">
        <v>5</v>
      </c>
      <c r="Z10" s="1" t="s">
        <v>5</v>
      </c>
      <c r="AA10" s="1" t="s">
        <v>5</v>
      </c>
      <c r="AB10" s="1" t="s">
        <v>5</v>
      </c>
      <c r="AC10" s="1" t="s">
        <v>5</v>
      </c>
      <c r="AD10" s="1" t="s">
        <v>5</v>
      </c>
      <c r="AE10" s="1" t="s">
        <v>5</v>
      </c>
      <c r="AF10" s="1" t="s">
        <v>5</v>
      </c>
      <c r="AG10" s="1" t="s">
        <v>5</v>
      </c>
      <c r="AH10" s="1" t="s">
        <v>5</v>
      </c>
      <c r="AI10" s="1" t="s">
        <v>5</v>
      </c>
      <c r="AJ10" s="1" t="s">
        <v>5</v>
      </c>
      <c r="AK10" s="1" t="s">
        <v>4</v>
      </c>
      <c r="AL10" s="1" t="s">
        <v>4</v>
      </c>
      <c r="AM10" s="1" t="s">
        <v>4</v>
      </c>
      <c r="AN10" s="1" t="s">
        <v>4</v>
      </c>
      <c r="AO10" s="1" t="s">
        <v>4</v>
      </c>
      <c r="AP10" s="1" t="s">
        <v>4</v>
      </c>
      <c r="AQ10" s="1" t="s">
        <v>4</v>
      </c>
      <c r="AR10" s="1" t="s">
        <v>4</v>
      </c>
      <c r="AS10" s="1" t="s">
        <v>4</v>
      </c>
      <c r="AT10" s="1" t="s">
        <v>4</v>
      </c>
      <c r="AU10" s="1" t="s">
        <v>4</v>
      </c>
      <c r="AV10" s="1" t="s">
        <v>4</v>
      </c>
      <c r="AW10" s="1" t="s">
        <v>4</v>
      </c>
      <c r="AX10" s="1" t="s">
        <v>4</v>
      </c>
      <c r="AY10" s="1" t="s">
        <v>4</v>
      </c>
      <c r="AZ10" s="1" t="s">
        <v>4</v>
      </c>
      <c r="BA10" s="1" t="s">
        <v>4</v>
      </c>
      <c r="BB10" s="1" t="s">
        <v>4</v>
      </c>
      <c r="BC10" s="1" t="s">
        <v>4</v>
      </c>
      <c r="BD10" s="1" t="s">
        <v>4</v>
      </c>
    </row>
    <row r="11" spans="1:56" x14ac:dyDescent="0.35">
      <c r="A11" s="1" t="s">
        <v>0</v>
      </c>
      <c r="B11" s="1" t="s">
        <v>1528</v>
      </c>
    </row>
    <row r="12" spans="1:56" x14ac:dyDescent="0.35">
      <c r="A12" s="1" t="s">
        <v>0</v>
      </c>
      <c r="B12" s="1" t="s">
        <v>1527</v>
      </c>
    </row>
    <row r="13" spans="1:56" x14ac:dyDescent="0.35">
      <c r="A13" s="1" t="s">
        <v>0</v>
      </c>
      <c r="B13" s="1" t="s">
        <v>1526</v>
      </c>
    </row>
    <row r="14" spans="1:56" x14ac:dyDescent="0.35">
      <c r="A14" s="1" t="s">
        <v>0</v>
      </c>
      <c r="B14" s="1" t="s">
        <v>1525</v>
      </c>
    </row>
    <row r="15" spans="1:56" x14ac:dyDescent="0.35">
      <c r="A15" s="1" t="s">
        <v>0</v>
      </c>
      <c r="B15" s="1" t="s">
        <v>1524</v>
      </c>
    </row>
    <row r="16" spans="1:56" x14ac:dyDescent="0.35">
      <c r="A16" s="1" t="s">
        <v>0</v>
      </c>
      <c r="B16" s="1" t="s">
        <v>1523</v>
      </c>
    </row>
    <row r="17" spans="1:56" x14ac:dyDescent="0.35">
      <c r="A17" s="1" t="s">
        <v>0</v>
      </c>
      <c r="B17" s="1" t="s">
        <v>1522</v>
      </c>
    </row>
    <row r="18" spans="1:56" x14ac:dyDescent="0.35">
      <c r="A18" s="1">
        <v>1</v>
      </c>
      <c r="B18" s="1" t="s">
        <v>1521</v>
      </c>
      <c r="C18" s="1">
        <v>265.00000328570604</v>
      </c>
      <c r="D18" s="1">
        <v>0</v>
      </c>
      <c r="E18">
        <f>(R18-S18*(1000-T18)/(1000-U18))*AK18</f>
        <v>-6.7003813692758465</v>
      </c>
      <c r="F18">
        <f>IF(AV18&lt;&gt;0,1/(1/AV18-1/N18),0)</f>
        <v>2.6832993668567888</v>
      </c>
      <c r="G18">
        <f>((AY18-AL18/2)*S18-E18)/(AY18+AL18/2)</f>
        <v>393.55609199756225</v>
      </c>
      <c r="H18">
        <f>AL18*1000</f>
        <v>25.574322350302673</v>
      </c>
      <c r="I18">
        <f>(AQ18-AW18)</f>
        <v>1.366534836831887</v>
      </c>
      <c r="J18">
        <f>(P18+AP18*D18)</f>
        <v>31.0699462890625</v>
      </c>
      <c r="K18" s="1">
        <v>2.72</v>
      </c>
      <c r="L18">
        <f>(K18*AE18+AF18)</f>
        <v>2.140174012184143</v>
      </c>
      <c r="M18" s="1">
        <v>0.5</v>
      </c>
      <c r="N18">
        <f>L18*(M18+1)*(M18+1)/(M18*M18+1)</f>
        <v>3.8523132219314578</v>
      </c>
      <c r="O18" s="1">
        <v>30.737571716308594</v>
      </c>
      <c r="P18" s="1">
        <v>31.0699462890625</v>
      </c>
      <c r="Q18" s="1">
        <v>30.783100128173828</v>
      </c>
      <c r="R18" s="1">
        <v>399.91934204101563</v>
      </c>
      <c r="S18" s="1">
        <v>396.79830932617188</v>
      </c>
      <c r="T18" s="1">
        <v>13.471814155578613</v>
      </c>
      <c r="U18" s="1">
        <v>35.795783996582031</v>
      </c>
      <c r="V18" s="1">
        <v>26.783695220947266</v>
      </c>
      <c r="W18" s="1">
        <v>71.166618347167969</v>
      </c>
      <c r="X18" s="1">
        <v>300.44891357421875</v>
      </c>
      <c r="Y18" s="1">
        <v>9.949667751789093E-2</v>
      </c>
      <c r="Z18" s="1">
        <v>0.1152527779340744</v>
      </c>
      <c r="AA18" s="1">
        <v>88.358642578125</v>
      </c>
      <c r="AB18" s="1">
        <v>-4.6870031356811523</v>
      </c>
      <c r="AC18" s="1">
        <v>0.29568621516227722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1.1045915940228628</v>
      </c>
      <c r="AL18">
        <f>(U18-T18)/(1000-U18)*AK18</f>
        <v>2.5574322350302672E-2</v>
      </c>
      <c r="AM18">
        <f>(P18+273.15)</f>
        <v>304.21994628906248</v>
      </c>
      <c r="AN18">
        <f>(O18+273.15)</f>
        <v>303.88757171630857</v>
      </c>
      <c r="AO18">
        <f>(Y18*AG18+Z18*AH18)*AI18</f>
        <v>1.5919468047034702E-2</v>
      </c>
      <c r="AP18">
        <f>((AO18+0.00000010773*(AN18^4-AM18^4))-AL18*44100)/(L18*51.4+0.00000043092*AM18^3)</f>
        <v>-9.2668983366336715</v>
      </c>
      <c r="AQ18">
        <f>0.61365*EXP(17.502*J18/(240.97+J18))</f>
        <v>4.5294017207896458</v>
      </c>
      <c r="AR18">
        <f>AQ18*1000/AA18</f>
        <v>51.261558446700178</v>
      </c>
      <c r="AS18">
        <f>(AR18-U18)</f>
        <v>15.465774450118147</v>
      </c>
      <c r="AT18">
        <f>IF(D18,P18,(O18+P18)/2)</f>
        <v>30.903759002685547</v>
      </c>
      <c r="AU18">
        <f>0.61365*EXP(17.502*AT18/(240.97+AT18))</f>
        <v>4.4866815334249672</v>
      </c>
      <c r="AV18">
        <f>IF(AS18&lt;&gt;0,(1000-(AR18+U18)/2)/AS18*AL18,0)</f>
        <v>1.5816282695635209</v>
      </c>
      <c r="AW18">
        <f>U18*AA18/1000</f>
        <v>3.1628668839577587</v>
      </c>
      <c r="AX18">
        <f>(AU18-AW18)</f>
        <v>1.3238146494672085</v>
      </c>
      <c r="AY18">
        <f>1/(1.6/F18+1.37/N18)</f>
        <v>1.0505180253914526</v>
      </c>
      <c r="AZ18">
        <f>G18*AA18*0.001</f>
        <v>34.774082067256288</v>
      </c>
      <c r="BA18">
        <f>G18/S18</f>
        <v>0.99182905457909976</v>
      </c>
      <c r="BB18">
        <f>(1-AL18*AA18/AQ18/F18)*100</f>
        <v>81.407268341827333</v>
      </c>
      <c r="BC18">
        <f>(S18-E18/(N18/1.35))</f>
        <v>399.14638289324989</v>
      </c>
      <c r="BD18">
        <f>E18*BB18/100/BC18</f>
        <v>-1.3665656698863292E-2</v>
      </c>
    </row>
    <row r="19" spans="1:56" x14ac:dyDescent="0.35">
      <c r="A19" s="1" t="s">
        <v>0</v>
      </c>
      <c r="B19" s="1" t="s">
        <v>1520</v>
      </c>
      <c r="K19" s="1">
        <v>2.72</v>
      </c>
    </row>
    <row r="20" spans="1:56" x14ac:dyDescent="0.35">
      <c r="A20" s="1" t="s">
        <v>0</v>
      </c>
      <c r="B20" s="1" t="s">
        <v>1519</v>
      </c>
      <c r="K20" s="1">
        <v>2.72</v>
      </c>
    </row>
    <row r="21" spans="1:56" x14ac:dyDescent="0.35">
      <c r="A21" s="1">
        <v>2</v>
      </c>
      <c r="B21" s="1" t="s">
        <v>1518</v>
      </c>
      <c r="C21" s="1">
        <v>468.50000329688191</v>
      </c>
      <c r="D21" s="1">
        <v>0</v>
      </c>
      <c r="E21">
        <f>(R21-S21*(1000-T21)/(1000-U21))*AK21</f>
        <v>-4.9149465297857553</v>
      </c>
      <c r="F21">
        <f>IF(AV21&lt;&gt;0,1/(1/AV21-1/N21),0)</f>
        <v>2.4057657854385468</v>
      </c>
      <c r="G21">
        <f>((AY21-AL21/2)*S21-E21)/(AY21+AL21/2)</f>
        <v>390.84182943668867</v>
      </c>
      <c r="H21">
        <f>AL21*1000</f>
        <v>24.643827929236146</v>
      </c>
      <c r="I21">
        <f>(AQ21-AW21)</f>
        <v>1.4064859701760186</v>
      </c>
      <c r="J21">
        <f>(P21+AP21*D21)</f>
        <v>31.088541030883789</v>
      </c>
      <c r="K21" s="1">
        <v>2.72</v>
      </c>
      <c r="L21">
        <f>(K21*AE21+AF21)</f>
        <v>2.140174012184143</v>
      </c>
      <c r="M21" s="1">
        <v>0.5</v>
      </c>
      <c r="N21">
        <f>L21*(M21+1)*(M21+1)/(M21*M21+1)</f>
        <v>3.8523132219314578</v>
      </c>
      <c r="O21" s="1">
        <v>30.732826232910156</v>
      </c>
      <c r="P21" s="1">
        <v>31.088541030883789</v>
      </c>
      <c r="Q21" s="1">
        <v>30.834636688232422</v>
      </c>
      <c r="R21" s="1">
        <v>400.09487915039063</v>
      </c>
      <c r="S21" s="1">
        <v>395.71768188476563</v>
      </c>
      <c r="T21" s="1">
        <v>13.889448165893555</v>
      </c>
      <c r="U21" s="1">
        <v>35.400932312011719</v>
      </c>
      <c r="V21" s="1">
        <v>27.619192123413086</v>
      </c>
      <c r="W21" s="1">
        <v>70.394813537597656</v>
      </c>
      <c r="X21" s="1">
        <v>300.57546997070313</v>
      </c>
      <c r="Y21" s="1">
        <v>25.182186126708984</v>
      </c>
      <c r="Z21" s="1">
        <v>0.29599437117576599</v>
      </c>
      <c r="AA21" s="1">
        <v>88.351280212402344</v>
      </c>
      <c r="AB21" s="1">
        <v>-4.7269186973571777</v>
      </c>
      <c r="AC21" s="1">
        <v>0.30873477458953857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1.1050568748922907</v>
      </c>
      <c r="AL21">
        <f>(U21-T21)/(1000-U21)*AK21</f>
        <v>2.4643827929236146E-2</v>
      </c>
      <c r="AM21">
        <f>(P21+273.15)</f>
        <v>304.23854103088377</v>
      </c>
      <c r="AN21">
        <f>(O21+273.15)</f>
        <v>303.88282623291013</v>
      </c>
      <c r="AO21">
        <f>(Y21*AG21+Z21*AH21)*AI21</f>
        <v>4.029149690214922</v>
      </c>
      <c r="AP21">
        <f>((AO21+0.00000010773*(AN21^4-AM21^4))-AL21*44100)/(L21*51.4+0.00000043092*AM21^3)</f>
        <v>-8.9002234979320196</v>
      </c>
      <c r="AQ21">
        <f>0.61365*EXP(17.502*J21/(240.97+J21))</f>
        <v>4.5342036606548541</v>
      </c>
      <c r="AR21">
        <f>AQ21*1000/AA21</f>
        <v>51.320180644290922</v>
      </c>
      <c r="AS21">
        <f>(AR21-U21)</f>
        <v>15.919248332279203</v>
      </c>
      <c r="AT21">
        <f>IF(D21,P21,(O21+P21)/2)</f>
        <v>30.910683631896973</v>
      </c>
      <c r="AU21">
        <f>0.61365*EXP(17.502*AT21/(240.97+AT21))</f>
        <v>4.4884545491045751</v>
      </c>
      <c r="AV21">
        <f>IF(AS21&lt;&gt;0,(1000-(AR21+U21)/2)/AS21*AL21,0)</f>
        <v>1.480927826766135</v>
      </c>
      <c r="AW21">
        <f>U21*AA21/1000</f>
        <v>3.1277176904788355</v>
      </c>
      <c r="AX21">
        <f>(AU21-AW21)</f>
        <v>1.3607368586257396</v>
      </c>
      <c r="AY21">
        <f>1/(1.6/F21+1.37/N21)</f>
        <v>0.97972039712836911</v>
      </c>
      <c r="AZ21">
        <f>G21*AA21*0.001</f>
        <v>34.53137599128884</v>
      </c>
      <c r="BA21">
        <f>G21/S21</f>
        <v>0.98767845696241385</v>
      </c>
      <c r="BB21">
        <f>(1-AL21*AA21/AQ21/F21)*100</f>
        <v>80.039719170881625</v>
      </c>
      <c r="BC21">
        <f>(S21-E21/(N21/1.35))</f>
        <v>397.4400698197436</v>
      </c>
      <c r="BD21">
        <f>E21*BB21/100/BC21</f>
        <v>-9.8981197382128835E-3</v>
      </c>
    </row>
    <row r="22" spans="1:56" x14ac:dyDescent="0.35">
      <c r="A22" s="1" t="s">
        <v>0</v>
      </c>
      <c r="B22" s="1" t="s">
        <v>1517</v>
      </c>
      <c r="K22" s="1">
        <v>2.72</v>
      </c>
    </row>
    <row r="23" spans="1:56" x14ac:dyDescent="0.35">
      <c r="A23" s="1" t="s">
        <v>0</v>
      </c>
      <c r="B23" s="1" t="s">
        <v>1516</v>
      </c>
      <c r="K23" s="1">
        <v>2.72</v>
      </c>
    </row>
    <row r="24" spans="1:56" x14ac:dyDescent="0.35">
      <c r="A24" s="1">
        <v>3</v>
      </c>
      <c r="B24" s="1" t="s">
        <v>1515</v>
      </c>
      <c r="C24" s="1">
        <v>672.50000329688191</v>
      </c>
      <c r="D24" s="1">
        <v>0</v>
      </c>
      <c r="E24">
        <f>(R24-S24*(1000-T24)/(1000-U24))*AK24</f>
        <v>-3.9687731377849738</v>
      </c>
      <c r="F24">
        <f>IF(AV24&lt;&gt;0,1/(1/AV24-1/N24),0)</f>
        <v>2.2272062824246444</v>
      </c>
      <c r="G24">
        <f>((AY24-AL24/2)*S24-E24)/(AY24+AL24/2)</f>
        <v>389.51425730622543</v>
      </c>
      <c r="H24">
        <f>AL24*1000</f>
        <v>23.732818190229352</v>
      </c>
      <c r="I24">
        <f>(AQ24-AW24)</f>
        <v>1.4215891607041593</v>
      </c>
      <c r="J24">
        <f>(P24+AP24*D24)</f>
        <v>31.027166366577148</v>
      </c>
      <c r="K24" s="1">
        <v>2.72</v>
      </c>
      <c r="L24">
        <f>(K24*AE24+AF24)</f>
        <v>2.140174012184143</v>
      </c>
      <c r="M24" s="1">
        <v>0.5</v>
      </c>
      <c r="N24">
        <f>L24*(M24+1)*(M24+1)/(M24*M24+1)</f>
        <v>3.8523132219314578</v>
      </c>
      <c r="O24" s="1">
        <v>30.696020126342773</v>
      </c>
      <c r="P24" s="1">
        <v>31.027166366577148</v>
      </c>
      <c r="Q24" s="1">
        <v>30.819299697875977</v>
      </c>
      <c r="R24" s="1">
        <v>400.153076171875</v>
      </c>
      <c r="S24" s="1">
        <v>395.25338745117188</v>
      </c>
      <c r="T24" s="1">
        <v>14.319987297058105</v>
      </c>
      <c r="U24" s="1">
        <v>35.054161071777344</v>
      </c>
      <c r="V24" s="1">
        <v>28.53251838684082</v>
      </c>
      <c r="W24" s="1">
        <v>69.84527587890625</v>
      </c>
      <c r="X24" s="1">
        <v>300.42385864257813</v>
      </c>
      <c r="Y24" s="1">
        <v>50.44537353515625</v>
      </c>
      <c r="Z24" s="1">
        <v>0.16240344941616058</v>
      </c>
      <c r="AA24" s="1">
        <v>88.3427734375</v>
      </c>
      <c r="AB24" s="1">
        <v>-4.6859536170959473</v>
      </c>
      <c r="AC24" s="1">
        <v>0.30665537714958191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1.1044994803035959</v>
      </c>
      <c r="AL24">
        <f>(U24-T24)/(1000-U24)*AK24</f>
        <v>2.3732818190229352E-2</v>
      </c>
      <c r="AM24">
        <f>(P24+273.15)</f>
        <v>304.17716636657713</v>
      </c>
      <c r="AN24">
        <f>(O24+273.15)</f>
        <v>303.84602012634275</v>
      </c>
      <c r="AO24">
        <f>(Y24*AG24+Z24*AH24)*AI24</f>
        <v>8.0712595852182858</v>
      </c>
      <c r="AP24">
        <f>((AO24+0.00000010773*(AN24^4-AM24^4))-AL24*44100)/(L24*51.4+0.00000043092*AM24^3)</f>
        <v>-8.5362596402628803</v>
      </c>
      <c r="AQ24">
        <f>0.61365*EXP(17.502*J24/(240.97+J24))</f>
        <v>4.5183709703098174</v>
      </c>
      <c r="AR24">
        <f>AQ24*1000/AA24</f>
        <v>51.145903558330509</v>
      </c>
      <c r="AS24">
        <f>(AR24-U24)</f>
        <v>16.091742486553166</v>
      </c>
      <c r="AT24">
        <f>IF(D24,P24,(O24+P24)/2)</f>
        <v>30.861593246459961</v>
      </c>
      <c r="AU24">
        <f>0.61365*EXP(17.502*AT24/(240.97+AT24))</f>
        <v>4.4758983705866591</v>
      </c>
      <c r="AV24">
        <f>IF(AS24&lt;&gt;0,(1000-(AR24+U24)/2)/AS24*AL24,0)</f>
        <v>1.4112786715472485</v>
      </c>
      <c r="AW24">
        <f>U24*AA24/1000</f>
        <v>3.0967818096056581</v>
      </c>
      <c r="AX24">
        <f>(AU24-AW24)</f>
        <v>1.379116560981001</v>
      </c>
      <c r="AY24">
        <f>1/(1.6/F24+1.37/N24)</f>
        <v>0.93108200102784011</v>
      </c>
      <c r="AZ24">
        <f>G24*AA24*0.001</f>
        <v>34.41076978387995</v>
      </c>
      <c r="BA24">
        <f>G24/S24</f>
        <v>0.98547987107218549</v>
      </c>
      <c r="BB24">
        <f>(1-AL24*AA24/AQ24/F24)*100</f>
        <v>79.165743152878747</v>
      </c>
      <c r="BC24">
        <f>(S24-E24/(N24/1.35))</f>
        <v>396.64419952364489</v>
      </c>
      <c r="BD24">
        <f>E24*BB24/100/BC24</f>
        <v>-7.9212270149232374E-3</v>
      </c>
    </row>
    <row r="25" spans="1:56" x14ac:dyDescent="0.35">
      <c r="A25" s="1" t="s">
        <v>0</v>
      </c>
      <c r="B25" s="1" t="s">
        <v>1514</v>
      </c>
      <c r="K25" s="1">
        <v>2.72</v>
      </c>
    </row>
    <row r="26" spans="1:56" x14ac:dyDescent="0.35">
      <c r="A26" s="1" t="s">
        <v>0</v>
      </c>
      <c r="B26" s="1" t="s">
        <v>1513</v>
      </c>
      <c r="K26" s="1">
        <v>2.72</v>
      </c>
    </row>
    <row r="27" spans="1:56" x14ac:dyDescent="0.35">
      <c r="A27" s="1">
        <v>4</v>
      </c>
      <c r="B27" s="1" t="s">
        <v>1512</v>
      </c>
      <c r="C27" s="1">
        <v>876.50000329688191</v>
      </c>
      <c r="D27" s="1">
        <v>0</v>
      </c>
      <c r="E27">
        <f>(R27-S27*(1000-T27)/(1000-U27))*AK27</f>
        <v>-2.7693991590394273</v>
      </c>
      <c r="F27">
        <f>IF(AV27&lt;&gt;0,1/(1/AV27-1/N27),0)</f>
        <v>2.1425694807610176</v>
      </c>
      <c r="G27">
        <f>((AY27-AL27/2)*S27-E27)/(AY27+AL27/2)</f>
        <v>387.21131732710921</v>
      </c>
      <c r="H27">
        <f>AL27*1000</f>
        <v>23.18642036043402</v>
      </c>
      <c r="I27">
        <f>(AQ27-AW27)</f>
        <v>1.4235899997423989</v>
      </c>
      <c r="J27">
        <f>(P27+AP27*D27)</f>
        <v>31.018064498901367</v>
      </c>
      <c r="K27" s="1">
        <v>2.72</v>
      </c>
      <c r="L27">
        <f>(K27*AE27+AF27)</f>
        <v>2.140174012184143</v>
      </c>
      <c r="M27" s="1">
        <v>0.5</v>
      </c>
      <c r="N27">
        <f>L27*(M27+1)*(M27+1)/(M27*M27+1)</f>
        <v>3.8523132219314578</v>
      </c>
      <c r="O27" s="1">
        <v>30.678716659545898</v>
      </c>
      <c r="P27" s="1">
        <v>31.018064498901367</v>
      </c>
      <c r="Q27" s="1">
        <v>30.801006317138672</v>
      </c>
      <c r="R27" s="1">
        <v>399.9090576171875</v>
      </c>
      <c r="S27" s="1">
        <v>394.14431762695313</v>
      </c>
      <c r="T27" s="1">
        <v>14.756455421447754</v>
      </c>
      <c r="U27" s="1">
        <v>35.007118225097656</v>
      </c>
      <c r="V27" s="1">
        <v>29.429470062255859</v>
      </c>
      <c r="W27" s="1">
        <v>69.816291809082031</v>
      </c>
      <c r="X27" s="1">
        <v>300.52975463867188</v>
      </c>
      <c r="Y27" s="1">
        <v>100.20441436767578</v>
      </c>
      <c r="Z27" s="1">
        <v>0.14406523108482361</v>
      </c>
      <c r="AA27" s="1">
        <v>88.337379455566406</v>
      </c>
      <c r="AB27" s="1">
        <v>-4.8124899864196777</v>
      </c>
      <c r="AC27" s="1">
        <v>0.31292864680290222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1.1048888038186464</v>
      </c>
      <c r="AL27">
        <f>(U27-T27)/(1000-U27)*AK27</f>
        <v>2.3186420360434022E-2</v>
      </c>
      <c r="AM27">
        <f>(P27+273.15)</f>
        <v>304.16806449890134</v>
      </c>
      <c r="AN27">
        <f>(O27+273.15)</f>
        <v>303.82871665954588</v>
      </c>
      <c r="AO27">
        <f>(Y27*AG27+Z27*AH27)*AI27</f>
        <v>16.032705940469214</v>
      </c>
      <c r="AP27">
        <f>((AO27+0.00000010773*(AN27^4-AM27^4))-AL27*44100)/(L27*51.4+0.00000043092*AM27^3)</f>
        <v>-8.2746602256314077</v>
      </c>
      <c r="AQ27">
        <f>0.61365*EXP(17.502*J27/(240.97+J27))</f>
        <v>4.5160270860387248</v>
      </c>
      <c r="AR27">
        <f>AQ27*1000/AA27</f>
        <v>51.122493262439157</v>
      </c>
      <c r="AS27">
        <f>(AR27-U27)</f>
        <v>16.115375037341501</v>
      </c>
      <c r="AT27">
        <f>IF(D27,P27,(O27+P27)/2)</f>
        <v>30.848390579223633</v>
      </c>
      <c r="AU27">
        <f>0.61365*EXP(17.502*AT27/(240.97+AT27))</f>
        <v>4.472526661044804</v>
      </c>
      <c r="AV27">
        <f>IF(AS27&lt;&gt;0,(1000-(AR27+U27)/2)/AS27*AL27,0)</f>
        <v>1.3768157191691914</v>
      </c>
      <c r="AW27">
        <f>U27*AA27/1000</f>
        <v>3.092437086296326</v>
      </c>
      <c r="AX27">
        <f>(AU27-AW27)</f>
        <v>1.380089574748478</v>
      </c>
      <c r="AY27">
        <f>1/(1.6/F27+1.37/N27)</f>
        <v>0.90711390025779359</v>
      </c>
      <c r="AZ27">
        <f>G27*AA27*0.001</f>
        <v>34.205233068214582</v>
      </c>
      <c r="BA27">
        <f>G27/S27</f>
        <v>0.98240999555293396</v>
      </c>
      <c r="BB27">
        <f>(1-AL27*AA27/AQ27/F27)*100</f>
        <v>78.831661853726615</v>
      </c>
      <c r="BC27">
        <f>(S27-E27/(N27/1.35))</f>
        <v>395.11482252863624</v>
      </c>
      <c r="BD27">
        <f>E27*BB27/100/BC27</f>
        <v>-5.5253897245924853E-3</v>
      </c>
    </row>
    <row r="28" spans="1:56" x14ac:dyDescent="0.35">
      <c r="A28" s="1" t="s">
        <v>0</v>
      </c>
      <c r="B28" s="1" t="s">
        <v>1511</v>
      </c>
      <c r="K28" s="1">
        <v>2.72</v>
      </c>
    </row>
    <row r="29" spans="1:56" x14ac:dyDescent="0.35">
      <c r="A29" s="1" t="s">
        <v>0</v>
      </c>
      <c r="B29" s="1" t="s">
        <v>1510</v>
      </c>
      <c r="K29" s="1">
        <v>2.72</v>
      </c>
    </row>
    <row r="30" spans="1:56" x14ac:dyDescent="0.35">
      <c r="A30" s="1">
        <v>5</v>
      </c>
      <c r="B30" s="1" t="s">
        <v>1509</v>
      </c>
      <c r="C30" s="1">
        <v>1080.5000032968819</v>
      </c>
      <c r="D30" s="1">
        <v>0</v>
      </c>
      <c r="E30">
        <f>(R30-S30*(1000-T30)/(1000-U30))*AK30</f>
        <v>-1.7846081970424841</v>
      </c>
      <c r="F30">
        <f>IF(AV30&lt;&gt;0,1/(1/AV30-1/N30),0)</f>
        <v>2.0831224306636753</v>
      </c>
      <c r="G30">
        <f>((AY30-AL30/2)*S30-E30)/(AY30+AL30/2)</f>
        <v>386.0482526953229</v>
      </c>
      <c r="H30">
        <f>AL30*1000</f>
        <v>22.710944798137419</v>
      </c>
      <c r="I30">
        <f>(AQ30-AW30)</f>
        <v>1.4198694716247404</v>
      </c>
      <c r="J30">
        <f>(P30+AP30*D30)</f>
        <v>31.0142822265625</v>
      </c>
      <c r="K30" s="1">
        <v>2.72</v>
      </c>
      <c r="L30">
        <f>(K30*AE30+AF30)</f>
        <v>2.140174012184143</v>
      </c>
      <c r="M30" s="1">
        <v>0.5</v>
      </c>
      <c r="N30">
        <f>L30*(M30+1)*(M30+1)/(M30*M30+1)</f>
        <v>3.8523132219314578</v>
      </c>
      <c r="O30" s="1">
        <v>30.658945083618164</v>
      </c>
      <c r="P30" s="1">
        <v>31.0142822265625</v>
      </c>
      <c r="Q30" s="1">
        <v>30.784286499023438</v>
      </c>
      <c r="R30" s="1">
        <v>400.4798583984375</v>
      </c>
      <c r="S30" s="1">
        <v>393.99642944335938</v>
      </c>
      <c r="T30" s="1">
        <v>15.205345153808594</v>
      </c>
      <c r="U30" s="1">
        <v>35.040180206298828</v>
      </c>
      <c r="V30" s="1">
        <v>30.3572998046875</v>
      </c>
      <c r="W30" s="1">
        <v>69.957321166992188</v>
      </c>
      <c r="X30" s="1">
        <v>300.52786254882813</v>
      </c>
      <c r="Y30" s="1">
        <v>149.82960510253906</v>
      </c>
      <c r="Z30" s="1">
        <v>4.9768045544624329E-2</v>
      </c>
      <c r="AA30" s="1">
        <v>88.332420349121094</v>
      </c>
      <c r="AB30" s="1">
        <v>-4.7697577476501465</v>
      </c>
      <c r="AC30" s="1">
        <v>0.30839353799819946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1.1048818476059856</v>
      </c>
      <c r="AL30">
        <f>(U30-T30)/(1000-U30)*AK30</f>
        <v>2.2710944798137418E-2</v>
      </c>
      <c r="AM30">
        <f>(P30+273.15)</f>
        <v>304.16428222656248</v>
      </c>
      <c r="AN30">
        <f>(O30+273.15)</f>
        <v>303.80894508361814</v>
      </c>
      <c r="AO30">
        <f>(Y30*AG30+Z30*AH30)*AI30</f>
        <v>23.972736280573827</v>
      </c>
      <c r="AP30">
        <f>((AO30+0.00000010773*(AN30^4-AM30^4))-AL30*44100)/(L30*51.4+0.00000043092*AM30^3)</f>
        <v>-8.0395710432626259</v>
      </c>
      <c r="AQ30">
        <f>0.61365*EXP(17.502*J30/(240.97+J30))</f>
        <v>4.5150533987164811</v>
      </c>
      <c r="AR30">
        <f>AQ30*1000/AA30</f>
        <v>51.114340361912269</v>
      </c>
      <c r="AS30">
        <f>(AR30-U30)</f>
        <v>16.074160155613441</v>
      </c>
      <c r="AT30">
        <f>IF(D30,P30,(O30+P30)/2)</f>
        <v>30.836613655090332</v>
      </c>
      <c r="AU30">
        <f>0.61365*EXP(17.502*AT30/(240.97+AT30))</f>
        <v>4.4695209263617892</v>
      </c>
      <c r="AV30">
        <f>IF(AS30&lt;&gt;0,(1000-(AR30+U30)/2)/AS30*AL30,0)</f>
        <v>1.3520220843501176</v>
      </c>
      <c r="AW30">
        <f>U30*AA30/1000</f>
        <v>3.0951839270917407</v>
      </c>
      <c r="AX30">
        <f>(AU30-AW30)</f>
        <v>1.3743369992700485</v>
      </c>
      <c r="AY30">
        <f>1/(1.6/F30+1.37/N30)</f>
        <v>0.88991071603573402</v>
      </c>
      <c r="AZ30">
        <f>G30*AA30*0.001</f>
        <v>34.100576532126979</v>
      </c>
      <c r="BA30">
        <f>G30/S30</f>
        <v>0.97982677975212695</v>
      </c>
      <c r="BB30">
        <f>(1-AL30*AA30/AQ30/F30)*100</f>
        <v>78.670648770373262</v>
      </c>
      <c r="BC30">
        <f>(S30-E30/(N30/1.35))</f>
        <v>394.62182538787692</v>
      </c>
      <c r="BD30">
        <f>E30*BB30/100/BC30</f>
        <v>-3.5577425177703167E-3</v>
      </c>
    </row>
    <row r="31" spans="1:56" x14ac:dyDescent="0.35">
      <c r="A31" s="1" t="s">
        <v>0</v>
      </c>
      <c r="B31" s="1" t="s">
        <v>1508</v>
      </c>
      <c r="K31" s="1">
        <v>2.72</v>
      </c>
    </row>
    <row r="32" spans="1:56" x14ac:dyDescent="0.35">
      <c r="A32" s="1" t="s">
        <v>0</v>
      </c>
      <c r="B32" s="1" t="s">
        <v>1507</v>
      </c>
      <c r="K32" s="1">
        <v>2.72</v>
      </c>
    </row>
    <row r="33" spans="1:56" x14ac:dyDescent="0.35">
      <c r="A33" s="1">
        <v>6</v>
      </c>
      <c r="B33" s="1" t="s">
        <v>1506</v>
      </c>
      <c r="C33" s="1">
        <v>1284.5000032968819</v>
      </c>
      <c r="D33" s="1">
        <v>0</v>
      </c>
      <c r="E33">
        <f>(R33-S33*(1000-T33)/(1000-U33))*AK33</f>
        <v>-1.180669204562073</v>
      </c>
      <c r="F33">
        <f>IF(AV33&lt;&gt;0,1/(1/AV33-1/N33),0)</f>
        <v>2.1493289067994974</v>
      </c>
      <c r="G33">
        <f>((AY33-AL33/2)*S33-E33)/(AY33+AL33/2)</f>
        <v>384.57133084107153</v>
      </c>
      <c r="H33">
        <f>AL33*1000</f>
        <v>22.51875895161708</v>
      </c>
      <c r="I33">
        <f>(AQ33-AW33)</f>
        <v>1.3795514068471784</v>
      </c>
      <c r="J33">
        <f>(P33+AP33*D33)</f>
        <v>30.956569671630859</v>
      </c>
      <c r="K33" s="1">
        <v>2.72</v>
      </c>
      <c r="L33">
        <f>(K33*AE33+AF33)</f>
        <v>2.140174012184143</v>
      </c>
      <c r="M33" s="1">
        <v>0.5</v>
      </c>
      <c r="N33">
        <f>L33*(M33+1)*(M33+1)/(M33*M33+1)</f>
        <v>3.8523132219314578</v>
      </c>
      <c r="O33" s="1">
        <v>30.658740997314453</v>
      </c>
      <c r="P33" s="1">
        <v>30.956569671630859</v>
      </c>
      <c r="Q33" s="1">
        <v>30.782669067382813</v>
      </c>
      <c r="R33" s="1">
        <v>399.84072875976563</v>
      </c>
      <c r="S33" s="1">
        <v>392.9022216796875</v>
      </c>
      <c r="T33" s="1">
        <v>15.671278953552246</v>
      </c>
      <c r="U33" s="1">
        <v>35.330375671386719</v>
      </c>
      <c r="V33" s="1">
        <v>31.286388397216797</v>
      </c>
      <c r="W33" s="1">
        <v>70.53411865234375</v>
      </c>
      <c r="X33" s="1">
        <v>300.55807495117188</v>
      </c>
      <c r="Y33" s="1">
        <v>301.10235595703125</v>
      </c>
      <c r="Z33" s="1">
        <v>5.1079247146844864E-2</v>
      </c>
      <c r="AA33" s="1">
        <v>88.328170776367188</v>
      </c>
      <c r="AB33" s="1">
        <v>-4.5993857383728027</v>
      </c>
      <c r="AC33" s="1">
        <v>0.3186873197555542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1.1049929226146022</v>
      </c>
      <c r="AL33">
        <f>(U33-T33)/(1000-U33)*AK33</f>
        <v>2.251875895161708E-2</v>
      </c>
      <c r="AM33">
        <f>(P33+273.15)</f>
        <v>304.10656967163084</v>
      </c>
      <c r="AN33">
        <f>(O33+273.15)</f>
        <v>303.80874099731443</v>
      </c>
      <c r="AO33">
        <f>(Y33*AG33+Z33*AH33)*AI33</f>
        <v>48.176375876299062</v>
      </c>
      <c r="AP33">
        <f>((AO33+0.00000010773*(AN33^4-AM33^4))-AL33*44100)/(L33*51.4+0.00000043092*AM33^3)</f>
        <v>-7.7667280633633675</v>
      </c>
      <c r="AQ33">
        <f>0.61365*EXP(17.502*J33/(240.97+J33))</f>
        <v>4.5002188627426332</v>
      </c>
      <c r="AR33">
        <f>AQ33*1000/AA33</f>
        <v>50.94885157461789</v>
      </c>
      <c r="AS33">
        <f>(AR33-U33)</f>
        <v>15.618475903231172</v>
      </c>
      <c r="AT33">
        <f>IF(D33,P33,(O33+P33)/2)</f>
        <v>30.807655334472656</v>
      </c>
      <c r="AU33">
        <f>0.61365*EXP(17.502*AT33/(240.97+AT33))</f>
        <v>4.4621375963926733</v>
      </c>
      <c r="AV33">
        <f>IF(AS33&lt;&gt;0,(1000-(AR33+U33)/2)/AS33*AL33,0)</f>
        <v>1.379603779823168</v>
      </c>
      <c r="AW33">
        <f>U33*AA33/1000</f>
        <v>3.1206674558954548</v>
      </c>
      <c r="AX33">
        <f>(AU33-AW33)</f>
        <v>1.3414701404972185</v>
      </c>
      <c r="AY33">
        <f>1/(1.6/F33+1.37/N33)</f>
        <v>0.9090505088087647</v>
      </c>
      <c r="AZ33">
        <f>G33*AA33*0.001</f>
        <v>33.968482186224975</v>
      </c>
      <c r="BA33">
        <f>G33/S33</f>
        <v>0.97879652906262338</v>
      </c>
      <c r="BB33">
        <f>(1-AL33*AA33/AQ33/F33)*100</f>
        <v>79.436019975588835</v>
      </c>
      <c r="BC33">
        <f>(S33-E33/(N33/1.35))</f>
        <v>393.31597397196856</v>
      </c>
      <c r="BD33">
        <f>E33*BB33/100/BC33</f>
        <v>-2.3845373370174794E-3</v>
      </c>
    </row>
    <row r="34" spans="1:56" x14ac:dyDescent="0.35">
      <c r="A34" s="1" t="s">
        <v>0</v>
      </c>
      <c r="B34" s="1" t="s">
        <v>1505</v>
      </c>
      <c r="K34" s="1">
        <v>2.72</v>
      </c>
    </row>
    <row r="35" spans="1:56" x14ac:dyDescent="0.35">
      <c r="A35" s="1" t="s">
        <v>0</v>
      </c>
      <c r="B35" s="1" t="s">
        <v>1504</v>
      </c>
      <c r="K35" s="1">
        <v>2.72</v>
      </c>
    </row>
    <row r="36" spans="1:56" x14ac:dyDescent="0.35">
      <c r="A36" s="1">
        <v>7</v>
      </c>
      <c r="B36" s="1" t="s">
        <v>1503</v>
      </c>
      <c r="C36" s="1">
        <v>1488.5000032968819</v>
      </c>
      <c r="D36" s="1">
        <v>0</v>
      </c>
      <c r="E36">
        <f>(R36-S36*(1000-T36)/(1000-U36))*AK36</f>
        <v>-0.40619850984736322</v>
      </c>
      <c r="F36">
        <f>IF(AV36&lt;&gt;0,1/(1/AV36-1/N36),0)</f>
        <v>2.2014919740477334</v>
      </c>
      <c r="G36">
        <f>((AY36-AL36/2)*S36-E36)/(AY36+AL36/2)</f>
        <v>383.19837066519108</v>
      </c>
      <c r="H36">
        <f>AL36*1000</f>
        <v>22.587522384609414</v>
      </c>
      <c r="I36">
        <f>(AQ36-AW36)</f>
        <v>1.3621242812117913</v>
      </c>
      <c r="J36">
        <f>(P36+AP36*D36)</f>
        <v>31.06330680847168</v>
      </c>
      <c r="K36" s="1">
        <v>2.72</v>
      </c>
      <c r="L36">
        <f>(K36*AE36+AF36)</f>
        <v>2.140174012184143</v>
      </c>
      <c r="M36" s="1">
        <v>0.5</v>
      </c>
      <c r="N36">
        <f>L36*(M36+1)*(M36+1)/(M36*M36+1)</f>
        <v>3.8523132219314578</v>
      </c>
      <c r="O36" s="1">
        <v>30.687990188598633</v>
      </c>
      <c r="P36" s="1">
        <v>31.06330680847168</v>
      </c>
      <c r="Q36" s="1">
        <v>30.798576354980469</v>
      </c>
      <c r="R36" s="1">
        <v>399.88931274414063</v>
      </c>
      <c r="S36" s="1">
        <v>392.23800659179688</v>
      </c>
      <c r="T36" s="1">
        <v>16.127519607543945</v>
      </c>
      <c r="U36" s="1">
        <v>35.838939666748047</v>
      </c>
      <c r="V36" s="1">
        <v>32.143211364746094</v>
      </c>
      <c r="W36" s="1">
        <v>71.429367065429688</v>
      </c>
      <c r="X36" s="1">
        <v>300.51708984375</v>
      </c>
      <c r="Y36" s="1">
        <v>500.56884765625</v>
      </c>
      <c r="Z36" s="1">
        <v>0.15192523598670959</v>
      </c>
      <c r="AA36" s="1">
        <v>88.327499389648438</v>
      </c>
      <c r="AB36" s="1">
        <v>-4.5949058532714844</v>
      </c>
      <c r="AC36" s="1">
        <v>0.31284415721893311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1.1048422420726101</v>
      </c>
      <c r="AL36">
        <f>(U36-T36)/(1000-U36)*AK36</f>
        <v>2.2587522384609416E-2</v>
      </c>
      <c r="AM36">
        <f>(P36+273.15)</f>
        <v>304.21330680847166</v>
      </c>
      <c r="AN36">
        <f>(O36+273.15)</f>
        <v>303.83799018859861</v>
      </c>
      <c r="AO36">
        <f>(Y36*AG36+Z36*AH36)*AI36</f>
        <v>80.091013834826299</v>
      </c>
      <c r="AP36">
        <f>((AO36+0.00000010773*(AN36^4-AM36^4))-AL36*44100)/(L36*51.4+0.00000043092*AM36^3)</f>
        <v>-7.537145103632465</v>
      </c>
      <c r="AQ36">
        <f>0.61365*EXP(17.502*J36/(240.97+J36))</f>
        <v>4.5276882027521266</v>
      </c>
      <c r="AR36">
        <f>AQ36*1000/AA36</f>
        <v>51.260233042244941</v>
      </c>
      <c r="AS36">
        <f>(AR36-U36)</f>
        <v>15.421293375496894</v>
      </c>
      <c r="AT36">
        <f>IF(D36,P36,(O36+P36)/2)</f>
        <v>30.875648498535156</v>
      </c>
      <c r="AU36">
        <f>0.61365*EXP(17.502*AT36/(240.97+AT36))</f>
        <v>4.4794902471021842</v>
      </c>
      <c r="AV36">
        <f>IF(AS36&lt;&gt;0,(1000-(AR36+U36)/2)/AS36*AL36,0)</f>
        <v>1.4009100664872502</v>
      </c>
      <c r="AW36">
        <f>U36*AA36/1000</f>
        <v>3.1655639215403353</v>
      </c>
      <c r="AX36">
        <f>(AU36-AW36)</f>
        <v>1.313926325561849</v>
      </c>
      <c r="AY36">
        <f>1/(1.6/F36+1.37/N36)</f>
        <v>0.92386406073488347</v>
      </c>
      <c r="AZ36">
        <f>G36*AA36*0.001</f>
        <v>33.846953851043942</v>
      </c>
      <c r="BA36">
        <f>G36/S36</f>
        <v>0.97695369705462176</v>
      </c>
      <c r="BB36">
        <f>(1-AL36*AA36/AQ36/F36)*100</f>
        <v>79.984294003615247</v>
      </c>
      <c r="BC36">
        <f>(S36-E36/(N36/1.35))</f>
        <v>392.38035430775415</v>
      </c>
      <c r="BD36">
        <f>E36*BB36/100/BC36</f>
        <v>-8.2801039039736278E-4</v>
      </c>
    </row>
    <row r="37" spans="1:56" x14ac:dyDescent="0.35">
      <c r="A37" s="1" t="s">
        <v>0</v>
      </c>
      <c r="B37" s="1" t="s">
        <v>1502</v>
      </c>
      <c r="K37" s="1">
        <v>2.72</v>
      </c>
    </row>
    <row r="38" spans="1:56" x14ac:dyDescent="0.35">
      <c r="A38" s="1" t="s">
        <v>0</v>
      </c>
      <c r="B38" s="1" t="s">
        <v>1501</v>
      </c>
      <c r="K38" s="1">
        <v>2.72</v>
      </c>
    </row>
    <row r="39" spans="1:56" x14ac:dyDescent="0.35">
      <c r="A39" s="1">
        <v>8</v>
      </c>
      <c r="B39" s="1" t="s">
        <v>1500</v>
      </c>
      <c r="C39" s="1">
        <v>1692.5000032968819</v>
      </c>
      <c r="D39" s="1">
        <v>0</v>
      </c>
      <c r="E39">
        <f>(R39-S39*(1000-T39)/(1000-U39))*AK39</f>
        <v>-0.22803207879137424</v>
      </c>
      <c r="F39">
        <f>IF(AV39&lt;&gt;0,1/(1/AV39-1/N39),0)</f>
        <v>2.4612184867691553</v>
      </c>
      <c r="G39">
        <f>((AY39-AL39/2)*S39-E39)/(AY39+AL39/2)</f>
        <v>383.2426178500109</v>
      </c>
      <c r="H39">
        <f>AL39*1000</f>
        <v>22.927324467306541</v>
      </c>
      <c r="I39">
        <f>(AQ39-AW39)</f>
        <v>1.2893266599587641</v>
      </c>
      <c r="J39">
        <f>(P39+AP39*D39)</f>
        <v>31.025960922241211</v>
      </c>
      <c r="K39" s="1">
        <v>2.72</v>
      </c>
      <c r="L39">
        <f>(K39*AE39+AF39)</f>
        <v>2.140174012184143</v>
      </c>
      <c r="M39" s="1">
        <v>0.5</v>
      </c>
      <c r="N39">
        <f>L39*(M39+1)*(M39+1)/(M39*M39+1)</f>
        <v>3.8523132219314578</v>
      </c>
      <c r="O39" s="1">
        <v>30.744224548339844</v>
      </c>
      <c r="P39" s="1">
        <v>31.025960922241211</v>
      </c>
      <c r="Q39" s="1">
        <v>30.836206436157227</v>
      </c>
      <c r="R39" s="1">
        <v>399.87835693359375</v>
      </c>
      <c r="S39" s="1">
        <v>391.95062255859375</v>
      </c>
      <c r="T39" s="1">
        <v>16.560718536376953</v>
      </c>
      <c r="U39" s="1">
        <v>36.555065155029297</v>
      </c>
      <c r="V39" s="1">
        <v>32.899871826171875</v>
      </c>
      <c r="W39" s="1">
        <v>72.621063232421875</v>
      </c>
      <c r="X39" s="1">
        <v>300.49826049804688</v>
      </c>
      <c r="Y39" s="1">
        <v>748.7640380859375</v>
      </c>
      <c r="Z39" s="1">
        <v>3.1432982534170151E-2</v>
      </c>
      <c r="AA39" s="1">
        <v>88.325210571289063</v>
      </c>
      <c r="AB39" s="1">
        <v>-4.4477133750915527</v>
      </c>
      <c r="AC39" s="1">
        <v>0.31607750058174133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1.1047730165369367</v>
      </c>
      <c r="AL39">
        <f>(U39-T39)/(1000-U39)*AK39</f>
        <v>2.292732446730654E-2</v>
      </c>
      <c r="AM39">
        <f>(P39+273.15)</f>
        <v>304.17596092224119</v>
      </c>
      <c r="AN39">
        <f>(O39+273.15)</f>
        <v>303.89422454833982</v>
      </c>
      <c r="AO39">
        <f>(Y39*AG39+Z39*AH39)*AI39</f>
        <v>119.80224341596113</v>
      </c>
      <c r="AP39">
        <f>((AO39+0.00000010773*(AN39^4-AM39^4))-AL39*44100)/(L39*51.4+0.00000043092*AM39^3)</f>
        <v>-7.3256928437940756</v>
      </c>
      <c r="AQ39">
        <f>0.61365*EXP(17.502*J39/(240.97+J39))</f>
        <v>4.5180604872239183</v>
      </c>
      <c r="AR39">
        <f>AQ39*1000/AA39</f>
        <v>51.152558346603662</v>
      </c>
      <c r="AS39">
        <f>(AR39-U39)</f>
        <v>14.597493191574365</v>
      </c>
      <c r="AT39">
        <f>IF(D39,P39,(O39+P39)/2)</f>
        <v>30.885092735290527</v>
      </c>
      <c r="AU39">
        <f>0.61365*EXP(17.502*AT39/(240.97+AT39))</f>
        <v>4.4819051701635582</v>
      </c>
      <c r="AV39">
        <f>IF(AS39&lt;&gt;0,(1000-(AR39+U39)/2)/AS39*AL39,0)</f>
        <v>1.5017560623916331</v>
      </c>
      <c r="AW39">
        <f>U39*AA39/1000</f>
        <v>3.2287338272651542</v>
      </c>
      <c r="AX39">
        <f>(AU39-AW39)</f>
        <v>1.2531713428984039</v>
      </c>
      <c r="AY39">
        <f>1/(1.6/F39+1.37/N39)</f>
        <v>0.99431749118486268</v>
      </c>
      <c r="AZ39">
        <f>G39*AA39*0.001</f>
        <v>33.849984921494283</v>
      </c>
      <c r="BA39">
        <f>G39/S39</f>
        <v>0.97778290374502197</v>
      </c>
      <c r="BB39">
        <f>(1-AL39*AA39/AQ39/F39)*100</f>
        <v>81.78891383499932</v>
      </c>
      <c r="BC39">
        <f>(S39-E39/(N39/1.35))</f>
        <v>392.03053384530216</v>
      </c>
      <c r="BD39">
        <f>E39*BB39/100/BC39</f>
        <v>-4.7574090367264848E-4</v>
      </c>
    </row>
    <row r="40" spans="1:56" x14ac:dyDescent="0.35">
      <c r="A40" s="1" t="s">
        <v>0</v>
      </c>
      <c r="B40" s="1" t="s">
        <v>1499</v>
      </c>
      <c r="K40" s="1">
        <v>2.72</v>
      </c>
    </row>
    <row r="41" spans="1:56" x14ac:dyDescent="0.35">
      <c r="A41" s="1" t="s">
        <v>0</v>
      </c>
      <c r="B41" s="1" t="s">
        <v>1498</v>
      </c>
      <c r="K41" s="1">
        <v>2.72</v>
      </c>
    </row>
    <row r="42" spans="1:56" x14ac:dyDescent="0.35">
      <c r="A42" s="1">
        <v>9</v>
      </c>
      <c r="B42" s="1" t="s">
        <v>1497</v>
      </c>
      <c r="C42" s="1">
        <v>1897.000003285706</v>
      </c>
      <c r="D42" s="1">
        <v>0</v>
      </c>
      <c r="E42">
        <f>(R42-S42*(1000-T42)/(1000-U42))*AK42</f>
        <v>7.191118220438969E-2</v>
      </c>
      <c r="F42">
        <f>IF(AV42&lt;&gt;0,1/(1/AV42-1/N42),0)</f>
        <v>4.1756904585772743</v>
      </c>
      <c r="G42">
        <f>((AY42-AL42/2)*S42-E42)/(AY42+AL42/2)</f>
        <v>384.96914350071199</v>
      </c>
      <c r="H42">
        <f>AL42*1000</f>
        <v>23.418866450514351</v>
      </c>
      <c r="I42">
        <f>(AQ42-AW42)</f>
        <v>0.98788225844730926</v>
      </c>
      <c r="J42">
        <f>(P42+AP42*D42)</f>
        <v>30.117706298828125</v>
      </c>
      <c r="K42" s="1">
        <v>2.72</v>
      </c>
      <c r="L42">
        <f>(K42*AE42+AF42)</f>
        <v>2.140174012184143</v>
      </c>
      <c r="M42" s="1">
        <v>0.5</v>
      </c>
      <c r="N42">
        <f>L42*(M42+1)*(M42+1)/(M42*M42+1)</f>
        <v>3.8523132219314578</v>
      </c>
      <c r="O42" s="1">
        <v>30.826078414916992</v>
      </c>
      <c r="P42" s="1">
        <v>30.117706298828125</v>
      </c>
      <c r="Q42" s="1">
        <v>30.894464492797852</v>
      </c>
      <c r="R42" s="1">
        <v>400.10858154296875</v>
      </c>
      <c r="S42" s="1">
        <v>391.74154663085938</v>
      </c>
      <c r="T42" s="1">
        <v>16.980499267578125</v>
      </c>
      <c r="U42" s="1">
        <v>37.380752563476563</v>
      </c>
      <c r="V42" s="1">
        <v>33.574405670166016</v>
      </c>
      <c r="W42" s="1">
        <v>73.91046142578125</v>
      </c>
      <c r="X42" s="1">
        <v>300.57562255859375</v>
      </c>
      <c r="Y42" s="1">
        <v>999.641845703125</v>
      </c>
      <c r="Z42" s="1">
        <v>9.9537409842014313E-2</v>
      </c>
      <c r="AA42" s="1">
        <v>88.319709777832031</v>
      </c>
      <c r="AB42" s="1">
        <v>-4.232912540435791</v>
      </c>
      <c r="AC42" s="1">
        <v>0.30879887938499451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1.1050574358771827</v>
      </c>
      <c r="AL42">
        <f>(U42-T42)/(1000-U42)*AK42</f>
        <v>2.3418866450514352E-2</v>
      </c>
      <c r="AM42">
        <f>(P42+273.15)</f>
        <v>303.2677062988281</v>
      </c>
      <c r="AN42">
        <f>(O42+273.15)</f>
        <v>303.97607841491697</v>
      </c>
      <c r="AO42">
        <f>(Y42*AG42+Z42*AH42)*AI42</f>
        <v>159.94269173750217</v>
      </c>
      <c r="AP42">
        <f>((AO42+0.00000010773*(AN42^4-AM42^4))-AL42*44100)/(L42*51.4+0.00000043092*AM42^3)</f>
        <v>-7.0829053506894661</v>
      </c>
      <c r="AQ42">
        <f>0.61365*EXP(17.502*J42/(240.97+J42))</f>
        <v>4.2893394761305101</v>
      </c>
      <c r="AR42">
        <f>AQ42*1000/AA42</f>
        <v>48.566050397134802</v>
      </c>
      <c r="AS42">
        <f>(AR42-U42)</f>
        <v>11.18529783365824</v>
      </c>
      <c r="AT42">
        <f>IF(D42,P42,(O42+P42)/2)</f>
        <v>30.471892356872559</v>
      </c>
      <c r="AU42">
        <f>0.61365*EXP(17.502*AT42/(240.97+AT42))</f>
        <v>4.3773027492117453</v>
      </c>
      <c r="AV42">
        <f>IF(AS42&lt;&gt;0,(1000-(AR42+U42)/2)/AS42*AL42,0)</f>
        <v>2.0037444182201591</v>
      </c>
      <c r="AW42">
        <f>U42*AA42/1000</f>
        <v>3.3014572176832009</v>
      </c>
      <c r="AX42">
        <f>(AU42-AW42)</f>
        <v>1.0758455315285445</v>
      </c>
      <c r="AY42">
        <f>1/(1.6/F42+1.37/N42)</f>
        <v>1.353545110573485</v>
      </c>
      <c r="AZ42">
        <f>G42*AA42*0.001</f>
        <v>34.000363027403459</v>
      </c>
      <c r="BA42">
        <f>G42/S42</f>
        <v>0.98271206312326875</v>
      </c>
      <c r="BB42">
        <f>(1-AL42*AA42/AQ42/F42)*100</f>
        <v>88.452052877793207</v>
      </c>
      <c r="BC42">
        <f>(S42-E42/(N42/1.35))</f>
        <v>391.71634616288515</v>
      </c>
      <c r="BD42">
        <f>E42*BB42/100/BC42</f>
        <v>1.6238004242494312E-4</v>
      </c>
    </row>
    <row r="43" spans="1:56" x14ac:dyDescent="0.35">
      <c r="A43" s="1" t="s">
        <v>0</v>
      </c>
      <c r="B43" s="1" t="s">
        <v>1496</v>
      </c>
      <c r="K43" s="1">
        <v>2.72</v>
      </c>
    </row>
    <row r="44" spans="1:56" x14ac:dyDescent="0.35">
      <c r="A44" s="1" t="s">
        <v>0</v>
      </c>
      <c r="B44" s="1" t="s">
        <v>1495</v>
      </c>
      <c r="K44" s="1">
        <v>2.72</v>
      </c>
    </row>
    <row r="45" spans="1:56" x14ac:dyDescent="0.35">
      <c r="A45" s="1">
        <v>10</v>
      </c>
      <c r="B45" s="1" t="s">
        <v>1494</v>
      </c>
      <c r="C45" s="1">
        <v>2101.000003285706</v>
      </c>
      <c r="D45" s="1">
        <v>0</v>
      </c>
      <c r="E45">
        <f>(R45-S45*(1000-T45)/(1000-U45))*AK45</f>
        <v>0.23205949967056902</v>
      </c>
      <c r="F45">
        <f>IF(AV45&lt;&gt;0,1/(1/AV45-1/N45),0)</f>
        <v>2.9885167460658546</v>
      </c>
      <c r="G45">
        <f>((AY45-AL45/2)*S45-E45)/(AY45+AL45/2)</f>
        <v>382.78394710187564</v>
      </c>
      <c r="H45">
        <f>AL45*1000</f>
        <v>23.977961768706692</v>
      </c>
      <c r="I45">
        <f>(AQ45-AW45)</f>
        <v>1.2015433369464703</v>
      </c>
      <c r="J45">
        <f>(P45+AP45*D45)</f>
        <v>31.269401550292969</v>
      </c>
      <c r="K45" s="1">
        <v>2.72</v>
      </c>
      <c r="L45">
        <f>(K45*AE45+AF45)</f>
        <v>2.140174012184143</v>
      </c>
      <c r="M45" s="1">
        <v>0.5</v>
      </c>
      <c r="N45">
        <f>L45*(M45+1)*(M45+1)/(M45*M45+1)</f>
        <v>3.8523132219314578</v>
      </c>
      <c r="O45" s="1">
        <v>30.930063247680664</v>
      </c>
      <c r="P45" s="1">
        <v>31.269401550292969</v>
      </c>
      <c r="Q45" s="1">
        <v>30.973129272460938</v>
      </c>
      <c r="R45" s="1">
        <v>399.96676635742188</v>
      </c>
      <c r="S45" s="1">
        <v>391.25930786132813</v>
      </c>
      <c r="T45" s="1">
        <v>17.381755828857422</v>
      </c>
      <c r="U45" s="1">
        <v>38.268405914306641</v>
      </c>
      <c r="V45" s="1">
        <v>34.161846160888672</v>
      </c>
      <c r="W45" s="1">
        <v>75.212158203125</v>
      </c>
      <c r="X45" s="1">
        <v>300.30755615234375</v>
      </c>
      <c r="Y45" s="1">
        <v>1250.109375</v>
      </c>
      <c r="Z45" s="1">
        <v>9.0371005237102509E-2</v>
      </c>
      <c r="AA45" s="1">
        <v>88.313003540039063</v>
      </c>
      <c r="AB45" s="1">
        <v>-3.8678369522094727</v>
      </c>
      <c r="AC45" s="1">
        <v>0.31315162777900696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1.1040718976189106</v>
      </c>
      <c r="AL45">
        <f>(U45-T45)/(1000-U45)*AK45</f>
        <v>2.3977961768706691E-2</v>
      </c>
      <c r="AM45">
        <f>(P45+273.15)</f>
        <v>304.41940155029295</v>
      </c>
      <c r="AN45">
        <f>(O45+273.15)</f>
        <v>304.08006324768064</v>
      </c>
      <c r="AO45">
        <f>(Y45*AG45+Z45*AH45)*AI45</f>
        <v>200.01749552926049</v>
      </c>
      <c r="AP45">
        <f>((AO45+0.00000010773*(AN45^4-AM45^4))-AL45*44100)/(L45*51.4+0.00000043092*AM45^3)</f>
        <v>-7.052371907432387</v>
      </c>
      <c r="AQ45">
        <f>0.61365*EXP(17.502*J45/(240.97+J45))</f>
        <v>4.5811412039282846</v>
      </c>
      <c r="AR45">
        <f>AQ45*1000/AA45</f>
        <v>51.873914602522859</v>
      </c>
      <c r="AS45">
        <f>(AR45-U45)</f>
        <v>13.605508688216219</v>
      </c>
      <c r="AT45">
        <f>IF(D45,P45,(O45+P45)/2)</f>
        <v>31.099732398986816</v>
      </c>
      <c r="AU45">
        <f>0.61365*EXP(17.502*AT45/(240.97+AT45))</f>
        <v>4.5370958767656235</v>
      </c>
      <c r="AV45">
        <f>IF(AS45&lt;&gt;0,(1000-(AR45+U45)/2)/AS45*AL45,0)</f>
        <v>1.6829394428295474</v>
      </c>
      <c r="AW45">
        <f>U45*AA45/1000</f>
        <v>3.3795978669818143</v>
      </c>
      <c r="AX45">
        <f>(AU45-AW45)</f>
        <v>1.1574980097838092</v>
      </c>
      <c r="AY45">
        <f>1/(1.6/F45+1.37/N45)</f>
        <v>1.1223179233377625</v>
      </c>
      <c r="AZ45">
        <f>G45*AA45*0.001</f>
        <v>33.80480007547807</v>
      </c>
      <c r="BA45">
        <f>G45/S45</f>
        <v>0.97833825141239483</v>
      </c>
      <c r="BB45">
        <f>(1-AL45*AA45/AQ45/F45)*100</f>
        <v>84.532947953325319</v>
      </c>
      <c r="BC45">
        <f>(S45-E45/(N45/1.35))</f>
        <v>391.17798521010349</v>
      </c>
      <c r="BD45">
        <f>E45*BB45/100/BC45</f>
        <v>5.0147693248102181E-4</v>
      </c>
    </row>
    <row r="46" spans="1:56" x14ac:dyDescent="0.35">
      <c r="A46" s="1" t="s">
        <v>0</v>
      </c>
      <c r="B46" s="1" t="s">
        <v>1493</v>
      </c>
      <c r="K46" s="1">
        <v>2.72</v>
      </c>
    </row>
    <row r="47" spans="1:56" x14ac:dyDescent="0.35">
      <c r="A47" s="1" t="s">
        <v>0</v>
      </c>
      <c r="B47" s="1" t="s">
        <v>1492</v>
      </c>
      <c r="K47" s="1">
        <v>2.72</v>
      </c>
    </row>
    <row r="48" spans="1:56" x14ac:dyDescent="0.35">
      <c r="A48" s="1">
        <v>11</v>
      </c>
      <c r="B48" s="1" t="s">
        <v>1491</v>
      </c>
      <c r="C48" s="1">
        <v>2306.5000032745302</v>
      </c>
      <c r="D48" s="1">
        <v>0</v>
      </c>
      <c r="E48">
        <f>(R48-S48*(1000-T48)/(1000-U48))*AK48</f>
        <v>1.7724435123744168E-2</v>
      </c>
      <c r="F48">
        <f>IF(AV48&lt;&gt;0,1/(1/AV48-1/N48),0)</f>
        <v>5.2670158042695698</v>
      </c>
      <c r="G48">
        <f>((AY48-AL48/2)*S48-E48)/(AY48+AL48/2)</f>
        <v>384.650149011069</v>
      </c>
      <c r="H48">
        <f>AL48*1000</f>
        <v>24.911938304642888</v>
      </c>
      <c r="I48">
        <f>(AQ48-AW48)</f>
        <v>0.94446971328145413</v>
      </c>
      <c r="J48">
        <f>(P48+AP48*D48)</f>
        <v>30.669216156005859</v>
      </c>
      <c r="K48" s="1">
        <v>2.72</v>
      </c>
      <c r="L48">
        <f>(K48*AE48+AF48)</f>
        <v>2.140174012184143</v>
      </c>
      <c r="M48" s="1">
        <v>0.5</v>
      </c>
      <c r="N48">
        <f>L48*(M48+1)*(M48+1)/(M48*M48+1)</f>
        <v>3.8523132219314578</v>
      </c>
      <c r="O48" s="1">
        <v>31.042926788330078</v>
      </c>
      <c r="P48" s="1">
        <v>30.669216156005859</v>
      </c>
      <c r="Q48" s="1">
        <v>31.060300827026367</v>
      </c>
      <c r="R48" s="1">
        <v>399.8643798828125</v>
      </c>
      <c r="S48" s="1">
        <v>391.032958984375</v>
      </c>
      <c r="T48" s="1">
        <v>17.781063079833984</v>
      </c>
      <c r="U48" s="1">
        <v>39.435859680175781</v>
      </c>
      <c r="V48" s="1">
        <v>34.720638275146484</v>
      </c>
      <c r="W48" s="1">
        <v>77.005416870117188</v>
      </c>
      <c r="X48" s="1">
        <v>300.57211303710938</v>
      </c>
      <c r="Y48" s="1">
        <v>1599.0718994140625</v>
      </c>
      <c r="Z48" s="1">
        <v>5.2387304604053497E-2</v>
      </c>
      <c r="AA48" s="1">
        <v>88.308395385742188</v>
      </c>
      <c r="AB48" s="1">
        <v>-3.6988992691040039</v>
      </c>
      <c r="AC48" s="1">
        <v>0.31261757016181946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1.1050445332246666</v>
      </c>
      <c r="AL48">
        <f>(U48-T48)/(1000-U48)*AK48</f>
        <v>2.4911938304642889E-2</v>
      </c>
      <c r="AM48">
        <f>(P48+273.15)</f>
        <v>303.81921615600584</v>
      </c>
      <c r="AN48">
        <f>(O48+273.15)</f>
        <v>304.19292678833006</v>
      </c>
      <c r="AO48">
        <f>(Y48*AG48+Z48*AH48)*AI48</f>
        <v>255.85149818752325</v>
      </c>
      <c r="AP48">
        <f>((AO48+0.00000010773*(AN48^4-AM48^4))-AL48*44100)/(L48*51.4+0.00000043092*AM48^3)</f>
        <v>-6.8657678347962214</v>
      </c>
      <c r="AQ48">
        <f>0.61365*EXP(17.502*J48/(240.97+J48))</f>
        <v>4.4269872022950656</v>
      </c>
      <c r="AR48">
        <f>AQ48*1000/AA48</f>
        <v>50.13098905214423</v>
      </c>
      <c r="AS48">
        <f>(AR48-U48)</f>
        <v>10.695129371968449</v>
      </c>
      <c r="AT48">
        <f>IF(D48,P48,(O48+P48)/2)</f>
        <v>30.856071472167969</v>
      </c>
      <c r="AU48">
        <f>0.61365*EXP(17.502*AT48/(240.97+AT48))</f>
        <v>4.4744879454159072</v>
      </c>
      <c r="AV48">
        <f>IF(AS48&lt;&gt;0,(1000-(AR48+U48)/2)/AS48*AL48,0)</f>
        <v>2.2249657364717543</v>
      </c>
      <c r="AW48">
        <f>U48*AA48/1000</f>
        <v>3.4825174890136115</v>
      </c>
      <c r="AX48">
        <f>(AU48-AW48)</f>
        <v>0.99197045640229575</v>
      </c>
      <c r="AY48">
        <f>1/(1.6/F48+1.37/N48)</f>
        <v>1.5165122165274627</v>
      </c>
      <c r="AZ48">
        <f>G48*AA48*0.001</f>
        <v>33.967837444054133</v>
      </c>
      <c r="BA48">
        <f>G48/S48</f>
        <v>0.98367705374533132</v>
      </c>
      <c r="BB48">
        <f>(1-AL48*AA48/AQ48/F48)*100</f>
        <v>90.565114693232601</v>
      </c>
      <c r="BC48">
        <f>(S48-E48/(N48/1.35))</f>
        <v>391.02674765470408</v>
      </c>
      <c r="BD48">
        <f>E48*BB48/100/BC48</f>
        <v>4.1051296605216771E-5</v>
      </c>
    </row>
    <row r="49" spans="1:56" x14ac:dyDescent="0.35">
      <c r="A49" s="1" t="s">
        <v>0</v>
      </c>
      <c r="B49" s="1" t="s">
        <v>1490</v>
      </c>
      <c r="K49" s="1">
        <v>2.72</v>
      </c>
    </row>
    <row r="50" spans="1:56" x14ac:dyDescent="0.35">
      <c r="A50" s="1" t="s">
        <v>0</v>
      </c>
      <c r="B50" s="1" t="s">
        <v>1485</v>
      </c>
      <c r="K50" s="1">
        <v>2.72</v>
      </c>
    </row>
    <row r="51" spans="1:56" x14ac:dyDescent="0.35">
      <c r="A51" s="1">
        <v>12</v>
      </c>
      <c r="B51" s="1" t="s">
        <v>1489</v>
      </c>
      <c r="C51" s="1">
        <v>2512.0000032633543</v>
      </c>
      <c r="D51" s="1">
        <v>0</v>
      </c>
      <c r="E51">
        <f>(R51-S51*(1000-T51)/(1000-U51))*AK51</f>
        <v>-0.32069908991532953</v>
      </c>
      <c r="F51">
        <f>IF(AV51&lt;&gt;0,1/(1/AV51-1/N51),0)</f>
        <v>8.994462812584139</v>
      </c>
      <c r="G51">
        <f>((AY51-AL51/2)*S51-E51)/(AY51+AL51/2)</f>
        <v>385.81499757074403</v>
      </c>
      <c r="H51">
        <f>AL51*1000</f>
        <v>26.16681439423288</v>
      </c>
      <c r="I51">
        <f>(AQ51-AW51)</f>
        <v>0.81770459972093468</v>
      </c>
      <c r="J51">
        <f>(P51+AP51*D51)</f>
        <v>30.678388595581055</v>
      </c>
      <c r="K51" s="1">
        <v>2.72</v>
      </c>
      <c r="L51">
        <f>(K51*AE51+AF51)</f>
        <v>2.140174012184143</v>
      </c>
      <c r="M51" s="1">
        <v>0.5</v>
      </c>
      <c r="N51">
        <f>L51*(M51+1)*(M51+1)/(M51*M51+1)</f>
        <v>3.8523132219314578</v>
      </c>
      <c r="O51" s="1">
        <v>31.180553436279297</v>
      </c>
      <c r="P51" s="1">
        <v>30.678388595581055</v>
      </c>
      <c r="Q51" s="1">
        <v>31.172082901000977</v>
      </c>
      <c r="R51" s="1">
        <v>400.0401611328125</v>
      </c>
      <c r="S51" s="1">
        <v>391.06671142578125</v>
      </c>
      <c r="T51" s="1">
        <v>18.179536819458008</v>
      </c>
      <c r="U51" s="1">
        <v>40.899173736572266</v>
      </c>
      <c r="V51" s="1">
        <v>35.220149993896484</v>
      </c>
      <c r="W51" s="1">
        <v>79.236068725585938</v>
      </c>
      <c r="X51" s="1">
        <v>300.45721435546875</v>
      </c>
      <c r="Y51" s="1">
        <v>2000.850341796875</v>
      </c>
      <c r="Z51" s="1">
        <v>0.31825968623161316</v>
      </c>
      <c r="AA51" s="1">
        <v>88.305061340332031</v>
      </c>
      <c r="AB51" s="1">
        <v>-3.4103388786315918</v>
      </c>
      <c r="AC51" s="1">
        <v>0.33132371306419373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1.1046221116009878</v>
      </c>
      <c r="AL51">
        <f>(U51-T51)/(1000-U51)*AK51</f>
        <v>2.6166814394232879E-2</v>
      </c>
      <c r="AM51">
        <f>(P51+273.15)</f>
        <v>303.82838859558103</v>
      </c>
      <c r="AN51">
        <f>(O51+273.15)</f>
        <v>304.33055343627927</v>
      </c>
      <c r="AO51">
        <f>(Y51*AG51+Z51*AH51)*AI51</f>
        <v>320.13604753190157</v>
      </c>
      <c r="AP51">
        <f>((AO51+0.00000010773*(AN51^4-AM51^4))-AL51*44100)/(L51*51.4+0.00000043092*AM51^3)</f>
        <v>-6.7796708839887767</v>
      </c>
      <c r="AQ51">
        <f>0.61365*EXP(17.502*J51/(240.97+J51))</f>
        <v>4.4293086452978452</v>
      </c>
      <c r="AR51">
        <f>AQ51*1000/AA51</f>
        <v>50.159170698348454</v>
      </c>
      <c r="AS51">
        <f>(AR51-U51)</f>
        <v>9.2599969617761886</v>
      </c>
      <c r="AT51">
        <f>IF(D51,P51,(O51+P51)/2)</f>
        <v>30.929471015930176</v>
      </c>
      <c r="AU51">
        <f>0.61365*EXP(17.502*AT51/(240.97+AT51))</f>
        <v>4.4932680366667697</v>
      </c>
      <c r="AV51">
        <f>IF(AS51&lt;&gt;0,(1000-(AR51+U51)/2)/AS51*AL51,0)</f>
        <v>2.6971349017057249</v>
      </c>
      <c r="AW51">
        <f>U51*AA51/1000</f>
        <v>3.6116040455769105</v>
      </c>
      <c r="AX51">
        <f>(AU51-AW51)</f>
        <v>0.88166399108985916</v>
      </c>
      <c r="AY51">
        <f>1/(1.6/F51+1.37/N51)</f>
        <v>1.8743520543177294</v>
      </c>
      <c r="AZ51">
        <f>G51*AA51*0.001</f>
        <v>34.069417026504603</v>
      </c>
      <c r="BA51">
        <f>G51/S51</f>
        <v>0.98657079802090508</v>
      </c>
      <c r="BB51">
        <f>(1-AL51*AA51/AQ51/F51)*100</f>
        <v>94.200036295310909</v>
      </c>
      <c r="BC51">
        <f>(S51-E51/(N51/1.35))</f>
        <v>391.17909682812103</v>
      </c>
      <c r="BD51">
        <f>E51*BB51/100/BC51</f>
        <v>-7.7227710158477697E-4</v>
      </c>
    </row>
    <row r="52" spans="1:56" x14ac:dyDescent="0.35">
      <c r="A52" s="1" t="s">
        <v>0</v>
      </c>
      <c r="B52" s="1" t="s">
        <v>1488</v>
      </c>
    </row>
    <row r="53" spans="1:56" x14ac:dyDescent="0.35">
      <c r="A53" s="1" t="s">
        <v>0</v>
      </c>
      <c r="B53" s="1" t="s">
        <v>1487</v>
      </c>
    </row>
    <row r="54" spans="1:56" x14ac:dyDescent="0.35">
      <c r="A54" s="1" t="s">
        <v>0</v>
      </c>
      <c r="B54" s="1" t="s">
        <v>1486</v>
      </c>
    </row>
    <row r="55" spans="1:56" x14ac:dyDescent="0.35">
      <c r="A55" s="1" t="s">
        <v>0</v>
      </c>
      <c r="B55" s="1" t="s">
        <v>1485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9DC507-7E16-4E76-9618-86515A1C6B14}">
  <dimension ref="A1:BD55"/>
  <sheetViews>
    <sheetView zoomScale="43" workbookViewId="0">
      <selection activeCell="E18" sqref="E18:E51"/>
    </sheetView>
  </sheetViews>
  <sheetFormatPr defaultRowHeight="14.5" x14ac:dyDescent="0.35"/>
  <sheetData>
    <row r="1" spans="1:56" x14ac:dyDescent="0.35">
      <c r="A1" s="1" t="s">
        <v>70</v>
      </c>
    </row>
    <row r="2" spans="1:56" x14ac:dyDescent="0.35">
      <c r="A2" s="1" t="s">
        <v>2423</v>
      </c>
    </row>
    <row r="3" spans="1:56" x14ac:dyDescent="0.35">
      <c r="A3" s="1" t="s">
        <v>69</v>
      </c>
      <c r="B3" s="1" t="s">
        <v>68</v>
      </c>
    </row>
    <row r="4" spans="1:56" x14ac:dyDescent="0.35">
      <c r="A4" s="1" t="s">
        <v>67</v>
      </c>
      <c r="B4" s="1" t="s">
        <v>66</v>
      </c>
      <c r="C4" s="1">
        <v>1</v>
      </c>
      <c r="D4" s="1">
        <v>0.15999999642372131</v>
      </c>
    </row>
    <row r="5" spans="1:56" x14ac:dyDescent="0.35">
      <c r="A5" s="1" t="s">
        <v>65</v>
      </c>
      <c r="B5" s="1">
        <v>4</v>
      </c>
    </row>
    <row r="6" spans="1:56" x14ac:dyDescent="0.35">
      <c r="A6" s="1" t="s">
        <v>64</v>
      </c>
      <c r="B6" s="1" t="s">
        <v>63</v>
      </c>
    </row>
    <row r="7" spans="1:56" x14ac:dyDescent="0.35">
      <c r="A7" s="1" t="s">
        <v>0</v>
      </c>
      <c r="B7" s="1" t="s">
        <v>62</v>
      </c>
    </row>
    <row r="9" spans="1:56" x14ac:dyDescent="0.35">
      <c r="A9" s="1" t="s">
        <v>61</v>
      </c>
      <c r="B9" s="1" t="s">
        <v>60</v>
      </c>
      <c r="C9" s="1" t="s">
        <v>59</v>
      </c>
      <c r="D9" s="1" t="s">
        <v>58</v>
      </c>
      <c r="E9" s="1" t="s">
        <v>57</v>
      </c>
      <c r="F9" s="1" t="s">
        <v>56</v>
      </c>
      <c r="G9" s="1" t="s">
        <v>55</v>
      </c>
      <c r="H9" s="1" t="s">
        <v>54</v>
      </c>
      <c r="I9" s="1" t="s">
        <v>53</v>
      </c>
      <c r="J9" s="1" t="s">
        <v>52</v>
      </c>
      <c r="K9" s="1" t="s">
        <v>51</v>
      </c>
      <c r="L9" s="1" t="s">
        <v>50</v>
      </c>
      <c r="M9" s="1" t="s">
        <v>49</v>
      </c>
      <c r="N9" s="1" t="s">
        <v>48</v>
      </c>
      <c r="O9" s="1" t="s">
        <v>47</v>
      </c>
      <c r="P9" s="1" t="s">
        <v>46</v>
      </c>
      <c r="Q9" s="1" t="s">
        <v>45</v>
      </c>
      <c r="R9" s="1" t="s">
        <v>44</v>
      </c>
      <c r="S9" s="1" t="s">
        <v>43</v>
      </c>
      <c r="T9" s="1" t="s">
        <v>42</v>
      </c>
      <c r="U9" s="1" t="s">
        <v>41</v>
      </c>
      <c r="V9" s="1" t="s">
        <v>40</v>
      </c>
      <c r="W9" s="1" t="s">
        <v>39</v>
      </c>
      <c r="X9" s="1" t="s">
        <v>38</v>
      </c>
      <c r="Y9" s="1" t="s">
        <v>37</v>
      </c>
      <c r="Z9" s="1" t="s">
        <v>36</v>
      </c>
      <c r="AA9" s="1" t="s">
        <v>35</v>
      </c>
      <c r="AB9" s="1" t="s">
        <v>34</v>
      </c>
      <c r="AC9" s="1" t="s">
        <v>33</v>
      </c>
      <c r="AD9" s="1" t="s">
        <v>32</v>
      </c>
      <c r="AE9" s="1" t="s">
        <v>31</v>
      </c>
      <c r="AF9" s="1" t="s">
        <v>30</v>
      </c>
      <c r="AG9" s="1" t="s">
        <v>29</v>
      </c>
      <c r="AH9" s="1" t="s">
        <v>28</v>
      </c>
      <c r="AI9" s="1" t="s">
        <v>27</v>
      </c>
      <c r="AJ9" s="1" t="s">
        <v>26</v>
      </c>
      <c r="AK9" s="1" t="s">
        <v>25</v>
      </c>
      <c r="AL9" s="1" t="s">
        <v>24</v>
      </c>
      <c r="AM9" s="1" t="s">
        <v>23</v>
      </c>
      <c r="AN9" s="1" t="s">
        <v>22</v>
      </c>
      <c r="AO9" s="1" t="s">
        <v>21</v>
      </c>
      <c r="AP9" s="1" t="s">
        <v>20</v>
      </c>
      <c r="AQ9" s="1" t="s">
        <v>19</v>
      </c>
      <c r="AR9" s="1" t="s">
        <v>18</v>
      </c>
      <c r="AS9" s="1" t="s">
        <v>17</v>
      </c>
      <c r="AT9" s="1" t="s">
        <v>16</v>
      </c>
      <c r="AU9" s="1" t="s">
        <v>15</v>
      </c>
      <c r="AV9" s="1" t="s">
        <v>14</v>
      </c>
      <c r="AW9" s="1" t="s">
        <v>13</v>
      </c>
      <c r="AX9" s="1" t="s">
        <v>12</v>
      </c>
      <c r="AY9" s="1" t="s">
        <v>11</v>
      </c>
      <c r="AZ9" s="1" t="s">
        <v>10</v>
      </c>
      <c r="BA9" s="1" t="s">
        <v>9</v>
      </c>
      <c r="BB9" s="1" t="s">
        <v>8</v>
      </c>
      <c r="BC9" s="1" t="s">
        <v>7</v>
      </c>
      <c r="BD9" s="1" t="s">
        <v>6</v>
      </c>
    </row>
    <row r="10" spans="1:56" x14ac:dyDescent="0.35">
      <c r="A10" s="1" t="s">
        <v>5</v>
      </c>
      <c r="B10" s="1" t="s">
        <v>5</v>
      </c>
      <c r="C10" s="1" t="s">
        <v>5</v>
      </c>
      <c r="D10" s="1" t="s">
        <v>5</v>
      </c>
      <c r="E10" s="1" t="s">
        <v>4</v>
      </c>
      <c r="F10" s="1" t="s">
        <v>4</v>
      </c>
      <c r="G10" s="1" t="s">
        <v>4</v>
      </c>
      <c r="H10" s="1" t="s">
        <v>4</v>
      </c>
      <c r="I10" s="1" t="s">
        <v>4</v>
      </c>
      <c r="J10" s="1" t="s">
        <v>4</v>
      </c>
      <c r="K10" s="1" t="s">
        <v>5</v>
      </c>
      <c r="L10" s="1" t="s">
        <v>4</v>
      </c>
      <c r="M10" s="1" t="s">
        <v>5</v>
      </c>
      <c r="N10" s="1" t="s">
        <v>4</v>
      </c>
      <c r="O10" s="1" t="s">
        <v>5</v>
      </c>
      <c r="P10" s="1" t="s">
        <v>5</v>
      </c>
      <c r="Q10" s="1" t="s">
        <v>5</v>
      </c>
      <c r="R10" s="1" t="s">
        <v>5</v>
      </c>
      <c r="S10" s="1" t="s">
        <v>5</v>
      </c>
      <c r="T10" s="1" t="s">
        <v>5</v>
      </c>
      <c r="U10" s="1" t="s">
        <v>5</v>
      </c>
      <c r="V10" s="1" t="s">
        <v>5</v>
      </c>
      <c r="W10" s="1" t="s">
        <v>5</v>
      </c>
      <c r="X10" s="1" t="s">
        <v>5</v>
      </c>
      <c r="Y10" s="1" t="s">
        <v>5</v>
      </c>
      <c r="Z10" s="1" t="s">
        <v>5</v>
      </c>
      <c r="AA10" s="1" t="s">
        <v>5</v>
      </c>
      <c r="AB10" s="1" t="s">
        <v>5</v>
      </c>
      <c r="AC10" s="1" t="s">
        <v>5</v>
      </c>
      <c r="AD10" s="1" t="s">
        <v>5</v>
      </c>
      <c r="AE10" s="1" t="s">
        <v>5</v>
      </c>
      <c r="AF10" s="1" t="s">
        <v>5</v>
      </c>
      <c r="AG10" s="1" t="s">
        <v>5</v>
      </c>
      <c r="AH10" s="1" t="s">
        <v>5</v>
      </c>
      <c r="AI10" s="1" t="s">
        <v>5</v>
      </c>
      <c r="AJ10" s="1" t="s">
        <v>5</v>
      </c>
      <c r="AK10" s="1" t="s">
        <v>4</v>
      </c>
      <c r="AL10" s="1" t="s">
        <v>4</v>
      </c>
      <c r="AM10" s="1" t="s">
        <v>4</v>
      </c>
      <c r="AN10" s="1" t="s">
        <v>4</v>
      </c>
      <c r="AO10" s="1" t="s">
        <v>4</v>
      </c>
      <c r="AP10" s="1" t="s">
        <v>4</v>
      </c>
      <c r="AQ10" s="1" t="s">
        <v>4</v>
      </c>
      <c r="AR10" s="1" t="s">
        <v>4</v>
      </c>
      <c r="AS10" s="1" t="s">
        <v>4</v>
      </c>
      <c r="AT10" s="1" t="s">
        <v>4</v>
      </c>
      <c r="AU10" s="1" t="s">
        <v>4</v>
      </c>
      <c r="AV10" s="1" t="s">
        <v>4</v>
      </c>
      <c r="AW10" s="1" t="s">
        <v>4</v>
      </c>
      <c r="AX10" s="1" t="s">
        <v>4</v>
      </c>
      <c r="AY10" s="1" t="s">
        <v>4</v>
      </c>
      <c r="AZ10" s="1" t="s">
        <v>4</v>
      </c>
      <c r="BA10" s="1" t="s">
        <v>4</v>
      </c>
      <c r="BB10" s="1" t="s">
        <v>4</v>
      </c>
      <c r="BC10" s="1" t="s">
        <v>4</v>
      </c>
      <c r="BD10" s="1" t="s">
        <v>4</v>
      </c>
    </row>
    <row r="11" spans="1:56" x14ac:dyDescent="0.35">
      <c r="A11" s="1" t="s">
        <v>0</v>
      </c>
      <c r="B11" s="1" t="s">
        <v>2422</v>
      </c>
    </row>
    <row r="12" spans="1:56" x14ac:dyDescent="0.35">
      <c r="A12" s="1" t="s">
        <v>0</v>
      </c>
      <c r="B12" s="1" t="s">
        <v>2421</v>
      </c>
    </row>
    <row r="13" spans="1:56" x14ac:dyDescent="0.35">
      <c r="A13" s="1" t="s">
        <v>0</v>
      </c>
      <c r="B13" s="1" t="s">
        <v>2420</v>
      </c>
    </row>
    <row r="14" spans="1:56" x14ac:dyDescent="0.35">
      <c r="A14" s="1" t="s">
        <v>0</v>
      </c>
      <c r="B14" s="1" t="s">
        <v>2419</v>
      </c>
    </row>
    <row r="15" spans="1:56" x14ac:dyDescent="0.35">
      <c r="A15" s="1" t="s">
        <v>0</v>
      </c>
      <c r="B15" s="1" t="s">
        <v>2418</v>
      </c>
    </row>
    <row r="16" spans="1:56" x14ac:dyDescent="0.35">
      <c r="A16" s="1" t="s">
        <v>0</v>
      </c>
      <c r="B16" s="1" t="s">
        <v>2417</v>
      </c>
    </row>
    <row r="17" spans="1:56" x14ac:dyDescent="0.35">
      <c r="A17" s="1" t="s">
        <v>0</v>
      </c>
      <c r="B17" s="1" t="s">
        <v>2416</v>
      </c>
    </row>
    <row r="18" spans="1:56" x14ac:dyDescent="0.35">
      <c r="A18" s="1">
        <v>1</v>
      </c>
      <c r="B18" s="1" t="s">
        <v>2415</v>
      </c>
      <c r="C18" s="1">
        <v>456.50002316758037</v>
      </c>
      <c r="D18" s="1">
        <v>0</v>
      </c>
      <c r="E18">
        <f>(R18-S18*(1000-T18)/(1000-U18))*AK18</f>
        <v>-6.4375530836492532</v>
      </c>
      <c r="F18">
        <f>IF(AV18&lt;&gt;0,1/(1/AV18-1/N18),0)</f>
        <v>2.5759034940798595</v>
      </c>
      <c r="G18">
        <f>((AY18-AL18/2)*S18-E18)/(AY18+AL18/2)</f>
        <v>390.40011104273907</v>
      </c>
      <c r="H18">
        <f>AL18*1000</f>
        <v>29.357789529501769</v>
      </c>
      <c r="I18">
        <f>(AQ18-AW18)</f>
        <v>1.5629149314395727</v>
      </c>
      <c r="J18">
        <f>(P18+AP18*D18)</f>
        <v>28.227352142333984</v>
      </c>
      <c r="K18" s="1"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29.013462066650391</v>
      </c>
      <c r="P18" s="1">
        <v>28.227352142333984</v>
      </c>
      <c r="Q18" s="1">
        <v>29.137353897094727</v>
      </c>
      <c r="R18" s="1">
        <v>399.87518310546875</v>
      </c>
      <c r="S18" s="1">
        <v>395.19473266601563</v>
      </c>
      <c r="T18" s="1">
        <v>-0.18143083155155182</v>
      </c>
      <c r="U18" s="1">
        <v>25.739965438842773</v>
      </c>
      <c r="V18" s="1">
        <v>-0.39972427487373352</v>
      </c>
      <c r="W18" s="1">
        <v>56.709705352783203</v>
      </c>
      <c r="X18" s="1">
        <v>300.12954711914063</v>
      </c>
      <c r="Y18" s="1">
        <v>-0.17031881213188171</v>
      </c>
      <c r="Z18" s="1">
        <v>0.20731990039348602</v>
      </c>
      <c r="AA18" s="1">
        <v>88.675827026367188</v>
      </c>
      <c r="AB18" s="1">
        <v>-3.3969073295593262</v>
      </c>
      <c r="AC18" s="1">
        <v>0.736358642578125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1.1034174526438991</v>
      </c>
      <c r="AL18">
        <f>(U18-T18)/(1000-U18)*AK18</f>
        <v>2.9357789529501768E-2</v>
      </c>
      <c r="AM18">
        <f>(P18+273.15)</f>
        <v>301.37735214233396</v>
      </c>
      <c r="AN18">
        <f>(O18+273.15)</f>
        <v>302.16346206665037</v>
      </c>
      <c r="AO18">
        <f>(Y18*AG18+Z18*AH18)*AI18</f>
        <v>-2.7251009331993536E-2</v>
      </c>
      <c r="AP18">
        <f>((AO18+0.00000010773*(AN18^4-AM18^4))-AL18*44100)/(L18*51.4+0.00000043092*AM18^3)</f>
        <v>-10.553271267685522</v>
      </c>
      <c r="AQ18">
        <f>0.61365*EXP(17.502*J18/(240.97+J18))</f>
        <v>3.8454276543590642</v>
      </c>
      <c r="AR18">
        <f>AQ18*1000/AA18</f>
        <v>43.365004684034702</v>
      </c>
      <c r="AS18">
        <f>(AR18-U18)</f>
        <v>17.625039245191928</v>
      </c>
      <c r="AT18">
        <f>IF(D18,P18,(O18+P18)/2)</f>
        <v>28.620407104492188</v>
      </c>
      <c r="AU18">
        <f>0.61365*EXP(17.502*AT18/(240.97+AT18))</f>
        <v>3.9342746658565071</v>
      </c>
      <c r="AV18">
        <f>IF(AS18&lt;&gt;0,(1000-(AR18+U18)/2)/AS18*AL18,0)</f>
        <v>1.6081328700064492</v>
      </c>
      <c r="AW18">
        <f>U18*AA18/1000</f>
        <v>2.2825127229194915</v>
      </c>
      <c r="AX18">
        <f>(AU18-AW18)</f>
        <v>1.6517619429370156</v>
      </c>
      <c r="AY18">
        <f>1/(1.6/F18+1.37/N18)</f>
        <v>1.0624636009131632</v>
      </c>
      <c r="AZ18">
        <f>G18*AA18*0.001</f>
        <v>34.619052717900473</v>
      </c>
      <c r="BA18">
        <f>G18/S18</f>
        <v>0.98786769856234757</v>
      </c>
      <c r="BB18">
        <f>(1-AL18*AA18/AQ18/F18)*100</f>
        <v>73.718244737860999</v>
      </c>
      <c r="BC18">
        <f>(S18-E18/(N18/1.35))</f>
        <v>397.22510417166183</v>
      </c>
      <c r="BD18">
        <f>E18*BB18/100/BC18</f>
        <v>-1.1947007093699268E-2</v>
      </c>
    </row>
    <row r="19" spans="1:56" x14ac:dyDescent="0.35">
      <c r="A19" s="1" t="s">
        <v>0</v>
      </c>
      <c r="B19" s="1" t="s">
        <v>2414</v>
      </c>
      <c r="K19" s="1">
        <v>2.72</v>
      </c>
    </row>
    <row r="20" spans="1:56" x14ac:dyDescent="0.35">
      <c r="A20" s="1" t="s">
        <v>0</v>
      </c>
      <c r="B20" s="1" t="s">
        <v>2413</v>
      </c>
      <c r="K20" s="1">
        <v>2.72</v>
      </c>
    </row>
    <row r="21" spans="1:56" x14ac:dyDescent="0.35">
      <c r="A21" s="1">
        <v>2</v>
      </c>
      <c r="B21" s="1" t="s">
        <v>2412</v>
      </c>
      <c r="C21" s="1">
        <v>661.00002317875624</v>
      </c>
      <c r="D21" s="1">
        <v>0</v>
      </c>
      <c r="E21">
        <f>(R21-S21*(1000-T21)/(1000-U21))*AK21</f>
        <v>-5.7497458659637246</v>
      </c>
      <c r="F21">
        <f>IF(AV21&lt;&gt;0,1/(1/AV21-1/N21),0)</f>
        <v>2.5491936653006886</v>
      </c>
      <c r="G21">
        <f>((AY21-AL21/2)*S21-E21)/(AY21+AL21/2)</f>
        <v>388.82655237158815</v>
      </c>
      <c r="H21">
        <f>AL21*1000</f>
        <v>29.744100176344965</v>
      </c>
      <c r="I21">
        <f>(AQ21-AW21)</f>
        <v>1.5930248242732037</v>
      </c>
      <c r="J21">
        <f>(P21+AP21*D21)</f>
        <v>28.494413375854492</v>
      </c>
      <c r="K21" s="1"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29.250417709350586</v>
      </c>
      <c r="P21" s="1">
        <v>28.494413375854492</v>
      </c>
      <c r="Q21" s="1">
        <v>29.374675750732422</v>
      </c>
      <c r="R21" s="1">
        <v>399.83795166015625</v>
      </c>
      <c r="S21" s="1">
        <v>394.41683959960938</v>
      </c>
      <c r="T21" s="1">
        <v>-0.17442557215690613</v>
      </c>
      <c r="U21" s="1">
        <v>26.078590393066406</v>
      </c>
      <c r="V21" s="1">
        <v>-0.37906819581985474</v>
      </c>
      <c r="W21" s="1">
        <v>56.674976348876953</v>
      </c>
      <c r="X21" s="1">
        <v>300.13348388671875</v>
      </c>
      <c r="Y21" s="1">
        <v>24.99675178527832</v>
      </c>
      <c r="Z21" s="1">
        <v>1.205326640047133E-3</v>
      </c>
      <c r="AA21" s="1">
        <v>88.677223205566406</v>
      </c>
      <c r="AB21" s="1">
        <v>-3.2451403141021729</v>
      </c>
      <c r="AC21" s="1">
        <v>0.73552846908569336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1.1034319260541128</v>
      </c>
      <c r="AL21">
        <f>(U21-T21)/(1000-U21)*AK21</f>
        <v>2.9744100176344965E-2</v>
      </c>
      <c r="AM21">
        <f>(P21+273.15)</f>
        <v>301.64441337585447</v>
      </c>
      <c r="AN21">
        <f>(O21+273.15)</f>
        <v>302.40041770935056</v>
      </c>
      <c r="AO21">
        <f>(Y21*AG21+Z21*AH21)*AI21</f>
        <v>3.9994801962491806</v>
      </c>
      <c r="AP21">
        <f>((AO21+0.00000010773*(AN21^4-AM21^4))-AL21*44100)/(L21*51.4+0.00000043092*AM21^3)</f>
        <v>-10.660077302549197</v>
      </c>
      <c r="AQ21">
        <f>0.61365*EXP(17.502*J21/(240.97+J21))</f>
        <v>3.9056018054456931</v>
      </c>
      <c r="AR21">
        <f>AQ21*1000/AA21</f>
        <v>44.042896972449768</v>
      </c>
      <c r="AS21">
        <f>(AR21-U21)</f>
        <v>17.964306579383361</v>
      </c>
      <c r="AT21">
        <f>IF(D21,P21,(O21+P21)/2)</f>
        <v>28.872415542602539</v>
      </c>
      <c r="AU21">
        <f>0.61365*EXP(17.502*AT21/(240.97+AT21))</f>
        <v>3.9921764779865598</v>
      </c>
      <c r="AV21">
        <f>IF(AS21&lt;&gt;0,(1000-(AR21+U21)/2)/AS21*AL21,0)</f>
        <v>1.5976820356053534</v>
      </c>
      <c r="AW21">
        <f>U21*AA21/1000</f>
        <v>2.3125769811724894</v>
      </c>
      <c r="AX21">
        <f>(AU21-AW21)</f>
        <v>1.6795994968140704</v>
      </c>
      <c r="AY21">
        <f>1/(1.6/F21+1.37/N21)</f>
        <v>1.0551674449024682</v>
      </c>
      <c r="AZ21">
        <f>G21*AA21*0.001</f>
        <v>34.480058972906178</v>
      </c>
      <c r="BA21">
        <f>G21/S21</f>
        <v>0.98582644890695792</v>
      </c>
      <c r="BB21">
        <f>(1-AL21*AA21/AQ21/F21)*100</f>
        <v>73.507549774249028</v>
      </c>
      <c r="BC21">
        <f>(S21-E21/(N21/1.35))</f>
        <v>396.23028020650878</v>
      </c>
      <c r="BD21">
        <f>E21*BB21/100/BC21</f>
        <v>-1.0666770096705707E-2</v>
      </c>
    </row>
    <row r="22" spans="1:56" x14ac:dyDescent="0.35">
      <c r="A22" s="1" t="s">
        <v>0</v>
      </c>
      <c r="B22" s="1" t="s">
        <v>2411</v>
      </c>
      <c r="K22" s="1">
        <v>2.72</v>
      </c>
    </row>
    <row r="23" spans="1:56" x14ac:dyDescent="0.35">
      <c r="A23" s="1" t="s">
        <v>0</v>
      </c>
      <c r="B23" s="1" t="s">
        <v>2410</v>
      </c>
      <c r="K23" s="1">
        <v>2.72</v>
      </c>
    </row>
    <row r="24" spans="1:56" x14ac:dyDescent="0.35">
      <c r="A24" s="1">
        <v>3</v>
      </c>
      <c r="B24" s="1" t="s">
        <v>2409</v>
      </c>
      <c r="C24" s="1">
        <v>865.00002317875624</v>
      </c>
      <c r="D24" s="1">
        <v>0</v>
      </c>
      <c r="E24">
        <f>(R24-S24*(1000-T24)/(1000-U24))*AK24</f>
        <v>-5.3839021766636312</v>
      </c>
      <c r="F24">
        <f>IF(AV24&lt;&gt;0,1/(1/AV24-1/N24),0)</f>
        <v>2.5524973083049005</v>
      </c>
      <c r="G24">
        <f>((AY24-AL24/2)*S24-E24)/(AY24+AL24/2)</f>
        <v>388.1251280731309</v>
      </c>
      <c r="H24">
        <f>AL24*1000</f>
        <v>30.081756829247691</v>
      </c>
      <c r="I24">
        <f>(AQ24-AW24)</f>
        <v>1.6091815030964991</v>
      </c>
      <c r="J24">
        <f>(P24+AP24*D24)</f>
        <v>28.680099487304688</v>
      </c>
      <c r="K24" s="1"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29.472333908081055</v>
      </c>
      <c r="P24" s="1">
        <v>28.680099487304688</v>
      </c>
      <c r="Q24" s="1">
        <v>29.599584579467773</v>
      </c>
      <c r="R24" s="1">
        <v>400.03573608398438</v>
      </c>
      <c r="S24" s="1">
        <v>394.16873168945313</v>
      </c>
      <c r="T24" s="1">
        <v>-0.17160041630268097</v>
      </c>
      <c r="U24" s="1">
        <v>26.373270034790039</v>
      </c>
      <c r="V24" s="1">
        <v>-0.36818808317184448</v>
      </c>
      <c r="W24" s="1">
        <v>56.586833953857422</v>
      </c>
      <c r="X24" s="1">
        <v>300.1124267578125</v>
      </c>
      <c r="Y24" s="1">
        <v>50.9686279296875</v>
      </c>
      <c r="Z24" s="1">
        <v>8.919525146484375E-2</v>
      </c>
      <c r="AA24" s="1">
        <v>88.678482055664063</v>
      </c>
      <c r="AB24" s="1">
        <v>-3.1474826335906982</v>
      </c>
      <c r="AC24" s="1">
        <v>0.72466975450515747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1.1033545101390163</v>
      </c>
      <c r="AL24">
        <f>(U24-T24)/(1000-U24)*AK24</f>
        <v>3.0081756829247693E-2</v>
      </c>
      <c r="AM24">
        <f>(P24+273.15)</f>
        <v>301.83009948730466</v>
      </c>
      <c r="AN24">
        <f>(O24+273.15)</f>
        <v>302.62233390808103</v>
      </c>
      <c r="AO24">
        <f>(Y24*AG24+Z24*AH24)*AI24</f>
        <v>8.1549802864719823</v>
      </c>
      <c r="AP24">
        <f>((AO24+0.00000010773*(AN24^4-AM24^4))-AL24*44100)/(L24*51.4+0.00000043092*AM24^3)</f>
        <v>-10.742577755600017</v>
      </c>
      <c r="AQ24">
        <f>0.61365*EXP(17.502*J24/(240.97+J24))</f>
        <v>3.9479230566258101</v>
      </c>
      <c r="AR24">
        <f>AQ24*1000/AA24</f>
        <v>44.519515502618475</v>
      </c>
      <c r="AS24">
        <f>(AR24-U24)</f>
        <v>18.146245467828436</v>
      </c>
      <c r="AT24">
        <f>IF(D24,P24,(O24+P24)/2)</f>
        <v>29.076216697692871</v>
      </c>
      <c r="AU24">
        <f>0.61365*EXP(17.502*AT24/(240.97+AT24))</f>
        <v>4.0395442056403477</v>
      </c>
      <c r="AV24">
        <f>IF(AS24&lt;&gt;0,(1000-(AR24+U24)/2)/AS24*AL24,0)</f>
        <v>1.5989790898038487</v>
      </c>
      <c r="AW24">
        <f>U24*AA24/1000</f>
        <v>2.338741553529311</v>
      </c>
      <c r="AX24">
        <f>(AU24-AW24)</f>
        <v>1.7008026521110367</v>
      </c>
      <c r="AY24">
        <f>1/(1.6/F24+1.37/N24)</f>
        <v>1.0560726774493865</v>
      </c>
      <c r="AZ24">
        <f>G24*AA24*0.001</f>
        <v>34.418347205185455</v>
      </c>
      <c r="BA24">
        <f>G24/S24</f>
        <v>0.98466747072904881</v>
      </c>
      <c r="BB24">
        <f>(1-AL24*AA24/AQ24/F24)*100</f>
        <v>73.527956114902921</v>
      </c>
      <c r="BC24">
        <f>(S24-E24/(N24/1.35))</f>
        <v>395.86678705717492</v>
      </c>
      <c r="BD24">
        <f>E24*BB24/100/BC24</f>
        <v>-1.0000013537773219E-2</v>
      </c>
    </row>
    <row r="25" spans="1:56" x14ac:dyDescent="0.35">
      <c r="A25" s="1" t="s">
        <v>0</v>
      </c>
      <c r="B25" s="1" t="s">
        <v>2408</v>
      </c>
      <c r="K25" s="1">
        <v>2.72</v>
      </c>
    </row>
    <row r="26" spans="1:56" x14ac:dyDescent="0.35">
      <c r="A26" s="1" t="s">
        <v>0</v>
      </c>
      <c r="B26" s="1" t="s">
        <v>2407</v>
      </c>
      <c r="K26" s="1">
        <v>2.72</v>
      </c>
    </row>
    <row r="27" spans="1:56" x14ac:dyDescent="0.35">
      <c r="A27" s="1">
        <v>4</v>
      </c>
      <c r="B27" s="1" t="s">
        <v>2406</v>
      </c>
      <c r="C27" s="1">
        <v>1069.0000231787562</v>
      </c>
      <c r="D27" s="1">
        <v>0</v>
      </c>
      <c r="E27">
        <f>(R27-S27*(1000-T27)/(1000-U27))*AK27</f>
        <v>-4.5228788692054085</v>
      </c>
      <c r="F27">
        <f>IF(AV27&lt;&gt;0,1/(1/AV27-1/N27),0)</f>
        <v>2.5308864123545813</v>
      </c>
      <c r="G27">
        <f>((AY27-AL27/2)*S27-E27)/(AY27+AL27/2)</f>
        <v>386.42614824136075</v>
      </c>
      <c r="H27">
        <f>AL27*1000</f>
        <v>30.420474092836063</v>
      </c>
      <c r="I27">
        <f>(AQ27-AW27)</f>
        <v>1.635287985363302</v>
      </c>
      <c r="J27">
        <f>(P27+AP27*D27)</f>
        <v>28.90629768371582</v>
      </c>
      <c r="K27" s="1"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29.682870864868164</v>
      </c>
      <c r="P27" s="1">
        <v>28.90629768371582</v>
      </c>
      <c r="Q27" s="1">
        <v>29.810867309570313</v>
      </c>
      <c r="R27" s="1">
        <v>400.16168212890625</v>
      </c>
      <c r="S27" s="1">
        <v>393.41445922851563</v>
      </c>
      <c r="T27" s="1">
        <v>-0.16839891672134399</v>
      </c>
      <c r="U27" s="1">
        <v>26.665866851806641</v>
      </c>
      <c r="V27" s="1">
        <v>-0.3569684624671936</v>
      </c>
      <c r="W27" s="1">
        <v>56.525737762451172</v>
      </c>
      <c r="X27" s="1">
        <v>300.12841796875</v>
      </c>
      <c r="Y27" s="1">
        <v>99.80316162109375</v>
      </c>
      <c r="Z27" s="1">
        <v>9.1606467962265015E-2</v>
      </c>
      <c r="AA27" s="1">
        <v>88.680023193359375</v>
      </c>
      <c r="AB27" s="1">
        <v>-2.983290433883667</v>
      </c>
      <c r="AC27" s="1">
        <v>0.72280848026275635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1.1034133013556982</v>
      </c>
      <c r="AL27">
        <f>(U27-T27)/(1000-U27)*AK27</f>
        <v>3.0420474092836061E-2</v>
      </c>
      <c r="AM27">
        <f>(P27+273.15)</f>
        <v>302.0562976837158</v>
      </c>
      <c r="AN27">
        <f>(O27+273.15)</f>
        <v>302.83287086486814</v>
      </c>
      <c r="AO27">
        <f>(Y27*AG27+Z27*AH27)*AI27</f>
        <v>15.96850550245108</v>
      </c>
      <c r="AP27">
        <f>((AO27+0.00000010773*(AN27^4-AM27^4))-AL27*44100)/(L27*51.4+0.00000043092*AM27^3)</f>
        <v>-10.800041958082069</v>
      </c>
      <c r="AQ27">
        <f>0.61365*EXP(17.502*J27/(240.97+J27))</f>
        <v>4.0000176762525479</v>
      </c>
      <c r="AR27">
        <f>AQ27*1000/AA27</f>
        <v>45.106186627069818</v>
      </c>
      <c r="AS27">
        <f>(AR27-U27)</f>
        <v>18.440319775263177</v>
      </c>
      <c r="AT27">
        <f>IF(D27,P27,(O27+P27)/2)</f>
        <v>29.294584274291992</v>
      </c>
      <c r="AU27">
        <f>0.61365*EXP(17.502*AT27/(240.97+AT27))</f>
        <v>4.0908406093172447</v>
      </c>
      <c r="AV27">
        <f>IF(AS27&lt;&gt;0,(1000-(AR27+U27)/2)/AS27*AL27,0)</f>
        <v>1.5904715592544862</v>
      </c>
      <c r="AW27">
        <f>U27*AA27/1000</f>
        <v>2.3647296908892459</v>
      </c>
      <c r="AX27">
        <f>(AU27-AW27)</f>
        <v>1.7261109184279988</v>
      </c>
      <c r="AY27">
        <f>1/(1.6/F27+1.37/N27)</f>
        <v>1.0501366699797896</v>
      </c>
      <c r="AZ27">
        <f>G27*AA27*0.001</f>
        <v>34.268279788564399</v>
      </c>
      <c r="BA27">
        <f>G27/S27</f>
        <v>0.98223677136610854</v>
      </c>
      <c r="BB27">
        <f>(1-AL27*AA27/AQ27/F27)*100</f>
        <v>73.352454561626459</v>
      </c>
      <c r="BC27">
        <f>(S27-E27/(N27/1.35))</f>
        <v>394.84095222363334</v>
      </c>
      <c r="BD27">
        <f>E27*BB27/100/BC27</f>
        <v>-8.4024786403924679E-3</v>
      </c>
    </row>
    <row r="28" spans="1:56" x14ac:dyDescent="0.35">
      <c r="A28" s="1" t="s">
        <v>0</v>
      </c>
      <c r="B28" s="1" t="s">
        <v>2405</v>
      </c>
      <c r="K28" s="1">
        <v>2.72</v>
      </c>
    </row>
    <row r="29" spans="1:56" x14ac:dyDescent="0.35">
      <c r="A29" s="1" t="s">
        <v>0</v>
      </c>
      <c r="B29" s="1" t="s">
        <v>2404</v>
      </c>
      <c r="K29" s="1">
        <v>2.72</v>
      </c>
    </row>
    <row r="30" spans="1:56" x14ac:dyDescent="0.35">
      <c r="A30" s="1">
        <v>5</v>
      </c>
      <c r="B30" s="1" t="s">
        <v>2403</v>
      </c>
      <c r="C30" s="1">
        <v>1273.0000231787562</v>
      </c>
      <c r="D30" s="1">
        <v>0</v>
      </c>
      <c r="E30">
        <f>(R30-S30*(1000-T30)/(1000-U30))*AK30</f>
        <v>-3.9618444386639822</v>
      </c>
      <c r="F30">
        <f>IF(AV30&lt;&gt;0,1/(1/AV30-1/N30),0)</f>
        <v>3.2336257133048392</v>
      </c>
      <c r="G30">
        <f>((AY30-AL30/2)*S30-E30)/(AY30+AL30/2)</f>
        <v>385.96290040460849</v>
      </c>
      <c r="H30">
        <f>AL30*1000</f>
        <v>30.694944206818562</v>
      </c>
      <c r="I30">
        <f>(AQ30-AW30)</f>
        <v>1.4261030808795927</v>
      </c>
      <c r="J30">
        <f>(P30+AP30*D30)</f>
        <v>28.077215194702148</v>
      </c>
      <c r="K30" s="1"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29.873466491699219</v>
      </c>
      <c r="P30" s="1">
        <v>28.077215194702148</v>
      </c>
      <c r="Q30" s="1">
        <v>30.002103805541992</v>
      </c>
      <c r="R30" s="1">
        <v>399.79635620117188</v>
      </c>
      <c r="S30" s="1">
        <v>392.4697265625</v>
      </c>
      <c r="T30" s="1">
        <v>-0.16370737552642822</v>
      </c>
      <c r="U30" s="1">
        <v>26.903739929199219</v>
      </c>
      <c r="V30" s="1">
        <v>-0.34324291348457336</v>
      </c>
      <c r="W30" s="1">
        <v>56.408687591552734</v>
      </c>
      <c r="X30" s="1">
        <v>300.15408325195313</v>
      </c>
      <c r="Y30" s="1">
        <v>150.29106140136719</v>
      </c>
      <c r="Z30" s="1">
        <v>0.21454715728759766</v>
      </c>
      <c r="AA30" s="1">
        <v>88.681060791015625</v>
      </c>
      <c r="AB30" s="1">
        <v>-2.7647707462310791</v>
      </c>
      <c r="AC30" s="1">
        <v>0.71294903755187988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1.1035076590145332</v>
      </c>
      <c r="AL30">
        <f>(U30-T30)/(1000-U30)*AK30</f>
        <v>3.0694944206818561E-2</v>
      </c>
      <c r="AM30">
        <f>(P30+273.15)</f>
        <v>301.22721519470213</v>
      </c>
      <c r="AN30">
        <f>(O30+273.15)</f>
        <v>303.0234664916992</v>
      </c>
      <c r="AO30">
        <f>(Y30*AG30+Z30*AH30)*AI30</f>
        <v>24.04656928673603</v>
      </c>
      <c r="AP30">
        <f>((AO30+0.00000010773*(AN30^4-AM30^4))-AL30*44100)/(L30*51.4+0.00000043092*AM30^3)</f>
        <v>-10.742486254066224</v>
      </c>
      <c r="AQ30">
        <f>0.61365*EXP(17.502*J30/(240.97+J30))</f>
        <v>3.8119552770465832</v>
      </c>
      <c r="AR30">
        <f>AQ30*1000/AA30</f>
        <v>42.984998634937135</v>
      </c>
      <c r="AS30">
        <f>(AR30-U30)</f>
        <v>16.081258705737916</v>
      </c>
      <c r="AT30">
        <f>IF(D30,P30,(O30+P30)/2)</f>
        <v>28.975340843200684</v>
      </c>
      <c r="AU30">
        <f>0.61365*EXP(17.502*AT30/(240.97+AT30))</f>
        <v>4.016037615494791</v>
      </c>
      <c r="AV30">
        <f>IF(AS30&lt;&gt;0,(1000-(AR30+U30)/2)/AS30*AL30,0)</f>
        <v>1.8420404324938531</v>
      </c>
      <c r="AW30">
        <f>U30*AA30/1000</f>
        <v>2.3858521961669905</v>
      </c>
      <c r="AX30">
        <f>(AU30-AW30)</f>
        <v>1.6301854193278005</v>
      </c>
      <c r="AY30">
        <f>1/(1.6/F30+1.37/N30)</f>
        <v>1.2271925504591683</v>
      </c>
      <c r="AZ30">
        <f>G30*AA30*0.001</f>
        <v>34.227599433857797</v>
      </c>
      <c r="BA30">
        <f>G30/S30</f>
        <v>0.98342082021234489</v>
      </c>
      <c r="BB30">
        <f>(1-AL30*AA30/AQ30/F30)*100</f>
        <v>77.916892763813877</v>
      </c>
      <c r="BC30">
        <f>(S30-E30/(N30/1.35))</f>
        <v>393.71927215125754</v>
      </c>
      <c r="BD30">
        <f>E30*BB30/100/BC30</f>
        <v>-7.8404749299572207E-3</v>
      </c>
    </row>
    <row r="31" spans="1:56" x14ac:dyDescent="0.35">
      <c r="A31" s="1" t="s">
        <v>0</v>
      </c>
      <c r="B31" s="1" t="s">
        <v>2402</v>
      </c>
      <c r="K31" s="1">
        <v>2.72</v>
      </c>
    </row>
    <row r="32" spans="1:56" x14ac:dyDescent="0.35">
      <c r="A32" s="1" t="s">
        <v>0</v>
      </c>
      <c r="B32" s="1" t="s">
        <v>2401</v>
      </c>
      <c r="K32" s="1">
        <v>2.72</v>
      </c>
    </row>
    <row r="33" spans="1:56" x14ac:dyDescent="0.35">
      <c r="A33" s="1">
        <v>6</v>
      </c>
      <c r="B33" s="1" t="s">
        <v>2400</v>
      </c>
      <c r="C33" s="1">
        <v>1477.0000231787562</v>
      </c>
      <c r="D33" s="1">
        <v>0</v>
      </c>
      <c r="E33">
        <f>(R33-S33*(1000-T33)/(1000-U33))*AK33</f>
        <v>-2.5994872873911978</v>
      </c>
      <c r="F33">
        <f>IF(AV33&lt;&gt;0,1/(1/AV33-1/N33),0)</f>
        <v>2.5515655918856321</v>
      </c>
      <c r="G33">
        <f>((AY33-AL33/2)*S33-E33)/(AY33+AL33/2)</f>
        <v>382.44120778800772</v>
      </c>
      <c r="H33">
        <f>AL33*1000</f>
        <v>31.194816087984268</v>
      </c>
      <c r="I33">
        <f>(AQ33-AW33)</f>
        <v>1.6669111094729412</v>
      </c>
      <c r="J33">
        <f>(P33+AP33*D33)</f>
        <v>29.295473098754883</v>
      </c>
      <c r="K33" s="1"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30.055812835693359</v>
      </c>
      <c r="P33" s="1">
        <v>29.295473098754883</v>
      </c>
      <c r="Q33" s="1">
        <v>30.181800842285156</v>
      </c>
      <c r="R33" s="1">
        <v>400.12017822265625</v>
      </c>
      <c r="S33" s="1">
        <v>391.4111328125</v>
      </c>
      <c r="T33" s="1">
        <v>-0.16029061377048492</v>
      </c>
      <c r="U33" s="1">
        <v>27.33570671081543</v>
      </c>
      <c r="V33" s="1">
        <v>-0.33257374167442322</v>
      </c>
      <c r="W33" s="1">
        <v>56.716598510742188</v>
      </c>
      <c r="X33" s="1">
        <v>300.15447998046875</v>
      </c>
      <c r="Y33" s="1">
        <v>301.0423583984375</v>
      </c>
      <c r="Z33" s="1">
        <v>4.098081961274147E-2</v>
      </c>
      <c r="AA33" s="1">
        <v>88.680328369140625</v>
      </c>
      <c r="AB33" s="1">
        <v>-2.5982272624969482</v>
      </c>
      <c r="AC33" s="1">
        <v>0.69743478298187256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1.1035091175752525</v>
      </c>
      <c r="AL33">
        <f>(U33-T33)/(1000-U33)*AK33</f>
        <v>3.1194816087984269E-2</v>
      </c>
      <c r="AM33">
        <f>(P33+273.15)</f>
        <v>302.44547309875486</v>
      </c>
      <c r="AN33">
        <f>(O33+273.15)</f>
        <v>303.20581283569334</v>
      </c>
      <c r="AO33">
        <f>(Y33*AG33+Z33*AH33)*AI33</f>
        <v>48.16677626713863</v>
      </c>
      <c r="AP33">
        <f>((AO33+0.00000010773*(AN33^4-AM33^4))-AL33*44100)/(L33*51.4+0.00000043092*AM33^3)</f>
        <v>-10.813271590482838</v>
      </c>
      <c r="AQ33">
        <f>0.61365*EXP(17.502*J33/(240.97+J33))</f>
        <v>4.0910505567905746</v>
      </c>
      <c r="AR33">
        <f>AQ33*1000/AA33</f>
        <v>46.132559858835577</v>
      </c>
      <c r="AS33">
        <f>(AR33-U33)</f>
        <v>18.796853148020148</v>
      </c>
      <c r="AT33">
        <f>IF(D33,P33,(O33+P33)/2)</f>
        <v>29.675642967224121</v>
      </c>
      <c r="AU33">
        <f>0.61365*EXP(17.502*AT33/(240.97+AT33))</f>
        <v>4.1817156493477938</v>
      </c>
      <c r="AV33">
        <f>IF(AS33&lt;&gt;0,(1000-(AR33+U33)/2)/AS33*AL33,0)</f>
        <v>1.5986134125422826</v>
      </c>
      <c r="AW33">
        <f>U33*AA33/1000</f>
        <v>2.4241394473176334</v>
      </c>
      <c r="AX33">
        <f>(AU33-AW33)</f>
        <v>1.7575762020301604</v>
      </c>
      <c r="AY33">
        <f>1/(1.6/F33+1.37/N33)</f>
        <v>1.0558174576592316</v>
      </c>
      <c r="AZ33">
        <f>G33*AA33*0.001</f>
        <v>33.915011888531261</v>
      </c>
      <c r="BA33">
        <f>G33/S33</f>
        <v>0.97708311217404953</v>
      </c>
      <c r="BB33">
        <f>(1-AL33*AA33/AQ33/F33)*100</f>
        <v>73.498641408392047</v>
      </c>
      <c r="BC33">
        <f>(S33-E33/(N33/1.35))</f>
        <v>392.23099788375106</v>
      </c>
      <c r="BD33">
        <f>E33*BB33/100/BC33</f>
        <v>-4.8710781404957999E-3</v>
      </c>
    </row>
    <row r="34" spans="1:56" x14ac:dyDescent="0.35">
      <c r="A34" s="1" t="s">
        <v>0</v>
      </c>
      <c r="B34" s="1" t="s">
        <v>2399</v>
      </c>
      <c r="K34" s="1">
        <v>2.72</v>
      </c>
    </row>
    <row r="35" spans="1:56" x14ac:dyDescent="0.35">
      <c r="A35" s="1" t="s">
        <v>0</v>
      </c>
      <c r="B35" s="1" t="s">
        <v>2398</v>
      </c>
      <c r="K35" s="1">
        <v>2.72</v>
      </c>
    </row>
    <row r="36" spans="1:56" x14ac:dyDescent="0.35">
      <c r="A36" s="1">
        <v>7</v>
      </c>
      <c r="B36" s="1" t="s">
        <v>2397</v>
      </c>
      <c r="C36" s="1">
        <v>1681.0000231787562</v>
      </c>
      <c r="D36" s="1">
        <v>0</v>
      </c>
      <c r="E36">
        <f>(R36-S36*(1000-T36)/(1000-U36))*AK36</f>
        <v>-1.5335837193687567</v>
      </c>
      <c r="F36">
        <f>IF(AV36&lt;&gt;0,1/(1/AV36-1/N36),0)</f>
        <v>2.6332193813257563</v>
      </c>
      <c r="G36">
        <f>((AY36-AL36/2)*S36-E36)/(AY36+AL36/2)</f>
        <v>380.22189441833717</v>
      </c>
      <c r="H36">
        <f>AL36*1000</f>
        <v>31.848879519584358</v>
      </c>
      <c r="I36">
        <f>(AQ36-AW36)</f>
        <v>1.6678235441906448</v>
      </c>
      <c r="J36">
        <f>(P36+AP36*D36)</f>
        <v>29.509647369384766</v>
      </c>
      <c r="K36" s="1"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30.237411499023438</v>
      </c>
      <c r="P36" s="1">
        <v>29.509647369384766</v>
      </c>
      <c r="Q36" s="1">
        <v>30.355436325073242</v>
      </c>
      <c r="R36" s="1">
        <v>400.05130004882813</v>
      </c>
      <c r="S36" s="1">
        <v>390.1802978515625</v>
      </c>
      <c r="T36" s="1">
        <v>-0.15620021522045135</v>
      </c>
      <c r="U36" s="1">
        <v>27.89881706237793</v>
      </c>
      <c r="V36" s="1">
        <v>-0.32072952389717102</v>
      </c>
      <c r="W36" s="1">
        <v>57.285285949707031</v>
      </c>
      <c r="X36" s="1">
        <v>300.167724609375</v>
      </c>
      <c r="Y36" s="1">
        <v>500.61083984375</v>
      </c>
      <c r="Z36" s="1">
        <v>7.1113742887973785E-2</v>
      </c>
      <c r="AA36" s="1">
        <v>88.680870056152344</v>
      </c>
      <c r="AB36" s="1">
        <v>-2.4615390300750732</v>
      </c>
      <c r="AC36" s="1">
        <v>0.67589527368545532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1.1035578110638784</v>
      </c>
      <c r="AL36">
        <f>(U36-T36)/(1000-U36)*AK36</f>
        <v>3.1848879519584358E-2</v>
      </c>
      <c r="AM36">
        <f>(P36+273.15)</f>
        <v>302.65964736938474</v>
      </c>
      <c r="AN36">
        <f>(O36+273.15)</f>
        <v>303.38741149902341</v>
      </c>
      <c r="AO36">
        <f>(Y36*AG36+Z36*AH36)*AI36</f>
        <v>80.097732584676123</v>
      </c>
      <c r="AP36">
        <f>((AO36+0.00000010773*(AN36^4-AM36^4))-AL36*44100)/(L36*51.4+0.00000043092*AM36^3)</f>
        <v>-10.788769506816504</v>
      </c>
      <c r="AQ36">
        <f>0.61365*EXP(17.502*J36/(240.97+J36))</f>
        <v>4.1419149148197478</v>
      </c>
      <c r="AR36">
        <f>AQ36*1000/AA36</f>
        <v>46.705844363018819</v>
      </c>
      <c r="AS36">
        <f>(AR36-U36)</f>
        <v>18.80702730064089</v>
      </c>
      <c r="AT36">
        <f>IF(D36,P36,(O36+P36)/2)</f>
        <v>29.873529434204102</v>
      </c>
      <c r="AU36">
        <f>0.61365*EXP(17.502*AT36/(240.97+AT36))</f>
        <v>4.2295981026124547</v>
      </c>
      <c r="AV36">
        <f>IF(AS36&lt;&gt;0,(1000-(AR36+U36)/2)/AS36*AL36,0)</f>
        <v>1.6302864664779375</v>
      </c>
      <c r="AW36">
        <f>U36*AA36/1000</f>
        <v>2.474091370629103</v>
      </c>
      <c r="AX36">
        <f>(AU36-AW36)</f>
        <v>1.7555067319833517</v>
      </c>
      <c r="AY36">
        <f>1/(1.6/F36+1.37/N36)</f>
        <v>1.0779478512017202</v>
      </c>
      <c r="AZ36">
        <f>G36*AA36*0.001</f>
        <v>33.718408411416632</v>
      </c>
      <c r="BA36">
        <f>G36/S36</f>
        <v>0.97447743136170906</v>
      </c>
      <c r="BB36">
        <f>(1-AL36*AA36/AQ36/F36)*100</f>
        <v>74.103809143549753</v>
      </c>
      <c r="BC36">
        <f>(S36-E36/(N36/1.35))</f>
        <v>390.66398235790666</v>
      </c>
      <c r="BD36">
        <f>E36*BB36/100/BC36</f>
        <v>-2.909006214492593E-3</v>
      </c>
    </row>
    <row r="37" spans="1:56" x14ac:dyDescent="0.35">
      <c r="A37" s="1" t="s">
        <v>0</v>
      </c>
      <c r="B37" s="1" t="s">
        <v>2396</v>
      </c>
      <c r="K37" s="1">
        <v>2.72</v>
      </c>
    </row>
    <row r="38" spans="1:56" x14ac:dyDescent="0.35">
      <c r="A38" s="1" t="s">
        <v>0</v>
      </c>
      <c r="B38" s="1" t="s">
        <v>2395</v>
      </c>
      <c r="K38" s="1">
        <v>2.72</v>
      </c>
    </row>
    <row r="39" spans="1:56" x14ac:dyDescent="0.35">
      <c r="A39" s="1">
        <v>8</v>
      </c>
      <c r="B39" s="1" t="s">
        <v>2394</v>
      </c>
      <c r="C39" s="1">
        <v>1885.0000231787562</v>
      </c>
      <c r="D39" s="1">
        <v>0</v>
      </c>
      <c r="E39">
        <f>(R39-S39*(1000-T39)/(1000-U39))*AK39</f>
        <v>-0.81217358520438077</v>
      </c>
      <c r="F39">
        <f>IF(AV39&lt;&gt;0,1/(1/AV39-1/N39),0)</f>
        <v>2.7498581276074345</v>
      </c>
      <c r="G39">
        <f>((AY39-AL39/2)*S39-E39)/(AY39+AL39/2)</f>
        <v>378.74673300724822</v>
      </c>
      <c r="H39">
        <f>AL39*1000</f>
        <v>32.662799273727025</v>
      </c>
      <c r="I39">
        <f>(AQ39-AW39)</f>
        <v>1.6642742848246295</v>
      </c>
      <c r="J39">
        <f>(P39+AP39*D39)</f>
        <v>29.754936218261719</v>
      </c>
      <c r="K39" s="1"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30.421030044555664</v>
      </c>
      <c r="P39" s="1">
        <v>29.754936218261719</v>
      </c>
      <c r="Q39" s="1">
        <v>30.525758743286133</v>
      </c>
      <c r="R39" s="1">
        <v>400.115966796875</v>
      </c>
      <c r="S39" s="1">
        <v>389.32760620117188</v>
      </c>
      <c r="T39" s="1">
        <v>-0.14954160153865814</v>
      </c>
      <c r="U39" s="1">
        <v>28.604509353637695</v>
      </c>
      <c r="V39" s="1">
        <v>-0.30383133888244629</v>
      </c>
      <c r="W39" s="1">
        <v>58.117252349853516</v>
      </c>
      <c r="X39" s="1">
        <v>300.13687133789063</v>
      </c>
      <c r="Y39" s="1">
        <v>749.4398193359375</v>
      </c>
      <c r="Z39" s="1">
        <v>5.7855721563100815E-2</v>
      </c>
      <c r="AA39" s="1">
        <v>88.67730712890625</v>
      </c>
      <c r="AB39" s="1">
        <v>-2.2160143852233887</v>
      </c>
      <c r="AC39" s="1">
        <v>0.65025085210800171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1.1034443799187152</v>
      </c>
      <c r="AL39">
        <f>(U39-T39)/(1000-U39)*AK39</f>
        <v>3.2662799273727026E-2</v>
      </c>
      <c r="AM39">
        <f>(P39+273.15)</f>
        <v>302.9049362182617</v>
      </c>
      <c r="AN39">
        <f>(O39+273.15)</f>
        <v>303.57103004455564</v>
      </c>
      <c r="AO39">
        <f>(Y39*AG39+Z39*AH39)*AI39</f>
        <v>119.91036841354435</v>
      </c>
      <c r="AP39">
        <f>((AO39+0.00000010773*(AN39^4-AM39^4))-AL39*44100)/(L39*51.4+0.00000043092*AM39^3)</f>
        <v>-10.759995035646403</v>
      </c>
      <c r="AQ39">
        <f>0.61365*EXP(17.502*J39/(240.97+J39))</f>
        <v>4.200845146048831</v>
      </c>
      <c r="AR39">
        <f>AQ39*1000/AA39</f>
        <v>47.37226785588166</v>
      </c>
      <c r="AS39">
        <f>(AR39-U39)</f>
        <v>18.767758502243964</v>
      </c>
      <c r="AT39">
        <f>IF(D39,P39,(O39+P39)/2)</f>
        <v>30.087983131408691</v>
      </c>
      <c r="AU39">
        <f>0.61365*EXP(17.502*AT39/(240.97+AT39))</f>
        <v>4.2820281906350717</v>
      </c>
      <c r="AV39">
        <f>IF(AS39&lt;&gt;0,(1000-(AR39+U39)/2)/AS39*AL39,0)</f>
        <v>1.6742538624546164</v>
      </c>
      <c r="AW39">
        <f>U39*AA39/1000</f>
        <v>2.5365708612242015</v>
      </c>
      <c r="AX39">
        <f>(AU39-AW39)</f>
        <v>1.7454573294108702</v>
      </c>
      <c r="AY39">
        <f>1/(1.6/F39+1.37/N39)</f>
        <v>1.1087511573208628</v>
      </c>
      <c r="AZ39">
        <f>G39*AA39*0.001</f>
        <v>33.586240366953611</v>
      </c>
      <c r="BA39">
        <f>G39/S39</f>
        <v>0.97282269989234638</v>
      </c>
      <c r="BB39">
        <f>(1-AL39*AA39/AQ39/F39)*100</f>
        <v>74.926270417362488</v>
      </c>
      <c r="BC39">
        <f>(S39-E39/(N39/1.35))</f>
        <v>389.58376161979294</v>
      </c>
      <c r="BD39">
        <f>E39*BB39/100/BC39</f>
        <v>-1.5620039556538477E-3</v>
      </c>
    </row>
    <row r="40" spans="1:56" x14ac:dyDescent="0.35">
      <c r="A40" s="1" t="s">
        <v>0</v>
      </c>
      <c r="B40" s="1" t="s">
        <v>2393</v>
      </c>
      <c r="K40" s="1">
        <v>2.72</v>
      </c>
    </row>
    <row r="41" spans="1:56" x14ac:dyDescent="0.35">
      <c r="A41" s="1" t="s">
        <v>0</v>
      </c>
      <c r="B41" s="1" t="s">
        <v>2392</v>
      </c>
      <c r="K41" s="1">
        <v>2.72</v>
      </c>
    </row>
    <row r="42" spans="1:56" x14ac:dyDescent="0.35">
      <c r="A42" s="1">
        <v>9</v>
      </c>
      <c r="B42" s="1" t="s">
        <v>2391</v>
      </c>
      <c r="C42" s="1">
        <v>2089.0000231787562</v>
      </c>
      <c r="D42" s="1">
        <v>0</v>
      </c>
      <c r="E42">
        <f>(R42-S42*(1000-T42)/(1000-U42))*AK42</f>
        <v>-0.29605343117860144</v>
      </c>
      <c r="F42">
        <f>IF(AV42&lt;&gt;0,1/(1/AV42-1/N42),0)</f>
        <v>2.8777444756314408</v>
      </c>
      <c r="G42">
        <f>((AY42-AL42/2)*S42-E42)/(AY42+AL42/2)</f>
        <v>377.38687550159807</v>
      </c>
      <c r="H42">
        <f>AL42*1000</f>
        <v>33.541704553540008</v>
      </c>
      <c r="I42">
        <f>(AQ42-AW42)</f>
        <v>1.6614142004690282</v>
      </c>
      <c r="J42">
        <f>(P42+AP42*D42)</f>
        <v>30.018440246582031</v>
      </c>
      <c r="K42" s="1"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30.609825134277344</v>
      </c>
      <c r="P42" s="1">
        <v>30.018440246582031</v>
      </c>
      <c r="Q42" s="1">
        <v>30.703224182128906</v>
      </c>
      <c r="R42" s="1">
        <v>399.91586303710938</v>
      </c>
      <c r="S42" s="1">
        <v>388.37832641601563</v>
      </c>
      <c r="T42" s="1">
        <v>-0.14332924783229828</v>
      </c>
      <c r="U42" s="1">
        <v>29.361917495727539</v>
      </c>
      <c r="V42" s="1">
        <v>-0.28805983066558838</v>
      </c>
      <c r="W42" s="1">
        <v>59.010910034179688</v>
      </c>
      <c r="X42" s="1">
        <v>300.13186645507813</v>
      </c>
      <c r="Y42" s="1">
        <v>999.1668701171875</v>
      </c>
      <c r="Z42" s="1">
        <v>5.3033530712127686E-2</v>
      </c>
      <c r="AA42" s="1">
        <v>88.670989990234375</v>
      </c>
      <c r="AB42" s="1">
        <v>-1.950819730758667</v>
      </c>
      <c r="AC42" s="1">
        <v>0.62752383947372437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1.1034259796142576</v>
      </c>
      <c r="AL42">
        <f>(U42-T42)/(1000-U42)*AK42</f>
        <v>3.3541704553540011E-2</v>
      </c>
      <c r="AM42">
        <f>(P42+273.15)</f>
        <v>303.16844024658201</v>
      </c>
      <c r="AN42">
        <f>(O42+273.15)</f>
        <v>303.75982513427732</v>
      </c>
      <c r="AO42">
        <f>(Y42*AG42+Z42*AH42)*AI42</f>
        <v>159.86669564545082</v>
      </c>
      <c r="AP42">
        <f>((AO42+0.00000010773*(AN42^4-AM42^4))-AL42*44100)/(L42*51.4+0.00000043092*AM42^3)</f>
        <v>-10.754655986394296</v>
      </c>
      <c r="AQ42">
        <f>0.61365*EXP(17.502*J42/(240.97+J42))</f>
        <v>4.2649644928267723</v>
      </c>
      <c r="AR42">
        <f>AQ42*1000/AA42</f>
        <v>48.098758041344603</v>
      </c>
      <c r="AS42">
        <f>(AR42-U42)</f>
        <v>18.736840545617063</v>
      </c>
      <c r="AT42">
        <f>IF(D42,P42,(O42+P42)/2)</f>
        <v>30.314132690429688</v>
      </c>
      <c r="AU42">
        <f>0.61365*EXP(17.502*AT42/(240.97+AT42))</f>
        <v>4.3379303909218425</v>
      </c>
      <c r="AV42">
        <f>IF(AS42&lt;&gt;0,(1000-(AR42+U42)/2)/AS42*AL42,0)</f>
        <v>1.7208142924817271</v>
      </c>
      <c r="AW42">
        <f>U42*AA42/1000</f>
        <v>2.603550292357744</v>
      </c>
      <c r="AX42">
        <f>(AU42-AW42)</f>
        <v>1.7343800985640985</v>
      </c>
      <c r="AY42">
        <f>1/(1.6/F42+1.37/N42)</f>
        <v>1.1414763843793692</v>
      </c>
      <c r="AZ42">
        <f>G42*AA42*0.001</f>
        <v>33.463267860048028</v>
      </c>
      <c r="BA42">
        <f>G42/S42</f>
        <v>0.97169911355289185</v>
      </c>
      <c r="BB42">
        <f>(1-AL42*AA42/AQ42/F42)*100</f>
        <v>75.767454451096981</v>
      </c>
      <c r="BC42">
        <f>(S42-E42/(N42/1.35))</f>
        <v>388.47170016268666</v>
      </c>
      <c r="BD42">
        <f>E42*BB42/100/BC42</f>
        <v>-5.7742210957765453E-4</v>
      </c>
    </row>
    <row r="43" spans="1:56" x14ac:dyDescent="0.35">
      <c r="A43" s="1" t="s">
        <v>0</v>
      </c>
      <c r="B43" s="1" t="s">
        <v>2390</v>
      </c>
      <c r="K43" s="1">
        <v>2.72</v>
      </c>
    </row>
    <row r="44" spans="1:56" x14ac:dyDescent="0.35">
      <c r="A44" s="1" t="s">
        <v>0</v>
      </c>
      <c r="B44" s="1" t="s">
        <v>2389</v>
      </c>
      <c r="K44" s="1">
        <v>2.72</v>
      </c>
    </row>
    <row r="45" spans="1:56" x14ac:dyDescent="0.35">
      <c r="A45" s="1">
        <v>10</v>
      </c>
      <c r="B45" s="1" t="s">
        <v>2388</v>
      </c>
      <c r="C45" s="1">
        <v>2293.5000231675804</v>
      </c>
      <c r="D45" s="1">
        <v>0</v>
      </c>
      <c r="E45">
        <f>(R45-S45*(1000-T45)/(1000-U45))*AK45</f>
        <v>1.5071188672269132E-2</v>
      </c>
      <c r="F45">
        <f>IF(AV45&lt;&gt;0,1/(1/AV45-1/N45),0)</f>
        <v>3.0262175028561975</v>
      </c>
      <c r="G45">
        <f>((AY45-AL45/2)*S45-E45)/(AY45+AL45/2)</f>
        <v>376.81274110625247</v>
      </c>
      <c r="H45">
        <f>AL45*1000</f>
        <v>34.42507256345764</v>
      </c>
      <c r="I45">
        <f>(AQ45-AW45)</f>
        <v>1.6539166119322282</v>
      </c>
      <c r="J45">
        <f>(P45+AP45*D45)</f>
        <v>30.259429931640625</v>
      </c>
      <c r="K45" s="1"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30.800338745117188</v>
      </c>
      <c r="P45" s="1">
        <v>30.259429931640625</v>
      </c>
      <c r="Q45" s="1">
        <v>30.880752563476563</v>
      </c>
      <c r="R45" s="1">
        <v>400.11566162109375</v>
      </c>
      <c r="S45" s="1">
        <v>387.99917602539063</v>
      </c>
      <c r="T45" s="1">
        <v>-0.13728620111942291</v>
      </c>
      <c r="U45" s="1">
        <v>30.116226196289063</v>
      </c>
      <c r="V45" s="1">
        <v>-0.27292707562446594</v>
      </c>
      <c r="W45" s="1">
        <v>59.87152099609375</v>
      </c>
      <c r="X45" s="1">
        <v>300.18408203125</v>
      </c>
      <c r="Y45" s="1">
        <v>1249.6004638671875</v>
      </c>
      <c r="Z45" s="1">
        <v>5.1829520612955093E-2</v>
      </c>
      <c r="AA45" s="1">
        <v>88.670928955078125</v>
      </c>
      <c r="AB45" s="1">
        <v>-1.7863497734069824</v>
      </c>
      <c r="AC45" s="1">
        <v>0.60147583484649658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1.1036179486443012</v>
      </c>
      <c r="AL45">
        <f>(U45-T45)/(1000-U45)*AK45</f>
        <v>3.4425072563457643E-2</v>
      </c>
      <c r="AM45">
        <f>(P45+273.15)</f>
        <v>303.4094299316406</v>
      </c>
      <c r="AN45">
        <f>(O45+273.15)</f>
        <v>303.95033874511716</v>
      </c>
      <c r="AO45">
        <f>(Y45*AG45+Z45*AH45)*AI45</f>
        <v>199.93606974983049</v>
      </c>
      <c r="AP45">
        <f>((AO45+0.00000010773*(AN45^4-AM45^4))-AL45*44100)/(L45*51.4+0.00000043092*AM45^3)</f>
        <v>-10.747878911873517</v>
      </c>
      <c r="AQ45">
        <f>0.61365*EXP(17.502*J45/(240.97+J45))</f>
        <v>4.3243503653784385</v>
      </c>
      <c r="AR45">
        <f>AQ45*1000/AA45</f>
        <v>48.768524434532672</v>
      </c>
      <c r="AS45">
        <f>(AR45-U45)</f>
        <v>18.65229823824361</v>
      </c>
      <c r="AT45">
        <f>IF(D45,P45,(O45+P45)/2)</f>
        <v>30.529884338378906</v>
      </c>
      <c r="AU45">
        <f>0.61365*EXP(17.502*AT45/(240.97+AT45))</f>
        <v>4.3918539729937658</v>
      </c>
      <c r="AV45">
        <f>IF(AS45&lt;&gt;0,(1000-(AR45+U45)/2)/AS45*AL45,0)</f>
        <v>1.7728252845191084</v>
      </c>
      <c r="AW45">
        <f>U45*AA45/1000</f>
        <v>2.6704337534462104</v>
      </c>
      <c r="AX45">
        <f>(AU45-AW45)</f>
        <v>1.7214202195475554</v>
      </c>
      <c r="AY45">
        <f>1/(1.6/F45+1.37/N45)</f>
        <v>1.1781612422784868</v>
      </c>
      <c r="AZ45">
        <f>G45*AA45*0.001</f>
        <v>33.412335796000761</v>
      </c>
      <c r="BA45">
        <f>G45/S45</f>
        <v>0.97116892094016682</v>
      </c>
      <c r="BB45">
        <f>(1-AL45*AA45/AQ45/F45)*100</f>
        <v>76.674277210529567</v>
      </c>
      <c r="BC45">
        <f>(S45-E45/(N45/1.35))</f>
        <v>387.994422649125</v>
      </c>
      <c r="BD45">
        <f>E45*BB45/100/BC45</f>
        <v>2.9783224466470624E-5</v>
      </c>
    </row>
    <row r="46" spans="1:56" x14ac:dyDescent="0.35">
      <c r="A46" s="1" t="s">
        <v>0</v>
      </c>
      <c r="B46" s="1" t="s">
        <v>2387</v>
      </c>
      <c r="K46" s="1">
        <v>2.72</v>
      </c>
    </row>
    <row r="47" spans="1:56" x14ac:dyDescent="0.35">
      <c r="A47" s="1" t="s">
        <v>0</v>
      </c>
      <c r="B47" s="1" t="s">
        <v>2386</v>
      </c>
      <c r="K47" s="1">
        <v>2.72</v>
      </c>
    </row>
    <row r="48" spans="1:56" x14ac:dyDescent="0.35">
      <c r="A48" s="1">
        <v>11</v>
      </c>
      <c r="B48" s="1" t="s">
        <v>2385</v>
      </c>
      <c r="C48" s="1">
        <v>2498.0000231787562</v>
      </c>
      <c r="D48" s="1">
        <v>0</v>
      </c>
      <c r="E48">
        <f>(R48-S48*(1000-T48)/(1000-U48))*AK48</f>
        <v>0.31371790966648772</v>
      </c>
      <c r="F48">
        <f>IF(AV48&lt;&gt;0,1/(1/AV48-1/N48),0)</f>
        <v>3.2608098827017842</v>
      </c>
      <c r="G48">
        <f>((AY48-AL48/2)*S48-E48)/(AY48+AL48/2)</f>
        <v>375.94311002762475</v>
      </c>
      <c r="H48">
        <f>AL48*1000</f>
        <v>35.571879685148168</v>
      </c>
      <c r="I48">
        <f>(AQ48-AW48)</f>
        <v>1.635425185577986</v>
      </c>
      <c r="J48">
        <f>(P48+AP48*D48)</f>
        <v>30.535223007202148</v>
      </c>
      <c r="K48" s="1"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30.996606826782227</v>
      </c>
      <c r="P48" s="1">
        <v>30.535223007202148</v>
      </c>
      <c r="Q48" s="1">
        <v>31.056371688842773</v>
      </c>
      <c r="R48" s="1">
        <v>399.96759033203125</v>
      </c>
      <c r="S48" s="1">
        <v>387.20187377929688</v>
      </c>
      <c r="T48" s="1">
        <v>-0.13008327782154083</v>
      </c>
      <c r="U48" s="1">
        <v>31.102273941040039</v>
      </c>
      <c r="V48" s="1">
        <v>-0.25571852922439575</v>
      </c>
      <c r="W48" s="1">
        <v>61.141048431396484</v>
      </c>
      <c r="X48" s="1">
        <v>300.15728759765625</v>
      </c>
      <c r="Y48" s="1">
        <v>1599.9619140625</v>
      </c>
      <c r="Z48" s="1">
        <v>0.1759774386882782</v>
      </c>
      <c r="AA48" s="1">
        <v>88.667808532714844</v>
      </c>
      <c r="AB48" s="1">
        <v>-1.5562151670455933</v>
      </c>
      <c r="AC48" s="1">
        <v>0.55421334505081177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1.1035194396972654</v>
      </c>
      <c r="AL48">
        <f>(U48-T48)/(1000-U48)*AK48</f>
        <v>3.5571879685148168E-2</v>
      </c>
      <c r="AM48">
        <f>(P48+273.15)</f>
        <v>303.68522300720213</v>
      </c>
      <c r="AN48">
        <f>(O48+273.15)</f>
        <v>304.1466068267822</v>
      </c>
      <c r="AO48">
        <f>(Y48*AG48+Z48*AH48)*AI48</f>
        <v>255.99390052809031</v>
      </c>
      <c r="AP48">
        <f>((AO48+0.00000010773*(AN48^4-AM48^4))-AL48*44100)/(L48*51.4+0.00000043092*AM48^3)</f>
        <v>-10.707821332717678</v>
      </c>
      <c r="AQ48">
        <f>0.61365*EXP(17.502*J48/(240.97+J48))</f>
        <v>4.3931956563141705</v>
      </c>
      <c r="AR48">
        <f>AQ48*1000/AA48</f>
        <v>49.546681360611935</v>
      </c>
      <c r="AS48">
        <f>(AR48-U48)</f>
        <v>18.444407419571895</v>
      </c>
      <c r="AT48">
        <f>IF(D48,P48,(O48+P48)/2)</f>
        <v>30.765914916992188</v>
      </c>
      <c r="AU48">
        <f>0.61365*EXP(17.502*AT48/(240.97+AT48))</f>
        <v>4.4515139866418743</v>
      </c>
      <c r="AV48">
        <f>IF(AS48&lt;&gt;0,(1000-(AR48+U48)/2)/AS48*AL48,0)</f>
        <v>1.8508299801251564</v>
      </c>
      <c r="AW48">
        <f>U48*AA48/1000</f>
        <v>2.7577704707361845</v>
      </c>
      <c r="AX48">
        <f>(AU48-AW48)</f>
        <v>1.6937435159056897</v>
      </c>
      <c r="AY48">
        <f>1/(1.6/F48+1.37/N48)</f>
        <v>1.2334363691356589</v>
      </c>
      <c r="AZ48">
        <f>G48*AA48*0.001</f>
        <v>33.334051699122789</v>
      </c>
      <c r="BA48">
        <f>G48/S48</f>
        <v>0.97092275499139358</v>
      </c>
      <c r="BB48">
        <f>(1-AL48*AA48/AQ48/F48)*100</f>
        <v>77.982562843036433</v>
      </c>
      <c r="BC48">
        <f>(S48-E48/(N48/1.35))</f>
        <v>387.10292874594012</v>
      </c>
      <c r="BD48">
        <f>E48*BB48/100/BC48</f>
        <v>6.319902224663674E-4</v>
      </c>
    </row>
    <row r="49" spans="1:56" x14ac:dyDescent="0.35">
      <c r="A49" s="1" t="s">
        <v>0</v>
      </c>
      <c r="B49" s="1" t="s">
        <v>2384</v>
      </c>
      <c r="K49" s="1">
        <v>2.72</v>
      </c>
    </row>
    <row r="50" spans="1:56" x14ac:dyDescent="0.35">
      <c r="A50" s="1" t="s">
        <v>0</v>
      </c>
      <c r="B50" s="1" t="s">
        <v>2383</v>
      </c>
      <c r="K50" s="1">
        <v>2.72</v>
      </c>
    </row>
    <row r="51" spans="1:56" x14ac:dyDescent="0.35">
      <c r="A51" s="1">
        <v>12</v>
      </c>
      <c r="B51" s="1" t="s">
        <v>2382</v>
      </c>
      <c r="C51" s="1">
        <v>2702.5000231675804</v>
      </c>
      <c r="D51" s="1">
        <v>0</v>
      </c>
      <c r="E51">
        <f>(R51-S51*(1000-T51)/(1000-U51))*AK51</f>
        <v>0.14113973672153471</v>
      </c>
      <c r="F51">
        <f>IF(AV51&lt;&gt;0,1/(1/AV51-1/N51),0)</f>
        <v>3.5604971151694329</v>
      </c>
      <c r="G51">
        <f>((AY51-AL51/2)*S51-E51)/(AY51+AL51/2)</f>
        <v>376.1475968714978</v>
      </c>
      <c r="H51">
        <f>AL51*1000</f>
        <v>36.913231697640548</v>
      </c>
      <c r="I51">
        <f>(AQ51-AW51)</f>
        <v>1.6143182174809709</v>
      </c>
      <c r="J51">
        <f>(P51+AP51*D51)</f>
        <v>30.851922988891602</v>
      </c>
      <c r="K51" s="1"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31.212091445922852</v>
      </c>
      <c r="P51" s="1">
        <v>30.851922988891602</v>
      </c>
      <c r="Q51" s="1">
        <v>31.244953155517578</v>
      </c>
      <c r="R51" s="1">
        <v>400.17031860351563</v>
      </c>
      <c r="S51" s="1">
        <v>387.09524536132813</v>
      </c>
      <c r="T51" s="1">
        <v>-0.12385989725589752</v>
      </c>
      <c r="U51" s="1">
        <v>32.244682312011719</v>
      </c>
      <c r="V51" s="1">
        <v>-0.24051737785339355</v>
      </c>
      <c r="W51" s="1">
        <v>62.614349365234375</v>
      </c>
      <c r="X51" s="1">
        <v>300.18804931640625</v>
      </c>
      <c r="Y51" s="1">
        <v>1999.9921875</v>
      </c>
      <c r="Z51" s="1">
        <v>6.5087065100669861E-2</v>
      </c>
      <c r="AA51" s="1">
        <v>88.669204711914063</v>
      </c>
      <c r="AB51" s="1">
        <v>-1.3213473558425903</v>
      </c>
      <c r="AC51" s="1">
        <v>0.50596565008163452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1.1036325342514932</v>
      </c>
      <c r="AL51">
        <f>(U51-T51)/(1000-U51)*AK51</f>
        <v>3.6913231697640547E-2</v>
      </c>
      <c r="AM51">
        <f>(P51+273.15)</f>
        <v>304.00192298889158</v>
      </c>
      <c r="AN51">
        <f>(O51+273.15)</f>
        <v>304.36209144592283</v>
      </c>
      <c r="AO51">
        <f>(Y51*AG51+Z51*AH51)*AI51</f>
        <v>319.99874284747057</v>
      </c>
      <c r="AP51">
        <f>((AO51+0.00000010773*(AN51^4-AM51^4))-AL51*44100)/(L51*51.4+0.00000043092*AM51^3)</f>
        <v>-10.674711808497033</v>
      </c>
      <c r="AQ51">
        <f>0.61365*EXP(17.502*J51/(240.97+J51))</f>
        <v>4.4734285542753724</v>
      </c>
      <c r="AR51">
        <f>AQ51*1000/AA51</f>
        <v>50.450757608681911</v>
      </c>
      <c r="AS51">
        <f>(AR51-U51)</f>
        <v>18.206075296670193</v>
      </c>
      <c r="AT51">
        <f>IF(D51,P51,(O51+P51)/2)</f>
        <v>31.032007217407227</v>
      </c>
      <c r="AU51">
        <f>0.61365*EXP(17.502*AT51/(240.97+AT51))</f>
        <v>4.5196180025379835</v>
      </c>
      <c r="AV51">
        <f>IF(AS51&lt;&gt;0,(1000-(AR51+U51)/2)/AS51*AL51,0)</f>
        <v>1.9436892989807211</v>
      </c>
      <c r="AW51">
        <f>U51*AA51/1000</f>
        <v>2.8591103367944015</v>
      </c>
      <c r="AX51">
        <f>(AU51-AW51)</f>
        <v>1.660507665743582</v>
      </c>
      <c r="AY51">
        <f>1/(1.6/F51+1.37/N51)</f>
        <v>1.2996416251756153</v>
      </c>
      <c r="AZ51">
        <f>G51*AA51*0.001</f>
        <v>33.352708268893366</v>
      </c>
      <c r="BA51">
        <f>G51/S51</f>
        <v>0.97171846303714882</v>
      </c>
      <c r="BB51">
        <f>(1-AL51*AA51/AQ51/F51)*100</f>
        <v>79.450382709491222</v>
      </c>
      <c r="BC51">
        <f>(S51-E51/(N51/1.35))</f>
        <v>387.05073060610511</v>
      </c>
      <c r="BD51">
        <f>E51*BB51/100/BC51</f>
        <v>2.8971928513047194E-4</v>
      </c>
    </row>
    <row r="52" spans="1:56" x14ac:dyDescent="0.35">
      <c r="A52" s="1" t="s">
        <v>0</v>
      </c>
      <c r="B52" s="1" t="s">
        <v>2381</v>
      </c>
    </row>
    <row r="53" spans="1:56" x14ac:dyDescent="0.35">
      <c r="A53" s="1" t="s">
        <v>0</v>
      </c>
      <c r="B53" s="1" t="s">
        <v>2380</v>
      </c>
    </row>
    <row r="54" spans="1:56" x14ac:dyDescent="0.35">
      <c r="A54" s="1" t="s">
        <v>0</v>
      </c>
      <c r="B54" s="1" t="s">
        <v>2379</v>
      </c>
    </row>
    <row r="55" spans="1:56" x14ac:dyDescent="0.35">
      <c r="A55" s="1" t="s">
        <v>0</v>
      </c>
      <c r="B55" s="1" t="s">
        <v>2378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D3B9D-9D39-4C63-97C9-37EEEC943E04}">
  <dimension ref="A1:BD56"/>
  <sheetViews>
    <sheetView topLeftCell="A3" zoomScale="50" workbookViewId="0">
      <selection activeCell="K18" sqref="K18:K51"/>
    </sheetView>
  </sheetViews>
  <sheetFormatPr defaultRowHeight="14.5" x14ac:dyDescent="0.35"/>
  <sheetData>
    <row r="1" spans="1:56" x14ac:dyDescent="0.35">
      <c r="A1" s="1" t="s">
        <v>70</v>
      </c>
    </row>
    <row r="2" spans="1:56" x14ac:dyDescent="0.35">
      <c r="A2" s="1" t="s">
        <v>1839</v>
      </c>
    </row>
    <row r="3" spans="1:56" x14ac:dyDescent="0.35">
      <c r="A3" s="1" t="s">
        <v>69</v>
      </c>
      <c r="B3" s="1" t="s">
        <v>68</v>
      </c>
    </row>
    <row r="4" spans="1:56" x14ac:dyDescent="0.35">
      <c r="A4" s="1" t="s">
        <v>67</v>
      </c>
      <c r="B4" s="1" t="s">
        <v>66</v>
      </c>
      <c r="C4" s="1">
        <v>1</v>
      </c>
      <c r="D4" s="1">
        <v>0.15999999642372131</v>
      </c>
    </row>
    <row r="5" spans="1:56" x14ac:dyDescent="0.35">
      <c r="A5" s="1" t="s">
        <v>65</v>
      </c>
      <c r="B5" s="1">
        <v>4</v>
      </c>
    </row>
    <row r="6" spans="1:56" x14ac:dyDescent="0.35">
      <c r="A6" s="1" t="s">
        <v>64</v>
      </c>
      <c r="B6" s="1" t="s">
        <v>63</v>
      </c>
    </row>
    <row r="7" spans="1:56" x14ac:dyDescent="0.35">
      <c r="A7" s="1" t="s">
        <v>0</v>
      </c>
      <c r="B7" s="1" t="s">
        <v>62</v>
      </c>
    </row>
    <row r="9" spans="1:56" x14ac:dyDescent="0.35">
      <c r="A9" s="1" t="s">
        <v>61</v>
      </c>
      <c r="B9" s="1" t="s">
        <v>60</v>
      </c>
      <c r="C9" s="1" t="s">
        <v>59</v>
      </c>
      <c r="D9" s="1" t="s">
        <v>58</v>
      </c>
      <c r="E9" s="1" t="s">
        <v>57</v>
      </c>
      <c r="F9" s="1" t="s">
        <v>56</v>
      </c>
      <c r="G9" s="1" t="s">
        <v>55</v>
      </c>
      <c r="H9" s="1" t="s">
        <v>54</v>
      </c>
      <c r="I9" s="1" t="s">
        <v>53</v>
      </c>
      <c r="J9" s="1" t="s">
        <v>52</v>
      </c>
      <c r="K9" s="1" t="s">
        <v>51</v>
      </c>
      <c r="L9" s="1" t="s">
        <v>50</v>
      </c>
      <c r="M9" s="1" t="s">
        <v>49</v>
      </c>
      <c r="N9" s="1" t="s">
        <v>48</v>
      </c>
      <c r="O9" s="1" t="s">
        <v>47</v>
      </c>
      <c r="P9" s="1" t="s">
        <v>46</v>
      </c>
      <c r="Q9" s="1" t="s">
        <v>45</v>
      </c>
      <c r="R9" s="1" t="s">
        <v>44</v>
      </c>
      <c r="S9" s="1" t="s">
        <v>43</v>
      </c>
      <c r="T9" s="1" t="s">
        <v>42</v>
      </c>
      <c r="U9" s="1" t="s">
        <v>41</v>
      </c>
      <c r="V9" s="1" t="s">
        <v>40</v>
      </c>
      <c r="W9" s="1" t="s">
        <v>39</v>
      </c>
      <c r="X9" s="1" t="s">
        <v>38</v>
      </c>
      <c r="Y9" s="1" t="s">
        <v>37</v>
      </c>
      <c r="Z9" s="1" t="s">
        <v>36</v>
      </c>
      <c r="AA9" s="1" t="s">
        <v>35</v>
      </c>
      <c r="AB9" s="1" t="s">
        <v>34</v>
      </c>
      <c r="AC9" s="1" t="s">
        <v>33</v>
      </c>
      <c r="AD9" s="1" t="s">
        <v>32</v>
      </c>
      <c r="AE9" s="1" t="s">
        <v>31</v>
      </c>
      <c r="AF9" s="1" t="s">
        <v>30</v>
      </c>
      <c r="AG9" s="1" t="s">
        <v>29</v>
      </c>
      <c r="AH9" s="1" t="s">
        <v>28</v>
      </c>
      <c r="AI9" s="1" t="s">
        <v>27</v>
      </c>
      <c r="AJ9" s="1" t="s">
        <v>26</v>
      </c>
      <c r="AK9" s="1" t="s">
        <v>25</v>
      </c>
      <c r="AL9" s="1" t="s">
        <v>24</v>
      </c>
      <c r="AM9" s="1" t="s">
        <v>23</v>
      </c>
      <c r="AN9" s="1" t="s">
        <v>22</v>
      </c>
      <c r="AO9" s="1" t="s">
        <v>21</v>
      </c>
      <c r="AP9" s="1" t="s">
        <v>20</v>
      </c>
      <c r="AQ9" s="1" t="s">
        <v>19</v>
      </c>
      <c r="AR9" s="1" t="s">
        <v>18</v>
      </c>
      <c r="AS9" s="1" t="s">
        <v>17</v>
      </c>
      <c r="AT9" s="1" t="s">
        <v>16</v>
      </c>
      <c r="AU9" s="1" t="s">
        <v>15</v>
      </c>
      <c r="AV9" s="1" t="s">
        <v>14</v>
      </c>
      <c r="AW9" s="1" t="s">
        <v>13</v>
      </c>
      <c r="AX9" s="1" t="s">
        <v>12</v>
      </c>
      <c r="AY9" s="1" t="s">
        <v>11</v>
      </c>
      <c r="AZ9" s="1" t="s">
        <v>10</v>
      </c>
      <c r="BA9" s="1" t="s">
        <v>9</v>
      </c>
      <c r="BB9" s="1" t="s">
        <v>8</v>
      </c>
      <c r="BC9" s="1" t="s">
        <v>7</v>
      </c>
      <c r="BD9" s="1" t="s">
        <v>6</v>
      </c>
    </row>
    <row r="10" spans="1:56" x14ac:dyDescent="0.35">
      <c r="A10" s="1" t="s">
        <v>5</v>
      </c>
      <c r="B10" s="1" t="s">
        <v>5</v>
      </c>
      <c r="C10" s="1" t="s">
        <v>5</v>
      </c>
      <c r="D10" s="1" t="s">
        <v>5</v>
      </c>
      <c r="E10" s="1" t="s">
        <v>4</v>
      </c>
      <c r="F10" s="1" t="s">
        <v>4</v>
      </c>
      <c r="G10" s="1" t="s">
        <v>4</v>
      </c>
      <c r="H10" s="1" t="s">
        <v>4</v>
      </c>
      <c r="I10" s="1" t="s">
        <v>4</v>
      </c>
      <c r="J10" s="1" t="s">
        <v>4</v>
      </c>
      <c r="K10" s="1" t="s">
        <v>5</v>
      </c>
      <c r="L10" s="1" t="s">
        <v>4</v>
      </c>
      <c r="M10" s="1" t="s">
        <v>5</v>
      </c>
      <c r="N10" s="1" t="s">
        <v>4</v>
      </c>
      <c r="O10" s="1" t="s">
        <v>5</v>
      </c>
      <c r="P10" s="1" t="s">
        <v>5</v>
      </c>
      <c r="Q10" s="1" t="s">
        <v>5</v>
      </c>
      <c r="R10" s="1" t="s">
        <v>5</v>
      </c>
      <c r="S10" s="1" t="s">
        <v>5</v>
      </c>
      <c r="T10" s="1" t="s">
        <v>5</v>
      </c>
      <c r="U10" s="1" t="s">
        <v>5</v>
      </c>
      <c r="V10" s="1" t="s">
        <v>5</v>
      </c>
      <c r="W10" s="1" t="s">
        <v>5</v>
      </c>
      <c r="X10" s="1" t="s">
        <v>5</v>
      </c>
      <c r="Y10" s="1" t="s">
        <v>5</v>
      </c>
      <c r="Z10" s="1" t="s">
        <v>5</v>
      </c>
      <c r="AA10" s="1" t="s">
        <v>5</v>
      </c>
      <c r="AB10" s="1" t="s">
        <v>5</v>
      </c>
      <c r="AC10" s="1" t="s">
        <v>5</v>
      </c>
      <c r="AD10" s="1" t="s">
        <v>5</v>
      </c>
      <c r="AE10" s="1" t="s">
        <v>5</v>
      </c>
      <c r="AF10" s="1" t="s">
        <v>5</v>
      </c>
      <c r="AG10" s="1" t="s">
        <v>5</v>
      </c>
      <c r="AH10" s="1" t="s">
        <v>5</v>
      </c>
      <c r="AI10" s="1" t="s">
        <v>5</v>
      </c>
      <c r="AJ10" s="1" t="s">
        <v>5</v>
      </c>
      <c r="AK10" s="1" t="s">
        <v>4</v>
      </c>
      <c r="AL10" s="1" t="s">
        <v>4</v>
      </c>
      <c r="AM10" s="1" t="s">
        <v>4</v>
      </c>
      <c r="AN10" s="1" t="s">
        <v>4</v>
      </c>
      <c r="AO10" s="1" t="s">
        <v>4</v>
      </c>
      <c r="AP10" s="1" t="s">
        <v>4</v>
      </c>
      <c r="AQ10" s="1" t="s">
        <v>4</v>
      </c>
      <c r="AR10" s="1" t="s">
        <v>4</v>
      </c>
      <c r="AS10" s="1" t="s">
        <v>4</v>
      </c>
      <c r="AT10" s="1" t="s">
        <v>4</v>
      </c>
      <c r="AU10" s="1" t="s">
        <v>4</v>
      </c>
      <c r="AV10" s="1" t="s">
        <v>4</v>
      </c>
      <c r="AW10" s="1" t="s">
        <v>4</v>
      </c>
      <c r="AX10" s="1" t="s">
        <v>4</v>
      </c>
      <c r="AY10" s="1" t="s">
        <v>4</v>
      </c>
      <c r="AZ10" s="1" t="s">
        <v>4</v>
      </c>
      <c r="BA10" s="1" t="s">
        <v>4</v>
      </c>
      <c r="BB10" s="1" t="s">
        <v>4</v>
      </c>
      <c r="BC10" s="1" t="s">
        <v>4</v>
      </c>
      <c r="BD10" s="1" t="s">
        <v>4</v>
      </c>
    </row>
    <row r="11" spans="1:56" x14ac:dyDescent="0.35">
      <c r="A11" s="1" t="s">
        <v>0</v>
      </c>
      <c r="B11" s="1" t="s">
        <v>1838</v>
      </c>
    </row>
    <row r="12" spans="1:56" x14ac:dyDescent="0.35">
      <c r="A12" s="1" t="s">
        <v>0</v>
      </c>
      <c r="B12" s="1" t="s">
        <v>1837</v>
      </c>
    </row>
    <row r="13" spans="1:56" x14ac:dyDescent="0.35">
      <c r="A13" s="1" t="s">
        <v>0</v>
      </c>
      <c r="B13" s="1" t="s">
        <v>1836</v>
      </c>
    </row>
    <row r="14" spans="1:56" x14ac:dyDescent="0.35">
      <c r="A14" s="1" t="s">
        <v>0</v>
      </c>
      <c r="B14" s="1" t="s">
        <v>1835</v>
      </c>
    </row>
    <row r="15" spans="1:56" x14ac:dyDescent="0.35">
      <c r="A15" s="1" t="s">
        <v>0</v>
      </c>
      <c r="B15" s="1" t="s">
        <v>1834</v>
      </c>
    </row>
    <row r="16" spans="1:56" x14ac:dyDescent="0.35">
      <c r="A16" s="1" t="s">
        <v>0</v>
      </c>
      <c r="B16" s="1" t="s">
        <v>1833</v>
      </c>
    </row>
    <row r="17" spans="1:56" x14ac:dyDescent="0.35">
      <c r="A17" s="1" t="s">
        <v>0</v>
      </c>
      <c r="B17" s="1" t="s">
        <v>1832</v>
      </c>
      <c r="K17">
        <v>3.3075200000000002</v>
      </c>
    </row>
    <row r="18" spans="1:56" x14ac:dyDescent="0.35">
      <c r="A18" s="1">
        <v>1</v>
      </c>
      <c r="B18" s="1" t="s">
        <v>1831</v>
      </c>
      <c r="C18" s="1">
        <v>404.50000177696347</v>
      </c>
      <c r="D18" s="1">
        <v>0</v>
      </c>
      <c r="E18">
        <f>(R18-S18*(1000-T18)/(1000-U18))*AK18</f>
        <v>-7.0140936837959655</v>
      </c>
      <c r="F18">
        <f>IF(AV18&lt;&gt;0,1/(1/AV18-1/N18),0)</f>
        <v>3.0933851589000922</v>
      </c>
      <c r="G18">
        <f>((AY18-AL18/2)*S18-E18)/(AY18+AL18/2)</f>
        <v>388.97398109861643</v>
      </c>
      <c r="H18">
        <f>AL18*1000</f>
        <v>34.025165546383491</v>
      </c>
      <c r="I18">
        <f>(AQ18-AW18)</f>
        <v>1.614715196138278</v>
      </c>
      <c r="J18">
        <f>(P18+AP18*D18)</f>
        <v>29.992565155029297</v>
      </c>
      <c r="K18" s="1"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31.546298980712891</v>
      </c>
      <c r="P18" s="1">
        <v>29.992565155029297</v>
      </c>
      <c r="Q18" s="1">
        <v>31.616649627685547</v>
      </c>
      <c r="R18" s="1">
        <v>400.05886840820313</v>
      </c>
      <c r="S18" s="1">
        <v>394.2579345703125</v>
      </c>
      <c r="T18" s="1">
        <v>-9.9491089582443237E-2</v>
      </c>
      <c r="U18" s="1">
        <v>29.818378448486328</v>
      </c>
      <c r="V18" s="1">
        <v>-0.18955616652965546</v>
      </c>
      <c r="W18" s="1">
        <v>56.811695098876953</v>
      </c>
      <c r="X18" s="1">
        <v>300.11764526367188</v>
      </c>
      <c r="Y18" s="1">
        <v>-1.4099656604230404E-2</v>
      </c>
      <c r="Z18" s="1">
        <v>0.18802261352539063</v>
      </c>
      <c r="AA18" s="1">
        <v>88.667312622070313</v>
      </c>
      <c r="AB18" s="1">
        <v>-1.6168780326843262</v>
      </c>
      <c r="AC18" s="1">
        <v>0.58918994665145874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1.1033736958223228</v>
      </c>
      <c r="AL18">
        <f>(U18-T18)/(1000-U18)*AK18</f>
        <v>3.402516554638349E-2</v>
      </c>
      <c r="AM18">
        <f>(P18+273.15)</f>
        <v>303.14256515502927</v>
      </c>
      <c r="AN18">
        <f>(O18+273.15)</f>
        <v>304.69629898071287</v>
      </c>
      <c r="AO18">
        <f>(Y18*AG18+Z18*AH18)*AI18</f>
        <v>-2.2559450062525632E-3</v>
      </c>
      <c r="AP18">
        <f>((AO18+0.00000010773*(AN18^4-AM18^4))-AL18*44100)/(L18*51.4+0.00000043092*AM18^3)</f>
        <v>-12.144296733540452</v>
      </c>
      <c r="AQ18">
        <f>0.61365*EXP(17.502*J18/(240.97+J18))</f>
        <v>4.258630679913419</v>
      </c>
      <c r="AR18">
        <f>AQ18*1000/AA18</f>
        <v>48.029319418590305</v>
      </c>
      <c r="AS18">
        <f>(AR18-U18)</f>
        <v>18.210940970103977</v>
      </c>
      <c r="AT18">
        <f>IF(D18,P18,(O18+P18)/2)</f>
        <v>30.769432067871094</v>
      </c>
      <c r="AU18">
        <f>0.61365*EXP(17.502*AT18/(240.97+AT18))</f>
        <v>4.4524083074069667</v>
      </c>
      <c r="AV18">
        <f>IF(AS18&lt;&gt;0,(1000-(AR18+U18)/2)/AS18*AL18,0)</f>
        <v>1.7956664181384536</v>
      </c>
      <c r="AW18">
        <f>U18*AA18/1000</f>
        <v>2.6439154837751411</v>
      </c>
      <c r="AX18">
        <f>(AU18-AW18)</f>
        <v>1.8084928236318256</v>
      </c>
      <c r="AY18">
        <f>1/(1.6/F18+1.37/N18)</f>
        <v>1.1943148526820009</v>
      </c>
      <c r="AZ18">
        <f>G18*AA18*0.001</f>
        <v>34.489277583922288</v>
      </c>
      <c r="BA18">
        <f>G18/S18</f>
        <v>0.98659772446316174</v>
      </c>
      <c r="BB18">
        <f>(1-AL18*AA18/AQ18/F18)*100</f>
        <v>77.098716836066103</v>
      </c>
      <c r="BC18">
        <f>(S18-E18/(N18/1.35))</f>
        <v>396.47014404935879</v>
      </c>
      <c r="BD18">
        <f>E18*BB18/100/BC18</f>
        <v>-1.3639806954071692E-2</v>
      </c>
    </row>
    <row r="19" spans="1:56" x14ac:dyDescent="0.35">
      <c r="A19" s="1" t="s">
        <v>0</v>
      </c>
      <c r="B19" s="1" t="s">
        <v>1830</v>
      </c>
      <c r="K19" s="1">
        <v>2.72</v>
      </c>
    </row>
    <row r="20" spans="1:56" x14ac:dyDescent="0.35">
      <c r="A20" s="1" t="s">
        <v>0</v>
      </c>
      <c r="B20" s="1" t="s">
        <v>1829</v>
      </c>
      <c r="K20" s="1">
        <v>2.72</v>
      </c>
    </row>
    <row r="21" spans="1:56" x14ac:dyDescent="0.35">
      <c r="A21" s="1">
        <v>2</v>
      </c>
      <c r="B21" s="1" t="s">
        <v>1828</v>
      </c>
      <c r="C21" s="1">
        <v>608.00000178813934</v>
      </c>
      <c r="D21" s="1">
        <v>0</v>
      </c>
      <c r="E21">
        <f>(R21-S21*(1000-T21)/(1000-U21))*AK21</f>
        <v>-5.3339501948755084</v>
      </c>
      <c r="F21">
        <f>IF(AV21&lt;&gt;0,1/(1/AV21-1/N21),0)</f>
        <v>3.1226928987168576</v>
      </c>
      <c r="G21">
        <f>((AY21-AL21/2)*S21-E21)/(AY21+AL21/2)</f>
        <v>386.67305765223188</v>
      </c>
      <c r="H21">
        <f>AL21*1000</f>
        <v>33.276998750031623</v>
      </c>
      <c r="I21">
        <f>(AQ21-AW21)</f>
        <v>1.5720338335845692</v>
      </c>
      <c r="J21">
        <f>(P21+AP21*D21)</f>
        <v>29.584144592285156</v>
      </c>
      <c r="K21" s="1"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31.605331420898438</v>
      </c>
      <c r="P21" s="1">
        <v>29.584144592285156</v>
      </c>
      <c r="Q21" s="1">
        <v>31.696508407592773</v>
      </c>
      <c r="R21" s="1">
        <v>400.05072021484375</v>
      </c>
      <c r="S21" s="1">
        <v>393.03225708007813</v>
      </c>
      <c r="T21" s="1">
        <v>-9.0941116213798523E-2</v>
      </c>
      <c r="U21" s="1">
        <v>29.184429168701172</v>
      </c>
      <c r="V21" s="1">
        <v>-0.17268632352352142</v>
      </c>
      <c r="W21" s="1">
        <v>55.417747497558594</v>
      </c>
      <c r="X21" s="1">
        <v>300.15625</v>
      </c>
      <c r="Y21" s="1">
        <v>24.999212265014648</v>
      </c>
      <c r="Z21" s="1">
        <v>9.6423281356692314E-3</v>
      </c>
      <c r="AA21" s="1">
        <v>88.667221069335938</v>
      </c>
      <c r="AB21" s="1">
        <v>-1.5875856876373291</v>
      </c>
      <c r="AC21" s="1">
        <v>0.6082465648651123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1.1035156249999998</v>
      </c>
      <c r="AL21">
        <f>(U21-T21)/(1000-U21)*AK21</f>
        <v>3.3276998750031622E-2</v>
      </c>
      <c r="AM21">
        <f>(P21+273.15)</f>
        <v>302.73414459228513</v>
      </c>
      <c r="AN21">
        <f>(O21+273.15)</f>
        <v>304.75533142089841</v>
      </c>
      <c r="AO21">
        <f>(Y21*AG21+Z21*AH21)*AI21</f>
        <v>3.9998738729981937</v>
      </c>
      <c r="AP21">
        <f>((AO21+0.00000010773*(AN21^4-AM21^4))-AL21*44100)/(L21*51.4+0.00000043092*AM21^3)</f>
        <v>-11.79975526320956</v>
      </c>
      <c r="AQ21">
        <f>0.61365*EXP(17.502*J21/(240.97+J21))</f>
        <v>4.159736066468172</v>
      </c>
      <c r="AR21">
        <f>AQ21*1000/AA21</f>
        <v>46.914023201599427</v>
      </c>
      <c r="AS21">
        <f>(AR21-U21)</f>
        <v>17.729594032898255</v>
      </c>
      <c r="AT21">
        <f>IF(D21,P21,(O21+P21)/2)</f>
        <v>30.594738006591797</v>
      </c>
      <c r="AU21">
        <f>0.61365*EXP(17.502*AT21/(240.97+AT21))</f>
        <v>4.4081768186640611</v>
      </c>
      <c r="AV21">
        <f>IF(AS21&lt;&gt;0,(1000-(AR21+U21)/2)/AS21*AL21,0)</f>
        <v>1.8055029708199075</v>
      </c>
      <c r="AW21">
        <f>U21*AA21/1000</f>
        <v>2.5877022328836028</v>
      </c>
      <c r="AX21">
        <f>(AU21-AW21)</f>
        <v>1.8204745857804583</v>
      </c>
      <c r="AY21">
        <f>1/(1.6/F21+1.37/N21)</f>
        <v>1.2012795452747314</v>
      </c>
      <c r="AZ21">
        <f>G21*AA21*0.001</f>
        <v>34.285225484406524</v>
      </c>
      <c r="BA21">
        <f>G21/S21</f>
        <v>0.98382015899893271</v>
      </c>
      <c r="BB21">
        <f>(1-AL21*AA21/AQ21/F21)*100</f>
        <v>77.28502848853492</v>
      </c>
      <c r="BC21">
        <f>(S21-E21/(N21/1.35))</f>
        <v>394.7145578467651</v>
      </c>
      <c r="BD21">
        <f>E21*BB21/100/BC21</f>
        <v>-1.0443863408945169E-2</v>
      </c>
    </row>
    <row r="22" spans="1:56" x14ac:dyDescent="0.35">
      <c r="A22" s="1" t="s">
        <v>0</v>
      </c>
      <c r="B22" s="1" t="s">
        <v>1827</v>
      </c>
      <c r="K22" s="1">
        <v>2.72</v>
      </c>
    </row>
    <row r="23" spans="1:56" x14ac:dyDescent="0.35">
      <c r="A23" s="1" t="s">
        <v>0</v>
      </c>
      <c r="B23" s="1" t="s">
        <v>1826</v>
      </c>
      <c r="K23" s="1">
        <v>2.72</v>
      </c>
    </row>
    <row r="24" spans="1:56" x14ac:dyDescent="0.35">
      <c r="A24" s="1">
        <v>3</v>
      </c>
      <c r="B24" s="1" t="s">
        <v>1825</v>
      </c>
      <c r="C24" s="1">
        <v>812.00000178813934</v>
      </c>
      <c r="D24" s="1">
        <v>0</v>
      </c>
      <c r="E24">
        <f>(R24-S24*(1000-T24)/(1000-U24))*AK24</f>
        <v>-4.2325784730969209</v>
      </c>
      <c r="F24">
        <f>IF(AV24&lt;&gt;0,1/(1/AV24-1/N24),0)</f>
        <v>3.03198940917575</v>
      </c>
      <c r="G24">
        <f>((AY24-AL24/2)*S24-E24)/(AY24+AL24/2)</f>
        <v>384.90332274332616</v>
      </c>
      <c r="H24">
        <f>AL24*1000</f>
        <v>32.768053885248364</v>
      </c>
      <c r="I24">
        <f>(AQ24-AW24)</f>
        <v>1.5753279270475264</v>
      </c>
      <c r="J24">
        <f>(P24+AP24*D24)</f>
        <v>29.440580368041992</v>
      </c>
      <c r="K24" s="1"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31.630893707275391</v>
      </c>
      <c r="P24" s="1">
        <v>29.440580368041992</v>
      </c>
      <c r="Q24" s="1">
        <v>31.735490798950195</v>
      </c>
      <c r="R24" s="1">
        <v>399.91659545898438</v>
      </c>
      <c r="S24" s="1">
        <v>392.10769653320313</v>
      </c>
      <c r="T24" s="1">
        <v>-8.1818044185638428E-2</v>
      </c>
      <c r="U24" s="1">
        <v>28.762405395507813</v>
      </c>
      <c r="V24" s="1">
        <v>-0.15512782335281372</v>
      </c>
      <c r="W24" s="1">
        <v>54.533805847167969</v>
      </c>
      <c r="X24" s="1">
        <v>300.11395263671875</v>
      </c>
      <c r="Y24" s="1">
        <v>51.249160766601563</v>
      </c>
      <c r="Z24" s="1">
        <v>0.13378812372684479</v>
      </c>
      <c r="AA24" s="1">
        <v>88.661720275878906</v>
      </c>
      <c r="AB24" s="1">
        <v>-1.6691851615905762</v>
      </c>
      <c r="AC24" s="1">
        <v>0.62003016471862793</v>
      </c>
      <c r="AD24" s="1">
        <v>0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1.1033601199879361</v>
      </c>
      <c r="AL24">
        <f>(U24-T24)/(1000-U24)*AK24</f>
        <v>3.2768053885248366E-2</v>
      </c>
      <c r="AM24">
        <f>(P24+273.15)</f>
        <v>302.59058036804197</v>
      </c>
      <c r="AN24">
        <f>(O24+273.15)</f>
        <v>304.78089370727537</v>
      </c>
      <c r="AO24">
        <f>(Y24*AG24+Z24*AH24)*AI24</f>
        <v>8.1998655393749686</v>
      </c>
      <c r="AP24">
        <f>((AO24+0.00000010773*(AN24^4-AM24^4))-AL24*44100)/(L24*51.4+0.00000043092*AM24^3)</f>
        <v>-11.566279821137671</v>
      </c>
      <c r="AQ24">
        <f>0.61365*EXP(17.502*J24/(240.97+J24))</f>
        <v>4.1254522686854704</v>
      </c>
      <c r="AR24">
        <f>AQ24*1000/AA24</f>
        <v>46.530252919171382</v>
      </c>
      <c r="AS24">
        <f>(AR24-U24)</f>
        <v>17.767847523663569</v>
      </c>
      <c r="AT24">
        <f>IF(D24,P24,(O24+P24)/2)</f>
        <v>30.535737037658691</v>
      </c>
      <c r="AU24">
        <f>0.61365*EXP(17.502*AT24/(240.97+AT24))</f>
        <v>4.3933248583156042</v>
      </c>
      <c r="AV24">
        <f>IF(AS24&lt;&gt;0,(1000-(AR24+U24)/2)/AS24*AL24,0)</f>
        <v>1.7748045676799431</v>
      </c>
      <c r="AW24">
        <f>U24*AA24/1000</f>
        <v>2.550124341637944</v>
      </c>
      <c r="AX24">
        <f>(AU24-AW24)</f>
        <v>1.8432005166776602</v>
      </c>
      <c r="AY24">
        <f>1/(1.6/F24+1.37/N24)</f>
        <v>1.1795599797148617</v>
      </c>
      <c r="AZ24">
        <f>G24*AA24*0.001</f>
        <v>34.126190734325121</v>
      </c>
      <c r="BA24">
        <f>G24/S24</f>
        <v>0.98162654328498522</v>
      </c>
      <c r="BB24">
        <f>(1-AL24*AA24/AQ24/F24)*100</f>
        <v>76.773297569815639</v>
      </c>
      <c r="BC24">
        <f>(S24-E24/(N24/1.35))</f>
        <v>393.442630259655</v>
      </c>
      <c r="BD24">
        <f>E24*BB24/100/BC24</f>
        <v>-8.2591204310578543E-3</v>
      </c>
    </row>
    <row r="25" spans="1:56" x14ac:dyDescent="0.35">
      <c r="A25" s="1" t="s">
        <v>0</v>
      </c>
      <c r="B25" s="1" t="s">
        <v>1824</v>
      </c>
      <c r="K25" s="1">
        <v>2.72</v>
      </c>
    </row>
    <row r="26" spans="1:56" x14ac:dyDescent="0.35">
      <c r="A26" s="1" t="s">
        <v>0</v>
      </c>
      <c r="B26" s="1" t="s">
        <v>1823</v>
      </c>
      <c r="K26" s="1">
        <v>2.72</v>
      </c>
    </row>
    <row r="27" spans="1:56" x14ac:dyDescent="0.35">
      <c r="A27" s="1">
        <v>4</v>
      </c>
      <c r="B27" s="1" t="s">
        <v>1822</v>
      </c>
      <c r="C27" s="1">
        <v>1016.0000017881393</v>
      </c>
      <c r="D27" s="1">
        <v>0</v>
      </c>
      <c r="E27">
        <f>(R27-S27*(1000-T27)/(1000-U27))*AK27</f>
        <v>-2.8108055477561766</v>
      </c>
      <c r="F27">
        <f>IF(AV27&lt;&gt;0,1/(1/AV27-1/N27),0)</f>
        <v>2.9553195103420546</v>
      </c>
      <c r="G27">
        <f>((AY27-AL27/2)*S27-E27)/(AY27+AL27/2)</f>
        <v>382.57868418164651</v>
      </c>
      <c r="H27">
        <f>AL27*1000</f>
        <v>32.54737074510124</v>
      </c>
      <c r="I27">
        <f>(AQ27-AW27)</f>
        <v>1.5886393076402641</v>
      </c>
      <c r="J27">
        <f>(P27+AP27*D27)</f>
        <v>29.428693771362305</v>
      </c>
      <c r="K27" s="1"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31.653572082519531</v>
      </c>
      <c r="P27" s="1">
        <v>29.428693771362305</v>
      </c>
      <c r="Q27" s="1">
        <v>31.764280319213867</v>
      </c>
      <c r="R27" s="1">
        <v>399.9874267578125</v>
      </c>
      <c r="S27" s="1">
        <v>391.00225830078125</v>
      </c>
      <c r="T27" s="1">
        <v>-7.055925577878952E-2</v>
      </c>
      <c r="U27" s="1">
        <v>28.580682754516602</v>
      </c>
      <c r="V27" s="1">
        <v>-0.13360756635665894</v>
      </c>
      <c r="W27" s="1">
        <v>54.118988037109375</v>
      </c>
      <c r="X27" s="1">
        <v>300.15673828125</v>
      </c>
      <c r="Y27" s="1">
        <v>99.187232971191406</v>
      </c>
      <c r="Z27" s="1">
        <v>8.3165295422077179E-2</v>
      </c>
      <c r="AA27" s="1">
        <v>88.660774230957031</v>
      </c>
      <c r="AB27" s="1">
        <v>-1.534529447555542</v>
      </c>
      <c r="AC27" s="1">
        <v>0.62331920862197876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1.1035174201516542</v>
      </c>
      <c r="AL27">
        <f>(U27-T27)/(1000-U27)*AK27</f>
        <v>3.2547370745101237E-2</v>
      </c>
      <c r="AM27">
        <f>(P27+273.15)</f>
        <v>302.57869377136228</v>
      </c>
      <c r="AN27">
        <f>(O27+273.15)</f>
        <v>304.80357208251951</v>
      </c>
      <c r="AO27">
        <f>(Y27*AG27+Z27*AH27)*AI27</f>
        <v>15.869956920669438</v>
      </c>
      <c r="AP27">
        <f>((AO27+0.00000010773*(AN27^4-AM27^4))-AL27*44100)/(L27*51.4+0.00000043092*AM27^3)</f>
        <v>-11.42027189813362</v>
      </c>
      <c r="AQ27">
        <f>0.61365*EXP(17.502*J27/(240.97+J27))</f>
        <v>4.1226247687050677</v>
      </c>
      <c r="AR27">
        <f>AQ27*1000/AA27</f>
        <v>46.498858198168101</v>
      </c>
      <c r="AS27">
        <f>(AR27-U27)</f>
        <v>17.918175443651499</v>
      </c>
      <c r="AT27">
        <f>IF(D27,P27,(O27+P27)/2)</f>
        <v>30.541132926940918</v>
      </c>
      <c r="AU27">
        <f>0.61365*EXP(17.502*AT27/(240.97+AT27))</f>
        <v>4.3946813195558416</v>
      </c>
      <c r="AV27">
        <f>IF(AS27&lt;&gt;0,(1000-(AR27+U27)/2)/AS27*AL27,0)</f>
        <v>1.7482555640909587</v>
      </c>
      <c r="AW27">
        <f>U27*AA27/1000</f>
        <v>2.5339854610648036</v>
      </c>
      <c r="AX27">
        <f>(AU27-AW27)</f>
        <v>1.860695858491038</v>
      </c>
      <c r="AY27">
        <f>1/(1.6/F27+1.37/N27)</f>
        <v>1.1608145404920449</v>
      </c>
      <c r="AZ27">
        <f>G27*AA27*0.001</f>
        <v>33.919722343805574</v>
      </c>
      <c r="BA27">
        <f>G27/S27</f>
        <v>0.97845645660528424</v>
      </c>
      <c r="BB27">
        <f>(1-AL27*AA27/AQ27/F27)*100</f>
        <v>76.315229474082045</v>
      </c>
      <c r="BC27">
        <f>(S27-E27/(N27/1.35))</f>
        <v>391.88877207673312</v>
      </c>
      <c r="BD27">
        <f>E27*BB27/100/BC27</f>
        <v>-5.4736773714464644E-3</v>
      </c>
    </row>
    <row r="28" spans="1:56" x14ac:dyDescent="0.35">
      <c r="A28" s="1" t="s">
        <v>0</v>
      </c>
      <c r="B28" s="1" t="s">
        <v>1821</v>
      </c>
      <c r="K28" s="1">
        <v>2.72</v>
      </c>
    </row>
    <row r="29" spans="1:56" x14ac:dyDescent="0.35">
      <c r="A29" s="1" t="s">
        <v>0</v>
      </c>
      <c r="B29" s="1" t="s">
        <v>1820</v>
      </c>
      <c r="K29" s="1">
        <v>2.72</v>
      </c>
    </row>
    <row r="30" spans="1:56" x14ac:dyDescent="0.35">
      <c r="A30" s="1">
        <v>5</v>
      </c>
      <c r="B30" s="1" t="s">
        <v>1819</v>
      </c>
      <c r="C30" s="1">
        <v>1220.0000017881393</v>
      </c>
      <c r="D30" s="1">
        <v>0</v>
      </c>
      <c r="E30">
        <f>(R30-S30*(1000-T30)/(1000-U30))*AK30</f>
        <v>-1.7054832677938914</v>
      </c>
      <c r="F30">
        <f>IF(AV30&lt;&gt;0,1/(1/AV30-1/N30),0)</f>
        <v>2.92053977389507</v>
      </c>
      <c r="G30">
        <f>((AY30-AL30/2)*S30-E30)/(AY30+AL30/2)</f>
        <v>380.79920558328524</v>
      </c>
      <c r="H30">
        <f>AL30*1000</f>
        <v>32.432885005930828</v>
      </c>
      <c r="I30">
        <f>(AQ30-AW30)</f>
        <v>1.5942664410244691</v>
      </c>
      <c r="J30">
        <f>(P30+AP30*D30)</f>
        <v>29.420398712158203</v>
      </c>
      <c r="K30" s="1"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31.670425415039063</v>
      </c>
      <c r="P30" s="1">
        <v>29.420398712158203</v>
      </c>
      <c r="Q30" s="1">
        <v>31.782556533813477</v>
      </c>
      <c r="R30" s="1">
        <v>400.09207153320313</v>
      </c>
      <c r="S30" s="1">
        <v>390.16995239257813</v>
      </c>
      <c r="T30" s="1">
        <v>-5.8526627719402313E-2</v>
      </c>
      <c r="U30" s="1">
        <v>28.495424270629883</v>
      </c>
      <c r="V30" s="1">
        <v>-0.11071547120809555</v>
      </c>
      <c r="W30" s="1">
        <v>53.905105590820313</v>
      </c>
      <c r="X30" s="1">
        <v>300.14639282226563</v>
      </c>
      <c r="Y30" s="1">
        <v>149.00619506835938</v>
      </c>
      <c r="Z30" s="1">
        <v>0.1699489951133728</v>
      </c>
      <c r="AA30" s="1">
        <v>88.65936279296875</v>
      </c>
      <c r="AB30" s="1">
        <v>-1.4513111114501953</v>
      </c>
      <c r="AC30" s="1">
        <v>0.63172429800033569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1.1034793853759763</v>
      </c>
      <c r="AL30">
        <f>(U30-T30)/(1000-U30)*AK30</f>
        <v>3.2432885005930827E-2</v>
      </c>
      <c r="AM30">
        <f>(P30+273.15)</f>
        <v>302.57039871215818</v>
      </c>
      <c r="AN30">
        <f>(O30+273.15)</f>
        <v>304.82042541503904</v>
      </c>
      <c r="AO30">
        <f>(Y30*AG30+Z30*AH30)*AI30</f>
        <v>23.84099067804982</v>
      </c>
      <c r="AP30">
        <f>((AO30+0.00000010773*(AN30^4-AM30^4))-AL30*44100)/(L30*51.4+0.00000043092*AM30^3)</f>
        <v>-11.31109377897767</v>
      </c>
      <c r="AQ30">
        <f>0.61365*EXP(17.502*J30/(240.97+J30))</f>
        <v>4.1206525993738108</v>
      </c>
      <c r="AR30">
        <f>AQ30*1000/AA30</f>
        <v>46.477354106368608</v>
      </c>
      <c r="AS30">
        <f>(AR30-U30)</f>
        <v>17.981929835738725</v>
      </c>
      <c r="AT30">
        <f>IF(D30,P30,(O30+P30)/2)</f>
        <v>30.545412063598633</v>
      </c>
      <c r="AU30">
        <f>0.61365*EXP(17.502*AT30/(240.97+AT30))</f>
        <v>4.3957573021179197</v>
      </c>
      <c r="AV30">
        <f>IF(AS30&lt;&gt;0,(1000-(AR30+U30)/2)/AS30*AL30,0)</f>
        <v>1.7360257514768695</v>
      </c>
      <c r="AW30">
        <f>U30*AA30/1000</f>
        <v>2.5263861583493417</v>
      </c>
      <c r="AX30">
        <f>(AU30-AW30)</f>
        <v>1.869371143768578</v>
      </c>
      <c r="AY30">
        <f>1/(1.6/F30+1.37/N30)</f>
        <v>1.1521913860028865</v>
      </c>
      <c r="AZ30">
        <f>G30*AA30*0.001</f>
        <v>33.761414919082782</v>
      </c>
      <c r="BA30">
        <f>G30/S30</f>
        <v>0.9759829101348525</v>
      </c>
      <c r="BB30">
        <f>(1-AL30*AA30/AQ30/F30)*100</f>
        <v>76.106429055791153</v>
      </c>
      <c r="BC30">
        <f>(S30-E30/(N30/1.35))</f>
        <v>390.70785314233353</v>
      </c>
      <c r="BD30">
        <f>E30*BB30/100/BC30</f>
        <v>-3.3221303406693902E-3</v>
      </c>
    </row>
    <row r="31" spans="1:56" x14ac:dyDescent="0.35">
      <c r="A31" s="1" t="s">
        <v>0</v>
      </c>
      <c r="B31" s="1" t="s">
        <v>1818</v>
      </c>
      <c r="K31" s="1">
        <v>2.72</v>
      </c>
    </row>
    <row r="32" spans="1:56" x14ac:dyDescent="0.35">
      <c r="A32" s="1" t="s">
        <v>0</v>
      </c>
      <c r="B32" s="1" t="s">
        <v>1817</v>
      </c>
      <c r="K32" s="1">
        <v>2.72</v>
      </c>
    </row>
    <row r="33" spans="1:56" x14ac:dyDescent="0.35">
      <c r="A33" s="1">
        <v>6</v>
      </c>
      <c r="B33" s="1" t="s">
        <v>1816</v>
      </c>
      <c r="C33" s="1">
        <v>1424.0000017881393</v>
      </c>
      <c r="D33" s="1">
        <v>0</v>
      </c>
      <c r="E33">
        <f>(R33-S33*(1000-T33)/(1000-U33))*AK33</f>
        <v>-0.59695476360254152</v>
      </c>
      <c r="F33">
        <f>IF(AV33&lt;&gt;0,1/(1/AV33-1/N33),0)</f>
        <v>2.9640710180450611</v>
      </c>
      <c r="G33">
        <f>((AY33-AL33/2)*S33-E33)/(AY33+AL33/2)</f>
        <v>378.88362000013962</v>
      </c>
      <c r="H33">
        <f>AL33*1000</f>
        <v>32.598139656702699</v>
      </c>
      <c r="I33">
        <f>(AQ33-AW33)</f>
        <v>1.5881847005183962</v>
      </c>
      <c r="J33">
        <f>(P33+AP33*D33)</f>
        <v>29.452796936035156</v>
      </c>
      <c r="K33" s="1"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31.672004699707031</v>
      </c>
      <c r="P33" s="1">
        <v>29.452796936035156</v>
      </c>
      <c r="Q33" s="1">
        <v>31.784008026123047</v>
      </c>
      <c r="R33" s="1">
        <v>400.08853149414063</v>
      </c>
      <c r="S33" s="1">
        <v>389.13409423828125</v>
      </c>
      <c r="T33" s="1">
        <v>-4.3370403349399567E-2</v>
      </c>
      <c r="U33" s="1">
        <v>28.651237487792969</v>
      </c>
      <c r="V33" s="1">
        <v>-8.2036115229129791E-2</v>
      </c>
      <c r="W33" s="1">
        <v>54.194473266601563</v>
      </c>
      <c r="X33" s="1">
        <v>300.1488037109375</v>
      </c>
      <c r="Y33" s="1">
        <v>300.56610107421875</v>
      </c>
      <c r="Z33" s="1">
        <v>0.21092851459980011</v>
      </c>
      <c r="AA33" s="1">
        <v>88.658485412597656</v>
      </c>
      <c r="AB33" s="1">
        <v>-1.2931705713272095</v>
      </c>
      <c r="AC33" s="1">
        <v>0.62526792287826538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1.1034882489372702</v>
      </c>
      <c r="AL33">
        <f>(U33-T33)/(1000-U33)*AK33</f>
        <v>3.2598139656702697E-2</v>
      </c>
      <c r="AM33">
        <f>(P33+273.15)</f>
        <v>302.60279693603513</v>
      </c>
      <c r="AN33">
        <f>(O33+273.15)</f>
        <v>304.82200469970701</v>
      </c>
      <c r="AO33">
        <f>(Y33*AG33+Z33*AH33)*AI33</f>
        <v>48.090575096966859</v>
      </c>
      <c r="AP33">
        <f>((AO33+0.00000010773*(AN33^4-AM33^4))-AL33*44100)/(L33*51.4+0.00000043092*AM33^3)</f>
        <v>-11.174657780451748</v>
      </c>
      <c r="AQ33">
        <f>0.61365*EXP(17.502*J33/(240.97+J33))</f>
        <v>4.1283600213827603</v>
      </c>
      <c r="AR33">
        <f>AQ33*1000/AA33</f>
        <v>46.564747888149164</v>
      </c>
      <c r="AS33">
        <f>(AR33-U33)</f>
        <v>17.913510400356195</v>
      </c>
      <c r="AT33">
        <f>IF(D33,P33,(O33+P33)/2)</f>
        <v>30.562400817871094</v>
      </c>
      <c r="AU33">
        <f>0.61365*EXP(17.502*AT33/(240.97+AT33))</f>
        <v>4.4000313639631923</v>
      </c>
      <c r="AV33">
        <f>IF(AS33&lt;&gt;0,(1000-(AR33+U33)/2)/AS33*AL33,0)</f>
        <v>1.7513144189889298</v>
      </c>
      <c r="AW33">
        <f>U33*AA33/1000</f>
        <v>2.540175320864364</v>
      </c>
      <c r="AX33">
        <f>(AU33-AW33)</f>
        <v>1.8598560430988282</v>
      </c>
      <c r="AY33">
        <f>1/(1.6/F33+1.37/N33)</f>
        <v>1.1629724940747312</v>
      </c>
      <c r="AZ33">
        <f>G33*AA33*0.001</f>
        <v>33.591247896854568</v>
      </c>
      <c r="BA33">
        <f>G33/S33</f>
        <v>0.97365824688734448</v>
      </c>
      <c r="BB33">
        <f>(1-AL33*AA33/AQ33/F33)*100</f>
        <v>76.381791341366494</v>
      </c>
      <c r="BC33">
        <f>(S33-E33/(N33/1.35))</f>
        <v>389.32237073502296</v>
      </c>
      <c r="BD33">
        <f>E33*BB33/100/BC33</f>
        <v>-1.1711752938224436E-3</v>
      </c>
    </row>
    <row r="34" spans="1:56" x14ac:dyDescent="0.35">
      <c r="A34" s="1" t="s">
        <v>0</v>
      </c>
      <c r="B34" s="1" t="s">
        <v>1815</v>
      </c>
      <c r="K34" s="1">
        <v>2.72</v>
      </c>
    </row>
    <row r="35" spans="1:56" x14ac:dyDescent="0.35">
      <c r="A35" s="1" t="s">
        <v>0</v>
      </c>
      <c r="B35" s="1" t="s">
        <v>1814</v>
      </c>
      <c r="K35" s="1">
        <v>2.72</v>
      </c>
    </row>
    <row r="36" spans="1:56" x14ac:dyDescent="0.35">
      <c r="A36" s="1">
        <v>7</v>
      </c>
      <c r="B36" s="1" t="s">
        <v>1813</v>
      </c>
      <c r="C36" s="1">
        <v>1628.0000017881393</v>
      </c>
      <c r="D36" s="1">
        <v>0</v>
      </c>
      <c r="E36">
        <f>(R36-S36*(1000-T36)/(1000-U36))*AK36</f>
        <v>9.2981904810696722E-2</v>
      </c>
      <c r="F36">
        <f>IF(AV36&lt;&gt;0,1/(1/AV36-1/N36),0)</f>
        <v>3.0558200862853866</v>
      </c>
      <c r="G36">
        <f>((AY36-AL36/2)*S36-E36)/(AY36+AL36/2)</f>
        <v>377.58619083671402</v>
      </c>
      <c r="H36">
        <f>AL36*1000</f>
        <v>33.050567021516059</v>
      </c>
      <c r="I36">
        <f>(AQ36-AW36)</f>
        <v>1.5810842556514064</v>
      </c>
      <c r="J36">
        <f>(P36+AP36*D36)</f>
        <v>29.570587158203125</v>
      </c>
      <c r="K36" s="1"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31.681919097900391</v>
      </c>
      <c r="P36" s="1">
        <v>29.570587158203125</v>
      </c>
      <c r="Q36" s="1">
        <v>31.787353515625</v>
      </c>
      <c r="R36" s="1">
        <v>400.0567626953125</v>
      </c>
      <c r="S36" s="1">
        <v>388.34298706054688</v>
      </c>
      <c r="T36" s="1">
        <v>-2.8218258172273636E-2</v>
      </c>
      <c r="U36" s="1">
        <v>29.048416137695313</v>
      </c>
      <c r="V36" s="1">
        <v>-5.3345780819654465E-2</v>
      </c>
      <c r="W36" s="1">
        <v>54.915168762207031</v>
      </c>
      <c r="X36" s="1">
        <v>300.1934814453125</v>
      </c>
      <c r="Y36" s="1">
        <v>501.35684204101563</v>
      </c>
      <c r="Z36" s="1">
        <v>4.4595681130886078E-2</v>
      </c>
      <c r="AA36" s="1">
        <v>88.659004211425781</v>
      </c>
      <c r="AB36" s="1">
        <v>-1.1441532373428345</v>
      </c>
      <c r="AC36" s="1">
        <v>0.6217692494392395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1.1036525053136486</v>
      </c>
      <c r="AL36">
        <f>(U36-T36)/(1000-U36)*AK36</f>
        <v>3.3050567021516056E-2</v>
      </c>
      <c r="AM36">
        <f>(P36+273.15)</f>
        <v>302.7205871582031</v>
      </c>
      <c r="AN36">
        <f>(O36+273.15)</f>
        <v>304.83191909790037</v>
      </c>
      <c r="AO36">
        <f>(Y36*AG36+Z36*AH36)*AI36</f>
        <v>80.217092933570711</v>
      </c>
      <c r="AP36">
        <f>((AO36+0.00000010773*(AN36^4-AM36^4))-AL36*44100)/(L36*51.4+0.00000043092*AM36^3)</f>
        <v>-11.08410221906165</v>
      </c>
      <c r="AQ36">
        <f>0.61365*EXP(17.502*J36/(240.97+J36))</f>
        <v>4.1564879043385838</v>
      </c>
      <c r="AR36">
        <f>AQ36*1000/AA36</f>
        <v>46.881734588700951</v>
      </c>
      <c r="AS36">
        <f>(AR36-U36)</f>
        <v>17.833318451005638</v>
      </c>
      <c r="AT36">
        <f>IF(D36,P36,(O36+P36)/2)</f>
        <v>30.626253128051758</v>
      </c>
      <c r="AU36">
        <f>0.61365*EXP(17.502*AT36/(240.97+AT36))</f>
        <v>4.4161278391310246</v>
      </c>
      <c r="AV36">
        <f>IF(AS36&lt;&gt;0,(1000-(AR36+U36)/2)/AS36*AL36,0)</f>
        <v>1.7829435301736998</v>
      </c>
      <c r="AW36">
        <f>U36*AA36/1000</f>
        <v>2.5754036486871774</v>
      </c>
      <c r="AX36">
        <f>(AU36-AW36)</f>
        <v>1.8407241904438472</v>
      </c>
      <c r="AY36">
        <f>1/(1.6/F36+1.37/N36)</f>
        <v>1.1853137731172654</v>
      </c>
      <c r="AZ36">
        <f>G36*AA36*0.001</f>
        <v>33.476415683568447</v>
      </c>
      <c r="BA36">
        <f>G36/S36</f>
        <v>0.97230078414637178</v>
      </c>
      <c r="BB36">
        <f>(1-AL36*AA36/AQ36/F36)*100</f>
        <v>76.930007060582</v>
      </c>
      <c r="BC36">
        <f>(S36-E36/(N36/1.35))</f>
        <v>388.31366104061118</v>
      </c>
      <c r="BD36">
        <f>E36*BB36/100/BC36</f>
        <v>1.8420929550673642E-4</v>
      </c>
    </row>
    <row r="37" spans="1:56" x14ac:dyDescent="0.35">
      <c r="A37" s="1" t="s">
        <v>0</v>
      </c>
      <c r="B37" s="1" t="s">
        <v>1812</v>
      </c>
      <c r="K37" s="1">
        <v>2.72</v>
      </c>
    </row>
    <row r="38" spans="1:56" x14ac:dyDescent="0.35">
      <c r="A38" s="1" t="s">
        <v>0</v>
      </c>
      <c r="B38" s="1" t="s">
        <v>3</v>
      </c>
      <c r="K38" s="1">
        <v>2.72</v>
      </c>
    </row>
    <row r="39" spans="1:56" x14ac:dyDescent="0.35">
      <c r="A39" s="1">
        <v>8</v>
      </c>
      <c r="B39" s="1" t="s">
        <v>1811</v>
      </c>
      <c r="C39" s="1">
        <v>1832.0000017881393</v>
      </c>
      <c r="D39" s="1">
        <v>0</v>
      </c>
      <c r="E39">
        <f>(R39-S39*(1000-T39)/(1000-U39))*AK39</f>
        <v>0.15457427092630835</v>
      </c>
      <c r="F39">
        <f>IF(AV39&lt;&gt;0,1/(1/AV39-1/N39),0)</f>
        <v>3.1971775947479801</v>
      </c>
      <c r="G39">
        <f>((AY39-AL39/2)*S39-E39)/(AY39+AL39/2)</f>
        <v>377.19988951800832</v>
      </c>
      <c r="H39">
        <f>AL39*1000</f>
        <v>33.70055891575398</v>
      </c>
      <c r="I39">
        <f>(AQ39-AW39)</f>
        <v>1.5697078331991063</v>
      </c>
      <c r="J39">
        <f>(P39+AP39*D39)</f>
        <v>29.734016418457031</v>
      </c>
      <c r="K39" s="1"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31.706499099731445</v>
      </c>
      <c r="P39" s="1">
        <v>29.734016418457031</v>
      </c>
      <c r="Q39" s="1">
        <v>31.801103591918945</v>
      </c>
      <c r="R39" s="1">
        <v>399.89053344726563</v>
      </c>
      <c r="S39" s="1">
        <v>387.9049072265625</v>
      </c>
      <c r="T39" s="1">
        <v>-1.1721636168658733E-2</v>
      </c>
      <c r="U39" s="1">
        <v>29.621013641357422</v>
      </c>
      <c r="V39" s="1">
        <v>-2.2127799689769745E-2</v>
      </c>
      <c r="W39" s="1">
        <v>55.917781829833984</v>
      </c>
      <c r="X39" s="1">
        <v>300.17578125</v>
      </c>
      <c r="Y39" s="1">
        <v>750.89813232421875</v>
      </c>
      <c r="Z39" s="1">
        <v>3.2543525099754333E-2</v>
      </c>
      <c r="AA39" s="1">
        <v>88.656082153320313</v>
      </c>
      <c r="AB39" s="1">
        <v>-1.0174030065536499</v>
      </c>
      <c r="AC39" s="1">
        <v>0.60856705904006958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1.1035874310661762</v>
      </c>
      <c r="AL39">
        <f>(U39-T39)/(1000-U39)*AK39</f>
        <v>3.3700558915753978E-2</v>
      </c>
      <c r="AM39">
        <f>(P39+273.15)</f>
        <v>302.88401641845701</v>
      </c>
      <c r="AN39">
        <f>(O39+273.15)</f>
        <v>304.85649909973142</v>
      </c>
      <c r="AO39">
        <f>(Y39*AG39+Z39*AH39)*AI39</f>
        <v>120.14369848645401</v>
      </c>
      <c r="AP39">
        <f>((AO39+0.00000010773*(AN39^4-AM39^4))-AL39*44100)/(L39*51.4+0.00000043092*AM39^3)</f>
        <v>-11.003584098140651</v>
      </c>
      <c r="AQ39">
        <f>0.61365*EXP(17.502*J39/(240.97+J39))</f>
        <v>4.1957908520519114</v>
      </c>
      <c r="AR39">
        <f>AQ39*1000/AA39</f>
        <v>47.326599034635684</v>
      </c>
      <c r="AS39">
        <f>(AR39-U39)</f>
        <v>17.705585393278263</v>
      </c>
      <c r="AT39">
        <f>IF(D39,P39,(O39+P39)/2)</f>
        <v>30.720257759094238</v>
      </c>
      <c r="AU39">
        <f>0.61365*EXP(17.502*AT39/(240.97+AT39))</f>
        <v>4.4399187416813728</v>
      </c>
      <c r="AV39">
        <f>IF(AS39&lt;&gt;0,(1000-(AR39+U39)/2)/AS39*AL39,0)</f>
        <v>1.8301552543328412</v>
      </c>
      <c r="AW39">
        <f>U39*AA39/1000</f>
        <v>2.626083018852805</v>
      </c>
      <c r="AX39">
        <f>(AU39-AW39)</f>
        <v>1.8138357228285678</v>
      </c>
      <c r="AY39">
        <f>1/(1.6/F39+1.37/N39)</f>
        <v>1.218755939115274</v>
      </c>
      <c r="AZ39">
        <f>G39*AA39*0.001</f>
        <v>33.441064393331892</v>
      </c>
      <c r="BA39">
        <f>G39/S39</f>
        <v>0.97240298457399577</v>
      </c>
      <c r="BB39">
        <f>(1-AL39*AA39/AQ39/F39)*100</f>
        <v>77.727701102701886</v>
      </c>
      <c r="BC39">
        <f>(S39-E39/(N39/1.35))</f>
        <v>387.85615528757006</v>
      </c>
      <c r="BD39">
        <f>E39*BB39/100/BC39</f>
        <v>3.0977212982014009E-4</v>
      </c>
    </row>
    <row r="40" spans="1:56" x14ac:dyDescent="0.35">
      <c r="A40" s="1" t="s">
        <v>0</v>
      </c>
      <c r="B40" s="1" t="s">
        <v>1810</v>
      </c>
      <c r="K40" s="1">
        <v>2.72</v>
      </c>
    </row>
    <row r="41" spans="1:56" x14ac:dyDescent="0.35">
      <c r="A41" s="1" t="s">
        <v>0</v>
      </c>
      <c r="B41" s="1" t="s">
        <v>1809</v>
      </c>
      <c r="K41" s="1">
        <v>2.72</v>
      </c>
    </row>
    <row r="42" spans="1:56" x14ac:dyDescent="0.35">
      <c r="A42" s="1">
        <v>9</v>
      </c>
      <c r="B42" s="1" t="s">
        <v>1808</v>
      </c>
      <c r="C42" s="1">
        <v>2036.0000017881393</v>
      </c>
      <c r="D42" s="1">
        <v>0</v>
      </c>
      <c r="E42">
        <f>(R42-S42*(1000-T42)/(1000-U42))*AK42</f>
        <v>-7.3948490839479478E-3</v>
      </c>
      <c r="F42">
        <f>IF(AV42&lt;&gt;0,1/(1/AV42-1/N42),0)</f>
        <v>3.4234750611044196</v>
      </c>
      <c r="G42">
        <f>((AY42-AL42/2)*S42-E42)/(AY42+AL42/2)</f>
        <v>377.56162046070142</v>
      </c>
      <c r="H42">
        <f>AL42*1000</f>
        <v>34.417533277641795</v>
      </c>
      <c r="I42">
        <f>(AQ42-AW42)</f>
        <v>1.5416373530838472</v>
      </c>
      <c r="J42">
        <f>(P42+AP42*D42)</f>
        <v>29.851161956787109</v>
      </c>
      <c r="K42" s="1"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31.746912002563477</v>
      </c>
      <c r="P42" s="1">
        <v>29.851161956787109</v>
      </c>
      <c r="Q42" s="1">
        <v>31.829635620117188</v>
      </c>
      <c r="R42" s="1">
        <v>400.02218627929688</v>
      </c>
      <c r="S42" s="1">
        <v>387.9287109375</v>
      </c>
      <c r="T42" s="1">
        <v>1.0452159680426121E-2</v>
      </c>
      <c r="U42" s="1">
        <v>30.258394241333008</v>
      </c>
      <c r="V42" s="1">
        <v>1.9685657694935799E-2</v>
      </c>
      <c r="W42" s="1">
        <v>56.988834381103516</v>
      </c>
      <c r="X42" s="1">
        <v>300.12960815429688</v>
      </c>
      <c r="Y42" s="1">
        <v>999.96533203125</v>
      </c>
      <c r="Z42" s="1">
        <v>2.651691809296608E-2</v>
      </c>
      <c r="AA42" s="1">
        <v>88.653900146484375</v>
      </c>
      <c r="AB42" s="1">
        <v>-0.70656776428222656</v>
      </c>
      <c r="AC42" s="1">
        <v>0.60100406408309937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1.1034176770378561</v>
      </c>
      <c r="AL42">
        <f>(U42-T42)/(1000-U42)*AK42</f>
        <v>3.4417533277641792E-2</v>
      </c>
      <c r="AM42">
        <f>(P42+273.15)</f>
        <v>303.00116195678709</v>
      </c>
      <c r="AN42">
        <f>(O42+273.15)</f>
        <v>304.89691200256345</v>
      </c>
      <c r="AO42">
        <f>(Y42*AG42+Z42*AH42)*AI42</f>
        <v>159.9944495488453</v>
      </c>
      <c r="AP42">
        <f>((AO42+0.00000010773*(AN42^4-AM42^4))-AL42*44100)/(L42*51.4+0.00000043092*AM42^3)</f>
        <v>-10.942308632169974</v>
      </c>
      <c r="AQ42">
        <f>0.61365*EXP(17.502*J42/(240.97+J42))</f>
        <v>4.2241620147479413</v>
      </c>
      <c r="AR42">
        <f>AQ42*1000/AA42</f>
        <v>47.647785464241117</v>
      </c>
      <c r="AS42">
        <f>(AR42-U42)</f>
        <v>17.38939122290811</v>
      </c>
      <c r="AT42">
        <f>IF(D42,P42,(O42+P42)/2)</f>
        <v>30.799036979675293</v>
      </c>
      <c r="AU42">
        <f>0.61365*EXP(17.502*AT42/(240.97+AT42))</f>
        <v>4.4599422785578522</v>
      </c>
      <c r="AV42">
        <f>IF(AS42&lt;&gt;0,(1000-(AR42+U42)/2)/AS42*AL42,0)</f>
        <v>1.902128923742445</v>
      </c>
      <c r="AW42">
        <f>U42*AA42/1000</f>
        <v>2.6825246616640941</v>
      </c>
      <c r="AX42">
        <f>(AU42-AW42)</f>
        <v>1.7774176168937581</v>
      </c>
      <c r="AY42">
        <f>1/(1.6/F42+1.37/N42)</f>
        <v>1.2699560843696924</v>
      </c>
      <c r="AZ42">
        <f>G42*AA42*0.001</f>
        <v>33.472310199467856</v>
      </c>
      <c r="BA42">
        <f>G42/S42</f>
        <v>0.97327578448178109</v>
      </c>
      <c r="BB42">
        <f>(1-AL42*AA42/AQ42/F42)*100</f>
        <v>78.900612325116441</v>
      </c>
      <c r="BC42">
        <f>(S42-E42/(N42/1.35))</f>
        <v>387.93104323529599</v>
      </c>
      <c r="BD42">
        <f>E42*BB42/100/BC42</f>
        <v>-1.5040253440646365E-5</v>
      </c>
    </row>
    <row r="43" spans="1:56" x14ac:dyDescent="0.35">
      <c r="A43" s="1" t="s">
        <v>0</v>
      </c>
      <c r="B43" s="1" t="s">
        <v>1807</v>
      </c>
      <c r="K43" s="1">
        <v>2.72</v>
      </c>
    </row>
    <row r="44" spans="1:56" x14ac:dyDescent="0.35">
      <c r="A44" s="1" t="s">
        <v>0</v>
      </c>
      <c r="B44" s="1" t="s">
        <v>2</v>
      </c>
      <c r="K44" s="1">
        <v>2.72</v>
      </c>
    </row>
    <row r="45" spans="1:56" x14ac:dyDescent="0.35">
      <c r="A45" s="1">
        <v>10</v>
      </c>
      <c r="B45" s="1" t="s">
        <v>1806</v>
      </c>
      <c r="C45" s="1">
        <v>2240.5000017769635</v>
      </c>
      <c r="D45" s="1">
        <v>0</v>
      </c>
      <c r="E45">
        <f>(R45-S45*(1000-T45)/(1000-U45))*AK45</f>
        <v>-0.21415002152109766</v>
      </c>
      <c r="F45">
        <f>IF(AV45&lt;&gt;0,1/(1/AV45-1/N45),0)</f>
        <v>24.509962969463309</v>
      </c>
      <c r="G45">
        <f>((AY45-AL45/2)*S45-E45)/(AY45+AL45/2)</f>
        <v>382.7753298790845</v>
      </c>
      <c r="H45">
        <f>AL45*1000</f>
        <v>35.181998627671355</v>
      </c>
      <c r="I45">
        <f>(AQ45-AW45)</f>
        <v>0.82543511172998718</v>
      </c>
      <c r="J45">
        <f>(P45+AP45*D45)</f>
        <v>26.945825576782227</v>
      </c>
      <c r="K45" s="1"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31.796117782592773</v>
      </c>
      <c r="P45" s="1">
        <v>26.945825576782227</v>
      </c>
      <c r="Q45" s="1">
        <v>31.869306564331055</v>
      </c>
      <c r="R45" s="1">
        <v>400.09127807617188</v>
      </c>
      <c r="S45" s="1">
        <v>387.91705322265625</v>
      </c>
      <c r="T45" s="1">
        <v>3.7218295037746429E-2</v>
      </c>
      <c r="U45" s="1">
        <v>30.934774398803711</v>
      </c>
      <c r="V45" s="1">
        <v>6.9898404181003571E-2</v>
      </c>
      <c r="W45" s="1">
        <v>58.097537994384766</v>
      </c>
      <c r="X45" s="1">
        <v>300.13613891601563</v>
      </c>
      <c r="Y45" s="1">
        <v>1250.2872314453125</v>
      </c>
      <c r="Z45" s="1">
        <v>0.20007516443729401</v>
      </c>
      <c r="AA45" s="1">
        <v>88.649497985839844</v>
      </c>
      <c r="AB45" s="1">
        <v>-0.40086403489112854</v>
      </c>
      <c r="AC45" s="1">
        <v>0.59293824434280396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1.1034416871912338</v>
      </c>
      <c r="AL45">
        <f>(U45-T45)/(1000-U45)*AK45</f>
        <v>3.5181998627671358E-2</v>
      </c>
      <c r="AM45">
        <f>(P45+273.15)</f>
        <v>300.0958255767822</v>
      </c>
      <c r="AN45">
        <f>(O45+273.15)</f>
        <v>304.94611778259275</v>
      </c>
      <c r="AO45">
        <f>(Y45*AG45+Z45*AH45)*AI45</f>
        <v>200.04595255987442</v>
      </c>
      <c r="AP45">
        <f>((AO45+0.00000010773*(AN45^4-AM45^4))-AL45*44100)/(L45*51.4+0.00000043092*AM45^3)</f>
        <v>-10.63378132944124</v>
      </c>
      <c r="AQ45">
        <f>0.61365*EXP(17.502*J45/(240.97+J45))</f>
        <v>3.5677873324891469</v>
      </c>
      <c r="AR45">
        <f>AQ45*1000/AA45</f>
        <v>40.245995900157681</v>
      </c>
      <c r="AS45">
        <f>(AR45-U45)</f>
        <v>9.3112215013539696</v>
      </c>
      <c r="AT45">
        <f>IF(D45,P45,(O45+P45)/2)</f>
        <v>29.3709716796875</v>
      </c>
      <c r="AU45">
        <f>0.61365*EXP(17.502*AT45/(240.97+AT45))</f>
        <v>4.108918251584778</v>
      </c>
      <c r="AV45">
        <f>IF(AS45&lt;&gt;0,(1000-(AR45+U45)/2)/AS45*AL45,0)</f>
        <v>3.6439749329612883</v>
      </c>
      <c r="AW45">
        <f>U45*AA45/1000</f>
        <v>2.7423522207591597</v>
      </c>
      <c r="AX45">
        <f>(AU45-AW45)</f>
        <v>1.3665660308256182</v>
      </c>
      <c r="AY45">
        <f>1/(1.6/F45+1.37/N45)</f>
        <v>2.5950636137360243</v>
      </c>
      <c r="AZ45">
        <f>G45*AA45*0.001</f>
        <v>33.932840835145086</v>
      </c>
      <c r="BA45">
        <f>G45/S45</f>
        <v>0.98674530211843892</v>
      </c>
      <c r="BB45">
        <f>(1-AL45*AA45/AQ45/F45)*100</f>
        <v>96.433393689814864</v>
      </c>
      <c r="BC45">
        <f>(S45-E45/(N45/1.35))</f>
        <v>387.9845950504253</v>
      </c>
      <c r="BD45">
        <f>E45*BB45/100/BC45</f>
        <v>-5.3226889926756907E-4</v>
      </c>
    </row>
    <row r="46" spans="1:56" x14ac:dyDescent="0.35">
      <c r="A46" s="1" t="s">
        <v>0</v>
      </c>
      <c r="B46" s="1" t="s">
        <v>1805</v>
      </c>
      <c r="K46" s="1">
        <v>2.72</v>
      </c>
    </row>
    <row r="47" spans="1:56" x14ac:dyDescent="0.35">
      <c r="A47" s="1" t="s">
        <v>0</v>
      </c>
      <c r="B47" s="1" t="s">
        <v>1804</v>
      </c>
      <c r="K47" s="1">
        <v>2.72</v>
      </c>
    </row>
    <row r="48" spans="1:56" x14ac:dyDescent="0.35">
      <c r="A48" s="1">
        <v>11</v>
      </c>
      <c r="B48" s="1" t="s">
        <v>1</v>
      </c>
      <c r="C48" s="1">
        <v>2445.5000017769635</v>
      </c>
      <c r="D48" s="1">
        <v>0</v>
      </c>
      <c r="E48">
        <f>(R48-S48*(1000-T48)/(1000-U48))*AK48</f>
        <v>-0.68057408805724362</v>
      </c>
      <c r="F48">
        <f>IF(AV48&lt;&gt;0,1/(1/AV48-1/N48),0)</f>
        <v>3.8012579824146058</v>
      </c>
      <c r="G48">
        <f>((AY48-AL48/2)*S48-E48)/(AY48+AL48/2)</f>
        <v>378.24170736953164</v>
      </c>
      <c r="H48">
        <f>AL48*1000</f>
        <v>36.28792616089352</v>
      </c>
      <c r="I48">
        <f>(AQ48-AW48)</f>
        <v>1.5329828703220718</v>
      </c>
      <c r="J48">
        <f>(P48+AP48*D48)</f>
        <v>30.410259246826172</v>
      </c>
      <c r="K48" s="1"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31.870599746704102</v>
      </c>
      <c r="P48" s="1">
        <v>30.410259246826172</v>
      </c>
      <c r="Q48" s="1">
        <v>31.927839279174805</v>
      </c>
      <c r="R48" s="1">
        <v>400.18331909179688</v>
      </c>
      <c r="S48" s="1">
        <v>388.03955078125</v>
      </c>
      <c r="T48" s="1">
        <v>7.6720945537090302E-2</v>
      </c>
      <c r="U48" s="1">
        <v>31.911880493164063</v>
      </c>
      <c r="V48" s="1">
        <v>0.14347648620605469</v>
      </c>
      <c r="W48" s="1">
        <v>59.678672790527344</v>
      </c>
      <c r="X48" s="1">
        <v>300.150390625</v>
      </c>
      <c r="Y48" s="1">
        <v>1598.759765625</v>
      </c>
      <c r="Z48" s="1">
        <v>0.13860511779785156</v>
      </c>
      <c r="AA48" s="1">
        <v>88.647270202636719</v>
      </c>
      <c r="AB48" s="1">
        <v>-3.779640793800354E-2</v>
      </c>
      <c r="AC48" s="1">
        <v>0.57153218984603882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1.1034940831801467</v>
      </c>
      <c r="AL48">
        <f>(U48-T48)/(1000-U48)*AK48</f>
        <v>3.6287926160893519E-2</v>
      </c>
      <c r="AM48">
        <f>(P48+273.15)</f>
        <v>303.56025924682615</v>
      </c>
      <c r="AN48">
        <f>(O48+273.15)</f>
        <v>305.02059974670408</v>
      </c>
      <c r="AO48">
        <f>(Y48*AG48+Z48*AH48)*AI48</f>
        <v>255.80155678238953</v>
      </c>
      <c r="AP48">
        <f>((AO48+0.00000010773*(AN48^4-AM48^4))-AL48*44100)/(L48*51.4+0.00000043092*AM48^3)</f>
        <v>-10.869875595010107</v>
      </c>
      <c r="AQ48">
        <f>0.61365*EXP(17.502*J48/(240.97+J48))</f>
        <v>4.3618839630738382</v>
      </c>
      <c r="AR48">
        <f>AQ48*1000/AA48</f>
        <v>49.204943966160606</v>
      </c>
      <c r="AS48">
        <f>(AR48-U48)</f>
        <v>17.293063472996543</v>
      </c>
      <c r="AT48">
        <f>IF(D48,P48,(O48+P48)/2)</f>
        <v>31.140429496765137</v>
      </c>
      <c r="AU48">
        <f>0.61365*EXP(17.502*AT48/(240.97+AT48))</f>
        <v>4.5476268902302053</v>
      </c>
      <c r="AV48">
        <f>IF(AS48&lt;&gt;0,(1000-(AR48+U48)/2)/AS48*AL48,0)</f>
        <v>2.0133012029399269</v>
      </c>
      <c r="AW48">
        <f>U48*AA48/1000</f>
        <v>2.8289010927517664</v>
      </c>
      <c r="AX48">
        <f>(AU48-AW48)</f>
        <v>1.7187257974784389</v>
      </c>
      <c r="AY48">
        <f>1/(1.6/F48+1.37/N48)</f>
        <v>1.3495627775857406</v>
      </c>
      <c r="AZ48">
        <f>G48*AA48*0.001</f>
        <v>33.530094835093522</v>
      </c>
      <c r="BA48">
        <f>G48/S48</f>
        <v>0.97475040007650737</v>
      </c>
      <c r="BB48">
        <f>(1-AL48*AA48/AQ48/F48)*100</f>
        <v>80.598913032258253</v>
      </c>
      <c r="BC48">
        <f>(S48-E48/(N48/1.35))</f>
        <v>388.25420038769477</v>
      </c>
      <c r="BD48">
        <f>E48*BB48/100/BC48</f>
        <v>-1.4128251975267687E-3</v>
      </c>
    </row>
    <row r="49" spans="1:56" x14ac:dyDescent="0.35">
      <c r="A49" s="1" t="s">
        <v>0</v>
      </c>
      <c r="B49" s="1" t="s">
        <v>1803</v>
      </c>
      <c r="K49" s="1">
        <v>2.72</v>
      </c>
    </row>
    <row r="50" spans="1:56" x14ac:dyDescent="0.35">
      <c r="A50" s="1" t="s">
        <v>0</v>
      </c>
      <c r="B50" s="1" t="s">
        <v>1802</v>
      </c>
      <c r="K50" s="1">
        <v>2.72</v>
      </c>
    </row>
    <row r="51" spans="1:56" x14ac:dyDescent="0.35">
      <c r="A51" s="1">
        <v>12</v>
      </c>
      <c r="B51" s="1" t="s">
        <v>1801</v>
      </c>
      <c r="C51" s="1">
        <v>2649.5000017769635</v>
      </c>
      <c r="D51" s="1">
        <v>0</v>
      </c>
      <c r="E51">
        <f>(R51-S51*(1000-T51)/(1000-U51))*AK51</f>
        <v>-1.458012453697882</v>
      </c>
      <c r="F51">
        <f>IF(AV51&lt;&gt;0,1/(1/AV51-1/N51),0)</f>
        <v>4.1374756273810149</v>
      </c>
      <c r="G51">
        <f>((AY51-AL51/2)*S51-E51)/(AY51+AL51/2)</f>
        <v>378.9724056903915</v>
      </c>
      <c r="H51">
        <f>AL51*1000</f>
        <v>37.60162328731775</v>
      </c>
      <c r="I51">
        <f>(AQ51-AW51)</f>
        <v>1.5184851314724312</v>
      </c>
      <c r="J51">
        <f>(P51+AP51*D51)</f>
        <v>30.766124725341797</v>
      </c>
      <c r="K51" s="1"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31.979282379150391</v>
      </c>
      <c r="P51" s="1">
        <v>30.766124725341797</v>
      </c>
      <c r="Q51" s="1">
        <v>32.014614105224609</v>
      </c>
      <c r="R51" s="1">
        <v>400.03872680664063</v>
      </c>
      <c r="S51" s="1">
        <v>388.13522338867188</v>
      </c>
      <c r="T51" s="1">
        <v>0.13988643884658813</v>
      </c>
      <c r="U51" s="1">
        <v>33.084922790527344</v>
      </c>
      <c r="V51" s="1">
        <v>0.26001480221748352</v>
      </c>
      <c r="W51" s="1">
        <v>61.496810913085938</v>
      </c>
      <c r="X51" s="1">
        <v>300.17453002929688</v>
      </c>
      <c r="Y51" s="1">
        <v>2000.02978515625</v>
      </c>
      <c r="Z51" s="1">
        <v>4.8211105167865753E-3</v>
      </c>
      <c r="AA51" s="1">
        <v>88.65313720703125</v>
      </c>
      <c r="AB51" s="1">
        <v>0.36071738600730896</v>
      </c>
      <c r="AC51" s="1">
        <v>0.54770046472549438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1.1035828309900619</v>
      </c>
      <c r="AL51">
        <f>(U51-T51)/(1000-U51)*AK51</f>
        <v>3.7601623287317747E-2</v>
      </c>
      <c r="AM51">
        <f>(P51+273.15)</f>
        <v>303.91612472534177</v>
      </c>
      <c r="AN51">
        <f>(O51+273.15)</f>
        <v>305.12928237915037</v>
      </c>
      <c r="AO51">
        <f>(Y51*AG51+Z51*AH51)*AI51</f>
        <v>320.00475847233611</v>
      </c>
      <c r="AP51">
        <f>((AO51+0.00000010773*(AN51^4-AM51^4))-AL51*44100)/(L51*51.4+0.00000043092*AM51^3)</f>
        <v>-10.83905595463853</v>
      </c>
      <c r="AQ51">
        <f>0.61365*EXP(17.502*J51/(240.97+J51))</f>
        <v>4.4515673311050872</v>
      </c>
      <c r="AR51">
        <f>AQ51*1000/AA51</f>
        <v>50.2133085342413</v>
      </c>
      <c r="AS51">
        <f>(AR51-U51)</f>
        <v>17.128385743713956</v>
      </c>
      <c r="AT51">
        <f>IF(D51,P51,(O51+P51)/2)</f>
        <v>31.372703552246094</v>
      </c>
      <c r="AU51">
        <f>0.61365*EXP(17.502*AT51/(240.97+AT51))</f>
        <v>4.6081399106679211</v>
      </c>
      <c r="AV51">
        <f>IF(AS51&lt;&gt;0,(1000-(AR51+U51)/2)/AS51*AL51,0)</f>
        <v>2.1038496837424239</v>
      </c>
      <c r="AW51">
        <f>U51*AA51/1000</f>
        <v>2.9330821996326559</v>
      </c>
      <c r="AX51">
        <f>(AU51-AW51)</f>
        <v>1.6750577110352651</v>
      </c>
      <c r="AY51">
        <f>1/(1.6/F51+1.37/N51)</f>
        <v>1.414874116011767</v>
      </c>
      <c r="AZ51">
        <f>G51*AA51*0.001</f>
        <v>33.597092679348989</v>
      </c>
      <c r="BA51">
        <f>G51/S51</f>
        <v>0.97639271793401528</v>
      </c>
      <c r="BB51">
        <f>(1-AL51*AA51/AQ51/F51)*100</f>
        <v>81.901094693146732</v>
      </c>
      <c r="BC51">
        <f>(S51-E51/(N51/1.35))</f>
        <v>388.59507310212655</v>
      </c>
      <c r="BD51">
        <f>E51*BB51/100/BC51</f>
        <v>-3.0729369541624267E-3</v>
      </c>
    </row>
    <row r="52" spans="1:56" x14ac:dyDescent="0.35">
      <c r="A52" s="1" t="s">
        <v>0</v>
      </c>
      <c r="B52" s="1" t="s">
        <v>1800</v>
      </c>
      <c r="K52">
        <v>3.3075200000000002</v>
      </c>
    </row>
    <row r="53" spans="1:56" x14ac:dyDescent="0.35">
      <c r="A53" s="1" t="s">
        <v>0</v>
      </c>
      <c r="B53" s="1" t="s">
        <v>1799</v>
      </c>
      <c r="K53">
        <v>3.3075200000000002</v>
      </c>
    </row>
    <row r="54" spans="1:56" x14ac:dyDescent="0.35">
      <c r="A54" s="1" t="s">
        <v>0</v>
      </c>
      <c r="B54" s="1" t="s">
        <v>1798</v>
      </c>
      <c r="K54">
        <v>3.3075200000000002</v>
      </c>
    </row>
    <row r="55" spans="1:56" x14ac:dyDescent="0.35">
      <c r="A55" s="1" t="s">
        <v>0</v>
      </c>
      <c r="B55" s="1" t="s">
        <v>1797</v>
      </c>
      <c r="K55">
        <v>3.3075200000000002</v>
      </c>
    </row>
    <row r="56" spans="1:56" x14ac:dyDescent="0.35">
      <c r="K56">
        <v>3.3075200000000002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3EF48D-C49B-48F8-BBD7-FF4EBDA8651B}">
  <dimension ref="A1:BD55"/>
  <sheetViews>
    <sheetView topLeftCell="A9" zoomScale="55" workbookViewId="0">
      <selection activeCell="K18" sqref="K18:K51"/>
    </sheetView>
  </sheetViews>
  <sheetFormatPr defaultRowHeight="14.5" x14ac:dyDescent="0.35"/>
  <sheetData>
    <row r="1" spans="1:56" x14ac:dyDescent="0.35">
      <c r="A1" s="1" t="s">
        <v>70</v>
      </c>
    </row>
    <row r="2" spans="1:56" x14ac:dyDescent="0.35">
      <c r="A2" s="1" t="s">
        <v>1661</v>
      </c>
    </row>
    <row r="3" spans="1:56" x14ac:dyDescent="0.35">
      <c r="A3" s="1" t="s">
        <v>69</v>
      </c>
      <c r="B3" s="1" t="s">
        <v>68</v>
      </c>
    </row>
    <row r="4" spans="1:56" x14ac:dyDescent="0.35">
      <c r="A4" s="1" t="s">
        <v>67</v>
      </c>
      <c r="B4" s="1" t="s">
        <v>66</v>
      </c>
      <c r="C4" s="1">
        <v>1</v>
      </c>
      <c r="D4" s="1">
        <v>0.15999999642372131</v>
      </c>
    </row>
    <row r="5" spans="1:56" x14ac:dyDescent="0.35">
      <c r="A5" s="1" t="s">
        <v>65</v>
      </c>
      <c r="B5" s="1">
        <v>4</v>
      </c>
    </row>
    <row r="6" spans="1:56" x14ac:dyDescent="0.35">
      <c r="A6" s="1" t="s">
        <v>64</v>
      </c>
      <c r="B6" s="1" t="s">
        <v>63</v>
      </c>
    </row>
    <row r="7" spans="1:56" x14ac:dyDescent="0.35">
      <c r="A7" s="1" t="s">
        <v>0</v>
      </c>
      <c r="B7" s="1" t="s">
        <v>62</v>
      </c>
    </row>
    <row r="9" spans="1:56" x14ac:dyDescent="0.35">
      <c r="A9" s="1" t="s">
        <v>61</v>
      </c>
      <c r="B9" s="1" t="s">
        <v>60</v>
      </c>
      <c r="C9" s="1" t="s">
        <v>59</v>
      </c>
      <c r="D9" s="1" t="s">
        <v>58</v>
      </c>
      <c r="E9" s="1" t="s">
        <v>57</v>
      </c>
      <c r="F9" s="1" t="s">
        <v>56</v>
      </c>
      <c r="G9" s="1" t="s">
        <v>55</v>
      </c>
      <c r="H9" s="1" t="s">
        <v>54</v>
      </c>
      <c r="I9" s="1" t="s">
        <v>53</v>
      </c>
      <c r="J9" s="1" t="s">
        <v>52</v>
      </c>
      <c r="K9" s="1" t="s">
        <v>51</v>
      </c>
      <c r="L9" s="1" t="s">
        <v>50</v>
      </c>
      <c r="M9" s="1" t="s">
        <v>49</v>
      </c>
      <c r="N9" s="1" t="s">
        <v>48</v>
      </c>
      <c r="O9" s="1" t="s">
        <v>47</v>
      </c>
      <c r="P9" s="1" t="s">
        <v>46</v>
      </c>
      <c r="Q9" s="1" t="s">
        <v>45</v>
      </c>
      <c r="R9" s="1" t="s">
        <v>44</v>
      </c>
      <c r="S9" s="1" t="s">
        <v>43</v>
      </c>
      <c r="T9" s="1" t="s">
        <v>42</v>
      </c>
      <c r="U9" s="1" t="s">
        <v>41</v>
      </c>
      <c r="V9" s="1" t="s">
        <v>40</v>
      </c>
      <c r="W9" s="1" t="s">
        <v>39</v>
      </c>
      <c r="X9" s="1" t="s">
        <v>38</v>
      </c>
      <c r="Y9" s="1" t="s">
        <v>37</v>
      </c>
      <c r="Z9" s="1" t="s">
        <v>36</v>
      </c>
      <c r="AA9" s="1" t="s">
        <v>35</v>
      </c>
      <c r="AB9" s="1" t="s">
        <v>34</v>
      </c>
      <c r="AC9" s="1" t="s">
        <v>33</v>
      </c>
      <c r="AD9" s="1" t="s">
        <v>32</v>
      </c>
      <c r="AE9" s="1" t="s">
        <v>31</v>
      </c>
      <c r="AF9" s="1" t="s">
        <v>30</v>
      </c>
      <c r="AG9" s="1" t="s">
        <v>29</v>
      </c>
      <c r="AH9" s="1" t="s">
        <v>28</v>
      </c>
      <c r="AI9" s="1" t="s">
        <v>27</v>
      </c>
      <c r="AJ9" s="1" t="s">
        <v>26</v>
      </c>
      <c r="AK9" s="1" t="s">
        <v>25</v>
      </c>
      <c r="AL9" s="1" t="s">
        <v>24</v>
      </c>
      <c r="AM9" s="1" t="s">
        <v>23</v>
      </c>
      <c r="AN9" s="1" t="s">
        <v>22</v>
      </c>
      <c r="AO9" s="1" t="s">
        <v>21</v>
      </c>
      <c r="AP9" s="1" t="s">
        <v>20</v>
      </c>
      <c r="AQ9" s="1" t="s">
        <v>19</v>
      </c>
      <c r="AR9" s="1" t="s">
        <v>18</v>
      </c>
      <c r="AS9" s="1" t="s">
        <v>17</v>
      </c>
      <c r="AT9" s="1" t="s">
        <v>16</v>
      </c>
      <c r="AU9" s="1" t="s">
        <v>15</v>
      </c>
      <c r="AV9" s="1" t="s">
        <v>14</v>
      </c>
      <c r="AW9" s="1" t="s">
        <v>13</v>
      </c>
      <c r="AX9" s="1" t="s">
        <v>12</v>
      </c>
      <c r="AY9" s="1" t="s">
        <v>11</v>
      </c>
      <c r="AZ9" s="1" t="s">
        <v>10</v>
      </c>
      <c r="BA9" s="1" t="s">
        <v>9</v>
      </c>
      <c r="BB9" s="1" t="s">
        <v>8</v>
      </c>
      <c r="BC9" s="1" t="s">
        <v>7</v>
      </c>
      <c r="BD9" s="1" t="s">
        <v>6</v>
      </c>
    </row>
    <row r="10" spans="1:56" x14ac:dyDescent="0.35">
      <c r="A10" s="1" t="s">
        <v>5</v>
      </c>
      <c r="B10" s="1" t="s">
        <v>5</v>
      </c>
      <c r="C10" s="1" t="s">
        <v>5</v>
      </c>
      <c r="D10" s="1" t="s">
        <v>5</v>
      </c>
      <c r="E10" s="1" t="s">
        <v>4</v>
      </c>
      <c r="F10" s="1" t="s">
        <v>4</v>
      </c>
      <c r="G10" s="1" t="s">
        <v>4</v>
      </c>
      <c r="H10" s="1" t="s">
        <v>4</v>
      </c>
      <c r="I10" s="1" t="s">
        <v>4</v>
      </c>
      <c r="J10" s="1" t="s">
        <v>4</v>
      </c>
      <c r="K10" s="1" t="s">
        <v>5</v>
      </c>
      <c r="L10" s="1" t="s">
        <v>4</v>
      </c>
      <c r="M10" s="1" t="s">
        <v>5</v>
      </c>
      <c r="N10" s="1" t="s">
        <v>4</v>
      </c>
      <c r="O10" s="1" t="s">
        <v>5</v>
      </c>
      <c r="P10" s="1" t="s">
        <v>5</v>
      </c>
      <c r="Q10" s="1" t="s">
        <v>5</v>
      </c>
      <c r="R10" s="1" t="s">
        <v>5</v>
      </c>
      <c r="S10" s="1" t="s">
        <v>5</v>
      </c>
      <c r="T10" s="1" t="s">
        <v>5</v>
      </c>
      <c r="U10" s="1" t="s">
        <v>5</v>
      </c>
      <c r="V10" s="1" t="s">
        <v>5</v>
      </c>
      <c r="W10" s="1" t="s">
        <v>5</v>
      </c>
      <c r="X10" s="1" t="s">
        <v>5</v>
      </c>
      <c r="Y10" s="1" t="s">
        <v>5</v>
      </c>
      <c r="Z10" s="1" t="s">
        <v>5</v>
      </c>
      <c r="AA10" s="1" t="s">
        <v>5</v>
      </c>
      <c r="AB10" s="1" t="s">
        <v>5</v>
      </c>
      <c r="AC10" s="1" t="s">
        <v>5</v>
      </c>
      <c r="AD10" s="1" t="s">
        <v>5</v>
      </c>
      <c r="AE10" s="1" t="s">
        <v>5</v>
      </c>
      <c r="AF10" s="1" t="s">
        <v>5</v>
      </c>
      <c r="AG10" s="1" t="s">
        <v>5</v>
      </c>
      <c r="AH10" s="1" t="s">
        <v>5</v>
      </c>
      <c r="AI10" s="1" t="s">
        <v>5</v>
      </c>
      <c r="AJ10" s="1" t="s">
        <v>5</v>
      </c>
      <c r="AK10" s="1" t="s">
        <v>4</v>
      </c>
      <c r="AL10" s="1" t="s">
        <v>4</v>
      </c>
      <c r="AM10" s="1" t="s">
        <v>4</v>
      </c>
      <c r="AN10" s="1" t="s">
        <v>4</v>
      </c>
      <c r="AO10" s="1" t="s">
        <v>4</v>
      </c>
      <c r="AP10" s="1" t="s">
        <v>4</v>
      </c>
      <c r="AQ10" s="1" t="s">
        <v>4</v>
      </c>
      <c r="AR10" s="1" t="s">
        <v>4</v>
      </c>
      <c r="AS10" s="1" t="s">
        <v>4</v>
      </c>
      <c r="AT10" s="1" t="s">
        <v>4</v>
      </c>
      <c r="AU10" s="1" t="s">
        <v>4</v>
      </c>
      <c r="AV10" s="1" t="s">
        <v>4</v>
      </c>
      <c r="AW10" s="1" t="s">
        <v>4</v>
      </c>
      <c r="AX10" s="1" t="s">
        <v>4</v>
      </c>
      <c r="AY10" s="1" t="s">
        <v>4</v>
      </c>
      <c r="AZ10" s="1" t="s">
        <v>4</v>
      </c>
      <c r="BA10" s="1" t="s">
        <v>4</v>
      </c>
      <c r="BB10" s="1" t="s">
        <v>4</v>
      </c>
      <c r="BC10" s="1" t="s">
        <v>4</v>
      </c>
      <c r="BD10" s="1" t="s">
        <v>4</v>
      </c>
    </row>
    <row r="11" spans="1:56" x14ac:dyDescent="0.35">
      <c r="A11" s="1" t="s">
        <v>0</v>
      </c>
      <c r="B11" s="1" t="s">
        <v>1660</v>
      </c>
    </row>
    <row r="12" spans="1:56" x14ac:dyDescent="0.35">
      <c r="A12" s="1" t="s">
        <v>0</v>
      </c>
      <c r="B12" s="1" t="s">
        <v>1659</v>
      </c>
    </row>
    <row r="13" spans="1:56" x14ac:dyDescent="0.35">
      <c r="A13" s="1" t="s">
        <v>0</v>
      </c>
      <c r="B13" s="1" t="s">
        <v>1658</v>
      </c>
    </row>
    <row r="14" spans="1:56" x14ac:dyDescent="0.35">
      <c r="A14" s="1" t="s">
        <v>0</v>
      </c>
      <c r="B14" s="1" t="s">
        <v>1657</v>
      </c>
    </row>
    <row r="15" spans="1:56" x14ac:dyDescent="0.35">
      <c r="A15" s="1" t="s">
        <v>0</v>
      </c>
      <c r="B15" s="1" t="s">
        <v>1656</v>
      </c>
    </row>
    <row r="16" spans="1:56" x14ac:dyDescent="0.35">
      <c r="A16" s="1" t="s">
        <v>0</v>
      </c>
      <c r="B16" s="1" t="s">
        <v>1655</v>
      </c>
    </row>
    <row r="17" spans="1:56" x14ac:dyDescent="0.35">
      <c r="A17" s="1" t="s">
        <v>0</v>
      </c>
      <c r="B17" s="1" t="s">
        <v>1654</v>
      </c>
    </row>
    <row r="18" spans="1:56" x14ac:dyDescent="0.35">
      <c r="A18" s="1">
        <v>1</v>
      </c>
      <c r="B18" s="1" t="s">
        <v>1653</v>
      </c>
      <c r="C18" s="1">
        <v>440.00000295042992</v>
      </c>
      <c r="D18" s="1">
        <v>0</v>
      </c>
      <c r="E18">
        <f>(R18-S18*(1000-T18)/(1000-U18))*AK18</f>
        <v>-1.2777721058431466</v>
      </c>
      <c r="F18">
        <f>IF(AV18&lt;&gt;0,1/(1/AV18-1/N18),0)</f>
        <v>7.1262238216953468</v>
      </c>
      <c r="G18">
        <f>((AY18-AL18/2)*S18-E18)/(AY18+AL18/2)</f>
        <v>379.54934224245267</v>
      </c>
      <c r="H18">
        <f>AL18*1000</f>
        <v>40.125423593304014</v>
      </c>
      <c r="I18">
        <f>(AQ18-AW18)</f>
        <v>1.2701350150020514</v>
      </c>
      <c r="J18">
        <f>(P18+AP18*D18)</f>
        <v>30.527593612670898</v>
      </c>
      <c r="K18" s="1"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31.541175842285156</v>
      </c>
      <c r="P18" s="1">
        <v>30.527593612670898</v>
      </c>
      <c r="Q18" s="1">
        <v>31.646205902099609</v>
      </c>
      <c r="R18" s="1">
        <v>400.1549072265625</v>
      </c>
      <c r="S18" s="1">
        <v>387.23129272460938</v>
      </c>
      <c r="T18" s="1">
        <v>0.22457118332386017</v>
      </c>
      <c r="U18" s="1">
        <v>35.305606842041016</v>
      </c>
      <c r="V18" s="1">
        <v>0.42671763896942139</v>
      </c>
      <c r="W18" s="1">
        <v>67.085746765136719</v>
      </c>
      <c r="X18" s="1">
        <v>300.1275634765625</v>
      </c>
      <c r="Y18" s="1">
        <v>-0.10117276012897491</v>
      </c>
      <c r="Z18" s="1">
        <v>9.1600306332111359E-2</v>
      </c>
      <c r="AA18" s="1">
        <v>88.403617858886719</v>
      </c>
      <c r="AB18" s="1">
        <v>-30.085226058959961</v>
      </c>
      <c r="AC18" s="1">
        <v>-1.0256146192550659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1.103410159840303</v>
      </c>
      <c r="AL18">
        <f>(U18-T18)/(1000-U18)*AK18</f>
        <v>4.012542359330401E-2</v>
      </c>
      <c r="AM18">
        <f>(P18+273.15)</f>
        <v>303.67759361267088</v>
      </c>
      <c r="AN18">
        <f>(O18+273.15)</f>
        <v>304.69117584228513</v>
      </c>
      <c r="AO18">
        <f>(Y18*AG18+Z18*AH18)*AI18</f>
        <v>-1.6187641258814001E-2</v>
      </c>
      <c r="AP18">
        <f>((AO18+0.00000010773*(AN18^4-AM18^4))-AL18*44100)/(L18*51.4+0.00000043092*AM18^3)</f>
        <v>-14.395116504341521</v>
      </c>
      <c r="AQ18">
        <f>0.61365*EXP(17.502*J18/(240.97+J18))</f>
        <v>4.3912783905419417</v>
      </c>
      <c r="AR18">
        <f>AQ18*1000/AA18</f>
        <v>49.673061995624103</v>
      </c>
      <c r="AS18">
        <f>(AR18-U18)</f>
        <v>14.367455153583087</v>
      </c>
      <c r="AT18">
        <f>IF(D18,P18,(O18+P18)/2)</f>
        <v>31.034384727478027</v>
      </c>
      <c r="AU18">
        <f>0.61365*EXP(17.502*AT18/(240.97+AT18))</f>
        <v>4.5202305731644463</v>
      </c>
      <c r="AV18">
        <f>IF(AS18&lt;&gt;0,(1000-(AR18+U18)/2)/AS18*AL18,0)</f>
        <v>2.6741354429750315</v>
      </c>
      <c r="AW18">
        <f>U18*AA18/1000</f>
        <v>3.1211433755398903</v>
      </c>
      <c r="AX18">
        <f>(AU18-AW18)</f>
        <v>1.399087197624556</v>
      </c>
      <c r="AY18">
        <f>1/(1.6/F18+1.37/N18)</f>
        <v>1.8362428679434328</v>
      </c>
      <c r="AZ18">
        <f>G18*AA18*0.001</f>
        <v>33.553535010193599</v>
      </c>
      <c r="BA18">
        <f>G18/S18</f>
        <v>0.98016185513287035</v>
      </c>
      <c r="BB18">
        <f>(1-AL18*AA18/AQ18/F18)*100</f>
        <v>88.664537631252756</v>
      </c>
      <c r="BC18">
        <f>(S18-E18/(N18/1.35))</f>
        <v>387.63429554892826</v>
      </c>
      <c r="BD18">
        <f>E18*BB18/100/BC18</f>
        <v>-2.9226792949849966E-3</v>
      </c>
    </row>
    <row r="19" spans="1:56" x14ac:dyDescent="0.35">
      <c r="A19" s="1" t="s">
        <v>0</v>
      </c>
      <c r="B19" s="1" t="s">
        <v>1652</v>
      </c>
      <c r="K19" s="1">
        <v>2.72</v>
      </c>
    </row>
    <row r="20" spans="1:56" x14ac:dyDescent="0.35">
      <c r="A20" s="1" t="s">
        <v>0</v>
      </c>
      <c r="B20" s="1" t="s">
        <v>1651</v>
      </c>
      <c r="K20" s="1">
        <v>2.72</v>
      </c>
    </row>
    <row r="21" spans="1:56" x14ac:dyDescent="0.35">
      <c r="A21" s="1">
        <v>2</v>
      </c>
      <c r="B21" s="1" t="s">
        <v>1650</v>
      </c>
      <c r="C21" s="1">
        <v>645.00000295042992</v>
      </c>
      <c r="D21" s="1">
        <v>0</v>
      </c>
      <c r="E21">
        <f>(R21-S21*(1000-T21)/(1000-U21))*AK21</f>
        <v>-1.9790317728331512</v>
      </c>
      <c r="F21">
        <f>IF(AV21&lt;&gt;0,1/(1/AV21-1/N21),0)</f>
        <v>6.6369738501221507</v>
      </c>
      <c r="G21">
        <f>((AY21-AL21/2)*S21-E21)/(AY21+AL21/2)</f>
        <v>380.46473875581961</v>
      </c>
      <c r="H21">
        <f>AL21*1000</f>
        <v>39.530704672536203</v>
      </c>
      <c r="I21">
        <f>(AQ21-AW21)</f>
        <v>1.2861681203207329</v>
      </c>
      <c r="J21">
        <f>(P21+AP21*D21)</f>
        <v>30.489551544189453</v>
      </c>
      <c r="K21" s="1"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31.546794891357422</v>
      </c>
      <c r="P21" s="1">
        <v>30.489551544189453</v>
      </c>
      <c r="Q21" s="1">
        <v>31.682399749755859</v>
      </c>
      <c r="R21" s="1">
        <v>399.978271484375</v>
      </c>
      <c r="S21" s="1">
        <v>387.87600708007813</v>
      </c>
      <c r="T21" s="1">
        <v>0.44594487547874451</v>
      </c>
      <c r="U21" s="1">
        <v>35.016807556152344</v>
      </c>
      <c r="V21" s="1">
        <v>0.84707516431808472</v>
      </c>
      <c r="W21" s="1">
        <v>66.514656066894531</v>
      </c>
      <c r="X21" s="1">
        <v>300.13247680664063</v>
      </c>
      <c r="Y21" s="1">
        <v>26.009628295898438</v>
      </c>
      <c r="Z21" s="1">
        <v>9.1597989201545715E-2</v>
      </c>
      <c r="AA21" s="1">
        <v>88.402153015136719</v>
      </c>
      <c r="AB21" s="1">
        <v>-29.724000930786133</v>
      </c>
      <c r="AC21" s="1">
        <v>-0.94046276807785034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1.1034282235538255</v>
      </c>
      <c r="AL21">
        <f>(U21-T21)/(1000-U21)*AK21</f>
        <v>3.95307046725362E-2</v>
      </c>
      <c r="AM21">
        <f>(P21+273.15)</f>
        <v>303.63955154418943</v>
      </c>
      <c r="AN21">
        <f>(O21+273.15)</f>
        <v>304.6967948913574</v>
      </c>
      <c r="AO21">
        <f>(Y21*AG21+Z21*AH21)*AI21</f>
        <v>4.1615404343260707</v>
      </c>
      <c r="AP21">
        <f>((AO21+0.00000010773*(AN21^4-AM21^4))-AL21*44100)/(L21*51.4+0.00000043092*AM21^3)</f>
        <v>-14.142249640626456</v>
      </c>
      <c r="AQ21">
        <f>0.61365*EXP(17.502*J21/(240.97+J21))</f>
        <v>4.3817293000013082</v>
      </c>
      <c r="AR21">
        <f>AQ21*1000/AA21</f>
        <v>49.565866334172235</v>
      </c>
      <c r="AS21">
        <f>(AR21-U21)</f>
        <v>14.549058778019891</v>
      </c>
      <c r="AT21">
        <f>IF(D21,P21,(O21+P21)/2)</f>
        <v>31.018173217773438</v>
      </c>
      <c r="AU21">
        <f>0.61365*EXP(17.502*AT21/(240.97+AT21))</f>
        <v>4.5160550767292449</v>
      </c>
      <c r="AV21">
        <f>IF(AS21&lt;&gt;0,(1000-(AR21+U21)/2)/AS21*AL21,0)</f>
        <v>2.6021544691774774</v>
      </c>
      <c r="AW21">
        <f>U21*AA21/1000</f>
        <v>3.0955611796805753</v>
      </c>
      <c r="AX21">
        <f>(AU21-AW21)</f>
        <v>1.4204938970486696</v>
      </c>
      <c r="AY21">
        <f>1/(1.6/F21+1.37/N21)</f>
        <v>1.7820827967722854</v>
      </c>
      <c r="AZ21">
        <f>G21*AA21*0.001</f>
        <v>33.633902052355985</v>
      </c>
      <c r="BA21">
        <f>G21/S21</f>
        <v>0.9808926868664799</v>
      </c>
      <c r="BB21">
        <f>(1-AL21*AA21/AQ21/F21)*100</f>
        <v>87.983396034633088</v>
      </c>
      <c r="BC21">
        <f>(S21-E21/(N21/1.35))</f>
        <v>388.50018363724467</v>
      </c>
      <c r="BD21">
        <f>E21*BB21/100/BC21</f>
        <v>-4.4819010020567844E-3</v>
      </c>
    </row>
    <row r="22" spans="1:56" x14ac:dyDescent="0.35">
      <c r="A22" s="1" t="s">
        <v>0</v>
      </c>
      <c r="B22" s="1" t="s">
        <v>1649</v>
      </c>
      <c r="K22" s="1">
        <v>2.72</v>
      </c>
    </row>
    <row r="23" spans="1:56" x14ac:dyDescent="0.35">
      <c r="A23" s="1" t="s">
        <v>0</v>
      </c>
      <c r="B23" s="1" t="s">
        <v>1648</v>
      </c>
      <c r="K23" s="1">
        <v>2.72</v>
      </c>
    </row>
    <row r="24" spans="1:56" x14ac:dyDescent="0.35">
      <c r="A24" s="1">
        <v>3</v>
      </c>
      <c r="B24" s="1" t="s">
        <v>1647</v>
      </c>
      <c r="C24" s="1">
        <v>850.00000295042992</v>
      </c>
      <c r="D24" s="1">
        <v>0</v>
      </c>
      <c r="E24">
        <f>(R24-S24*(1000-T24)/(1000-U24))*AK24</f>
        <v>-2.0677024190445796</v>
      </c>
      <c r="F24">
        <f>IF(AV24&lt;&gt;0,1/(1/AV24-1/N24),0)</f>
        <v>6.4040613108674052</v>
      </c>
      <c r="G24">
        <f>((AY24-AL24/2)*S24-E24)/(AY24+AL24/2)</f>
        <v>380.88850584079364</v>
      </c>
      <c r="H24">
        <f>AL24*1000</f>
        <v>38.893760861663779</v>
      </c>
      <c r="I24">
        <f>(AQ24-AW24)</f>
        <v>1.2836930420194608</v>
      </c>
      <c r="J24">
        <f>(P24+AP24*D24)</f>
        <v>30.43513298034668</v>
      </c>
      <c r="K24" s="1"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31.547294616699219</v>
      </c>
      <c r="P24" s="1">
        <v>30.43513298034668</v>
      </c>
      <c r="Q24" s="1">
        <v>31.694101333618164</v>
      </c>
      <c r="R24" s="1">
        <v>400.04437255859375</v>
      </c>
      <c r="S24" s="1">
        <v>388.2342529296875</v>
      </c>
      <c r="T24" s="1">
        <v>0.87340754270553589</v>
      </c>
      <c r="U24" s="1">
        <v>34.890220642089844</v>
      </c>
      <c r="V24" s="1">
        <v>1.6590162515640259</v>
      </c>
      <c r="W24" s="1">
        <v>66.273124694824219</v>
      </c>
      <c r="X24" s="1">
        <v>300.14556884765625</v>
      </c>
      <c r="Y24" s="1">
        <v>50.078395843505859</v>
      </c>
      <c r="Z24" s="1">
        <v>0.10244697332382202</v>
      </c>
      <c r="AA24" s="1">
        <v>88.403221130371094</v>
      </c>
      <c r="AB24" s="1">
        <v>-29.821001052856445</v>
      </c>
      <c r="AC24" s="1">
        <v>-0.91662168502807617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1.1034763560575596</v>
      </c>
      <c r="AL24">
        <f>(U24-T24)/(1000-U24)*AK24</f>
        <v>3.8893760861663781E-2</v>
      </c>
      <c r="AM24">
        <f>(P24+273.15)</f>
        <v>303.58513298034666</v>
      </c>
      <c r="AN24">
        <f>(O24+273.15)</f>
        <v>304.6972946166992</v>
      </c>
      <c r="AO24">
        <f>(Y24*AG24+Z24*AH24)*AI24</f>
        <v>8.0125431558666378</v>
      </c>
      <c r="AP24">
        <f>((AO24+0.00000010773*(AN24^4-AM24^4))-AL24*44100)/(L24*51.4+0.00000043092*AM24^3)</f>
        <v>-13.875901983993106</v>
      </c>
      <c r="AQ24">
        <f>0.61365*EXP(17.502*J24/(240.97+J24))</f>
        <v>4.3681009327295675</v>
      </c>
      <c r="AR24">
        <f>AQ24*1000/AA24</f>
        <v>49.411106030715644</v>
      </c>
      <c r="AS24">
        <f>(AR24-U24)</f>
        <v>14.5208853886258</v>
      </c>
      <c r="AT24">
        <f>IF(D24,P24,(O24+P24)/2)</f>
        <v>30.991213798522949</v>
      </c>
      <c r="AU24">
        <f>0.61365*EXP(17.502*AT24/(240.97+AT24))</f>
        <v>4.5091187475924945</v>
      </c>
      <c r="AV24">
        <f>IF(AS24&lt;&gt;0,(1000-(AR24+U24)/2)/AS24*AL24,0)</f>
        <v>2.5655710409282997</v>
      </c>
      <c r="AW24">
        <f>U24*AA24/1000</f>
        <v>3.0844078907101067</v>
      </c>
      <c r="AX24">
        <f>(AU24-AW24)</f>
        <v>1.4247108568823879</v>
      </c>
      <c r="AY24">
        <f>1/(1.6/F24+1.37/N24)</f>
        <v>1.7546664418768361</v>
      </c>
      <c r="AZ24">
        <f>G24*AA24*0.001</f>
        <v>33.671770807860327</v>
      </c>
      <c r="BA24">
        <f>G24/S24</f>
        <v>0.98107908554317014</v>
      </c>
      <c r="BB24">
        <f>(1-AL24*AA24/AQ24/F24)*100</f>
        <v>87.70864157611112</v>
      </c>
      <c r="BC24">
        <f>(S24-E24/(N24/1.35))</f>
        <v>388.88639575775164</v>
      </c>
      <c r="BD24">
        <f>E24*BB24/100/BC24</f>
        <v>-4.6634537061823666E-3</v>
      </c>
    </row>
    <row r="25" spans="1:56" x14ac:dyDescent="0.35">
      <c r="A25" s="1" t="s">
        <v>0</v>
      </c>
      <c r="B25" s="1" t="s">
        <v>1646</v>
      </c>
      <c r="K25" s="1">
        <v>2.72</v>
      </c>
    </row>
    <row r="26" spans="1:56" x14ac:dyDescent="0.35">
      <c r="A26" s="1" t="s">
        <v>0</v>
      </c>
      <c r="B26" s="1" t="s">
        <v>1645</v>
      </c>
      <c r="K26" s="1">
        <v>2.72</v>
      </c>
    </row>
    <row r="27" spans="1:56" x14ac:dyDescent="0.35">
      <c r="A27" s="1">
        <v>4</v>
      </c>
      <c r="B27" s="1" t="s">
        <v>1644</v>
      </c>
      <c r="C27" s="1">
        <v>1054.0000029504299</v>
      </c>
      <c r="D27" s="1">
        <v>0</v>
      </c>
      <c r="E27">
        <f>(R27-S27*(1000-T27)/(1000-U27))*AK27</f>
        <v>-2.1203187443894858</v>
      </c>
      <c r="F27">
        <f>IF(AV27&lt;&gt;0,1/(1/AV27-1/N27),0)</f>
        <v>6.0916687751213008</v>
      </c>
      <c r="G27">
        <f>((AY27-AL27/2)*S27-E27)/(AY27+AL27/2)</f>
        <v>381.22335101842623</v>
      </c>
      <c r="H27">
        <f>AL27*1000</f>
        <v>38.205806584436537</v>
      </c>
      <c r="I27">
        <f>(AQ27-AW27)</f>
        <v>1.2868263306344447</v>
      </c>
      <c r="J27">
        <f>(P27+AP27*D27)</f>
        <v>30.453313827514648</v>
      </c>
      <c r="K27" s="1"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31.550220489501953</v>
      </c>
      <c r="P27" s="1">
        <v>30.453313827514648</v>
      </c>
      <c r="Q27" s="1">
        <v>31.703535079956055</v>
      </c>
      <c r="R27" s="1">
        <v>400.08914184570313</v>
      </c>
      <c r="S27" s="1">
        <v>388.55673217773438</v>
      </c>
      <c r="T27" s="1">
        <v>1.4897869825363159</v>
      </c>
      <c r="U27" s="1">
        <v>34.906795501708984</v>
      </c>
      <c r="V27" s="1">
        <v>2.8292984962463379</v>
      </c>
      <c r="W27" s="1">
        <v>66.292526245117188</v>
      </c>
      <c r="X27" s="1">
        <v>300.12347412109375</v>
      </c>
      <c r="Y27" s="1">
        <v>100.10492706298828</v>
      </c>
      <c r="Z27" s="1">
        <v>0.21332797408103943</v>
      </c>
      <c r="AA27" s="1">
        <v>88.401802062988281</v>
      </c>
      <c r="AB27" s="1">
        <v>-29.836925506591797</v>
      </c>
      <c r="AC27" s="1">
        <v>-0.9078822135925293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1.1033951254451975</v>
      </c>
      <c r="AL27">
        <f>(U27-T27)/(1000-U27)*AK27</f>
        <v>3.8205806584436536E-2</v>
      </c>
      <c r="AM27">
        <f>(P27+273.15)</f>
        <v>303.60331382751463</v>
      </c>
      <c r="AN27">
        <f>(O27+273.15)</f>
        <v>304.70022048950193</v>
      </c>
      <c r="AO27">
        <f>(Y27*AG27+Z27*AH27)*AI27</f>
        <v>16.016787972075008</v>
      </c>
      <c r="AP27">
        <f>((AO27+0.00000010773*(AN27^4-AM27^4))-AL27*44100)/(L27*51.4+0.00000043092*AM27^3)</f>
        <v>-13.563037387563627</v>
      </c>
      <c r="AQ27">
        <f>0.61365*EXP(17.502*J27/(240.97+J27))</f>
        <v>4.3726499572297319</v>
      </c>
      <c r="AR27">
        <f>AQ27*1000/AA27</f>
        <v>49.46335770524361</v>
      </c>
      <c r="AS27">
        <f>(AR27-U27)</f>
        <v>14.556562203534625</v>
      </c>
      <c r="AT27">
        <f>IF(D27,P27,(O27+P27)/2)</f>
        <v>31.001767158508301</v>
      </c>
      <c r="AU27">
        <f>0.61365*EXP(17.502*AT27/(240.97+AT27))</f>
        <v>4.5118328920677788</v>
      </c>
      <c r="AV27">
        <f>IF(AS27&lt;&gt;0,(1000-(AR27+U27)/2)/AS27*AL27,0)</f>
        <v>2.5139240430057517</v>
      </c>
      <c r="AW27">
        <f>U27*AA27/1000</f>
        <v>3.0858236265952872</v>
      </c>
      <c r="AX27">
        <f>(AU27-AW27)</f>
        <v>1.4260092654724916</v>
      </c>
      <c r="AY27">
        <f>1/(1.6/F27+1.37/N27)</f>
        <v>1.7160864092287034</v>
      </c>
      <c r="AZ27">
        <f>G27*AA27*0.001</f>
        <v>33.700831218520023</v>
      </c>
      <c r="BA27">
        <f>G27/S27</f>
        <v>0.98112661407715951</v>
      </c>
      <c r="BB27">
        <f>(1-AL27*AA27/AQ27/F27)*100</f>
        <v>87.32028484408994</v>
      </c>
      <c r="BC27">
        <f>(S27-E27/(N27/1.35))</f>
        <v>389.2254699272421</v>
      </c>
      <c r="BD27">
        <f>E27*BB27/100/BC27</f>
        <v>-4.7568016747455534E-3</v>
      </c>
    </row>
    <row r="28" spans="1:56" x14ac:dyDescent="0.35">
      <c r="A28" s="1" t="s">
        <v>0</v>
      </c>
      <c r="B28" s="1" t="s">
        <v>1643</v>
      </c>
      <c r="K28" s="1">
        <v>2.72</v>
      </c>
    </row>
    <row r="29" spans="1:56" x14ac:dyDescent="0.35">
      <c r="A29" s="1" t="s">
        <v>0</v>
      </c>
      <c r="B29" s="1" t="s">
        <v>1642</v>
      </c>
      <c r="K29" s="1">
        <v>2.72</v>
      </c>
    </row>
    <row r="30" spans="1:56" x14ac:dyDescent="0.35">
      <c r="A30" s="1">
        <v>5</v>
      </c>
      <c r="B30" s="1" t="s">
        <v>1641</v>
      </c>
      <c r="C30" s="1">
        <v>1259.0000029504299</v>
      </c>
      <c r="D30" s="1">
        <v>0</v>
      </c>
      <c r="E30">
        <f>(R30-S30*(1000-T30)/(1000-U30))*AK30</f>
        <v>-2.0627641518139694</v>
      </c>
      <c r="F30">
        <f>IF(AV30&lt;&gt;0,1/(1/AV30-1/N30),0)</f>
        <v>5.6640510738772063</v>
      </c>
      <c r="G30">
        <f>((AY30-AL30/2)*S30-E30)/(AY30+AL30/2)</f>
        <v>381.22794631317021</v>
      </c>
      <c r="H30">
        <f>AL30*1000</f>
        <v>37.28638993168304</v>
      </c>
      <c r="I30">
        <f>(AQ30-AW30)</f>
        <v>1.2948822795762043</v>
      </c>
      <c r="J30">
        <f>(P30+AP30*D30)</f>
        <v>30.495424270629883</v>
      </c>
      <c r="K30" s="1"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31.568593978881836</v>
      </c>
      <c r="P30" s="1">
        <v>30.495424270629883</v>
      </c>
      <c r="Q30" s="1">
        <v>31.718053817749023</v>
      </c>
      <c r="R30" s="1">
        <v>399.89645385742188</v>
      </c>
      <c r="S30" s="1">
        <v>388.63323974609375</v>
      </c>
      <c r="T30" s="1">
        <v>2.3237833976745605</v>
      </c>
      <c r="U30" s="1">
        <v>34.935157775878906</v>
      </c>
      <c r="V30" s="1">
        <v>4.4085483551025391</v>
      </c>
      <c r="W30" s="1">
        <v>66.276969909667969</v>
      </c>
      <c r="X30" s="1">
        <v>300.12808227539063</v>
      </c>
      <c r="Y30" s="1">
        <v>150.33438110351563</v>
      </c>
      <c r="Z30" s="1">
        <v>0.10847321152687073</v>
      </c>
      <c r="AA30" s="1">
        <v>88.4014892578125</v>
      </c>
      <c r="AB30" s="1">
        <v>-29.824077606201172</v>
      </c>
      <c r="AC30" s="1">
        <v>-0.91256362199783325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1.1034120671889358</v>
      </c>
      <c r="AL30">
        <f>(U30-T30)/(1000-U30)*AK30</f>
        <v>3.7286389931683039E-2</v>
      </c>
      <c r="AM30">
        <f>(P30+273.15)</f>
        <v>303.64542427062986</v>
      </c>
      <c r="AN30">
        <f>(O30+273.15)</f>
        <v>304.71859397888181</v>
      </c>
      <c r="AO30">
        <f>(Y30*AG30+Z30*AH30)*AI30</f>
        <v>24.053500438924857</v>
      </c>
      <c r="AP30">
        <f>((AO30+0.00000010773*(AN30^4-AM30^4))-AL30*44100)/(L30*51.4+0.00000043092*AM30^3)</f>
        <v>-13.1668099029642</v>
      </c>
      <c r="AQ30">
        <f>0.61365*EXP(17.502*J30/(240.97+J30))</f>
        <v>4.3832022544205484</v>
      </c>
      <c r="AR30">
        <f>AQ30*1000/AA30</f>
        <v>49.582900596136525</v>
      </c>
      <c r="AS30">
        <f>(AR30-U30)</f>
        <v>14.647742820257619</v>
      </c>
      <c r="AT30">
        <f>IF(D30,P30,(O30+P30)/2)</f>
        <v>31.032009124755859</v>
      </c>
      <c r="AU30">
        <f>0.61365*EXP(17.502*AT30/(240.97+AT30))</f>
        <v>4.5196184939415129</v>
      </c>
      <c r="AV30">
        <f>IF(AS30&lt;&gt;0,(1000-(AR30+U30)/2)/AS30*AL30,0)</f>
        <v>2.4379662948431746</v>
      </c>
      <c r="AW30">
        <f>U30*AA30/1000</f>
        <v>3.0883199748443442</v>
      </c>
      <c r="AX30">
        <f>(AU30-AW30)</f>
        <v>1.4312985190971688</v>
      </c>
      <c r="AY30">
        <f>1/(1.6/F30+1.37/N30)</f>
        <v>1.659611215658588</v>
      </c>
      <c r="AZ30">
        <f>G30*AA30*0.001</f>
        <v>33.701118200781636</v>
      </c>
      <c r="BA30">
        <f>G30/S30</f>
        <v>0.98094529063504277</v>
      </c>
      <c r="BB30">
        <f>(1-AL30*AA30/AQ30/F30)*100</f>
        <v>86.723266226770576</v>
      </c>
      <c r="BC30">
        <f>(S30-E30/(N30/1.35))</f>
        <v>389.28382506978596</v>
      </c>
      <c r="BD30">
        <f>E30*BB30/100/BC30</f>
        <v>-4.5953526239815483E-3</v>
      </c>
    </row>
    <row r="31" spans="1:56" x14ac:dyDescent="0.35">
      <c r="A31" s="1" t="s">
        <v>0</v>
      </c>
      <c r="B31" s="1" t="s">
        <v>1640</v>
      </c>
      <c r="K31" s="1">
        <v>2.72</v>
      </c>
    </row>
    <row r="32" spans="1:56" x14ac:dyDescent="0.35">
      <c r="A32" s="1" t="s">
        <v>0</v>
      </c>
      <c r="B32" s="1" t="s">
        <v>1639</v>
      </c>
      <c r="K32" s="1">
        <v>2.72</v>
      </c>
    </row>
    <row r="33" spans="1:56" x14ac:dyDescent="0.35">
      <c r="A33" s="1">
        <v>6</v>
      </c>
      <c r="B33" s="1" t="s">
        <v>1638</v>
      </c>
      <c r="C33" s="1">
        <v>1463.5000029616058</v>
      </c>
      <c r="D33" s="1">
        <v>0</v>
      </c>
      <c r="E33">
        <f>(R33-S33*(1000-T33)/(1000-U33))*AK33</f>
        <v>-1.7821864603497766</v>
      </c>
      <c r="F33">
        <f>IF(AV33&lt;&gt;0,1/(1/AV33-1/N33),0)</f>
        <v>4.7965407846847983</v>
      </c>
      <c r="G33">
        <f>((AY33-AL33/2)*S33-E33)/(AY33+AL33/2)</f>
        <v>380.67294764579924</v>
      </c>
      <c r="H33">
        <f>AL33*1000</f>
        <v>36.674678278034008</v>
      </c>
      <c r="I33">
        <f>(AQ33-AW33)</f>
        <v>1.3715154757143204</v>
      </c>
      <c r="J33">
        <f>(P33+AP33*D33)</f>
        <v>30.950788497924805</v>
      </c>
      <c r="K33" s="1"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31.591037750244141</v>
      </c>
      <c r="P33" s="1">
        <v>30.950788497924805</v>
      </c>
      <c r="Q33" s="1">
        <v>31.735187530517578</v>
      </c>
      <c r="R33" s="1">
        <v>400.0343017578125</v>
      </c>
      <c r="S33" s="1">
        <v>388.73013305664063</v>
      </c>
      <c r="T33" s="1">
        <v>3.3171141147613525</v>
      </c>
      <c r="U33" s="1">
        <v>35.375720977783203</v>
      </c>
      <c r="V33" s="1">
        <v>6.2849307060241699</v>
      </c>
      <c r="W33" s="1">
        <v>67.026313781738281</v>
      </c>
      <c r="X33" s="1">
        <v>300.15719604492188</v>
      </c>
      <c r="Y33" s="1">
        <v>300.591552734375</v>
      </c>
      <c r="Z33" s="1">
        <v>0.22658340632915497</v>
      </c>
      <c r="AA33" s="1">
        <v>88.400169372558594</v>
      </c>
      <c r="AB33" s="1">
        <v>-30.141836166381836</v>
      </c>
      <c r="AC33" s="1">
        <v>-1.0055972337722778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1.1035191031063301</v>
      </c>
      <c r="AL33">
        <f>(U33-T33)/(1000-U33)*AK33</f>
        <v>3.6674678278034008E-2</v>
      </c>
      <c r="AM33">
        <f>(P33+273.15)</f>
        <v>304.10078849792478</v>
      </c>
      <c r="AN33">
        <f>(O33+273.15)</f>
        <v>304.74103775024412</v>
      </c>
      <c r="AO33">
        <f>(Y33*AG33+Z33*AH33)*AI33</f>
        <v>48.094647362500837</v>
      </c>
      <c r="AP33">
        <f>((AO33+0.00000010773*(AN33^4-AM33^4))-AL33*44100)/(L33*51.4+0.00000043092*AM33^3)</f>
        <v>-12.786038898315716</v>
      </c>
      <c r="AQ33">
        <f>0.61365*EXP(17.502*J33/(240.97+J33))</f>
        <v>4.4987352018267295</v>
      </c>
      <c r="AR33">
        <f>AQ33*1000/AA33</f>
        <v>50.890572198646012</v>
      </c>
      <c r="AS33">
        <f>(AR33-U33)</f>
        <v>15.514851220862809</v>
      </c>
      <c r="AT33">
        <f>IF(D33,P33,(O33+P33)/2)</f>
        <v>31.270913124084473</v>
      </c>
      <c r="AU33">
        <f>0.61365*EXP(17.502*AT33/(240.97+AT33))</f>
        <v>4.5815352690454185</v>
      </c>
      <c r="AV33">
        <f>IF(AS33&lt;&gt;0,(1000-(AR33+U33)/2)/AS33*AL33,0)</f>
        <v>2.2618833725329393</v>
      </c>
      <c r="AW33">
        <f>U33*AA33/1000</f>
        <v>3.1272197261124091</v>
      </c>
      <c r="AX33">
        <f>(AU33-AW33)</f>
        <v>1.4543155429330095</v>
      </c>
      <c r="AY33">
        <f>1/(1.6/F33+1.37/N33)</f>
        <v>1.5298914120195266</v>
      </c>
      <c r="AZ33">
        <f>G33*AA33*0.001</f>
        <v>33.651553047439783</v>
      </c>
      <c r="BA33">
        <f>G33/S33</f>
        <v>0.97927306188618157</v>
      </c>
      <c r="BB33">
        <f>(1-AL33*AA33/AQ33/F33)*100</f>
        <v>84.975472007524573</v>
      </c>
      <c r="BC33">
        <f>(S33-E33/(N33/1.35))</f>
        <v>389.29222560326883</v>
      </c>
      <c r="BD33">
        <f>E33*BB33/100/BC33</f>
        <v>-3.8901916276123574E-3</v>
      </c>
    </row>
    <row r="34" spans="1:56" x14ac:dyDescent="0.35">
      <c r="A34" s="1" t="s">
        <v>0</v>
      </c>
      <c r="B34" s="1" t="s">
        <v>1637</v>
      </c>
      <c r="K34" s="1">
        <v>2.72</v>
      </c>
    </row>
    <row r="35" spans="1:56" x14ac:dyDescent="0.35">
      <c r="A35" s="1" t="s">
        <v>0</v>
      </c>
      <c r="B35" s="1" t="s">
        <v>1636</v>
      </c>
      <c r="K35" s="1">
        <v>2.72</v>
      </c>
    </row>
    <row r="36" spans="1:56" x14ac:dyDescent="0.35">
      <c r="A36" s="1">
        <v>7</v>
      </c>
      <c r="B36" s="1" t="s">
        <v>1635</v>
      </c>
      <c r="C36" s="1">
        <v>1667.5000029616058</v>
      </c>
      <c r="D36" s="1">
        <v>0</v>
      </c>
      <c r="E36">
        <f>(R36-S36*(1000-T36)/(1000-U36))*AK36</f>
        <v>-1.7995399572319271</v>
      </c>
      <c r="F36">
        <f>IF(AV36&lt;&gt;0,1/(1/AV36-1/N36),0)</f>
        <v>4.5569307956856528</v>
      </c>
      <c r="G36">
        <f>((AY36-AL36/2)*S36-E36)/(AY36+AL36/2)</f>
        <v>381.14388815977992</v>
      </c>
      <c r="H36">
        <f>AL36*1000</f>
        <v>35.735142870161972</v>
      </c>
      <c r="I36">
        <f>(AQ36-AW36)</f>
        <v>1.3692227089725222</v>
      </c>
      <c r="J36">
        <f>(P36+AP36*D36)</f>
        <v>31.016677856445313</v>
      </c>
      <c r="K36" s="1"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31.629409790039063</v>
      </c>
      <c r="P36" s="1">
        <v>31.016677856445313</v>
      </c>
      <c r="Q36" s="1">
        <v>31.760478973388672</v>
      </c>
      <c r="R36" s="1">
        <v>400.14715576171875</v>
      </c>
      <c r="S36" s="1">
        <v>389.17401123046875</v>
      </c>
      <c r="T36" s="1">
        <v>4.3592867851257324</v>
      </c>
      <c r="U36" s="1">
        <v>35.593246459960938</v>
      </c>
      <c r="V36" s="1">
        <v>8.2415580749511719</v>
      </c>
      <c r="W36" s="1">
        <v>67.291702270507813</v>
      </c>
      <c r="X36" s="1">
        <v>300.12185668945313</v>
      </c>
      <c r="Y36" s="1">
        <v>499.7314453125</v>
      </c>
      <c r="Z36" s="1">
        <v>0.11088205873966217</v>
      </c>
      <c r="AA36" s="1">
        <v>88.400123596191406</v>
      </c>
      <c r="AB36" s="1">
        <v>-30.234142303466797</v>
      </c>
      <c r="AC36" s="1">
        <v>-1.0467356443405151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1.1033891790053423</v>
      </c>
      <c r="AL36">
        <f>(U36-T36)/(1000-U36)*AK36</f>
        <v>3.5735142870161975E-2</v>
      </c>
      <c r="AM36">
        <f>(P36+273.15)</f>
        <v>304.16667785644529</v>
      </c>
      <c r="AN36">
        <f>(O36+273.15)</f>
        <v>304.77940979003904</v>
      </c>
      <c r="AO36">
        <f>(Y36*AG36+Z36*AH36)*AI36</f>
        <v>79.957029462821083</v>
      </c>
      <c r="AP36">
        <f>((AO36+0.00000010773*(AN36^4-AM36^4))-AL36*44100)/(L36*51.4+0.00000043092*AM36^3)</f>
        <v>-12.187781816983181</v>
      </c>
      <c r="AQ36">
        <f>0.61365*EXP(17.502*J36/(240.97+J36))</f>
        <v>4.5156700952227711</v>
      </c>
      <c r="AR36">
        <f>AQ36*1000/AA36</f>
        <v>51.082169475805152</v>
      </c>
      <c r="AS36">
        <f>(AR36-U36)</f>
        <v>15.488923015844215</v>
      </c>
      <c r="AT36">
        <f>IF(D36,P36,(O36+P36)/2)</f>
        <v>31.323043823242188</v>
      </c>
      <c r="AU36">
        <f>0.61365*EXP(17.502*AT36/(240.97+AT36))</f>
        <v>4.5951437451255952</v>
      </c>
      <c r="AV36">
        <f>IF(AS36&lt;&gt;0,(1000-(AR36+U36)/2)/AS36*AL36,0)</f>
        <v>2.2071556330478024</v>
      </c>
      <c r="AW36">
        <f>U36*AA36/1000</f>
        <v>3.1464473862502489</v>
      </c>
      <c r="AX36">
        <f>(AU36-AW36)</f>
        <v>1.4486963588753463</v>
      </c>
      <c r="AY36">
        <f>1/(1.6/F36+1.37/N36)</f>
        <v>1.4899111797571098</v>
      </c>
      <c r="AZ36">
        <f>G36*AA36*0.001</f>
        <v>33.693166821257506</v>
      </c>
      <c r="BA36">
        <f>G36/S36</f>
        <v>0.9793662401934301</v>
      </c>
      <c r="BB36">
        <f>(1-AL36*AA36/AQ36/F36)*100</f>
        <v>84.648396109943704</v>
      </c>
      <c r="BC36">
        <f>(S36-E36/(N36/1.35))</f>
        <v>389.74157698176572</v>
      </c>
      <c r="BD36">
        <f>E36*BB36/100/BC36</f>
        <v>-3.9084403643844775E-3</v>
      </c>
    </row>
    <row r="37" spans="1:56" x14ac:dyDescent="0.35">
      <c r="A37" s="1" t="s">
        <v>0</v>
      </c>
      <c r="B37" s="1" t="s">
        <v>1634</v>
      </c>
      <c r="K37" s="1">
        <v>2.72</v>
      </c>
    </row>
    <row r="38" spans="1:56" x14ac:dyDescent="0.35">
      <c r="A38" s="1" t="s">
        <v>0</v>
      </c>
      <c r="B38" s="1" t="s">
        <v>1633</v>
      </c>
      <c r="K38" s="1">
        <v>2.72</v>
      </c>
    </row>
    <row r="39" spans="1:56" x14ac:dyDescent="0.35">
      <c r="A39" s="1">
        <v>8</v>
      </c>
      <c r="B39" s="1" t="s">
        <v>1632</v>
      </c>
      <c r="C39" s="1">
        <v>1871.5000029616058</v>
      </c>
      <c r="D39" s="1">
        <v>0</v>
      </c>
      <c r="E39">
        <f>(R39-S39*(1000-T39)/(1000-U39))*AK39</f>
        <v>-1.740201070979432</v>
      </c>
      <c r="F39">
        <f>IF(AV39&lt;&gt;0,1/(1/AV39-1/N39),0)</f>
        <v>4.8193058445671788</v>
      </c>
      <c r="G39">
        <f>((AY39-AL39/2)*S39-E39)/(AY39+AL39/2)</f>
        <v>381.64259276214671</v>
      </c>
      <c r="H39">
        <f>AL39*1000</f>
        <v>35.021850480299875</v>
      </c>
      <c r="I39">
        <f>(AQ39-AW39)</f>
        <v>1.3065585225163243</v>
      </c>
      <c r="J39">
        <f>(P39+AP39*D39)</f>
        <v>30.889606475830078</v>
      </c>
      <c r="K39" s="1"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31.704767227172852</v>
      </c>
      <c r="P39" s="1">
        <v>30.889606475830078</v>
      </c>
      <c r="Q39" s="1">
        <v>31.817295074462891</v>
      </c>
      <c r="R39" s="1">
        <v>400.08908081054688</v>
      </c>
      <c r="S39" s="1">
        <v>389.31082153320313</v>
      </c>
      <c r="T39" s="1">
        <v>5.3366894721984863</v>
      </c>
      <c r="U39" s="1">
        <v>35.932399749755859</v>
      </c>
      <c r="V39" s="1">
        <v>10.04659366607666</v>
      </c>
      <c r="W39" s="1">
        <v>67.644599914550781</v>
      </c>
      <c r="X39" s="1">
        <v>300.16146850585938</v>
      </c>
      <c r="Y39" s="1">
        <v>750.06182861328125</v>
      </c>
      <c r="Z39" s="1">
        <v>7.2315293364226818E-3</v>
      </c>
      <c r="AA39" s="1">
        <v>88.402145385742188</v>
      </c>
      <c r="AB39" s="1">
        <v>-30.312379837036133</v>
      </c>
      <c r="AC39" s="1">
        <v>-1.0903153419494629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1.1035348106833063</v>
      </c>
      <c r="AL39">
        <f>(U39-T39)/(1000-U39)*AK39</f>
        <v>3.5021850480299876E-2</v>
      </c>
      <c r="AM39">
        <f>(P39+273.15)</f>
        <v>304.03960647583006</v>
      </c>
      <c r="AN39">
        <f>(O39+273.15)</f>
        <v>304.85476722717283</v>
      </c>
      <c r="AO39">
        <f>(Y39*AG39+Z39*AH39)*AI39</f>
        <v>120.00988989569487</v>
      </c>
      <c r="AP39">
        <f>((AO39+0.00000010773*(AN39^4-AM39^4))-AL39*44100)/(L39*51.4+0.00000043092*AM39^3)</f>
        <v>-11.583573891692362</v>
      </c>
      <c r="AQ39">
        <f>0.61365*EXP(17.502*J39/(240.97+J39))</f>
        <v>4.4830597492528481</v>
      </c>
      <c r="AR39">
        <f>AQ39*1000/AA39</f>
        <v>50.712114843944633</v>
      </c>
      <c r="AS39">
        <f>(AR39-U39)</f>
        <v>14.779715094188774</v>
      </c>
      <c r="AT39">
        <f>IF(D39,P39,(O39+P39)/2)</f>
        <v>31.297186851501465</v>
      </c>
      <c r="AU39">
        <f>0.61365*EXP(17.502*AT39/(240.97+AT39))</f>
        <v>4.5883895096719893</v>
      </c>
      <c r="AV39">
        <f>IF(AS39&lt;&gt;0,(1000-(AR39+U39)/2)/AS39*AL39,0)</f>
        <v>2.266933066656621</v>
      </c>
      <c r="AW39">
        <f>U39*AA39/1000</f>
        <v>3.1765012267365238</v>
      </c>
      <c r="AX39">
        <f>(AU39-AW39)</f>
        <v>1.4118882829354655</v>
      </c>
      <c r="AY39">
        <f>1/(1.6/F39+1.37/N39)</f>
        <v>1.5335883789451341</v>
      </c>
      <c r="AZ39">
        <f>G39*AA39*0.001</f>
        <v>33.738023970750895</v>
      </c>
      <c r="BA39">
        <f>G39/S39</f>
        <v>0.98030306801938605</v>
      </c>
      <c r="BB39">
        <f>(1-AL39*AA39/AQ39/F39)*100</f>
        <v>85.670109271141385</v>
      </c>
      <c r="BC39">
        <f>(S39-E39/(N39/1.35))</f>
        <v>389.85967210153257</v>
      </c>
      <c r="BD39">
        <f>E39*BB39/100/BC39</f>
        <v>-3.8240225027875909E-3</v>
      </c>
    </row>
    <row r="40" spans="1:56" x14ac:dyDescent="0.35">
      <c r="A40" s="1" t="s">
        <v>0</v>
      </c>
      <c r="B40" s="1" t="s">
        <v>1631</v>
      </c>
      <c r="K40" s="1">
        <v>2.72</v>
      </c>
    </row>
    <row r="41" spans="1:56" x14ac:dyDescent="0.35">
      <c r="A41" s="1" t="s">
        <v>0</v>
      </c>
      <c r="B41" s="1" t="s">
        <v>1630</v>
      </c>
      <c r="K41" s="1">
        <v>2.72</v>
      </c>
    </row>
    <row r="42" spans="1:56" x14ac:dyDescent="0.35">
      <c r="A42" s="1">
        <v>9</v>
      </c>
      <c r="B42" s="1" t="s">
        <v>1629</v>
      </c>
      <c r="C42" s="1">
        <v>2076.0000029504299</v>
      </c>
      <c r="D42" s="1">
        <v>0</v>
      </c>
      <c r="E42">
        <f>(R42-S42*(1000-T42)/(1000-U42))*AK42</f>
        <v>-1.8856737765896574</v>
      </c>
      <c r="F42">
        <f>IF(AV42&lt;&gt;0,1/(1/AV42-1/N42),0)</f>
        <v>4.7773498799464624</v>
      </c>
      <c r="G42">
        <f>((AY42-AL42/2)*S42-E42)/(AY42+AL42/2)</f>
        <v>381.95383703088027</v>
      </c>
      <c r="H42">
        <f>AL42*1000</f>
        <v>34.797882333703186</v>
      </c>
      <c r="I42">
        <f>(AQ42-AW42)</f>
        <v>1.3027099818950565</v>
      </c>
      <c r="J42">
        <f>(P42+AP42*D42)</f>
        <v>31.091602325439453</v>
      </c>
      <c r="K42" s="1"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31.798732757568359</v>
      </c>
      <c r="P42" s="1">
        <v>31.091602325439453</v>
      </c>
      <c r="Q42" s="1">
        <v>31.894197463989258</v>
      </c>
      <c r="R42" s="1">
        <v>400.08349609375</v>
      </c>
      <c r="S42" s="1">
        <v>389.51034545898438</v>
      </c>
      <c r="T42" s="1">
        <v>6.1856002807617188</v>
      </c>
      <c r="U42" s="1">
        <v>36.564109802246094</v>
      </c>
      <c r="V42" s="1">
        <v>11.582613945007324</v>
      </c>
      <c r="W42" s="1">
        <v>68.466751098632813</v>
      </c>
      <c r="X42" s="1">
        <v>300.17745971679688</v>
      </c>
      <c r="Y42" s="1">
        <v>999.1329345703125</v>
      </c>
      <c r="Z42" s="1">
        <v>8.6779184639453888E-2</v>
      </c>
      <c r="AA42" s="1">
        <v>88.400474548339844</v>
      </c>
      <c r="AB42" s="1">
        <v>-30.376165390014648</v>
      </c>
      <c r="AC42" s="1">
        <v>-1.1656152009963989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1.1035936018999881</v>
      </c>
      <c r="AL42">
        <f>(U42-T42)/(1000-U42)*AK42</f>
        <v>3.4797882333703185E-2</v>
      </c>
      <c r="AM42">
        <f>(P42+273.15)</f>
        <v>304.24160232543943</v>
      </c>
      <c r="AN42">
        <f>(O42+273.15)</f>
        <v>304.94873275756834</v>
      </c>
      <c r="AO42">
        <f>(Y42*AG42+Z42*AH42)*AI42</f>
        <v>159.86126595807218</v>
      </c>
      <c r="AP42">
        <f>((AO42+0.00000010773*(AN42^4-AM42^4))-AL42*44100)/(L42*51.4+0.00000043092*AM42^3)</f>
        <v>-11.184794229989668</v>
      </c>
      <c r="AQ42">
        <f>0.61365*EXP(17.502*J42/(240.97+J42))</f>
        <v>4.5349946398512158</v>
      </c>
      <c r="AR42">
        <f>AQ42*1000/AA42</f>
        <v>51.300568950807545</v>
      </c>
      <c r="AS42">
        <f>(AR42-U42)</f>
        <v>14.736459148561451</v>
      </c>
      <c r="AT42">
        <f>IF(D42,P42,(O42+P42)/2)</f>
        <v>31.445167541503906</v>
      </c>
      <c r="AU42">
        <f>0.61365*EXP(17.502*AT42/(240.97+AT42))</f>
        <v>4.6271614793781</v>
      </c>
      <c r="AV42">
        <f>IF(AS42&lt;&gt;0,(1000-(AR42+U42)/2)/AS42*AL42,0)</f>
        <v>2.2576067712088195</v>
      </c>
      <c r="AW42">
        <f>U42*AA42/1000</f>
        <v>3.2322846579561593</v>
      </c>
      <c r="AX42">
        <f>(AU42-AW42)</f>
        <v>1.3948768214219407</v>
      </c>
      <c r="AY42">
        <f>1/(1.6/F42+1.37/N42)</f>
        <v>1.5267615005862336</v>
      </c>
      <c r="AZ42">
        <f>G42*AA42*0.001</f>
        <v>33.764900449089076</v>
      </c>
      <c r="BA42">
        <f>G42/S42</f>
        <v>0.98059998016432703</v>
      </c>
      <c r="BB42">
        <f>(1-AL42*AA42/AQ42/F42)*100</f>
        <v>85.801463423158069</v>
      </c>
      <c r="BC42">
        <f>(S42-E42/(N42/1.35))</f>
        <v>390.1050773788898</v>
      </c>
      <c r="BD42">
        <f>E42*BB42/100/BC42</f>
        <v>-4.1474356257333129E-3</v>
      </c>
    </row>
    <row r="43" spans="1:56" x14ac:dyDescent="0.35">
      <c r="A43" s="1" t="s">
        <v>0</v>
      </c>
      <c r="B43" s="1" t="s">
        <v>1628</v>
      </c>
      <c r="K43" s="1">
        <v>2.72</v>
      </c>
    </row>
    <row r="44" spans="1:56" x14ac:dyDescent="0.35">
      <c r="A44" s="1" t="s">
        <v>0</v>
      </c>
      <c r="B44" s="1" t="s">
        <v>1244</v>
      </c>
      <c r="K44" s="1">
        <v>2.72</v>
      </c>
    </row>
    <row r="45" spans="1:56" x14ac:dyDescent="0.35">
      <c r="A45" s="1">
        <v>10</v>
      </c>
      <c r="B45" s="1" t="s">
        <v>1627</v>
      </c>
      <c r="C45" s="1">
        <v>2280.0000029504299</v>
      </c>
      <c r="D45" s="1">
        <v>0</v>
      </c>
      <c r="E45">
        <f>(R45-S45*(1000-T45)/(1000-U45))*AK45</f>
        <v>-1.8050456289194137</v>
      </c>
      <c r="F45">
        <f>IF(AV45&lt;&gt;0,1/(1/AV45-1/N45),0)</f>
        <v>4.9319169938858245</v>
      </c>
      <c r="G45">
        <f>((AY45-AL45/2)*S45-E45)/(AY45+AL45/2)</f>
        <v>381.94260149104946</v>
      </c>
      <c r="H45">
        <f>AL45*1000</f>
        <v>34.796365744830354</v>
      </c>
      <c r="I45">
        <f>(AQ45-AW45)</f>
        <v>1.2824716417596869</v>
      </c>
      <c r="J45">
        <f>(P45+AP45*D45)</f>
        <v>31.272249221801758</v>
      </c>
      <c r="K45" s="1"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31.888269424438477</v>
      </c>
      <c r="P45" s="1">
        <v>31.272249221801758</v>
      </c>
      <c r="Q45" s="1">
        <v>31.966114044189453</v>
      </c>
      <c r="R45" s="1">
        <v>400.07418823242188</v>
      </c>
      <c r="S45" s="1">
        <v>389.42855834960938</v>
      </c>
      <c r="T45" s="1">
        <v>6.9636635780334473</v>
      </c>
      <c r="U45" s="1">
        <v>37.324111938476563</v>
      </c>
      <c r="V45" s="1">
        <v>12.973331451416016</v>
      </c>
      <c r="W45" s="1">
        <v>69.534965515136719</v>
      </c>
      <c r="X45" s="1">
        <v>300.10601806640625</v>
      </c>
      <c r="Y45" s="1">
        <v>1249.2506103515625</v>
      </c>
      <c r="Z45" s="1">
        <v>5.4235350340604782E-2</v>
      </c>
      <c r="AA45" s="1">
        <v>88.398941040039063</v>
      </c>
      <c r="AB45" s="1">
        <v>-30.32103157043457</v>
      </c>
      <c r="AC45" s="1">
        <v>-1.2488868236541748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1.1033309487735521</v>
      </c>
      <c r="AL45">
        <f>(U45-T45)/(1000-U45)*AK45</f>
        <v>3.4796365744830353E-2</v>
      </c>
      <c r="AM45">
        <f>(P45+273.15)</f>
        <v>304.42224922180174</v>
      </c>
      <c r="AN45">
        <f>(O45+273.15)</f>
        <v>305.03826942443845</v>
      </c>
      <c r="AO45">
        <f>(Y45*AG45+Z45*AH45)*AI45</f>
        <v>199.88009318858167</v>
      </c>
      <c r="AP45">
        <f>((AO45+0.00000010773*(AN45^4-AM45^4))-AL45*44100)/(L45*51.4+0.00000043092*AM45^3)</f>
        <v>-10.863678665370177</v>
      </c>
      <c r="AQ45">
        <f>0.61365*EXP(17.502*J45/(240.97+J45))</f>
        <v>4.5818836123808948</v>
      </c>
      <c r="AR45">
        <f>AQ45*1000/AA45</f>
        <v>51.83188348721955</v>
      </c>
      <c r="AS45">
        <f>(AR45-U45)</f>
        <v>14.507771548742987</v>
      </c>
      <c r="AT45">
        <f>IF(D45,P45,(O45+P45)/2)</f>
        <v>31.580259323120117</v>
      </c>
      <c r="AU45">
        <f>0.61365*EXP(17.502*AT45/(240.97+AT45))</f>
        <v>4.662805257740807</v>
      </c>
      <c r="AV45">
        <f>IF(AS45&lt;&gt;0,(1000-(AR45+U45)/2)/AS45*AL45,0)</f>
        <v>2.2915451432733911</v>
      </c>
      <c r="AW45">
        <f>U45*AA45/1000</f>
        <v>3.2994119706212079</v>
      </c>
      <c r="AX45">
        <f>(AU45-AW45)</f>
        <v>1.3633932871195991</v>
      </c>
      <c r="AY45">
        <f>1/(1.6/F45+1.37/N45)</f>
        <v>1.5516267448447385</v>
      </c>
      <c r="AZ45">
        <f>G45*AA45*0.001</f>
        <v>33.763321509886417</v>
      </c>
      <c r="BA45">
        <f>G45/S45</f>
        <v>0.98077707271833048</v>
      </c>
      <c r="BB45">
        <f>(1-AL45*AA45/AQ45/F45)*100</f>
        <v>86.38802515827193</v>
      </c>
      <c r="BC45">
        <f>(S45-E45/(N45/1.35))</f>
        <v>389.99786056175856</v>
      </c>
      <c r="BD45">
        <f>E45*BB45/100/BC45</f>
        <v>-3.9983380159652419E-3</v>
      </c>
    </row>
    <row r="46" spans="1:56" x14ac:dyDescent="0.35">
      <c r="A46" s="1" t="s">
        <v>0</v>
      </c>
      <c r="B46" s="1" t="s">
        <v>1626</v>
      </c>
      <c r="K46" s="1">
        <v>2.72</v>
      </c>
    </row>
    <row r="47" spans="1:56" x14ac:dyDescent="0.35">
      <c r="A47" s="1" t="s">
        <v>0</v>
      </c>
      <c r="B47" s="1" t="s">
        <v>1241</v>
      </c>
      <c r="K47" s="1">
        <v>2.72</v>
      </c>
    </row>
    <row r="48" spans="1:56" x14ac:dyDescent="0.35">
      <c r="A48" s="1">
        <v>11</v>
      </c>
      <c r="B48" s="1" t="s">
        <v>1625</v>
      </c>
      <c r="C48" s="1">
        <v>2485.0000029504299</v>
      </c>
      <c r="D48" s="1">
        <v>0</v>
      </c>
      <c r="E48">
        <f>(R48-S48*(1000-T48)/(1000-U48))*AK48</f>
        <v>-1.6912783399410742</v>
      </c>
      <c r="F48">
        <f>IF(AV48&lt;&gt;0,1/(1/AV48-1/N48),0)</f>
        <v>5.4344362614765478</v>
      </c>
      <c r="G48">
        <f>((AY48-AL48/2)*S48-E48)/(AY48+AL48/2)</f>
        <v>381.79066551142813</v>
      </c>
      <c r="H48">
        <f>AL48*1000</f>
        <v>35.249907119765403</v>
      </c>
      <c r="I48">
        <f>(AQ48-AW48)</f>
        <v>1.2421707802927635</v>
      </c>
      <c r="J48">
        <f>(P48+AP48*D48)</f>
        <v>31.492050170898438</v>
      </c>
      <c r="K48" s="1"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32.005470275878906</v>
      </c>
      <c r="P48" s="1">
        <v>31.492050170898438</v>
      </c>
      <c r="Q48" s="1">
        <v>32.057056427001953</v>
      </c>
      <c r="R48" s="1">
        <v>399.99746704101563</v>
      </c>
      <c r="S48" s="1">
        <v>389.10037231445313</v>
      </c>
      <c r="T48" s="1">
        <v>7.7161688804626465</v>
      </c>
      <c r="U48" s="1">
        <v>38.433395385742188</v>
      </c>
      <c r="V48" s="1">
        <v>14.279592514038086</v>
      </c>
      <c r="W48" s="1">
        <v>71.125083923339844</v>
      </c>
      <c r="X48" s="1">
        <v>300.1402587890625</v>
      </c>
      <c r="Y48" s="1">
        <v>1599.671875</v>
      </c>
      <c r="Z48" s="1">
        <v>0.1217220202088356</v>
      </c>
      <c r="AA48" s="1">
        <v>88.395355224609375</v>
      </c>
      <c r="AB48" s="1">
        <v>-30.197116851806641</v>
      </c>
      <c r="AC48" s="1">
        <v>-1.3898570537567139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1.1034568337833179</v>
      </c>
      <c r="AL48">
        <f>(U48-T48)/(1000-U48)*AK48</f>
        <v>3.5249907119765403E-2</v>
      </c>
      <c r="AM48">
        <f>(P48+273.15)</f>
        <v>304.64205017089841</v>
      </c>
      <c r="AN48">
        <f>(O48+273.15)</f>
        <v>305.15547027587888</v>
      </c>
      <c r="AO48">
        <f>(Y48*AG48+Z48*AH48)*AI48</f>
        <v>255.94749427912757</v>
      </c>
      <c r="AP48">
        <f>((AO48+0.00000010773*(AN48^4-AM48^4))-AL48*44100)/(L48*51.4+0.00000043092*AM48^3)</f>
        <v>-10.576320526241899</v>
      </c>
      <c r="AQ48">
        <f>0.61365*EXP(17.502*J48/(240.97+J48))</f>
        <v>4.6395044179033071</v>
      </c>
      <c r="AR48">
        <f>AQ48*1000/AA48</f>
        <v>52.485839398625593</v>
      </c>
      <c r="AS48">
        <f>(AR48-U48)</f>
        <v>14.052444012883406</v>
      </c>
      <c r="AT48">
        <f>IF(D48,P48,(O48+P48)/2)</f>
        <v>31.748760223388672</v>
      </c>
      <c r="AU48">
        <f>0.61365*EXP(17.502*AT48/(240.97+AT48))</f>
        <v>4.7075988907949462</v>
      </c>
      <c r="AV48">
        <f>IF(AS48&lt;&gt;0,(1000-(AR48+U48)/2)/AS48*AL48,0)</f>
        <v>2.3944204864394094</v>
      </c>
      <c r="AW48">
        <f>U48*AA48/1000</f>
        <v>3.3973336376105436</v>
      </c>
      <c r="AX48">
        <f>(AU48-AW48)</f>
        <v>1.3102652531844026</v>
      </c>
      <c r="AY48">
        <f>1/(1.6/F48+1.37/N48)</f>
        <v>1.627375860895969</v>
      </c>
      <c r="AZ48">
        <f>G48*AA48*0.001</f>
        <v>33.748521499322706</v>
      </c>
      <c r="BA48">
        <f>G48/S48</f>
        <v>0.98121382727149487</v>
      </c>
      <c r="BB48">
        <f>(1-AL48*AA48/AQ48/F48)*100</f>
        <v>87.641626105832984</v>
      </c>
      <c r="BC48">
        <f>(S48-E48/(N48/1.35))</f>
        <v>389.63379290220018</v>
      </c>
      <c r="BD48">
        <f>E48*BB48/100/BC48</f>
        <v>-3.8042486717063326E-3</v>
      </c>
    </row>
    <row r="49" spans="1:56" x14ac:dyDescent="0.35">
      <c r="A49" s="1" t="s">
        <v>0</v>
      </c>
      <c r="B49" s="1" t="s">
        <v>1624</v>
      </c>
      <c r="K49" s="1">
        <v>2.72</v>
      </c>
    </row>
    <row r="50" spans="1:56" x14ac:dyDescent="0.35">
      <c r="A50" s="1" t="s">
        <v>0</v>
      </c>
      <c r="B50" s="1" t="s">
        <v>1620</v>
      </c>
      <c r="K50" s="1">
        <v>2.72</v>
      </c>
    </row>
    <row r="51" spans="1:56" x14ac:dyDescent="0.35">
      <c r="A51" s="1">
        <v>12</v>
      </c>
      <c r="B51" s="1" t="s">
        <v>1237</v>
      </c>
      <c r="C51" s="1">
        <v>2690.500002939254</v>
      </c>
      <c r="D51" s="1">
        <v>0</v>
      </c>
      <c r="E51">
        <f>(R51-S51*(1000-T51)/(1000-U51))*AK51</f>
        <v>-0.86446475770903219</v>
      </c>
      <c r="F51">
        <f>IF(AV51&lt;&gt;0,1/(1/AV51-1/N51),0)</f>
        <v>6.2477048063452658</v>
      </c>
      <c r="G51">
        <f>((AY51-AL51/2)*S51-E51)/(AY51+AL51/2)</f>
        <v>380.72737746034375</v>
      </c>
      <c r="H51">
        <f>AL51*1000</f>
        <v>35.993487468359334</v>
      </c>
      <c r="I51">
        <f>(AQ51-AW51)</f>
        <v>1.1942556234585275</v>
      </c>
      <c r="J51">
        <f>(P51+AP51*D51)</f>
        <v>31.761812210083008</v>
      </c>
      <c r="K51" s="1"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32.150550842285156</v>
      </c>
      <c r="P51" s="1">
        <v>31.761812210083008</v>
      </c>
      <c r="Q51" s="1">
        <v>32.170482635498047</v>
      </c>
      <c r="R51" s="1">
        <v>400.08172607421875</v>
      </c>
      <c r="S51" s="1">
        <v>388.20236206054688</v>
      </c>
      <c r="T51" s="1">
        <v>8.4645633697509766</v>
      </c>
      <c r="U51" s="1">
        <v>39.785816192626953</v>
      </c>
      <c r="V51" s="1">
        <v>15.536309242248535</v>
      </c>
      <c r="W51" s="1">
        <v>73.025001525878906</v>
      </c>
      <c r="X51" s="1">
        <v>300.13858032226563</v>
      </c>
      <c r="Y51" s="1">
        <v>1999.62939453125</v>
      </c>
      <c r="Z51" s="1">
        <v>8.9186117053031921E-2</v>
      </c>
      <c r="AA51" s="1">
        <v>88.394027709960938</v>
      </c>
      <c r="AB51" s="1">
        <v>-29.752286911010742</v>
      </c>
      <c r="AC51" s="1">
        <v>-1.543647289276123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1.1034506629495056</v>
      </c>
      <c r="AL51">
        <f>(U51-T51)/(1000-U51)*AK51</f>
        <v>3.5993487468359335E-2</v>
      </c>
      <c r="AM51">
        <f>(P51+273.15)</f>
        <v>304.91181221008299</v>
      </c>
      <c r="AN51">
        <f>(O51+273.15)</f>
        <v>305.30055084228513</v>
      </c>
      <c r="AO51">
        <f>(Y51*AG51+Z51*AH51)*AI51</f>
        <v>319.94069597376802</v>
      </c>
      <c r="AP51">
        <f>((AO51+0.00000010773*(AN51^4-AM51^4))-AL51*44100)/(L51*51.4+0.00000043092*AM51^3)</f>
        <v>-10.330611429525673</v>
      </c>
      <c r="AQ51">
        <f>0.61365*EXP(17.502*J51/(240.97+J51))</f>
        <v>4.7110841624530071</v>
      </c>
      <c r="AR51">
        <f>AQ51*1000/AA51</f>
        <v>53.296407964472969</v>
      </c>
      <c r="AS51">
        <f>(AR51-U51)</f>
        <v>13.510591771846016</v>
      </c>
      <c r="AT51">
        <f>IF(D51,P51,(O51+P51)/2)</f>
        <v>31.956181526184082</v>
      </c>
      <c r="AU51">
        <f>0.61365*EXP(17.502*AT51/(240.97+AT51))</f>
        <v>4.7632530794392487</v>
      </c>
      <c r="AV51">
        <f>IF(AS51&lt;&gt;0,(1000-(AR51+U51)/2)/AS51*AL51,0)</f>
        <v>2.540104172602609</v>
      </c>
      <c r="AW51">
        <f>U51*AA51/1000</f>
        <v>3.5168285389944796</v>
      </c>
      <c r="AX51">
        <f>(AU51-AW51)</f>
        <v>1.2464245404447691</v>
      </c>
      <c r="AY51">
        <f>1/(1.6/F51+1.37/N51)</f>
        <v>1.7356245407763788</v>
      </c>
      <c r="AZ51">
        <f>G51*AA51*0.001</f>
        <v>33.65402635317038</v>
      </c>
      <c r="BA51">
        <f>G51/S51</f>
        <v>0.98074461844970107</v>
      </c>
      <c r="BB51">
        <f>(1-AL51*AA51/AQ51/F51)*100</f>
        <v>89.190502963119485</v>
      </c>
      <c r="BC51">
        <f>(S51-E51/(N51/1.35))</f>
        <v>388.47500984905923</v>
      </c>
      <c r="BD51">
        <f>E51*BB51/100/BC51</f>
        <v>-1.9847363299872901E-3</v>
      </c>
    </row>
    <row r="52" spans="1:56" x14ac:dyDescent="0.35">
      <c r="A52" s="1" t="s">
        <v>0</v>
      </c>
      <c r="B52" s="1" t="s">
        <v>1623</v>
      </c>
      <c r="K52" s="1">
        <v>2.0536000000000003</v>
      </c>
    </row>
    <row r="53" spans="1:56" x14ac:dyDescent="0.35">
      <c r="A53" s="1" t="s">
        <v>0</v>
      </c>
      <c r="B53" s="1" t="s">
        <v>1622</v>
      </c>
    </row>
    <row r="54" spans="1:56" x14ac:dyDescent="0.35">
      <c r="A54" s="1" t="s">
        <v>0</v>
      </c>
      <c r="B54" s="1" t="s">
        <v>1621</v>
      </c>
    </row>
    <row r="55" spans="1:56" x14ac:dyDescent="0.35">
      <c r="A55" s="1" t="s">
        <v>0</v>
      </c>
      <c r="B55" s="1" t="s">
        <v>1620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613625-EB9F-43D4-8254-4A1F03CD44AB}">
  <dimension ref="A1:BD55"/>
  <sheetViews>
    <sheetView zoomScale="50" workbookViewId="0">
      <selection activeCell="K18" sqref="K18:K51"/>
    </sheetView>
  </sheetViews>
  <sheetFormatPr defaultRowHeight="14.5" x14ac:dyDescent="0.35"/>
  <sheetData>
    <row r="1" spans="1:56" x14ac:dyDescent="0.35">
      <c r="A1" s="1" t="s">
        <v>70</v>
      </c>
    </row>
    <row r="2" spans="1:56" x14ac:dyDescent="0.35">
      <c r="A2" s="1" t="s">
        <v>1706</v>
      </c>
    </row>
    <row r="3" spans="1:56" x14ac:dyDescent="0.35">
      <c r="A3" s="1" t="s">
        <v>69</v>
      </c>
      <c r="B3" s="1" t="s">
        <v>68</v>
      </c>
    </row>
    <row r="4" spans="1:56" x14ac:dyDescent="0.35">
      <c r="A4" s="1" t="s">
        <v>67</v>
      </c>
      <c r="B4" s="1" t="s">
        <v>66</v>
      </c>
      <c r="C4" s="1">
        <v>1</v>
      </c>
      <c r="D4" s="1">
        <v>0.15999999642372131</v>
      </c>
    </row>
    <row r="5" spans="1:56" x14ac:dyDescent="0.35">
      <c r="A5" s="1" t="s">
        <v>65</v>
      </c>
      <c r="B5" s="1">
        <v>4</v>
      </c>
    </row>
    <row r="6" spans="1:56" x14ac:dyDescent="0.35">
      <c r="A6" s="1" t="s">
        <v>64</v>
      </c>
      <c r="B6" s="1" t="s">
        <v>63</v>
      </c>
    </row>
    <row r="7" spans="1:56" x14ac:dyDescent="0.35">
      <c r="A7" s="1" t="s">
        <v>0</v>
      </c>
      <c r="B7" s="1" t="s">
        <v>62</v>
      </c>
    </row>
    <row r="9" spans="1:56" x14ac:dyDescent="0.35">
      <c r="A9" s="1" t="s">
        <v>61</v>
      </c>
      <c r="B9" s="1" t="s">
        <v>60</v>
      </c>
      <c r="C9" s="1" t="s">
        <v>59</v>
      </c>
      <c r="D9" s="1" t="s">
        <v>58</v>
      </c>
      <c r="E9" s="1" t="s">
        <v>57</v>
      </c>
      <c r="F9" s="1" t="s">
        <v>56</v>
      </c>
      <c r="G9" s="1" t="s">
        <v>55</v>
      </c>
      <c r="H9" s="1" t="s">
        <v>54</v>
      </c>
      <c r="I9" s="1" t="s">
        <v>53</v>
      </c>
      <c r="J9" s="1" t="s">
        <v>52</v>
      </c>
      <c r="K9" s="1" t="s">
        <v>51</v>
      </c>
      <c r="L9" s="1" t="s">
        <v>50</v>
      </c>
      <c r="M9" s="1" t="s">
        <v>49</v>
      </c>
      <c r="N9" s="1" t="s">
        <v>48</v>
      </c>
      <c r="O9" s="1" t="s">
        <v>47</v>
      </c>
      <c r="P9" s="1" t="s">
        <v>46</v>
      </c>
      <c r="Q9" s="1" t="s">
        <v>45</v>
      </c>
      <c r="R9" s="1" t="s">
        <v>44</v>
      </c>
      <c r="S9" s="1" t="s">
        <v>43</v>
      </c>
      <c r="T9" s="1" t="s">
        <v>42</v>
      </c>
      <c r="U9" s="1" t="s">
        <v>41</v>
      </c>
      <c r="V9" s="1" t="s">
        <v>40</v>
      </c>
      <c r="W9" s="1" t="s">
        <v>39</v>
      </c>
      <c r="X9" s="1" t="s">
        <v>38</v>
      </c>
      <c r="Y9" s="1" t="s">
        <v>37</v>
      </c>
      <c r="Z9" s="1" t="s">
        <v>36</v>
      </c>
      <c r="AA9" s="1" t="s">
        <v>35</v>
      </c>
      <c r="AB9" s="1" t="s">
        <v>34</v>
      </c>
      <c r="AC9" s="1" t="s">
        <v>33</v>
      </c>
      <c r="AD9" s="1" t="s">
        <v>32</v>
      </c>
      <c r="AE9" s="1" t="s">
        <v>31</v>
      </c>
      <c r="AF9" s="1" t="s">
        <v>30</v>
      </c>
      <c r="AG9" s="1" t="s">
        <v>29</v>
      </c>
      <c r="AH9" s="1" t="s">
        <v>28</v>
      </c>
      <c r="AI9" s="1" t="s">
        <v>27</v>
      </c>
      <c r="AJ9" s="1" t="s">
        <v>26</v>
      </c>
      <c r="AK9" s="1" t="s">
        <v>25</v>
      </c>
      <c r="AL9" s="1" t="s">
        <v>24</v>
      </c>
      <c r="AM9" s="1" t="s">
        <v>23</v>
      </c>
      <c r="AN9" s="1" t="s">
        <v>22</v>
      </c>
      <c r="AO9" s="1" t="s">
        <v>21</v>
      </c>
      <c r="AP9" s="1" t="s">
        <v>20</v>
      </c>
      <c r="AQ9" s="1" t="s">
        <v>19</v>
      </c>
      <c r="AR9" s="1" t="s">
        <v>18</v>
      </c>
      <c r="AS9" s="1" t="s">
        <v>17</v>
      </c>
      <c r="AT9" s="1" t="s">
        <v>16</v>
      </c>
      <c r="AU9" s="1" t="s">
        <v>15</v>
      </c>
      <c r="AV9" s="1" t="s">
        <v>14</v>
      </c>
      <c r="AW9" s="1" t="s">
        <v>13</v>
      </c>
      <c r="AX9" s="1" t="s">
        <v>12</v>
      </c>
      <c r="AY9" s="1" t="s">
        <v>11</v>
      </c>
      <c r="AZ9" s="1" t="s">
        <v>10</v>
      </c>
      <c r="BA9" s="1" t="s">
        <v>9</v>
      </c>
      <c r="BB9" s="1" t="s">
        <v>8</v>
      </c>
      <c r="BC9" s="1" t="s">
        <v>7</v>
      </c>
      <c r="BD9" s="1" t="s">
        <v>6</v>
      </c>
    </row>
    <row r="10" spans="1:56" x14ac:dyDescent="0.35">
      <c r="A10" s="1" t="s">
        <v>5</v>
      </c>
      <c r="B10" s="1" t="s">
        <v>5</v>
      </c>
      <c r="C10" s="1" t="s">
        <v>5</v>
      </c>
      <c r="D10" s="1" t="s">
        <v>5</v>
      </c>
      <c r="E10" s="1" t="s">
        <v>4</v>
      </c>
      <c r="F10" s="1" t="s">
        <v>4</v>
      </c>
      <c r="G10" s="1" t="s">
        <v>4</v>
      </c>
      <c r="H10" s="1" t="s">
        <v>4</v>
      </c>
      <c r="I10" s="1" t="s">
        <v>4</v>
      </c>
      <c r="J10" s="1" t="s">
        <v>4</v>
      </c>
      <c r="K10" s="1" t="s">
        <v>5</v>
      </c>
      <c r="L10" s="1" t="s">
        <v>4</v>
      </c>
      <c r="M10" s="1" t="s">
        <v>5</v>
      </c>
      <c r="N10" s="1" t="s">
        <v>4</v>
      </c>
      <c r="O10" s="1" t="s">
        <v>5</v>
      </c>
      <c r="P10" s="1" t="s">
        <v>5</v>
      </c>
      <c r="Q10" s="1" t="s">
        <v>5</v>
      </c>
      <c r="R10" s="1" t="s">
        <v>5</v>
      </c>
      <c r="S10" s="1" t="s">
        <v>5</v>
      </c>
      <c r="T10" s="1" t="s">
        <v>5</v>
      </c>
      <c r="U10" s="1" t="s">
        <v>5</v>
      </c>
      <c r="V10" s="1" t="s">
        <v>5</v>
      </c>
      <c r="W10" s="1" t="s">
        <v>5</v>
      </c>
      <c r="X10" s="1" t="s">
        <v>5</v>
      </c>
      <c r="Y10" s="1" t="s">
        <v>5</v>
      </c>
      <c r="Z10" s="1" t="s">
        <v>5</v>
      </c>
      <c r="AA10" s="1" t="s">
        <v>5</v>
      </c>
      <c r="AB10" s="1" t="s">
        <v>5</v>
      </c>
      <c r="AC10" s="1" t="s">
        <v>5</v>
      </c>
      <c r="AD10" s="1" t="s">
        <v>5</v>
      </c>
      <c r="AE10" s="1" t="s">
        <v>5</v>
      </c>
      <c r="AF10" s="1" t="s">
        <v>5</v>
      </c>
      <c r="AG10" s="1" t="s">
        <v>5</v>
      </c>
      <c r="AH10" s="1" t="s">
        <v>5</v>
      </c>
      <c r="AI10" s="1" t="s">
        <v>5</v>
      </c>
      <c r="AJ10" s="1" t="s">
        <v>5</v>
      </c>
      <c r="AK10" s="1" t="s">
        <v>4</v>
      </c>
      <c r="AL10" s="1" t="s">
        <v>4</v>
      </c>
      <c r="AM10" s="1" t="s">
        <v>4</v>
      </c>
      <c r="AN10" s="1" t="s">
        <v>4</v>
      </c>
      <c r="AO10" s="1" t="s">
        <v>4</v>
      </c>
      <c r="AP10" s="1" t="s">
        <v>4</v>
      </c>
      <c r="AQ10" s="1" t="s">
        <v>4</v>
      </c>
      <c r="AR10" s="1" t="s">
        <v>4</v>
      </c>
      <c r="AS10" s="1" t="s">
        <v>4</v>
      </c>
      <c r="AT10" s="1" t="s">
        <v>4</v>
      </c>
      <c r="AU10" s="1" t="s">
        <v>4</v>
      </c>
      <c r="AV10" s="1" t="s">
        <v>4</v>
      </c>
      <c r="AW10" s="1" t="s">
        <v>4</v>
      </c>
      <c r="AX10" s="1" t="s">
        <v>4</v>
      </c>
      <c r="AY10" s="1" t="s">
        <v>4</v>
      </c>
      <c r="AZ10" s="1" t="s">
        <v>4</v>
      </c>
      <c r="BA10" s="1" t="s">
        <v>4</v>
      </c>
      <c r="BB10" s="1" t="s">
        <v>4</v>
      </c>
      <c r="BC10" s="1" t="s">
        <v>4</v>
      </c>
      <c r="BD10" s="1" t="s">
        <v>4</v>
      </c>
    </row>
    <row r="11" spans="1:56" x14ac:dyDescent="0.35">
      <c r="A11" s="1" t="s">
        <v>0</v>
      </c>
      <c r="B11" s="1" t="s">
        <v>1705</v>
      </c>
    </row>
    <row r="12" spans="1:56" x14ac:dyDescent="0.35">
      <c r="A12" s="1" t="s">
        <v>0</v>
      </c>
      <c r="B12" s="1" t="s">
        <v>1704</v>
      </c>
    </row>
    <row r="13" spans="1:56" x14ac:dyDescent="0.35">
      <c r="A13" s="1" t="s">
        <v>0</v>
      </c>
      <c r="B13" s="1" t="s">
        <v>1703</v>
      </c>
    </row>
    <row r="14" spans="1:56" x14ac:dyDescent="0.35">
      <c r="A14" s="1" t="s">
        <v>0</v>
      </c>
      <c r="B14" s="1" t="s">
        <v>1702</v>
      </c>
    </row>
    <row r="15" spans="1:56" x14ac:dyDescent="0.35">
      <c r="A15" s="1" t="s">
        <v>0</v>
      </c>
      <c r="B15" s="1" t="s">
        <v>1701</v>
      </c>
    </row>
    <row r="16" spans="1:56" x14ac:dyDescent="0.35">
      <c r="A16" s="1" t="s">
        <v>0</v>
      </c>
      <c r="B16" s="1" t="s">
        <v>1700</v>
      </c>
    </row>
    <row r="17" spans="1:56" x14ac:dyDescent="0.35">
      <c r="A17" s="1" t="s">
        <v>0</v>
      </c>
      <c r="B17" s="1" t="s">
        <v>1699</v>
      </c>
    </row>
    <row r="18" spans="1:56" x14ac:dyDescent="0.35">
      <c r="A18" s="1">
        <v>1</v>
      </c>
      <c r="B18" s="1" t="s">
        <v>1698</v>
      </c>
      <c r="C18" s="1">
        <v>486.50000137463212</v>
      </c>
      <c r="D18" s="1">
        <v>0</v>
      </c>
      <c r="E18">
        <f>(R18-S18*(1000-T18)/(1000-U18))*AK18</f>
        <v>-0.92690106184778809</v>
      </c>
      <c r="F18">
        <f>IF(AV18&lt;&gt;0,1/(1/AV18-1/N18),0)</f>
        <v>6.5697542562707998</v>
      </c>
      <c r="G18">
        <f>((AY18-AL18/2)*S18-E18)/(AY18+AL18/2)</f>
        <v>382.29909605569338</v>
      </c>
      <c r="H18">
        <f>AL18*1000</f>
        <v>33.52497914895649</v>
      </c>
      <c r="I18">
        <f>(AQ18-AW18)</f>
        <v>1.0910149454675837</v>
      </c>
      <c r="J18">
        <f>(P18+AP18*D18)</f>
        <v>31.323455810546875</v>
      </c>
      <c r="K18" s="1"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32.167366027832031</v>
      </c>
      <c r="P18" s="1">
        <v>31.323455810546875</v>
      </c>
      <c r="Q18" s="1">
        <v>32.260452270507813</v>
      </c>
      <c r="R18" s="1">
        <v>400.04364013671875</v>
      </c>
      <c r="S18" s="1">
        <v>389.06411743164063</v>
      </c>
      <c r="T18" s="1">
        <v>10.468435287475586</v>
      </c>
      <c r="U18" s="1">
        <v>39.643283843994141</v>
      </c>
      <c r="V18" s="1">
        <v>19.196102142333984</v>
      </c>
      <c r="W18" s="1">
        <v>72.694389343261719</v>
      </c>
      <c r="X18" s="1">
        <v>300.16592407226563</v>
      </c>
      <c r="Y18" s="1">
        <v>-9.5411434769630432E-2</v>
      </c>
      <c r="Z18" s="1">
        <v>0.11208856105804443</v>
      </c>
      <c r="AA18" s="1">
        <v>88.394203186035156</v>
      </c>
      <c r="AB18" s="1">
        <v>-31.112186431884766</v>
      </c>
      <c r="AC18" s="1">
        <v>-1.5034654140472412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1.1035511914421527</v>
      </c>
      <c r="AL18">
        <f>(U18-T18)/(1000-U18)*AK18</f>
        <v>3.3524979148956489E-2</v>
      </c>
      <c r="AM18">
        <f>(P18+273.15)</f>
        <v>304.47345581054685</v>
      </c>
      <c r="AN18">
        <f>(O18+273.15)</f>
        <v>305.31736602783201</v>
      </c>
      <c r="AO18">
        <f>(Y18*AG18+Z18*AH18)*AI18</f>
        <v>-1.5265829221922989E-2</v>
      </c>
      <c r="AP18">
        <f>((AO18+0.00000010773*(AN18^4-AM18^4))-AL18*44100)/(L18*51.4+0.00000043092*AM18^3)</f>
        <v>-12.017539370181604</v>
      </c>
      <c r="AQ18">
        <f>0.61365*EXP(17.502*J18/(240.97+J18))</f>
        <v>4.5952514325352665</v>
      </c>
      <c r="AR18">
        <f>AQ18*1000/AA18</f>
        <v>51.985891233886271</v>
      </c>
      <c r="AS18">
        <f>(AR18-U18)</f>
        <v>12.34260738989213</v>
      </c>
      <c r="AT18">
        <f>IF(D18,P18,(O18+P18)/2)</f>
        <v>31.745410919189453</v>
      </c>
      <c r="AU18">
        <f>0.61365*EXP(17.502*AT18/(240.97+AT18))</f>
        <v>4.7067048882236548</v>
      </c>
      <c r="AV18">
        <f>IF(AS18&lt;&gt;0,(1000-(AR18+U18)/2)/AS18*AL18,0)</f>
        <v>2.5917575635754746</v>
      </c>
      <c r="AW18">
        <f>U18*AA18/1000</f>
        <v>3.5042364870676828</v>
      </c>
      <c r="AX18">
        <f>(AU18-AW18)</f>
        <v>1.2024684011559721</v>
      </c>
      <c r="AY18">
        <f>1/(1.6/F18+1.37/N18)</f>
        <v>1.774283641592924</v>
      </c>
      <c r="AZ18">
        <f>G18*AA18*0.001</f>
        <v>33.793023974584536</v>
      </c>
      <c r="BA18">
        <f>G18/S18</f>
        <v>0.98261206553663771</v>
      </c>
      <c r="BB18">
        <f>(1-AL18*AA18/AQ18/F18)*100</f>
        <v>90.18401473802993</v>
      </c>
      <c r="BC18">
        <f>(S18-E18/(N18/1.35))</f>
        <v>389.35645731297052</v>
      </c>
      <c r="BD18">
        <f>E18*BB18/100/BC18</f>
        <v>-2.146918522920099E-3</v>
      </c>
    </row>
    <row r="19" spans="1:56" x14ac:dyDescent="0.35">
      <c r="A19" s="1" t="s">
        <v>0</v>
      </c>
      <c r="B19" s="1" t="s">
        <v>1697</v>
      </c>
      <c r="K19" s="1">
        <v>2.72</v>
      </c>
    </row>
    <row r="20" spans="1:56" x14ac:dyDescent="0.35">
      <c r="A20" s="1" t="s">
        <v>0</v>
      </c>
      <c r="B20" s="1" t="s">
        <v>1696</v>
      </c>
      <c r="K20" s="1">
        <v>2.72</v>
      </c>
    </row>
    <row r="21" spans="1:56" x14ac:dyDescent="0.35">
      <c r="A21" s="1">
        <v>2</v>
      </c>
      <c r="B21" s="1" t="s">
        <v>1695</v>
      </c>
      <c r="C21" s="1">
        <v>691.00000138580799</v>
      </c>
      <c r="D21" s="1">
        <v>0</v>
      </c>
      <c r="E21">
        <f>(R21-S21*(1000-T21)/(1000-U21))*AK21</f>
        <v>-1.251625047046202</v>
      </c>
      <c r="F21">
        <f>IF(AV21&lt;&gt;0,1/(1/AV21-1/N21),0)</f>
        <v>5.7403381219442293</v>
      </c>
      <c r="G21">
        <f>((AY21-AL21/2)*S21-E21)/(AY21+AL21/2)</f>
        <v>382.99360089278247</v>
      </c>
      <c r="H21">
        <f>AL21*1000</f>
        <v>32.196258904344411</v>
      </c>
      <c r="I21">
        <f>(AQ21-AW21)</f>
        <v>1.1079916706612742</v>
      </c>
      <c r="J21">
        <f>(P21+AP21*D21)</f>
        <v>31.223464965820313</v>
      </c>
      <c r="K21" s="1"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32.129528045654297</v>
      </c>
      <c r="P21" s="1">
        <v>31.223464965820313</v>
      </c>
      <c r="Q21" s="1">
        <v>32.249828338623047</v>
      </c>
      <c r="R21" s="1">
        <v>399.9296875</v>
      </c>
      <c r="S21" s="1">
        <v>389.69244384765625</v>
      </c>
      <c r="T21" s="1">
        <v>11.116408348083496</v>
      </c>
      <c r="U21" s="1">
        <v>39.154926300048828</v>
      </c>
      <c r="V21" s="1">
        <v>20.428659439086914</v>
      </c>
      <c r="W21" s="1">
        <v>71.955131530761719</v>
      </c>
      <c r="X21" s="1">
        <v>300.10458374023438</v>
      </c>
      <c r="Y21" s="1">
        <v>25.920515060424805</v>
      </c>
      <c r="Z21" s="1">
        <v>0.25189325213432312</v>
      </c>
      <c r="AA21" s="1">
        <v>88.397254943847656</v>
      </c>
      <c r="AB21" s="1">
        <v>-31.238119125366211</v>
      </c>
      <c r="AC21" s="1">
        <v>-1.4176220893859863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1.1033256755155674</v>
      </c>
      <c r="AL21">
        <f>(U21-T21)/(1000-U21)*AK21</f>
        <v>3.219625890434441E-2</v>
      </c>
      <c r="AM21">
        <f>(P21+273.15)</f>
        <v>304.37346496582029</v>
      </c>
      <c r="AN21">
        <f>(O21+273.15)</f>
        <v>305.27952804565427</v>
      </c>
      <c r="AO21">
        <f>(Y21*AG21+Z21*AH21)*AI21</f>
        <v>4.1472823169689832</v>
      </c>
      <c r="AP21">
        <f>((AO21+0.00000010773*(AN21^4-AM21^4))-AL21*44100)/(L21*51.4+0.00000043092*AM21^3)</f>
        <v>-11.498803269034786</v>
      </c>
      <c r="AQ21">
        <f>0.61365*EXP(17.502*J21/(240.97+J21))</f>
        <v>4.569179673114256</v>
      </c>
      <c r="AR21">
        <f>AQ21*1000/AA21</f>
        <v>51.689157949720531</v>
      </c>
      <c r="AS21">
        <f>(AR21-U21)</f>
        <v>12.534231649671703</v>
      </c>
      <c r="AT21">
        <f>IF(D21,P21,(O21+P21)/2)</f>
        <v>31.676496505737305</v>
      </c>
      <c r="AU21">
        <f>0.61365*EXP(17.502*AT21/(240.97+AT21))</f>
        <v>4.6883429059092601</v>
      </c>
      <c r="AV21">
        <f>IF(AS21&lt;&gt;0,(1000-(AR21+U21)/2)/AS21*AL21,0)</f>
        <v>2.451992266868035</v>
      </c>
      <c r="AW21">
        <f>U21*AA21/1000</f>
        <v>3.4611880024529817</v>
      </c>
      <c r="AX21">
        <f>(AU21-AW21)</f>
        <v>1.2271549034562783</v>
      </c>
      <c r="AY21">
        <f>1/(1.6/F21+1.37/N21)</f>
        <v>1.6700160016339909</v>
      </c>
      <c r="AZ21">
        <f>G21*AA21*0.001</f>
        <v>33.855582979981534</v>
      </c>
      <c r="BA21">
        <f>G21/S21</f>
        <v>0.98280992341362261</v>
      </c>
      <c r="BB21">
        <f>(1-AL21*AA21/AQ21/F21)*100</f>
        <v>89.149032080801518</v>
      </c>
      <c r="BC21">
        <f>(S21-E21/(N21/1.35))</f>
        <v>390.08720002259645</v>
      </c>
      <c r="BD21">
        <f>E21*BB21/100/BC21</f>
        <v>-2.8604158625505538E-3</v>
      </c>
    </row>
    <row r="22" spans="1:56" x14ac:dyDescent="0.35">
      <c r="A22" s="1" t="s">
        <v>0</v>
      </c>
      <c r="B22" s="1" t="s">
        <v>1694</v>
      </c>
      <c r="K22" s="1">
        <v>2.72</v>
      </c>
    </row>
    <row r="23" spans="1:56" x14ac:dyDescent="0.35">
      <c r="A23" s="1" t="s">
        <v>0</v>
      </c>
      <c r="B23" s="1" t="s">
        <v>1693</v>
      </c>
      <c r="K23" s="1">
        <v>2.72</v>
      </c>
    </row>
    <row r="24" spans="1:56" x14ac:dyDescent="0.35">
      <c r="A24" s="1">
        <v>3</v>
      </c>
      <c r="B24" s="1" t="s">
        <v>1692</v>
      </c>
      <c r="C24" s="1">
        <v>896.00000138580799</v>
      </c>
      <c r="D24" s="1">
        <v>0</v>
      </c>
      <c r="E24">
        <f>(R24-S24*(1000-T24)/(1000-U24))*AK24</f>
        <v>-1.4133609995506804</v>
      </c>
      <c r="F24">
        <f>IF(AV24&lt;&gt;0,1/(1/AV24-1/N24),0)</f>
        <v>5.3389042649210579</v>
      </c>
      <c r="G24">
        <f>((AY24-AL24/2)*S24-E24)/(AY24+AL24/2)</f>
        <v>383.72641127556733</v>
      </c>
      <c r="H24">
        <f>AL24*1000</f>
        <v>31.170915700680847</v>
      </c>
      <c r="I24">
        <f>(AQ24-AW24)</f>
        <v>1.1075466226399451</v>
      </c>
      <c r="J24">
        <f>(P24+AP24*D24)</f>
        <v>31.117904663085938</v>
      </c>
      <c r="K24" s="1"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32.057056427001953</v>
      </c>
      <c r="P24" s="1">
        <v>31.117904663085938</v>
      </c>
      <c r="Q24" s="1">
        <v>32.190906524658203</v>
      </c>
      <c r="R24" s="1">
        <v>400.07241821289063</v>
      </c>
      <c r="S24" s="1">
        <v>390.32717895507813</v>
      </c>
      <c r="T24" s="1">
        <v>11.698230743408203</v>
      </c>
      <c r="U24" s="1">
        <v>38.849117279052734</v>
      </c>
      <c r="V24" s="1">
        <v>21.586765289306641</v>
      </c>
      <c r="W24" s="1">
        <v>71.688346862792969</v>
      </c>
      <c r="X24" s="1">
        <v>300.1414794921875</v>
      </c>
      <c r="Y24" s="1">
        <v>49.778762817382813</v>
      </c>
      <c r="Z24" s="1">
        <v>9.4008959829807281E-2</v>
      </c>
      <c r="AA24" s="1">
        <v>88.399665832519531</v>
      </c>
      <c r="AB24" s="1">
        <v>-31.399175643920898</v>
      </c>
      <c r="AC24" s="1">
        <v>-1.3750742673873901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1.1034613216624536</v>
      </c>
      <c r="AL24">
        <f>(U24-T24)/(1000-U24)*AK24</f>
        <v>3.1170915700680847E-2</v>
      </c>
      <c r="AM24">
        <f>(P24+273.15)</f>
        <v>304.26790466308591</v>
      </c>
      <c r="AN24">
        <f>(O24+273.15)</f>
        <v>305.20705642700193</v>
      </c>
      <c r="AO24">
        <f>(Y24*AG24+Z24*AH24)*AI24</f>
        <v>7.9646018727585215</v>
      </c>
      <c r="AP24">
        <f>((AO24+0.00000010773*(AN24^4-AM24^4))-AL24*44100)/(L24*51.4+0.00000043092*AM24^3)</f>
        <v>-11.095314909073576</v>
      </c>
      <c r="AQ24">
        <f>0.61365*EXP(17.502*J24/(240.97+J24))</f>
        <v>4.5417956079965673</v>
      </c>
      <c r="AR24">
        <f>AQ24*1000/AA24</f>
        <v>51.377972588735503</v>
      </c>
      <c r="AS24">
        <f>(AR24-U24)</f>
        <v>12.528855309682768</v>
      </c>
      <c r="AT24">
        <f>IF(D24,P24,(O24+P24)/2)</f>
        <v>31.587480545043945</v>
      </c>
      <c r="AU24">
        <f>0.61365*EXP(17.502*AT24/(240.97+AT24))</f>
        <v>4.6647172800218684</v>
      </c>
      <c r="AV24">
        <f>IF(AS24&lt;&gt;0,(1000-(AR24+U24)/2)/AS24*AL24,0)</f>
        <v>2.3756907122699622</v>
      </c>
      <c r="AW24">
        <f>U24*AA24/1000</f>
        <v>3.4342489853566223</v>
      </c>
      <c r="AX24">
        <f>(AU24-AW24)</f>
        <v>1.2304682946652461</v>
      </c>
      <c r="AY24">
        <f>1/(1.6/F24+1.37/N24)</f>
        <v>1.6135424123399909</v>
      </c>
      <c r="AZ24">
        <f>G24*AA24*0.001</f>
        <v>33.921286527872105</v>
      </c>
      <c r="BA24">
        <f>G24/S24</f>
        <v>0.98308914153203131</v>
      </c>
      <c r="BB24">
        <f>(1-AL24*AA24/AQ24/F24)*100</f>
        <v>88.636281560749964</v>
      </c>
      <c r="BC24">
        <f>(S24-E24/(N24/1.35))</f>
        <v>390.77294582696118</v>
      </c>
      <c r="BD24">
        <f>E24*BB24/100/BC24</f>
        <v>-3.2058274463716424E-3</v>
      </c>
    </row>
    <row r="25" spans="1:56" x14ac:dyDescent="0.35">
      <c r="A25" s="1" t="s">
        <v>0</v>
      </c>
      <c r="B25" s="1" t="s">
        <v>1691</v>
      </c>
      <c r="K25" s="1">
        <v>2.72</v>
      </c>
    </row>
    <row r="26" spans="1:56" x14ac:dyDescent="0.35">
      <c r="A26" s="1" t="s">
        <v>0</v>
      </c>
      <c r="B26" s="1" t="s">
        <v>1690</v>
      </c>
      <c r="K26" s="1">
        <v>2.72</v>
      </c>
    </row>
    <row r="27" spans="1:56" x14ac:dyDescent="0.35">
      <c r="A27" s="1">
        <v>4</v>
      </c>
      <c r="B27" s="1" t="s">
        <v>1689</v>
      </c>
      <c r="C27" s="1">
        <v>1101.000001385808</v>
      </c>
      <c r="D27" s="1">
        <v>0</v>
      </c>
      <c r="E27">
        <f>(R27-S27*(1000-T27)/(1000-U27))*AK27</f>
        <v>-1.5563899862776749</v>
      </c>
      <c r="F27">
        <f>IF(AV27&lt;&gt;0,1/(1/AV27-1/N27),0)</f>
        <v>5.3494591829697411</v>
      </c>
      <c r="G27">
        <f>((AY27-AL27/2)*S27-E27)/(AY27+AL27/2)</f>
        <v>384.22064358775282</v>
      </c>
      <c r="H27">
        <f>AL27*1000</f>
        <v>30.584507047853297</v>
      </c>
      <c r="I27">
        <f>(AQ27-AW27)</f>
        <v>1.0858328102633044</v>
      </c>
      <c r="J27">
        <f>(P27+AP27*D27)</f>
        <v>31.043083190917969</v>
      </c>
      <c r="K27" s="1"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32.004932403564453</v>
      </c>
      <c r="P27" s="1">
        <v>31.043083190917969</v>
      </c>
      <c r="Q27" s="1">
        <v>32.141433715820313</v>
      </c>
      <c r="R27" s="1">
        <v>400.00875854492188</v>
      </c>
      <c r="S27" s="1">
        <v>390.59323120117188</v>
      </c>
      <c r="T27" s="1">
        <v>12.238058090209961</v>
      </c>
      <c r="U27" s="1">
        <v>38.877277374267578</v>
      </c>
      <c r="V27" s="1">
        <v>22.648971557617188</v>
      </c>
      <c r="W27" s="1">
        <v>71.950164794921875</v>
      </c>
      <c r="X27" s="1">
        <v>300.14266967773438</v>
      </c>
      <c r="Y27" s="1">
        <v>101.10580444335938</v>
      </c>
      <c r="Z27" s="1">
        <v>4.9414746463298798E-2</v>
      </c>
      <c r="AA27" s="1">
        <v>88.397125244140625</v>
      </c>
      <c r="AB27" s="1">
        <v>-31.424880981445313</v>
      </c>
      <c r="AC27" s="1">
        <v>-1.3888322114944458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1.1034656973446115</v>
      </c>
      <c r="AL27">
        <f>(U27-T27)/(1000-U27)*AK27</f>
        <v>3.0584507047853298E-2</v>
      </c>
      <c r="AM27">
        <f>(P27+273.15)</f>
        <v>304.19308319091795</v>
      </c>
      <c r="AN27">
        <f>(O27+273.15)</f>
        <v>305.15493240356443</v>
      </c>
      <c r="AO27">
        <f>(Y27*AG27+Z27*AH27)*AI27</f>
        <v>16.176928349354966</v>
      </c>
      <c r="AP27">
        <f>((AO27+0.00000010773*(AN27^4-AM27^4))-AL27*44100)/(L27*51.4+0.00000043092*AM27^3)</f>
        <v>-10.814943001651049</v>
      </c>
      <c r="AQ27">
        <f>0.61365*EXP(17.502*J27/(240.97+J27))</f>
        <v>4.5224723674676301</v>
      </c>
      <c r="AR27">
        <f>AQ27*1000/AA27</f>
        <v>51.160853421162592</v>
      </c>
      <c r="AS27">
        <f>(AR27-U27)</f>
        <v>12.283576046895014</v>
      </c>
      <c r="AT27">
        <f>IF(D27,P27,(O27+P27)/2)</f>
        <v>31.524007797241211</v>
      </c>
      <c r="AU27">
        <f>0.61365*EXP(17.502*AT27/(240.97+AT27))</f>
        <v>4.6479344270760086</v>
      </c>
      <c r="AV27">
        <f>IF(AS27&lt;&gt;0,(1000-(AR27+U27)/2)/AS27*AL27,0)</f>
        <v>2.3777783451173473</v>
      </c>
      <c r="AW27">
        <f>U27*AA27/1000</f>
        <v>3.4366395572043258</v>
      </c>
      <c r="AX27">
        <f>(AU27-AW27)</f>
        <v>1.2112948698716828</v>
      </c>
      <c r="AY27">
        <f>1/(1.6/F27+1.37/N27)</f>
        <v>1.615083360984735</v>
      </c>
      <c r="AZ27">
        <f>G27*AA27*0.001</f>
        <v>33.964000352610903</v>
      </c>
      <c r="BA27">
        <f>G27/S27</f>
        <v>0.98368484882899343</v>
      </c>
      <c r="BB27">
        <f>(1-AL27*AA27/AQ27/F27)*100</f>
        <v>88.824838027076609</v>
      </c>
      <c r="BC27">
        <f>(S27-E27/(N27/1.35))</f>
        <v>391.08410868812223</v>
      </c>
      <c r="BD27">
        <f>E27*BB27/100/BC27</f>
        <v>-3.5349451784635294E-3</v>
      </c>
    </row>
    <row r="28" spans="1:56" x14ac:dyDescent="0.35">
      <c r="A28" s="1" t="s">
        <v>0</v>
      </c>
      <c r="B28" s="1" t="s">
        <v>1688</v>
      </c>
      <c r="K28" s="1">
        <v>2.72</v>
      </c>
    </row>
    <row r="29" spans="1:56" x14ac:dyDescent="0.35">
      <c r="A29" s="1" t="s">
        <v>0</v>
      </c>
      <c r="B29" s="1" t="s">
        <v>1687</v>
      </c>
      <c r="K29" s="1">
        <v>2.72</v>
      </c>
    </row>
    <row r="30" spans="1:56" x14ac:dyDescent="0.35">
      <c r="A30" s="1">
        <v>5</v>
      </c>
      <c r="B30" s="1" t="s">
        <v>1686</v>
      </c>
      <c r="C30" s="1">
        <v>1305.000001385808</v>
      </c>
      <c r="D30" s="1">
        <v>0</v>
      </c>
      <c r="E30">
        <f>(R30-S30*(1000-T30)/(1000-U30))*AK30</f>
        <v>-1.6482858615158344</v>
      </c>
      <c r="F30">
        <f>IF(AV30&lt;&gt;0,1/(1/AV30-1/N30),0)</f>
        <v>5.2044220715103036</v>
      </c>
      <c r="G30">
        <f>((AY30-AL30/2)*S30-E30)/(AY30+AL30/2)</f>
        <v>384.5302539254252</v>
      </c>
      <c r="H30">
        <f>AL30*1000</f>
        <v>30.105490478223238</v>
      </c>
      <c r="I30">
        <f>(AQ30-AW30)</f>
        <v>1.0819757645531842</v>
      </c>
      <c r="J30">
        <f>(P30+AP30*D30)</f>
        <v>31.068145751953125</v>
      </c>
      <c r="K30" s="1"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31.986625671386719</v>
      </c>
      <c r="P30" s="1">
        <v>31.068145751953125</v>
      </c>
      <c r="Q30" s="1">
        <v>32.120689392089844</v>
      </c>
      <c r="R30" s="1">
        <v>399.98770141601563</v>
      </c>
      <c r="S30" s="1">
        <v>390.819580078125</v>
      </c>
      <c r="T30" s="1">
        <v>12.776751518249512</v>
      </c>
      <c r="U30" s="1">
        <v>38.993446350097656</v>
      </c>
      <c r="V30" s="1">
        <v>23.670808792114258</v>
      </c>
      <c r="W30" s="1">
        <v>72.241081237792969</v>
      </c>
      <c r="X30" s="1">
        <v>300.16705322265625</v>
      </c>
      <c r="Y30" s="1">
        <v>149.11103820800781</v>
      </c>
      <c r="Z30" s="1">
        <v>6.8699181079864502E-2</v>
      </c>
      <c r="AA30" s="1">
        <v>88.398475646972656</v>
      </c>
      <c r="AB30" s="1">
        <v>-31.367145538330078</v>
      </c>
      <c r="AC30" s="1">
        <v>-1.4068175554275513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1.1035553427303535</v>
      </c>
      <c r="AL30">
        <f>(U30-T30)/(1000-U30)*AK30</f>
        <v>3.0105490478223237E-2</v>
      </c>
      <c r="AM30">
        <f>(P30+273.15)</f>
        <v>304.2181457519531</v>
      </c>
      <c r="AN30">
        <f>(O30+273.15)</f>
        <v>305.1366256713867</v>
      </c>
      <c r="AO30">
        <f>(Y30*AG30+Z30*AH30)*AI30</f>
        <v>23.857765580018622</v>
      </c>
      <c r="AP30">
        <f>((AO30+0.00000010773*(AN30^4-AM30^4))-AL30*44100)/(L30*51.4+0.00000043092*AM30^3)</f>
        <v>-10.583157381857072</v>
      </c>
      <c r="AQ30">
        <f>0.61365*EXP(17.502*J30/(240.97+J30))</f>
        <v>4.5289369821238266</v>
      </c>
      <c r="AR30">
        <f>AQ30*1000/AA30</f>
        <v>51.233202258040606</v>
      </c>
      <c r="AS30">
        <f>(AR30-U30)</f>
        <v>12.23975590794295</v>
      </c>
      <c r="AT30">
        <f>IF(D30,P30,(O30+P30)/2)</f>
        <v>31.527385711669922</v>
      </c>
      <c r="AU30">
        <f>0.61365*EXP(17.502*AT30/(240.97+AT30))</f>
        <v>4.6488262562162364</v>
      </c>
      <c r="AV30">
        <f>IF(AS30&lt;&gt;0,(1000-(AR30+U30)/2)/AS30*AL30,0)</f>
        <v>2.3486850505156394</v>
      </c>
      <c r="AW30">
        <f>U30*AA30/1000</f>
        <v>3.4469612175706423</v>
      </c>
      <c r="AX30">
        <f>(AU30-AW30)</f>
        <v>1.201865038645594</v>
      </c>
      <c r="AY30">
        <f>1/(1.6/F30+1.37/N30)</f>
        <v>1.5936298130483364</v>
      </c>
      <c r="AZ30">
        <f>G30*AA30*0.001</f>
        <v>33.991888287150914</v>
      </c>
      <c r="BA30">
        <f>G30/S30</f>
        <v>0.98390734120475087</v>
      </c>
      <c r="BB30">
        <f>(1-AL30*AA30/AQ30/F30)*100</f>
        <v>88.709278491573215</v>
      </c>
      <c r="BC30">
        <f>(S30-E30/(N30/1.35))</f>
        <v>391.33944105680672</v>
      </c>
      <c r="BD30">
        <f>E30*BB30/100/BC30</f>
        <v>-3.7363535126454543E-3</v>
      </c>
    </row>
    <row r="31" spans="1:56" x14ac:dyDescent="0.35">
      <c r="A31" s="1" t="s">
        <v>0</v>
      </c>
      <c r="B31" s="1" t="s">
        <v>1685</v>
      </c>
      <c r="K31" s="1">
        <v>2.72</v>
      </c>
    </row>
    <row r="32" spans="1:56" x14ac:dyDescent="0.35">
      <c r="A32" s="1" t="s">
        <v>0</v>
      </c>
      <c r="B32" s="1" t="s">
        <v>1684</v>
      </c>
      <c r="K32" s="1">
        <v>2.72</v>
      </c>
    </row>
    <row r="33" spans="1:56" x14ac:dyDescent="0.35">
      <c r="A33" s="1">
        <v>6</v>
      </c>
      <c r="B33" s="1" t="s">
        <v>1683</v>
      </c>
      <c r="C33" s="1">
        <v>1510.000001385808</v>
      </c>
      <c r="D33" s="1">
        <v>0</v>
      </c>
      <c r="E33">
        <f>(R33-S33*(1000-T33)/(1000-U33))*AK33</f>
        <v>-1.2611277066951347</v>
      </c>
      <c r="F33">
        <f>IF(AV33&lt;&gt;0,1/(1/AV33-1/N33),0)</f>
        <v>5.3165560092707915</v>
      </c>
      <c r="G33">
        <f>((AY33-AL33/2)*S33-E33)/(AY33+AL33/2)</f>
        <v>384.24799446427568</v>
      </c>
      <c r="H33">
        <f>AL33*1000</f>
        <v>29.850617640230936</v>
      </c>
      <c r="I33">
        <f>(AQ33-AW33)</f>
        <v>1.0623544364077762</v>
      </c>
      <c r="J33">
        <f>(P33+AP33*D33)</f>
        <v>31.09227180480957</v>
      </c>
      <c r="K33" s="1"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31.98150634765625</v>
      </c>
      <c r="P33" s="1">
        <v>31.09227180480957</v>
      </c>
      <c r="Q33" s="1">
        <v>32.108253479003906</v>
      </c>
      <c r="R33" s="1">
        <v>400.07192993164063</v>
      </c>
      <c r="S33" s="1">
        <v>390.64718627929688</v>
      </c>
      <c r="T33" s="1">
        <v>13.29881763458252</v>
      </c>
      <c r="U33" s="1">
        <v>39.287590026855469</v>
      </c>
      <c r="V33" s="1">
        <v>24.644088745117188</v>
      </c>
      <c r="W33" s="1">
        <v>72.803977966308594</v>
      </c>
      <c r="X33" s="1">
        <v>300.14413452148438</v>
      </c>
      <c r="Y33" s="1">
        <v>301.12136840820313</v>
      </c>
      <c r="Z33" s="1">
        <v>6.0261604376137257E-3</v>
      </c>
      <c r="AA33" s="1">
        <v>88.394660949707031</v>
      </c>
      <c r="AB33" s="1">
        <v>-31.338233947753906</v>
      </c>
      <c r="AC33" s="1">
        <v>-1.4330786466598511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1.1034710827995746</v>
      </c>
      <c r="AL33">
        <f>(U33-T33)/(1000-U33)*AK33</f>
        <v>2.9850617640230937E-2</v>
      </c>
      <c r="AM33">
        <f>(P33+273.15)</f>
        <v>304.24227180480955</v>
      </c>
      <c r="AN33">
        <f>(O33+273.15)</f>
        <v>305.13150634765623</v>
      </c>
      <c r="AO33">
        <f>(Y33*AG33+Z33*AH33)*AI33</f>
        <v>48.179417868418568</v>
      </c>
      <c r="AP33">
        <f>((AO33+0.00000010773*(AN33^4-AM33^4))-AL33*44100)/(L33*51.4+0.00000043092*AM33^3)</f>
        <v>-10.294664113685421</v>
      </c>
      <c r="AQ33">
        <f>0.61365*EXP(17.502*J33/(240.97+J33))</f>
        <v>4.5351676363627567</v>
      </c>
      <c r="AR33">
        <f>AQ33*1000/AA33</f>
        <v>51.30590001293271</v>
      </c>
      <c r="AS33">
        <f>(AR33-U33)</f>
        <v>12.018309986077242</v>
      </c>
      <c r="AT33">
        <f>IF(D33,P33,(O33+P33)/2)</f>
        <v>31.53688907623291</v>
      </c>
      <c r="AU33">
        <f>0.61365*EXP(17.502*AT33/(240.97+AT33))</f>
        <v>4.6513361118722516</v>
      </c>
      <c r="AV33">
        <f>IF(AS33&lt;&gt;0,(1000-(AR33+U33)/2)/AS33*AL33,0)</f>
        <v>2.3712553476578204</v>
      </c>
      <c r="AW33">
        <f>U33*AA33/1000</f>
        <v>3.4728131999549805</v>
      </c>
      <c r="AX33">
        <f>(AU33-AW33)</f>
        <v>1.1785229119172711</v>
      </c>
      <c r="AY33">
        <f>1/(1.6/F33+1.37/N33)</f>
        <v>1.6102693069668312</v>
      </c>
      <c r="AZ33">
        <f>G33*AA33*0.001</f>
        <v>33.965471191274553</v>
      </c>
      <c r="BA33">
        <f>G33/S33</f>
        <v>0.98361899934319241</v>
      </c>
      <c r="BB33">
        <f>(1-AL33*AA33/AQ33/F33)*100</f>
        <v>89.056515739252745</v>
      </c>
      <c r="BC33">
        <f>(S33-E33/(N33/1.35))</f>
        <v>391.04493954476641</v>
      </c>
      <c r="BD33">
        <f>E33*BB33/100/BC33</f>
        <v>-2.8720903431521247E-3</v>
      </c>
    </row>
    <row r="34" spans="1:56" x14ac:dyDescent="0.35">
      <c r="A34" s="1" t="s">
        <v>0</v>
      </c>
      <c r="B34" s="1" t="s">
        <v>1682</v>
      </c>
      <c r="K34" s="1">
        <v>2.72</v>
      </c>
    </row>
    <row r="35" spans="1:56" x14ac:dyDescent="0.35">
      <c r="A35" s="1" t="s">
        <v>0</v>
      </c>
      <c r="B35" s="1" t="s">
        <v>1681</v>
      </c>
      <c r="K35" s="1">
        <v>2.72</v>
      </c>
    </row>
    <row r="36" spans="1:56" x14ac:dyDescent="0.35">
      <c r="A36" s="1">
        <v>7</v>
      </c>
      <c r="B36" s="1" t="s">
        <v>1680</v>
      </c>
      <c r="C36" s="1">
        <v>1715.000001385808</v>
      </c>
      <c r="D36" s="1">
        <v>0</v>
      </c>
      <c r="E36">
        <f>(R36-S36*(1000-T36)/(1000-U36))*AK36</f>
        <v>-0.82731461603486289</v>
      </c>
      <c r="F36">
        <f>IF(AV36&lt;&gt;0,1/(1/AV36-1/N36),0)</f>
        <v>5.4253386613813541</v>
      </c>
      <c r="G36">
        <f>((AY36-AL36/2)*S36-E36)/(AY36+AL36/2)</f>
        <v>383.62067433770073</v>
      </c>
      <c r="H36">
        <f>AL36*1000</f>
        <v>29.71631837783319</v>
      </c>
      <c r="I36">
        <f>(AQ36-AW36)</f>
        <v>1.0477528716741364</v>
      </c>
      <c r="J36">
        <f>(P36+AP36*D36)</f>
        <v>31.174009323120117</v>
      </c>
      <c r="K36" s="1"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31.990119934082031</v>
      </c>
      <c r="P36" s="1">
        <v>31.174009323120117</v>
      </c>
      <c r="Q36" s="1">
        <v>32.107059478759766</v>
      </c>
      <c r="R36" s="1">
        <v>399.93954467773438</v>
      </c>
      <c r="S36" s="1">
        <v>390.1824951171875</v>
      </c>
      <c r="T36" s="1">
        <v>13.833694458007813</v>
      </c>
      <c r="U36" s="1">
        <v>39.692592620849609</v>
      </c>
      <c r="V36" s="1">
        <v>25.622524261474609</v>
      </c>
      <c r="W36" s="1">
        <v>73.517921447753906</v>
      </c>
      <c r="X36" s="1">
        <v>300.1678466796875</v>
      </c>
      <c r="Y36" s="1">
        <v>501.06082153320313</v>
      </c>
      <c r="Z36" s="1">
        <v>2.5309953838586807E-2</v>
      </c>
      <c r="AA36" s="1">
        <v>88.393806457519531</v>
      </c>
      <c r="AB36" s="1">
        <v>-31.266510009765625</v>
      </c>
      <c r="AC36" s="1">
        <v>-1.4852272272109985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1.1035582598517919</v>
      </c>
      <c r="AL36">
        <f>(U36-T36)/(1000-U36)*AK36</f>
        <v>2.971631837783319E-2</v>
      </c>
      <c r="AM36">
        <f>(P36+273.15)</f>
        <v>304.32400932312009</v>
      </c>
      <c r="AN36">
        <f>(O36+273.15)</f>
        <v>305.14011993408201</v>
      </c>
      <c r="AO36">
        <f>(Y36*AG36+Z36*AH36)*AI36</f>
        <v>80.169729653379363</v>
      </c>
      <c r="AP36">
        <f>((AO36+0.00000010773*(AN36^4-AM36^4))-AL36*44100)/(L36*51.4+0.00000043092*AM36^3)</f>
        <v>-9.9907205087349897</v>
      </c>
      <c r="AQ36">
        <f>0.61365*EXP(17.502*J36/(240.97+J36))</f>
        <v>4.5563322215986846</v>
      </c>
      <c r="AR36">
        <f>AQ36*1000/AA36</f>
        <v>51.545831141329742</v>
      </c>
      <c r="AS36">
        <f>(AR36-U36)</f>
        <v>11.853238520480133</v>
      </c>
      <c r="AT36">
        <f>IF(D36,P36,(O36+P36)/2)</f>
        <v>31.582064628601074</v>
      </c>
      <c r="AU36">
        <f>0.61365*EXP(17.502*AT36/(240.97+AT36))</f>
        <v>4.6632831993223691</v>
      </c>
      <c r="AV36">
        <f>IF(AS36&lt;&gt;0,(1000-(AR36+U36)/2)/AS36*AL36,0)</f>
        <v>2.3926527171816421</v>
      </c>
      <c r="AW36">
        <f>U36*AA36/1000</f>
        <v>3.5085793499245481</v>
      </c>
      <c r="AX36">
        <f>(AU36-AW36)</f>
        <v>1.154703849397821</v>
      </c>
      <c r="AY36">
        <f>1/(1.6/F36+1.37/N36)</f>
        <v>1.6260694120098431</v>
      </c>
      <c r="AZ36">
        <f>G36*AA36*0.001</f>
        <v>33.909691640509848</v>
      </c>
      <c r="BA36">
        <f>G36/S36</f>
        <v>0.98318268794319952</v>
      </c>
      <c r="BB36">
        <f>(1-AL36*AA36/AQ36/F36)*100</f>
        <v>89.373882766124098</v>
      </c>
      <c r="BC36">
        <f>(S36-E36/(N36/1.35))</f>
        <v>390.44342593993571</v>
      </c>
      <c r="BD36">
        <f>E36*BB36/100/BC36</f>
        <v>-1.8937524514902574E-3</v>
      </c>
    </row>
    <row r="37" spans="1:56" x14ac:dyDescent="0.35">
      <c r="A37" s="1" t="s">
        <v>0</v>
      </c>
      <c r="B37" s="1" t="s">
        <v>1679</v>
      </c>
      <c r="K37" s="1">
        <v>2.72</v>
      </c>
    </row>
    <row r="38" spans="1:56" x14ac:dyDescent="0.35">
      <c r="A38" s="1" t="s">
        <v>0</v>
      </c>
      <c r="B38" s="1" t="s">
        <v>1678</v>
      </c>
      <c r="K38" s="1">
        <v>2.72</v>
      </c>
    </row>
    <row r="39" spans="1:56" x14ac:dyDescent="0.35">
      <c r="A39" s="1">
        <v>8</v>
      </c>
      <c r="B39" s="1" t="s">
        <v>1677</v>
      </c>
      <c r="C39" s="1">
        <v>1920.5000013746321</v>
      </c>
      <c r="D39" s="1">
        <v>0</v>
      </c>
      <c r="E39">
        <f>(R39-S39*(1000-T39)/(1000-U39))*AK39</f>
        <v>-0.14852583090357194</v>
      </c>
      <c r="F39">
        <f>IF(AV39&lt;&gt;0,1/(1/AV39-1/N39),0)</f>
        <v>5.6938061190311844</v>
      </c>
      <c r="G39">
        <f>((AY39-AL39/2)*S39-E39)/(AY39+AL39/2)</f>
        <v>382.99178781991401</v>
      </c>
      <c r="H39">
        <f>AL39*1000</f>
        <v>29.757916427194044</v>
      </c>
      <c r="I39">
        <f>(AQ39-AW39)</f>
        <v>1.0268929677576293</v>
      </c>
      <c r="J39">
        <f>(P39+AP39*D39)</f>
        <v>31.284658432006836</v>
      </c>
      <c r="K39" s="1"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32.021415710449219</v>
      </c>
      <c r="P39" s="1">
        <v>31.284658432006836</v>
      </c>
      <c r="Q39" s="1">
        <v>32.124530792236328</v>
      </c>
      <c r="R39" s="1">
        <v>400.18936157226563</v>
      </c>
      <c r="S39" s="1">
        <v>389.81399536132813</v>
      </c>
      <c r="T39" s="1">
        <v>14.379363059997559</v>
      </c>
      <c r="U39" s="1">
        <v>40.255428314208984</v>
      </c>
      <c r="V39" s="1">
        <v>26.585298538208008</v>
      </c>
      <c r="W39" s="1">
        <v>74.426284790039063</v>
      </c>
      <c r="X39" s="1">
        <v>300.21255493164063</v>
      </c>
      <c r="Y39" s="1">
        <v>750.0714111328125</v>
      </c>
      <c r="Z39" s="1">
        <v>9.4009481370449066E-2</v>
      </c>
      <c r="AA39" s="1">
        <v>88.3912353515625</v>
      </c>
      <c r="AB39" s="1">
        <v>-31.199680328369141</v>
      </c>
      <c r="AC39" s="1">
        <v>-1.5500608682632446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1.1037226284251491</v>
      </c>
      <c r="AL39">
        <f>(U39-T39)/(1000-U39)*AK39</f>
        <v>2.9757916427194043E-2</v>
      </c>
      <c r="AM39">
        <f>(P39+273.15)</f>
        <v>304.43465843200681</v>
      </c>
      <c r="AN39">
        <f>(O39+273.15)</f>
        <v>305.1714157104492</v>
      </c>
      <c r="AO39">
        <f>(Y39*AG39+Z39*AH39)*AI39</f>
        <v>120.0114230987856</v>
      </c>
      <c r="AP39">
        <f>((AO39+0.00000010773*(AN39^4-AM39^4))-AL39*44100)/(L39*51.4+0.00000043092*AM39^3)</f>
        <v>-9.6863884001996503</v>
      </c>
      <c r="AQ39">
        <f>0.61365*EXP(17.502*J39/(240.97+J39))</f>
        <v>4.5851200060568287</v>
      </c>
      <c r="AR39">
        <f>AQ39*1000/AA39</f>
        <v>51.873016457120684</v>
      </c>
      <c r="AS39">
        <f>(AR39-U39)</f>
        <v>11.6175881429117</v>
      </c>
      <c r="AT39">
        <f>IF(D39,P39,(O39+P39)/2)</f>
        <v>31.653037071228027</v>
      </c>
      <c r="AU39">
        <f>0.61365*EXP(17.502*AT39/(240.97+AT39))</f>
        <v>4.6821064754707598</v>
      </c>
      <c r="AV39">
        <f>IF(AS39&lt;&gt;0,(1000-(AR39+U39)/2)/AS39*AL39,0)</f>
        <v>2.4434625154514316</v>
      </c>
      <c r="AW39">
        <f>U39*AA39/1000</f>
        <v>3.5582270382991994</v>
      </c>
      <c r="AX39">
        <f>(AU39-AW39)</f>
        <v>1.1238794371715604</v>
      </c>
      <c r="AY39">
        <f>1/(1.6/F39+1.37/N39)</f>
        <v>1.663687165096648</v>
      </c>
      <c r="AZ39">
        <f>G39*AA39*0.001</f>
        <v>33.853117254905712</v>
      </c>
      <c r="BA39">
        <f>G39/S39</f>
        <v>0.98249881322221266</v>
      </c>
      <c r="BB39">
        <f>(1-AL39*AA39/AQ39/F39)*100</f>
        <v>89.924691760084016</v>
      </c>
      <c r="BC39">
        <f>(S39-E39/(N39/1.35))</f>
        <v>389.86083965309558</v>
      </c>
      <c r="BD39">
        <f>E39*BB39/100/BC39</f>
        <v>-3.4258735948700504E-4</v>
      </c>
    </row>
    <row r="40" spans="1:56" x14ac:dyDescent="0.35">
      <c r="A40" s="1" t="s">
        <v>0</v>
      </c>
      <c r="B40" s="1" t="s">
        <v>1676</v>
      </c>
      <c r="K40" s="1">
        <v>2.72</v>
      </c>
    </row>
    <row r="41" spans="1:56" x14ac:dyDescent="0.35">
      <c r="A41" s="1" t="s">
        <v>0</v>
      </c>
      <c r="B41" s="1" t="s">
        <v>1675</v>
      </c>
      <c r="K41" s="1">
        <v>2.72</v>
      </c>
    </row>
    <row r="42" spans="1:56" x14ac:dyDescent="0.35">
      <c r="A42" s="1">
        <v>9</v>
      </c>
      <c r="B42" s="1" t="s">
        <v>1674</v>
      </c>
      <c r="C42" s="1">
        <v>2125.5000013746321</v>
      </c>
      <c r="D42" s="1">
        <v>0</v>
      </c>
      <c r="E42">
        <f>(R42-S42*(1000-T42)/(1000-U42))*AK42</f>
        <v>0.4885325783790832</v>
      </c>
      <c r="F42">
        <f>IF(AV42&lt;&gt;0,1/(1/AV42-1/N42),0)</f>
        <v>5.8851389827816654</v>
      </c>
      <c r="G42">
        <f>((AY42-AL42/2)*S42-E42)/(AY42+AL42/2)</f>
        <v>381.96220649156254</v>
      </c>
      <c r="H42">
        <f>AL42*1000</f>
        <v>29.778763289694364</v>
      </c>
      <c r="I42">
        <f>(AQ42-AW42)</f>
        <v>1.0127963614889297</v>
      </c>
      <c r="J42">
        <f>(P42+AP42*D42)</f>
        <v>31.417839050292969</v>
      </c>
      <c r="K42" s="1"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32.070133209228516</v>
      </c>
      <c r="P42" s="1">
        <v>31.417839050292969</v>
      </c>
      <c r="Q42" s="1">
        <v>32.156246185302734</v>
      </c>
      <c r="R42" s="1">
        <v>399.98941040039063</v>
      </c>
      <c r="S42" s="1">
        <v>389.0467529296875</v>
      </c>
      <c r="T42" s="1">
        <v>14.920925140380859</v>
      </c>
      <c r="U42" s="1">
        <v>40.808334350585938</v>
      </c>
      <c r="V42" s="1">
        <v>27.511268615722656</v>
      </c>
      <c r="W42" s="1">
        <v>75.242591857910156</v>
      </c>
      <c r="X42" s="1">
        <v>300.11822509765625</v>
      </c>
      <c r="Y42" s="1">
        <v>999.6917724609375</v>
      </c>
      <c r="Z42" s="1">
        <v>9.2803128063678741E-2</v>
      </c>
      <c r="AA42" s="1">
        <v>88.393302917480469</v>
      </c>
      <c r="AB42" s="1">
        <v>-31.073135375976563</v>
      </c>
      <c r="AC42" s="1">
        <v>-1.6205981969833374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1.1033758275649124</v>
      </c>
      <c r="AL42">
        <f>(U42-T42)/(1000-U42)*AK42</f>
        <v>2.9778763289694365E-2</v>
      </c>
      <c r="AM42">
        <f>(P42+273.15)</f>
        <v>304.56783905029295</v>
      </c>
      <c r="AN42">
        <f>(O42+273.15)</f>
        <v>305.22013320922849</v>
      </c>
      <c r="AO42">
        <f>(Y42*AG42+Z42*AH42)*AI42</f>
        <v>159.95068001857362</v>
      </c>
      <c r="AP42">
        <f>((AO42+0.00000010773*(AN42^4-AM42^4))-AL42*44100)/(L42*51.4+0.00000043092*AM42^3)</f>
        <v>-9.3741344724667357</v>
      </c>
      <c r="AQ42">
        <f>0.61365*EXP(17.502*J42/(240.97+J42))</f>
        <v>4.619979821298096</v>
      </c>
      <c r="AR42">
        <f>AQ42*1000/AA42</f>
        <v>52.26617479845816</v>
      </c>
      <c r="AS42">
        <f>(AR42-U42)</f>
        <v>11.457840447872222</v>
      </c>
      <c r="AT42">
        <f>IF(D42,P42,(O42+P42)/2)</f>
        <v>31.743986129760742</v>
      </c>
      <c r="AU42">
        <f>0.61365*EXP(17.502*AT42/(240.97+AT42))</f>
        <v>4.7063246255702502</v>
      </c>
      <c r="AV42">
        <f>IF(AS42&lt;&gt;0,(1000-(AR42+U42)/2)/AS42*AL42,0)</f>
        <v>2.4780360252651397</v>
      </c>
      <c r="AW42">
        <f>U42*AA42/1000</f>
        <v>3.6071834598091663</v>
      </c>
      <c r="AX42">
        <f>(AU42-AW42)</f>
        <v>1.0991411657610839</v>
      </c>
      <c r="AY42">
        <f>1/(1.6/F42+1.37/N42)</f>
        <v>1.6893642142553726</v>
      </c>
      <c r="AZ42">
        <f>G42*AA42*0.001</f>
        <v>33.762901021437919</v>
      </c>
      <c r="BA42">
        <f>G42/S42</f>
        <v>0.98178998697515063</v>
      </c>
      <c r="BB42">
        <f>(1-AL42*AA42/AQ42/F42)*100</f>
        <v>90.31879943579743</v>
      </c>
      <c r="BC42">
        <f>(S42-E42/(N42/1.35))</f>
        <v>388.89267223880512</v>
      </c>
      <c r="BD42">
        <f>E42*BB42/100/BC42</f>
        <v>1.1345977724511772E-3</v>
      </c>
    </row>
    <row r="43" spans="1:56" x14ac:dyDescent="0.35">
      <c r="A43" s="1" t="s">
        <v>0</v>
      </c>
      <c r="B43" s="1" t="s">
        <v>1673</v>
      </c>
      <c r="K43" s="1">
        <v>2.72</v>
      </c>
    </row>
    <row r="44" spans="1:56" x14ac:dyDescent="0.35">
      <c r="A44" s="1" t="s">
        <v>0</v>
      </c>
      <c r="B44" s="1" t="s">
        <v>1672</v>
      </c>
      <c r="K44" s="1">
        <v>2.72</v>
      </c>
    </row>
    <row r="45" spans="1:56" x14ac:dyDescent="0.35">
      <c r="A45" s="1">
        <v>10</v>
      </c>
      <c r="B45" s="1" t="s">
        <v>1671</v>
      </c>
      <c r="C45" s="1">
        <v>2330.5000013746321</v>
      </c>
      <c r="D45" s="1">
        <v>0</v>
      </c>
      <c r="E45">
        <f>(R45-S45*(1000-T45)/(1000-U45))*AK45</f>
        <v>1.2071091566175742</v>
      </c>
      <c r="F45">
        <f>IF(AV45&lt;&gt;0,1/(1/AV45-1/N45),0)</f>
        <v>5.9130906353149788</v>
      </c>
      <c r="G45">
        <f>((AY45-AL45/2)*S45-E45)/(AY45+AL45/2)</f>
        <v>381.05338009079236</v>
      </c>
      <c r="H45">
        <f>AL45*1000</f>
        <v>29.76375710600556</v>
      </c>
      <c r="I45">
        <f>(AQ45-AW45)</f>
        <v>1.0097076224874062</v>
      </c>
      <c r="J45">
        <f>(P45+AP45*D45)</f>
        <v>31.576076507568359</v>
      </c>
      <c r="K45" s="1"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32.135807037353516</v>
      </c>
      <c r="P45" s="1">
        <v>31.576076507568359</v>
      </c>
      <c r="Q45" s="1">
        <v>32.206001281738281</v>
      </c>
      <c r="R45" s="1">
        <v>400.10369873046875</v>
      </c>
      <c r="S45" s="1">
        <v>388.53103637695313</v>
      </c>
      <c r="T45" s="1">
        <v>15.460916519165039</v>
      </c>
      <c r="U45" s="1">
        <v>41.316989898681641</v>
      </c>
      <c r="V45" s="1">
        <v>28.400016784667969</v>
      </c>
      <c r="W45" s="1">
        <v>75.894805908203125</v>
      </c>
      <c r="X45" s="1">
        <v>300.1712646484375</v>
      </c>
      <c r="Y45" s="1">
        <v>1250.4739990234375</v>
      </c>
      <c r="Z45" s="1">
        <v>9.1599069535732269E-2</v>
      </c>
      <c r="AA45" s="1">
        <v>88.389556884765625</v>
      </c>
      <c r="AB45" s="1">
        <v>-30.812538146972656</v>
      </c>
      <c r="AC45" s="1">
        <v>-1.6777869462966919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1.103570825913373</v>
      </c>
      <c r="AL45">
        <f>(U45-T45)/(1000-U45)*AK45</f>
        <v>2.976375710600556E-2</v>
      </c>
      <c r="AM45">
        <f>(P45+273.15)</f>
        <v>304.72607650756834</v>
      </c>
      <c r="AN45">
        <f>(O45+273.15)</f>
        <v>305.28580703735349</v>
      </c>
      <c r="AO45">
        <f>(Y45*AG45+Z45*AH45)*AI45</f>
        <v>200.07583537170649</v>
      </c>
      <c r="AP45">
        <f>((AO45+0.00000010773*(AN45^4-AM45^4))-AL45*44100)/(L45*51.4+0.00000043092*AM45^3)</f>
        <v>-9.0480916735286989</v>
      </c>
      <c r="AQ45">
        <f>0.61365*EXP(17.502*J45/(240.97+J45))</f>
        <v>4.6616980514442137</v>
      </c>
      <c r="AR45">
        <f>AQ45*1000/AA45</f>
        <v>52.740371326012159</v>
      </c>
      <c r="AS45">
        <f>(AR45-U45)</f>
        <v>11.423381427330519</v>
      </c>
      <c r="AT45">
        <f>IF(D45,P45,(O45+P45)/2)</f>
        <v>31.855941772460938</v>
      </c>
      <c r="AU45">
        <f>0.61365*EXP(17.502*AT45/(240.97+AT45))</f>
        <v>4.7362861707097235</v>
      </c>
      <c r="AV45">
        <f>IF(AS45&lt;&gt;0,(1000-(AR45+U45)/2)/AS45*AL45,0)</f>
        <v>2.4829781846715435</v>
      </c>
      <c r="AW45">
        <f>U45*AA45/1000</f>
        <v>3.6519904289568075</v>
      </c>
      <c r="AX45">
        <f>(AU45-AW45)</f>
        <v>1.084295741752916</v>
      </c>
      <c r="AY45">
        <f>1/(1.6/F45+1.37/N45)</f>
        <v>1.6930399705860206</v>
      </c>
      <c r="AZ45">
        <f>G45*AA45*0.001</f>
        <v>33.681139415667303</v>
      </c>
      <c r="BA45">
        <f>G45/S45</f>
        <v>0.98075403098838687</v>
      </c>
      <c r="BB45">
        <f>(1-AL45*AA45/AQ45/F45)*100</f>
        <v>90.456008746360084</v>
      </c>
      <c r="BC45">
        <f>(S45-E45/(N45/1.35))</f>
        <v>388.15032028747714</v>
      </c>
      <c r="BD45">
        <f>E45*BB45/100/BC45</f>
        <v>2.8130925242555679E-3</v>
      </c>
    </row>
    <row r="46" spans="1:56" x14ac:dyDescent="0.35">
      <c r="A46" s="1" t="s">
        <v>0</v>
      </c>
      <c r="B46" s="1" t="s">
        <v>1670</v>
      </c>
      <c r="K46" s="1">
        <v>2.72</v>
      </c>
    </row>
    <row r="47" spans="1:56" x14ac:dyDescent="0.35">
      <c r="A47" s="1" t="s">
        <v>0</v>
      </c>
      <c r="B47" s="1" t="s">
        <v>1669</v>
      </c>
      <c r="K47" s="1">
        <v>2.72</v>
      </c>
    </row>
    <row r="48" spans="1:56" x14ac:dyDescent="0.35">
      <c r="A48" s="1">
        <v>11</v>
      </c>
      <c r="B48" s="1" t="s">
        <v>1668</v>
      </c>
      <c r="C48" s="1">
        <v>2535.5000013746321</v>
      </c>
      <c r="D48" s="1">
        <v>0</v>
      </c>
      <c r="E48">
        <f>(R48-S48*(1000-T48)/(1000-U48))*AK48</f>
        <v>2.0124580596532602</v>
      </c>
      <c r="F48">
        <f>IF(AV48&lt;&gt;0,1/(1/AV48-1/N48),0)</f>
        <v>5.9727726254611584</v>
      </c>
      <c r="G48">
        <f>((AY48-AL48/2)*S48-E48)/(AY48+AL48/2)</f>
        <v>379.86135287317057</v>
      </c>
      <c r="H48">
        <f>AL48*1000</f>
        <v>29.87631847659663</v>
      </c>
      <c r="I48">
        <f>(AQ48-AW48)</f>
        <v>1.0086632976895733</v>
      </c>
      <c r="J48">
        <f>(P48+AP48*D48)</f>
        <v>31.775617599487305</v>
      </c>
      <c r="K48" s="1"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32.230857849121094</v>
      </c>
      <c r="P48" s="1">
        <v>31.775617599487305</v>
      </c>
      <c r="Q48" s="1">
        <v>32.277202606201172</v>
      </c>
      <c r="R48" s="1">
        <v>400.11129760742188</v>
      </c>
      <c r="S48" s="1">
        <v>387.7867431640625</v>
      </c>
      <c r="T48" s="1">
        <v>15.985119819641113</v>
      </c>
      <c r="U48" s="1">
        <v>41.928005218505859</v>
      </c>
      <c r="V48" s="1">
        <v>29.20646858215332</v>
      </c>
      <c r="W48" s="1">
        <v>76.606803894042969</v>
      </c>
      <c r="X48" s="1">
        <v>300.1068115234375</v>
      </c>
      <c r="Y48" s="1">
        <v>1600.7276611328125</v>
      </c>
      <c r="Z48" s="1">
        <v>9.6417270600795746E-2</v>
      </c>
      <c r="AA48" s="1">
        <v>88.392227172851563</v>
      </c>
      <c r="AB48" s="1">
        <v>-30.554607391357422</v>
      </c>
      <c r="AC48" s="1">
        <v>-1.7562991380691528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1.1033338658949905</v>
      </c>
      <c r="AL48">
        <f>(U48-T48)/(1000-U48)*AK48</f>
        <v>2.9876318476596629E-2</v>
      </c>
      <c r="AM48">
        <f>(P48+273.15)</f>
        <v>304.92561759948728</v>
      </c>
      <c r="AN48">
        <f>(O48+273.15)</f>
        <v>305.38085784912107</v>
      </c>
      <c r="AO48">
        <f>(Y48*AG48+Z48*AH48)*AI48</f>
        <v>256.11642005660178</v>
      </c>
      <c r="AP48">
        <f>((AO48+0.00000010773*(AN48^4-AM48^4))-AL48*44100)/(L48*51.4+0.00000043092*AM48^3)</f>
        <v>-8.6388050824043017</v>
      </c>
      <c r="AQ48">
        <f>0.61365*EXP(17.502*J48/(240.97+J48))</f>
        <v>4.7147730598682491</v>
      </c>
      <c r="AR48">
        <f>AQ48*1000/AA48</f>
        <v>53.339226883020842</v>
      </c>
      <c r="AS48">
        <f>(AR48-U48)</f>
        <v>11.411221664514983</v>
      </c>
      <c r="AT48">
        <f>IF(D48,P48,(O48+P48)/2)</f>
        <v>32.003237724304199</v>
      </c>
      <c r="AU48">
        <f>0.61365*EXP(17.502*AT48/(240.97+AT48))</f>
        <v>4.7759583654435946</v>
      </c>
      <c r="AV48">
        <f>IF(AS48&lt;&gt;0,(1000-(AR48+U48)/2)/AS48*AL48,0)</f>
        <v>2.4934404246787949</v>
      </c>
      <c r="AW48">
        <f>U48*AA48/1000</f>
        <v>3.7061097621786758</v>
      </c>
      <c r="AX48">
        <f>(AU48-AW48)</f>
        <v>1.0698486032649188</v>
      </c>
      <c r="AY48">
        <f>1/(1.6/F48+1.37/N48)</f>
        <v>1.7008257085742702</v>
      </c>
      <c r="AZ48">
        <f>G48*AA48*0.001</f>
        <v>33.57679099735202</v>
      </c>
      <c r="BA48">
        <f>G48/S48</f>
        <v>0.97956250328150363</v>
      </c>
      <c r="BB48">
        <f>(1-AL48*AA48/AQ48/F48)*100</f>
        <v>90.62212625308436</v>
      </c>
      <c r="BC48">
        <f>(S48-E48/(N48/1.35))</f>
        <v>387.15202412601587</v>
      </c>
      <c r="BD48">
        <f>E48*BB48/100/BC48</f>
        <v>4.7106360549873669E-3</v>
      </c>
    </row>
    <row r="49" spans="1:56" x14ac:dyDescent="0.35">
      <c r="A49" s="1" t="s">
        <v>0</v>
      </c>
      <c r="B49" s="1" t="s">
        <v>1667</v>
      </c>
      <c r="K49" s="1">
        <v>2.72</v>
      </c>
    </row>
    <row r="50" spans="1:56" x14ac:dyDescent="0.35">
      <c r="A50" s="1" t="s">
        <v>0</v>
      </c>
      <c r="B50" s="1" t="s">
        <v>1662</v>
      </c>
      <c r="K50" s="1">
        <v>2.72</v>
      </c>
    </row>
    <row r="51" spans="1:56" x14ac:dyDescent="0.35">
      <c r="A51" s="1">
        <v>12</v>
      </c>
      <c r="B51" s="1" t="s">
        <v>1666</v>
      </c>
      <c r="C51" s="1">
        <v>2741.0000013634562</v>
      </c>
      <c r="D51" s="1">
        <v>0</v>
      </c>
      <c r="E51">
        <f>(R51-S51*(1000-T51)/(1000-U51))*AK51</f>
        <v>2.8820271437616092</v>
      </c>
      <c r="F51">
        <f>IF(AV51&lt;&gt;0,1/(1/AV51-1/N51),0)</f>
        <v>6.0092972339747872</v>
      </c>
      <c r="G51">
        <f>((AY51-AL51/2)*S51-E51)/(AY51+AL51/2)</f>
        <v>378.45652821143545</v>
      </c>
      <c r="H51">
        <f>AL51*1000</f>
        <v>30.098239873522427</v>
      </c>
      <c r="I51">
        <f>(AQ51-AW51)</f>
        <v>1.0128291076050484</v>
      </c>
      <c r="J51">
        <f>(P51+AP51*D51)</f>
        <v>32.018135070800781</v>
      </c>
      <c r="K51" s="1"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32.361423492431641</v>
      </c>
      <c r="P51" s="1">
        <v>32.018135070800781</v>
      </c>
      <c r="Q51" s="1">
        <v>32.379287719726563</v>
      </c>
      <c r="R51" s="1">
        <v>400.06356811523438</v>
      </c>
      <c r="S51" s="1">
        <v>386.8995361328125</v>
      </c>
      <c r="T51" s="1">
        <v>16.506267547607422</v>
      </c>
      <c r="U51" s="1">
        <v>42.618175506591797</v>
      </c>
      <c r="V51" s="1">
        <v>29.937419891357422</v>
      </c>
      <c r="W51" s="1">
        <v>77.296592712402344</v>
      </c>
      <c r="X51" s="1">
        <v>300.16259765625</v>
      </c>
      <c r="Y51" s="1">
        <v>1999.5506591796875</v>
      </c>
      <c r="Z51" s="1">
        <v>0.15547536313533783</v>
      </c>
      <c r="AA51" s="1">
        <v>88.393218994140625</v>
      </c>
      <c r="AB51" s="1">
        <v>-30.284154891967773</v>
      </c>
      <c r="AC51" s="1">
        <v>-1.850580096244812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1.103538961971507</v>
      </c>
      <c r="AL51">
        <f>(U51-T51)/(1000-U51)*AK51</f>
        <v>3.0098239873522427E-2</v>
      </c>
      <c r="AM51">
        <f>(P51+273.15)</f>
        <v>305.16813507080076</v>
      </c>
      <c r="AN51">
        <f>(O51+273.15)</f>
        <v>305.51142349243162</v>
      </c>
      <c r="AO51">
        <f>(Y51*AG51+Z51*AH51)*AI51</f>
        <v>319.92809831779959</v>
      </c>
      <c r="AP51">
        <f>((AO51+0.00000010773*(AN51^4-AM51^4))-AL51*44100)/(L51*51.4+0.00000043092*AM51^3)</f>
        <v>-8.2059772096970587</v>
      </c>
      <c r="AQ51">
        <f>0.61365*EXP(17.502*J51/(240.97+J51))</f>
        <v>4.7799868282899372</v>
      </c>
      <c r="AR51">
        <f>AQ51*1000/AA51</f>
        <v>54.076397292498093</v>
      </c>
      <c r="AS51">
        <f>(AR51-U51)</f>
        <v>11.458221785906296</v>
      </c>
      <c r="AT51">
        <f>IF(D51,P51,(O51+P51)/2)</f>
        <v>32.189779281616211</v>
      </c>
      <c r="AU51">
        <f>0.61365*EXP(17.502*AT51/(240.97+AT51))</f>
        <v>4.8266157864874639</v>
      </c>
      <c r="AV51">
        <f>IF(AS51&lt;&gt;0,(1000-(AR51+U51)/2)/AS51*AL51,0)</f>
        <v>2.4997833158951628</v>
      </c>
      <c r="AW51">
        <f>U51*AA51/1000</f>
        <v>3.7671577206848887</v>
      </c>
      <c r="AX51">
        <f>(AU51-AW51)</f>
        <v>1.0594580658025752</v>
      </c>
      <c r="AY51">
        <f>1/(1.6/F51+1.37/N51)</f>
        <v>1.7055488381038066</v>
      </c>
      <c r="AZ51">
        <f>G51*AA51*0.001</f>
        <v>33.45299077795557</v>
      </c>
      <c r="BA51">
        <f>G51/S51</f>
        <v>0.97817777708971254</v>
      </c>
      <c r="BB51">
        <f>(1-AL51*AA51/AQ51/F51)*100</f>
        <v>90.737895786341653</v>
      </c>
      <c r="BC51">
        <f>(S51-E51/(N51/1.35))</f>
        <v>385.99055942766421</v>
      </c>
      <c r="BD51">
        <f>E51*BB51/100/BC51</f>
        <v>6.7750122959433778E-3</v>
      </c>
    </row>
    <row r="52" spans="1:56" x14ac:dyDescent="0.35">
      <c r="A52" s="1" t="s">
        <v>0</v>
      </c>
      <c r="B52" s="1" t="s">
        <v>1665</v>
      </c>
      <c r="K52" s="1">
        <v>2.1433599999999999</v>
      </c>
    </row>
    <row r="53" spans="1:56" x14ac:dyDescent="0.35">
      <c r="A53" s="1" t="s">
        <v>0</v>
      </c>
      <c r="B53" s="1" t="s">
        <v>1664</v>
      </c>
    </row>
    <row r="54" spans="1:56" x14ac:dyDescent="0.35">
      <c r="A54" s="1" t="s">
        <v>0</v>
      </c>
      <c r="B54" s="1" t="s">
        <v>1663</v>
      </c>
    </row>
    <row r="55" spans="1:56" x14ac:dyDescent="0.35">
      <c r="A55" s="1" t="s">
        <v>0</v>
      </c>
      <c r="B55" s="1" t="s">
        <v>1662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387E0-742D-41C1-821A-2C89E6B34B8F}">
  <dimension ref="A1:BH55"/>
  <sheetViews>
    <sheetView zoomScale="57" workbookViewId="0">
      <selection activeCell="K18" sqref="K18:K51"/>
    </sheetView>
  </sheetViews>
  <sheetFormatPr defaultRowHeight="14.5" x14ac:dyDescent="0.35"/>
  <sheetData>
    <row r="1" spans="1:60" x14ac:dyDescent="0.35">
      <c r="A1" s="1" t="s">
        <v>398</v>
      </c>
    </row>
    <row r="2" spans="1:60" x14ac:dyDescent="0.35">
      <c r="A2" s="1" t="s">
        <v>5397</v>
      </c>
    </row>
    <row r="3" spans="1:60" x14ac:dyDescent="0.35">
      <c r="A3" s="1" t="s">
        <v>69</v>
      </c>
      <c r="B3" s="1" t="s">
        <v>396</v>
      </c>
    </row>
    <row r="4" spans="1:60" x14ac:dyDescent="0.35">
      <c r="A4" s="1" t="s">
        <v>67</v>
      </c>
      <c r="B4" s="1" t="s">
        <v>66</v>
      </c>
      <c r="C4" s="1">
        <v>1</v>
      </c>
      <c r="D4" s="1">
        <v>0.15999999642372131</v>
      </c>
    </row>
    <row r="5" spans="1:60" x14ac:dyDescent="0.35">
      <c r="A5" s="1" t="s">
        <v>65</v>
      </c>
      <c r="B5" s="1">
        <v>4</v>
      </c>
    </row>
    <row r="6" spans="1:60" x14ac:dyDescent="0.35">
      <c r="A6" s="1" t="s">
        <v>64</v>
      </c>
      <c r="B6" s="1" t="s">
        <v>395</v>
      </c>
    </row>
    <row r="7" spans="1:60" x14ac:dyDescent="0.35">
      <c r="A7" s="1" t="s">
        <v>0</v>
      </c>
      <c r="B7" s="1" t="s">
        <v>62</v>
      </c>
    </row>
    <row r="9" spans="1:60" x14ac:dyDescent="0.35">
      <c r="A9" s="1" t="s">
        <v>61</v>
      </c>
      <c r="B9" s="1" t="s">
        <v>60</v>
      </c>
      <c r="C9" s="1" t="s">
        <v>59</v>
      </c>
      <c r="D9" s="1" t="s">
        <v>58</v>
      </c>
      <c r="E9" s="1" t="s">
        <v>57</v>
      </c>
      <c r="F9" s="1" t="s">
        <v>56</v>
      </c>
      <c r="G9" s="1" t="s">
        <v>55</v>
      </c>
      <c r="H9" s="1" t="s">
        <v>54</v>
      </c>
      <c r="I9" s="1" t="s">
        <v>53</v>
      </c>
      <c r="J9" s="1" t="s">
        <v>52</v>
      </c>
      <c r="K9" s="1" t="s">
        <v>51</v>
      </c>
      <c r="L9" s="1" t="s">
        <v>50</v>
      </c>
      <c r="M9" s="1" t="s">
        <v>49</v>
      </c>
      <c r="N9" s="1" t="s">
        <v>48</v>
      </c>
      <c r="O9" s="1" t="s">
        <v>47</v>
      </c>
      <c r="P9" s="1" t="s">
        <v>46</v>
      </c>
      <c r="Q9" s="1" t="s">
        <v>45</v>
      </c>
      <c r="R9" s="1" t="s">
        <v>44</v>
      </c>
      <c r="S9" s="1" t="s">
        <v>43</v>
      </c>
      <c r="T9" s="1" t="s">
        <v>42</v>
      </c>
      <c r="U9" s="1" t="s">
        <v>41</v>
      </c>
      <c r="V9" s="1" t="s">
        <v>40</v>
      </c>
      <c r="W9" s="1" t="s">
        <v>39</v>
      </c>
      <c r="X9" s="1" t="s">
        <v>38</v>
      </c>
      <c r="Y9" s="1" t="s">
        <v>37</v>
      </c>
      <c r="Z9" s="1" t="s">
        <v>36</v>
      </c>
      <c r="AA9" s="1" t="s">
        <v>35</v>
      </c>
      <c r="AB9" s="1" t="s">
        <v>34</v>
      </c>
      <c r="AC9" s="1" t="s">
        <v>33</v>
      </c>
      <c r="AD9" s="1" t="s">
        <v>394</v>
      </c>
      <c r="AE9" s="1" t="s">
        <v>393</v>
      </c>
      <c r="AF9" s="1" t="s">
        <v>392</v>
      </c>
      <c r="AG9" s="1" t="s">
        <v>391</v>
      </c>
      <c r="AH9" s="1" t="s">
        <v>32</v>
      </c>
      <c r="AI9" s="1" t="s">
        <v>31</v>
      </c>
      <c r="AJ9" s="1" t="s">
        <v>30</v>
      </c>
      <c r="AK9" s="1" t="s">
        <v>29</v>
      </c>
      <c r="AL9" s="1" t="s">
        <v>28</v>
      </c>
      <c r="AM9" s="1" t="s">
        <v>27</v>
      </c>
      <c r="AN9" s="1" t="s">
        <v>26</v>
      </c>
      <c r="AO9" s="1" t="s">
        <v>25</v>
      </c>
      <c r="AP9" s="1" t="s">
        <v>24</v>
      </c>
      <c r="AQ9" s="1" t="s">
        <v>23</v>
      </c>
      <c r="AR9" s="1" t="s">
        <v>22</v>
      </c>
      <c r="AS9" s="1" t="s">
        <v>21</v>
      </c>
      <c r="AT9" s="1" t="s">
        <v>20</v>
      </c>
      <c r="AU9" s="1" t="s">
        <v>19</v>
      </c>
      <c r="AV9" s="1" t="s">
        <v>18</v>
      </c>
      <c r="AW9" s="1" t="s">
        <v>17</v>
      </c>
      <c r="AX9" s="1" t="s">
        <v>16</v>
      </c>
      <c r="AY9" s="1" t="s">
        <v>15</v>
      </c>
      <c r="AZ9" s="1" t="s">
        <v>14</v>
      </c>
      <c r="BA9" s="1" t="s">
        <v>13</v>
      </c>
      <c r="BB9" s="1" t="s">
        <v>12</v>
      </c>
      <c r="BC9" s="1" t="s">
        <v>11</v>
      </c>
      <c r="BD9" s="1" t="s">
        <v>10</v>
      </c>
      <c r="BE9" s="1" t="s">
        <v>9</v>
      </c>
      <c r="BF9" s="1" t="s">
        <v>8</v>
      </c>
      <c r="BG9" s="1" t="s">
        <v>7</v>
      </c>
      <c r="BH9" s="1" t="s">
        <v>6</v>
      </c>
    </row>
    <row r="10" spans="1:60" x14ac:dyDescent="0.35">
      <c r="A10" s="1" t="s">
        <v>5</v>
      </c>
      <c r="B10" s="1" t="s">
        <v>5</v>
      </c>
      <c r="C10" s="1" t="s">
        <v>5</v>
      </c>
      <c r="D10" s="1" t="s">
        <v>5</v>
      </c>
      <c r="E10" s="1" t="s">
        <v>4</v>
      </c>
      <c r="F10" s="1" t="s">
        <v>4</v>
      </c>
      <c r="G10" s="1" t="s">
        <v>4</v>
      </c>
      <c r="H10" s="1" t="s">
        <v>4</v>
      </c>
      <c r="I10" s="1" t="s">
        <v>4</v>
      </c>
      <c r="J10" s="1" t="s">
        <v>4</v>
      </c>
      <c r="K10" s="1" t="s">
        <v>5</v>
      </c>
      <c r="L10" s="1" t="s">
        <v>4</v>
      </c>
      <c r="M10" s="1" t="s">
        <v>5</v>
      </c>
      <c r="N10" s="1" t="s">
        <v>4</v>
      </c>
      <c r="O10" s="1" t="s">
        <v>5</v>
      </c>
      <c r="P10" s="1" t="s">
        <v>5</v>
      </c>
      <c r="Q10" s="1" t="s">
        <v>5</v>
      </c>
      <c r="R10" s="1" t="s">
        <v>5</v>
      </c>
      <c r="S10" s="1" t="s">
        <v>5</v>
      </c>
      <c r="T10" s="1" t="s">
        <v>5</v>
      </c>
      <c r="U10" s="1" t="s">
        <v>5</v>
      </c>
      <c r="V10" s="1" t="s">
        <v>5</v>
      </c>
      <c r="W10" s="1" t="s">
        <v>5</v>
      </c>
      <c r="X10" s="1" t="s">
        <v>5</v>
      </c>
      <c r="Y10" s="1" t="s">
        <v>5</v>
      </c>
      <c r="Z10" s="1" t="s">
        <v>5</v>
      </c>
      <c r="AA10" s="1" t="s">
        <v>5</v>
      </c>
      <c r="AB10" s="1" t="s">
        <v>5</v>
      </c>
      <c r="AC10" s="1" t="s">
        <v>5</v>
      </c>
      <c r="AD10" s="1" t="s">
        <v>5</v>
      </c>
      <c r="AE10" s="1" t="s">
        <v>5</v>
      </c>
      <c r="AF10" s="1" t="s">
        <v>5</v>
      </c>
      <c r="AG10" s="1" t="s">
        <v>5</v>
      </c>
      <c r="AH10" s="1" t="s">
        <v>5</v>
      </c>
      <c r="AI10" s="1" t="s">
        <v>5</v>
      </c>
      <c r="AJ10" s="1" t="s">
        <v>5</v>
      </c>
      <c r="AK10" s="1" t="s">
        <v>5</v>
      </c>
      <c r="AL10" s="1" t="s">
        <v>5</v>
      </c>
      <c r="AM10" s="1" t="s">
        <v>5</v>
      </c>
      <c r="AN10" s="1" t="s">
        <v>5</v>
      </c>
      <c r="AO10" s="1" t="s">
        <v>4</v>
      </c>
      <c r="AP10" s="1" t="s">
        <v>4</v>
      </c>
      <c r="AQ10" s="1" t="s">
        <v>4</v>
      </c>
      <c r="AR10" s="1" t="s">
        <v>4</v>
      </c>
      <c r="AS10" s="1" t="s">
        <v>4</v>
      </c>
      <c r="AT10" s="1" t="s">
        <v>4</v>
      </c>
      <c r="AU10" s="1" t="s">
        <v>4</v>
      </c>
      <c r="AV10" s="1" t="s">
        <v>4</v>
      </c>
      <c r="AW10" s="1" t="s">
        <v>4</v>
      </c>
      <c r="AX10" s="1" t="s">
        <v>4</v>
      </c>
      <c r="AY10" s="1" t="s">
        <v>4</v>
      </c>
      <c r="AZ10" s="1" t="s">
        <v>4</v>
      </c>
      <c r="BA10" s="1" t="s">
        <v>4</v>
      </c>
      <c r="BB10" s="1" t="s">
        <v>4</v>
      </c>
      <c r="BC10" s="1" t="s">
        <v>4</v>
      </c>
      <c r="BD10" s="1" t="s">
        <v>4</v>
      </c>
      <c r="BE10" s="1" t="s">
        <v>4</v>
      </c>
      <c r="BF10" s="1" t="s">
        <v>4</v>
      </c>
      <c r="BG10" s="1" t="s">
        <v>4</v>
      </c>
      <c r="BH10" s="1" t="s">
        <v>4</v>
      </c>
    </row>
    <row r="11" spans="1:60" x14ac:dyDescent="0.35">
      <c r="A11" s="1" t="s">
        <v>0</v>
      </c>
      <c r="B11" s="1" t="s">
        <v>5396</v>
      </c>
    </row>
    <row r="12" spans="1:60" x14ac:dyDescent="0.35">
      <c r="A12" s="1" t="s">
        <v>0</v>
      </c>
      <c r="B12" s="1" t="s">
        <v>5395</v>
      </c>
    </row>
    <row r="13" spans="1:60" x14ac:dyDescent="0.35">
      <c r="A13" s="1" t="s">
        <v>0</v>
      </c>
      <c r="B13" s="1" t="s">
        <v>5394</v>
      </c>
    </row>
    <row r="14" spans="1:60" x14ac:dyDescent="0.35">
      <c r="A14" s="1" t="s">
        <v>0</v>
      </c>
      <c r="B14" s="1" t="s">
        <v>849</v>
      </c>
    </row>
    <row r="15" spans="1:60" x14ac:dyDescent="0.35">
      <c r="A15" s="1" t="s">
        <v>0</v>
      </c>
      <c r="B15" s="1" t="s">
        <v>848</v>
      </c>
    </row>
    <row r="16" spans="1:60" x14ac:dyDescent="0.35">
      <c r="A16" s="1" t="s">
        <v>0</v>
      </c>
      <c r="B16" s="1" t="s">
        <v>5393</v>
      </c>
    </row>
    <row r="17" spans="1:60" x14ac:dyDescent="0.35">
      <c r="A17" s="1" t="s">
        <v>0</v>
      </c>
      <c r="B17" s="1" t="s">
        <v>5392</v>
      </c>
    </row>
    <row r="18" spans="1:60" x14ac:dyDescent="0.35">
      <c r="A18" s="1">
        <v>1</v>
      </c>
      <c r="B18" s="1" t="s">
        <v>5391</v>
      </c>
      <c r="C18" s="1">
        <v>313.50001290813088</v>
      </c>
      <c r="D18" s="1">
        <v>0</v>
      </c>
      <c r="E18">
        <f>(R18-S18*(1000-T18)/(1000-U18))*AO18</f>
        <v>-8.9975858455204829</v>
      </c>
      <c r="F18">
        <f>IF(AZ18&lt;&gt;0,1/(1/AZ18-1/N18),0)</f>
        <v>11.920308958841879</v>
      </c>
      <c r="G18">
        <f>((BC18-AP18/2)*S18-E18)/(BC18+AP18/2)</f>
        <v>394.20807072375135</v>
      </c>
      <c r="H18">
        <f>AP18*1000</f>
        <v>33.279758436974639</v>
      </c>
      <c r="I18">
        <f>(AU18-BA18)</f>
        <v>0.90029158671194942</v>
      </c>
      <c r="J18">
        <f>(P18+AT18*D18)</f>
        <v>26.530904769897461</v>
      </c>
      <c r="K18" s="1"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28.71917724609375</v>
      </c>
      <c r="P18" s="1">
        <v>26.530904769897461</v>
      </c>
      <c r="Q18" s="1">
        <v>28.772655487060547</v>
      </c>
      <c r="R18" s="1">
        <v>399.88726806640625</v>
      </c>
      <c r="S18" s="1">
        <v>396.0947265625</v>
      </c>
      <c r="T18" s="1">
        <v>-2.3356078192591667E-2</v>
      </c>
      <c r="U18" s="1">
        <v>29.257675170898438</v>
      </c>
      <c r="V18" s="1">
        <v>-5.2079711109399796E-2</v>
      </c>
      <c r="W18" s="1">
        <v>65.239173889160156</v>
      </c>
      <c r="X18" s="1">
        <v>300.1004638671875</v>
      </c>
      <c r="Y18" s="1">
        <v>0.23919239640235901</v>
      </c>
      <c r="Z18" s="1">
        <v>0.10061168670654297</v>
      </c>
      <c r="AA18" s="1">
        <v>88.231071472167969</v>
      </c>
      <c r="AB18" s="1">
        <v>19.439874649047852</v>
      </c>
      <c r="AC18" s="1">
        <v>0.1260693371295929</v>
      </c>
      <c r="AD18" s="1">
        <v>4.8060242086648941E-2</v>
      </c>
      <c r="AE18" s="1">
        <v>6.5012802369892597E-3</v>
      </c>
      <c r="AF18" s="1">
        <v>7.8293807804584503E-2</v>
      </c>
      <c r="AG18" s="1">
        <v>2.8274435549974442E-2</v>
      </c>
      <c r="AH18" s="1">
        <v>0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1.1033105289234832</v>
      </c>
      <c r="AP18">
        <f>(U18-T18)/(1000-U18)*AO18</f>
        <v>3.3279758436974637E-2</v>
      </c>
      <c r="AQ18">
        <f>(P18+273.15)</f>
        <v>299.68090476989744</v>
      </c>
      <c r="AR18">
        <f>(O18+273.15)</f>
        <v>301.86917724609373</v>
      </c>
      <c r="AS18">
        <f>(Y18*AK18+Z18*AL18)*AM18</f>
        <v>3.8270782568958772E-2</v>
      </c>
      <c r="AT18">
        <f>((AS18+0.00000010773*(AR18^4-AQ18^4))-AP18*44100)/(L18*0.92*2*29.3+0.00000043092*AQ18^3)</f>
        <v>-11.355758076119882</v>
      </c>
      <c r="AU18">
        <f>0.61365*EXP(17.502*J18/(240.97+J18))</f>
        <v>3.4817276158249637</v>
      </c>
      <c r="AV18">
        <f>AU18*1000/AA18</f>
        <v>39.461468139636686</v>
      </c>
      <c r="AW18">
        <f>(AV18-U18)</f>
        <v>10.203792968738249</v>
      </c>
      <c r="AX18">
        <f>IF(D18,P18,(O18+P18)/2)</f>
        <v>27.625041007995605</v>
      </c>
      <c r="AY18">
        <f>0.61365*EXP(17.502*AX18/(240.97+AX18))</f>
        <v>3.7126756951497857</v>
      </c>
      <c r="AZ18">
        <f>IF(AW18&lt;&gt;0,(1000-(AV18+U18)/2)/AW18*AP18,0)</f>
        <v>3.1494445536818088</v>
      </c>
      <c r="BA18">
        <f>U18*AA18/1000</f>
        <v>2.5814360291130143</v>
      </c>
      <c r="BB18">
        <f>(AY18-BA18)</f>
        <v>1.1312396660367714</v>
      </c>
      <c r="BC18">
        <f>1/(1.6/F18+1.37/N18)</f>
        <v>2.2012267219388306</v>
      </c>
      <c r="BD18">
        <f>G18*AA18*0.001</f>
        <v>34.781400462932751</v>
      </c>
      <c r="BE18">
        <f>G18/S18</f>
        <v>0.99523685696317654</v>
      </c>
      <c r="BF18">
        <f>(1-AP18*AA18/AU18/F18)*100</f>
        <v>92.925114518258525</v>
      </c>
      <c r="BG18">
        <f>(S18-E18/(N18/1.35))</f>
        <v>398.93251938268668</v>
      </c>
      <c r="BH18">
        <f>E18*BF18/100/BG18</f>
        <v>-2.0958474289753247E-2</v>
      </c>
    </row>
    <row r="19" spans="1:60" x14ac:dyDescent="0.35">
      <c r="A19" s="1" t="s">
        <v>0</v>
      </c>
      <c r="B19" s="1" t="s">
        <v>5390</v>
      </c>
      <c r="K19" s="1">
        <v>2.72</v>
      </c>
    </row>
    <row r="20" spans="1:60" x14ac:dyDescent="0.35">
      <c r="A20" s="1" t="s">
        <v>0</v>
      </c>
      <c r="B20" s="1" t="s">
        <v>5389</v>
      </c>
      <c r="K20" s="1">
        <v>2.72</v>
      </c>
    </row>
    <row r="21" spans="1:60" x14ac:dyDescent="0.35">
      <c r="A21" s="1">
        <v>2</v>
      </c>
      <c r="B21" s="1" t="s">
        <v>5388</v>
      </c>
      <c r="C21" s="1">
        <v>520.50001290813088</v>
      </c>
      <c r="D21" s="1">
        <v>0</v>
      </c>
      <c r="E21">
        <f>(R21-S21*(1000-T21)/(1000-U21))*AO21</f>
        <v>-8.4334366720046408</v>
      </c>
      <c r="F21">
        <f>IF(AZ21&lt;&gt;0,1/(1/AZ21-1/N21),0)</f>
        <v>13.041000765262012</v>
      </c>
      <c r="G21">
        <f>((BC21-AP21/2)*S21-E21)/(BC21+AP21/2)</f>
        <v>393.12838237180688</v>
      </c>
      <c r="H21">
        <f>AP21*1000</f>
        <v>33.893995792036627</v>
      </c>
      <c r="I21">
        <f>(AU21-BA21)</f>
        <v>0.89558792466534154</v>
      </c>
      <c r="J21">
        <f>(P21+AT21*D21)</f>
        <v>26.75445556640625</v>
      </c>
      <c r="K21" s="1"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29.014873504638672</v>
      </c>
      <c r="P21" s="1">
        <v>26.75445556640625</v>
      </c>
      <c r="Q21" s="1">
        <v>29.078340530395508</v>
      </c>
      <c r="R21" s="1">
        <v>399.818115234375</v>
      </c>
      <c r="S21" s="1">
        <v>395.31039428710938</v>
      </c>
      <c r="T21" s="1">
        <v>-1.9357882440090179E-2</v>
      </c>
      <c r="U21" s="1">
        <v>29.833656311035156</v>
      </c>
      <c r="V21" s="1">
        <v>-4.2431846261024475E-2</v>
      </c>
      <c r="W21" s="1">
        <v>65.394401550292969</v>
      </c>
      <c r="X21" s="1">
        <v>299.60543823242188</v>
      </c>
      <c r="Y21" s="1">
        <v>24.737588882446289</v>
      </c>
      <c r="Z21" s="1">
        <v>0.31212851405143738</v>
      </c>
      <c r="AA21" s="1">
        <v>88.231857299804688</v>
      </c>
      <c r="AB21" s="1">
        <v>19.488981246948242</v>
      </c>
      <c r="AC21" s="1">
        <v>0.14961802959442139</v>
      </c>
      <c r="AD21" s="1">
        <v>3.2410819083452225E-2</v>
      </c>
      <c r="AE21" s="1">
        <v>5.9099234640598297E-3</v>
      </c>
      <c r="AF21" s="1">
        <v>8.0918624997138977E-2</v>
      </c>
      <c r="AG21" s="1">
        <v>2.3490214720368385E-2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1.1014905817368448</v>
      </c>
      <c r="AP21">
        <f>(U21-T21)/(1000-U21)*AO21</f>
        <v>3.3893995792036627E-2</v>
      </c>
      <c r="AQ21">
        <f>(P21+273.15)</f>
        <v>299.90445556640623</v>
      </c>
      <c r="AR21">
        <f>(O21+273.15)</f>
        <v>302.16487350463865</v>
      </c>
      <c r="AS21">
        <f>(Y21*AK21+Z21*AL21)*AM21</f>
        <v>3.9580141327228944</v>
      </c>
      <c r="AT21">
        <f>((AS21+0.00000010773*(AR21^4-AQ21^4))-AP21*44100)/(L21*0.92*2*29.3+0.00000043092*AQ21^3)</f>
        <v>-11.528653292811915</v>
      </c>
      <c r="AU21">
        <f>0.61365*EXP(17.502*J21/(240.97+J21))</f>
        <v>3.5278668310320129</v>
      </c>
      <c r="AV21">
        <f>AU21*1000/AA21</f>
        <v>39.984048154450697</v>
      </c>
      <c r="AW21">
        <f>(AV21-U21)</f>
        <v>10.150391843415541</v>
      </c>
      <c r="AX21">
        <f>IF(D21,P21,(O21+P21)/2)</f>
        <v>27.884664535522461</v>
      </c>
      <c r="AY21">
        <f>0.61365*EXP(17.502*AX21/(240.97+AX21))</f>
        <v>3.7693991756817775</v>
      </c>
      <c r="AZ21">
        <f>IF(AW21&lt;&gt;0,(1000-(AV21+U21)/2)/AW21*AP21,0)</f>
        <v>3.2226140434740342</v>
      </c>
      <c r="BA21">
        <f>U21*AA21/1000</f>
        <v>2.6322789063666714</v>
      </c>
      <c r="BB21">
        <f>(AY21-BA21)</f>
        <v>1.1371202693151061</v>
      </c>
      <c r="BC21">
        <f>1/(1.6/F21+1.37/N21)</f>
        <v>2.2585731922962666</v>
      </c>
      <c r="BD21">
        <f>G21*AA21*0.001</f>
        <v>34.686447333932314</v>
      </c>
      <c r="BE21">
        <f>G21/S21</f>
        <v>0.99448025666201501</v>
      </c>
      <c r="BF21">
        <f>(1-AP21*AA21/AU21/F21)*100</f>
        <v>93.499824401973427</v>
      </c>
      <c r="BG21">
        <f>(S21-E21/(N21/1.35))</f>
        <v>397.97025732684119</v>
      </c>
      <c r="BH21">
        <f>E21*BF21/100/BG21</f>
        <v>-1.9813662790634248E-2</v>
      </c>
    </row>
    <row r="22" spans="1:60" x14ac:dyDescent="0.35">
      <c r="A22" s="1" t="s">
        <v>0</v>
      </c>
      <c r="B22" s="1" t="s">
        <v>5387</v>
      </c>
      <c r="K22" s="1">
        <v>2.72</v>
      </c>
    </row>
    <row r="23" spans="1:60" x14ac:dyDescent="0.35">
      <c r="A23" s="1" t="s">
        <v>0</v>
      </c>
      <c r="B23" s="1" t="s">
        <v>5386</v>
      </c>
      <c r="K23" s="1">
        <v>2.72</v>
      </c>
    </row>
    <row r="24" spans="1:60" x14ac:dyDescent="0.35">
      <c r="A24" s="1">
        <v>3</v>
      </c>
      <c r="B24" s="1" t="s">
        <v>5385</v>
      </c>
      <c r="C24" s="1">
        <v>727.50001290813088</v>
      </c>
      <c r="D24" s="1">
        <v>0</v>
      </c>
      <c r="E24">
        <f>(R24-S24*(1000-T24)/(1000-U24))*AO24</f>
        <v>-8.9653491580950675</v>
      </c>
      <c r="F24">
        <f>IF(AZ24&lt;&gt;0,1/(1/AZ24-1/N24),0)</f>
        <v>12.327804687373469</v>
      </c>
      <c r="G24">
        <f>((BC24-AP24/2)*S24-E24)/(BC24+AP24/2)</f>
        <v>393.28086705435675</v>
      </c>
      <c r="H24">
        <f>AP24*1000</f>
        <v>34.373349509700525</v>
      </c>
      <c r="I24">
        <f>(AU24-BA24)</f>
        <v>0.92060246983597027</v>
      </c>
      <c r="J24">
        <f>(P24+AT24*D24)</f>
        <v>27.041791915893555</v>
      </c>
      <c r="K24" s="1"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29.320520401000977</v>
      </c>
      <c r="P24" s="1">
        <v>27.041791915893555</v>
      </c>
      <c r="Q24" s="1">
        <v>29.389009475708008</v>
      </c>
      <c r="R24" s="1">
        <v>399.54156494140625</v>
      </c>
      <c r="S24" s="1">
        <v>395.34503173828125</v>
      </c>
      <c r="T24" s="1">
        <v>-1.7592541873455048E-2</v>
      </c>
      <c r="U24" s="1">
        <v>30.235008239746094</v>
      </c>
      <c r="V24" s="1">
        <v>-3.788226842880249E-2</v>
      </c>
      <c r="W24" s="1">
        <v>65.105461120605469</v>
      </c>
      <c r="X24" s="1">
        <v>299.70538330078125</v>
      </c>
      <c r="Y24" s="1">
        <v>49.033092498779297</v>
      </c>
      <c r="Z24" s="1">
        <v>0.36242532730102539</v>
      </c>
      <c r="AA24" s="1">
        <v>88.22064208984375</v>
      </c>
      <c r="AB24" s="1">
        <v>19.760990142822266</v>
      </c>
      <c r="AC24" s="1">
        <v>0.16595247387886047</v>
      </c>
      <c r="AD24" s="1">
        <v>5.3839847445487976E-2</v>
      </c>
      <c r="AE24" s="1">
        <v>4.640290979295969E-3</v>
      </c>
      <c r="AF24" s="1">
        <v>4.5358117669820786E-2</v>
      </c>
      <c r="AG24" s="1">
        <v>1.9255418330430984E-2</v>
      </c>
      <c r="AH24" s="1">
        <v>0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1.1018580268411073</v>
      </c>
      <c r="AP24">
        <f>(U24-T24)/(1000-U24)*AO24</f>
        <v>3.4373349509700522E-2</v>
      </c>
      <c r="AQ24">
        <f>(P24+273.15)</f>
        <v>300.19179191589353</v>
      </c>
      <c r="AR24">
        <f>(O24+273.15)</f>
        <v>302.47052040100095</v>
      </c>
      <c r="AS24">
        <f>(Y24*AK24+Z24*AL24)*AM24</f>
        <v>7.8452946244486839</v>
      </c>
      <c r="AT24">
        <f>((AS24+0.00000010773*(AR24^4-AQ24^4))-AP24*44100)/(L24*0.92*2*29.3+0.00000043092*AQ24^3)</f>
        <v>-11.659103695721381</v>
      </c>
      <c r="AU24">
        <f>0.61365*EXP(17.502*J24/(240.97+J24))</f>
        <v>3.5879543103380871</v>
      </c>
      <c r="AV24">
        <f>AU24*1000/AA24</f>
        <v>40.670235733311941</v>
      </c>
      <c r="AW24">
        <f>(AV24-U24)</f>
        <v>10.435227493565847</v>
      </c>
      <c r="AX24">
        <f>IF(D24,P24,(O24+P24)/2)</f>
        <v>28.181156158447266</v>
      </c>
      <c r="AY24">
        <f>0.61365*EXP(17.502*AX24/(240.97+AX24))</f>
        <v>3.8351012597750538</v>
      </c>
      <c r="AZ24">
        <f>IF(AW24&lt;&gt;0,(1000-(AV24+U24)/2)/AW24*AP24,0)</f>
        <v>3.1771922714253051</v>
      </c>
      <c r="BA24">
        <f>U24*AA24/1000</f>
        <v>2.6673518405021168</v>
      </c>
      <c r="BB24">
        <f>(AY24-BA24)</f>
        <v>1.167749419272937</v>
      </c>
      <c r="BC24">
        <f>1/(1.6/F24+1.37/N24)</f>
        <v>2.222936814799886</v>
      </c>
      <c r="BD24">
        <f>G24*AA24*0.001</f>
        <v>34.695490613185832</v>
      </c>
      <c r="BE24">
        <f>G24/S24</f>
        <v>0.99477882730725453</v>
      </c>
      <c r="BF24">
        <f>(1-AP24*AA24/AU24/F24)*100</f>
        <v>93.144179801500982</v>
      </c>
      <c r="BG24">
        <f>(S24-E24/(N24/1.35))</f>
        <v>398.17265727118746</v>
      </c>
      <c r="BH24">
        <f>E24*BF24/100/BG24</f>
        <v>-2.0972562498084664E-2</v>
      </c>
    </row>
    <row r="25" spans="1:60" x14ac:dyDescent="0.35">
      <c r="A25" s="1" t="s">
        <v>0</v>
      </c>
      <c r="B25" s="1" t="s">
        <v>5384</v>
      </c>
      <c r="K25" s="1">
        <v>2.72</v>
      </c>
    </row>
    <row r="26" spans="1:60" x14ac:dyDescent="0.35">
      <c r="A26" s="1" t="s">
        <v>0</v>
      </c>
      <c r="B26" s="1" t="s">
        <v>5383</v>
      </c>
      <c r="K26" s="1">
        <v>2.72</v>
      </c>
    </row>
    <row r="27" spans="1:60" x14ac:dyDescent="0.35">
      <c r="A27" s="1">
        <v>4</v>
      </c>
      <c r="B27" s="1" t="s">
        <v>5382</v>
      </c>
      <c r="C27" s="1">
        <v>934.00001291930676</v>
      </c>
      <c r="D27" s="1">
        <v>0</v>
      </c>
      <c r="E27">
        <f>(R27-S27*(1000-T27)/(1000-U27))*AO27</f>
        <v>-8.0329287047055615</v>
      </c>
      <c r="F27">
        <f>IF(AZ27&lt;&gt;0,1/(1/AZ27-1/N27),0)</f>
        <v>10.315030304597368</v>
      </c>
      <c r="G27">
        <f>((BC27-AP27/2)*S27-E27)/(BC27+AP27/2)</f>
        <v>392.39163592177914</v>
      </c>
      <c r="H27">
        <f>AP27*1000</f>
        <v>34.414762204885058</v>
      </c>
      <c r="I27">
        <f>(AU27-BA27)</f>
        <v>0.96764404376899726</v>
      </c>
      <c r="J27">
        <f>(P27+AT27*D27)</f>
        <v>27.291088104248047</v>
      </c>
      <c r="K27" s="1"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29.605039596557617</v>
      </c>
      <c r="P27" s="1">
        <v>27.291088104248047</v>
      </c>
      <c r="Q27" s="1">
        <v>29.684438705444336</v>
      </c>
      <c r="R27" s="1">
        <v>400.06588745117188</v>
      </c>
      <c r="S27" s="1">
        <v>395.01284790039063</v>
      </c>
      <c r="T27" s="1">
        <v>-1.8177766352891922E-2</v>
      </c>
      <c r="U27" s="1">
        <v>30.303518295288086</v>
      </c>
      <c r="V27" s="1">
        <v>-3.8502112030982971E-2</v>
      </c>
      <c r="W27" s="1">
        <v>64.185523986816406</v>
      </c>
      <c r="X27" s="1">
        <v>299.36154174804688</v>
      </c>
      <c r="Y27" s="1">
        <v>100.65137481689453</v>
      </c>
      <c r="Z27" s="1">
        <v>0.30069199204444885</v>
      </c>
      <c r="AA27" s="1">
        <v>88.2130126953125</v>
      </c>
      <c r="AB27" s="1">
        <v>19.857139587402344</v>
      </c>
      <c r="AC27" s="1">
        <v>0.16357524693012238</v>
      </c>
      <c r="AD27" s="1">
        <v>7.9530298709869385E-2</v>
      </c>
      <c r="AE27" s="1">
        <v>3.453088691458106E-3</v>
      </c>
      <c r="AF27" s="1">
        <v>6.8146184086799622E-2</v>
      </c>
      <c r="AG27" s="1">
        <v>1.677374355494976E-2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1.1005939034854662</v>
      </c>
      <c r="AP27">
        <f>(U27-T27)/(1000-U27)*AO27</f>
        <v>3.4414762204885055E-2</v>
      </c>
      <c r="AQ27">
        <f>(P27+273.15)</f>
        <v>300.44108810424802</v>
      </c>
      <c r="AR27">
        <f>(O27+273.15)</f>
        <v>302.75503959655759</v>
      </c>
      <c r="AS27">
        <f>(Y27*AK27+Z27*AL27)*AM27</f>
        <v>16.104219610745758</v>
      </c>
      <c r="AT27">
        <f>((AS27+0.00000010773*(AR27^4-AQ27^4))-AP27*44100)/(L27*0.92*2*29.3+0.00000043092*AQ27^3)</f>
        <v>-11.601973439860831</v>
      </c>
      <c r="AU27">
        <f>0.61365*EXP(17.502*J27/(240.97+J27))</f>
        <v>3.6408086878638799</v>
      </c>
      <c r="AV27">
        <f>AU27*1000/AA27</f>
        <v>41.272920815426893</v>
      </c>
      <c r="AW27">
        <f>(AV27-U27)</f>
        <v>10.969402520138807</v>
      </c>
      <c r="AX27">
        <f>IF(D27,P27,(O27+P27)/2)</f>
        <v>28.448063850402832</v>
      </c>
      <c r="AY27">
        <f>0.61365*EXP(17.502*AX27/(240.97+AX27))</f>
        <v>3.8950998244363357</v>
      </c>
      <c r="AZ27">
        <f>IF(AW27&lt;&gt;0,(1000-(AV27+U27)/2)/AW27*AP27,0)</f>
        <v>3.0250616729790045</v>
      </c>
      <c r="BA27">
        <f>U27*AA27/1000</f>
        <v>2.6731646440948826</v>
      </c>
      <c r="BB27">
        <f>(AY27-BA27)</f>
        <v>1.2219351803414531</v>
      </c>
      <c r="BC27">
        <f>1/(1.6/F27+1.37/N27)</f>
        <v>2.1044617433484554</v>
      </c>
      <c r="BD27">
        <f>G27*AA27*0.001</f>
        <v>34.614048361102348</v>
      </c>
      <c r="BE27">
        <f>G27/S27</f>
        <v>0.99336423614435831</v>
      </c>
      <c r="BF27">
        <f>(1-AP27*AA27/AU27/F27)*100</f>
        <v>91.916320980079718</v>
      </c>
      <c r="BG27">
        <f>(S27-E27/(N27/1.35))</f>
        <v>397.54639276394244</v>
      </c>
      <c r="BH27">
        <f>E27*BF27/100/BG27</f>
        <v>-1.8572857575146928E-2</v>
      </c>
    </row>
    <row r="28" spans="1:60" x14ac:dyDescent="0.35">
      <c r="A28" s="1" t="s">
        <v>0</v>
      </c>
      <c r="B28" s="1" t="s">
        <v>5381</v>
      </c>
      <c r="K28" s="1">
        <v>2.72</v>
      </c>
    </row>
    <row r="29" spans="1:60" x14ac:dyDescent="0.35">
      <c r="A29" s="1" t="s">
        <v>0</v>
      </c>
      <c r="B29" s="1" t="s">
        <v>5380</v>
      </c>
      <c r="K29" s="1">
        <v>2.72</v>
      </c>
    </row>
    <row r="30" spans="1:60" x14ac:dyDescent="0.35">
      <c r="A30" s="1">
        <v>5</v>
      </c>
      <c r="B30" s="1" t="s">
        <v>5379</v>
      </c>
      <c r="C30" s="1">
        <v>1140.0000129193068</v>
      </c>
      <c r="D30" s="1">
        <v>0</v>
      </c>
      <c r="E30">
        <f>(R30-S30*(1000-T30)/(1000-U30))*AO30</f>
        <v>-7.168393609052548</v>
      </c>
      <c r="F30">
        <f>IF(AZ30&lt;&gt;0,1/(1/AZ30-1/N30),0)</f>
        <v>7.8942785917503899</v>
      </c>
      <c r="G30">
        <f>((BC30-AP30/2)*S30-E30)/(BC30+AP30/2)</f>
        <v>391.64596631030008</v>
      </c>
      <c r="H30">
        <f>AP30*1000</f>
        <v>34.138001300653677</v>
      </c>
      <c r="I30">
        <f>(AU30-BA30)</f>
        <v>1.0460266471359874</v>
      </c>
      <c r="J30">
        <f>(P30+AT30*D30)</f>
        <v>27.517852783203125</v>
      </c>
      <c r="K30" s="1"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29.854257583618164</v>
      </c>
      <c r="P30" s="1">
        <v>27.517852783203125</v>
      </c>
      <c r="Q30" s="1">
        <v>29.942968368530273</v>
      </c>
      <c r="R30" s="1">
        <v>400.63470458984375</v>
      </c>
      <c r="S30" s="1">
        <v>394.91702270507813</v>
      </c>
      <c r="T30" s="1">
        <v>-2.3136360570788383E-2</v>
      </c>
      <c r="U30" s="1">
        <v>29.967723846435547</v>
      </c>
      <c r="V30" s="1">
        <v>-4.8305239528417587E-2</v>
      </c>
      <c r="W30" s="1">
        <v>62.568096160888672</v>
      </c>
      <c r="X30" s="1">
        <v>300.33383178710938</v>
      </c>
      <c r="Y30" s="1">
        <v>150.61465454101563</v>
      </c>
      <c r="Z30" s="1">
        <v>0.31326541304588318</v>
      </c>
      <c r="AA30" s="1">
        <v>88.209846496582031</v>
      </c>
      <c r="AB30" s="1">
        <v>19.884777069091797</v>
      </c>
      <c r="AC30" s="1">
        <v>0.17650115489959717</v>
      </c>
      <c r="AD30" s="1">
        <v>6.2843821942806244E-2</v>
      </c>
      <c r="AE30" s="1">
        <v>1.3266105204820633E-2</v>
      </c>
      <c r="AF30" s="1">
        <v>8.4263414144515991E-2</v>
      </c>
      <c r="AG30" s="1">
        <v>7.7387643977999687E-3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1.1041684992173135</v>
      </c>
      <c r="AP30">
        <f>(U30-T30)/(1000-U30)*AO30</f>
        <v>3.4138001300653677E-2</v>
      </c>
      <c r="AQ30">
        <f>(P30+273.15)</f>
        <v>300.6678527832031</v>
      </c>
      <c r="AR30">
        <f>(O30+273.15)</f>
        <v>303.00425758361814</v>
      </c>
      <c r="AS30">
        <f>(Y30*AK30+Z30*AL30)*AM30</f>
        <v>24.098344187922521</v>
      </c>
      <c r="AT30">
        <f>((AS30+0.00000010773*(AR30^4-AQ30^4))-AP30*44100)/(L30*0.92*2*29.3+0.00000043092*AQ30^3)</f>
        <v>-11.438020461090151</v>
      </c>
      <c r="AU30">
        <f>0.61365*EXP(17.502*J30/(240.97+J30))</f>
        <v>3.689474967482028</v>
      </c>
      <c r="AV30">
        <f>AU30*1000/AA30</f>
        <v>41.826112548840996</v>
      </c>
      <c r="AW30">
        <f>(AV30-U30)</f>
        <v>11.858388702405449</v>
      </c>
      <c r="AX30">
        <f>IF(D30,P30,(O30+P30)/2)</f>
        <v>28.686055183410645</v>
      </c>
      <c r="AY30">
        <f>0.61365*EXP(17.502*AX30/(240.97+AX30))</f>
        <v>3.9492870621152965</v>
      </c>
      <c r="AZ30">
        <f>IF(AW30&lt;&gt;0,(1000-(AV30+U30)/2)/AW30*AP30,0)</f>
        <v>2.7754657977990722</v>
      </c>
      <c r="BA30">
        <f>U30*AA30/1000</f>
        <v>2.6434483203460406</v>
      </c>
      <c r="BB30">
        <f>(AY30-BA30)</f>
        <v>1.3058387417692559</v>
      </c>
      <c r="BC30">
        <f>1/(1.6/F30+1.37/N30)</f>
        <v>1.9129754448634402</v>
      </c>
      <c r="BD30">
        <f>G30*AA30*0.001</f>
        <v>34.547030569237108</v>
      </c>
      <c r="BE30">
        <f>G30/S30</f>
        <v>0.99171710458978912</v>
      </c>
      <c r="BF30">
        <f>(1-AP30*AA30/AU30/F30)*100</f>
        <v>89.661009408336596</v>
      </c>
      <c r="BG30">
        <f>(S30-E30/(N30/1.35))</f>
        <v>397.17789759588777</v>
      </c>
      <c r="BH30">
        <f>E30*BF30/100/BG30</f>
        <v>-1.6182305478586002E-2</v>
      </c>
    </row>
    <row r="31" spans="1:60" x14ac:dyDescent="0.35">
      <c r="A31" s="1" t="s">
        <v>0</v>
      </c>
      <c r="B31" s="1" t="s">
        <v>5378</v>
      </c>
      <c r="K31" s="1">
        <v>2.72</v>
      </c>
    </row>
    <row r="32" spans="1:60" x14ac:dyDescent="0.35">
      <c r="A32" s="1" t="s">
        <v>0</v>
      </c>
      <c r="B32" s="1" t="s">
        <v>5377</v>
      </c>
      <c r="K32" s="1">
        <v>2.72</v>
      </c>
    </row>
    <row r="33" spans="1:60" x14ac:dyDescent="0.35">
      <c r="A33" s="1">
        <v>6</v>
      </c>
      <c r="B33" s="1" t="s">
        <v>5376</v>
      </c>
      <c r="C33" s="1">
        <v>1346.0000129193068</v>
      </c>
      <c r="D33" s="1">
        <v>0</v>
      </c>
      <c r="E33">
        <f>(R33-S33*(1000-T33)/(1000-U33))*AO33</f>
        <v>-6.9205244705919</v>
      </c>
      <c r="F33">
        <f>IF(AZ33&lt;&gt;0,1/(1/AZ33-1/N33),0)</f>
        <v>6.4683372190802189</v>
      </c>
      <c r="G33">
        <f>((BC33-AP33/2)*S33-E33)/(BC33+AP33/2)</f>
        <v>390.45755719159513</v>
      </c>
      <c r="H33">
        <f>AP33*1000</f>
        <v>34.031642632904422</v>
      </c>
      <c r="I33">
        <f>(AU33-BA33)</f>
        <v>1.1230987373252517</v>
      </c>
      <c r="J33">
        <f>(P33+AT33*D33)</f>
        <v>27.829505920410156</v>
      </c>
      <c r="K33" s="1"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30.093297958374023</v>
      </c>
      <c r="P33" s="1">
        <v>27.829505920410156</v>
      </c>
      <c r="Q33" s="1">
        <v>30.182226181030273</v>
      </c>
      <c r="R33" s="1">
        <v>399.9827880859375</v>
      </c>
      <c r="S33" s="1">
        <v>394.10580444335938</v>
      </c>
      <c r="T33" s="1">
        <v>-2.4343486875295639E-2</v>
      </c>
      <c r="U33" s="1">
        <v>29.865348815917969</v>
      </c>
      <c r="V33" s="1">
        <v>-5.0127916038036346E-2</v>
      </c>
      <c r="W33" s="1">
        <v>61.498493194580078</v>
      </c>
      <c r="X33" s="1">
        <v>300.44320678710938</v>
      </c>
      <c r="Y33" s="1">
        <v>299.61517333984375</v>
      </c>
      <c r="Z33" s="1">
        <v>0.45389807224273682</v>
      </c>
      <c r="AA33" s="1">
        <v>88.202095031738281</v>
      </c>
      <c r="AB33" s="1">
        <v>20.158391952514648</v>
      </c>
      <c r="AC33" s="1">
        <v>0.17526929080486298</v>
      </c>
      <c r="AD33" s="1">
        <v>4.3909568339586258E-2</v>
      </c>
      <c r="AE33" s="1">
        <v>6.2218471430242062E-3</v>
      </c>
      <c r="AF33" s="1">
        <v>6.9670006632804871E-2</v>
      </c>
      <c r="AG33" s="1">
        <v>1.5307789668440819E-2</v>
      </c>
      <c r="AH33" s="1">
        <v>0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1.1045706131879018</v>
      </c>
      <c r="AP33">
        <f>(U33-T33)/(1000-U33)*AO33</f>
        <v>3.4031642632904424E-2</v>
      </c>
      <c r="AQ33">
        <f>(P33+273.15)</f>
        <v>300.97950592041013</v>
      </c>
      <c r="AR33">
        <f>(O33+273.15)</f>
        <v>303.243297958374</v>
      </c>
      <c r="AS33">
        <f>(Y33*AK33+Z33*AL33)*AM33</f>
        <v>47.938426662867641</v>
      </c>
      <c r="AT33">
        <f>((AS33+0.00000010773*(AR33^4-AQ33^4))-AP33*44100)/(L33*0.92*2*29.3+0.00000043092*AQ33^3)</f>
        <v>-11.216511194915878</v>
      </c>
      <c r="AU33">
        <f>0.61365*EXP(17.502*J33/(240.97+J33))</f>
        <v>3.7572850717428605</v>
      </c>
      <c r="AV33">
        <f>AU33*1000/AA33</f>
        <v>42.598592135377899</v>
      </c>
      <c r="AW33">
        <f>(AV33-U33)</f>
        <v>12.73324331945993</v>
      </c>
      <c r="AX33">
        <f>IF(D33,P33,(O33+P33)/2)</f>
        <v>28.96140193939209</v>
      </c>
      <c r="AY33">
        <f>0.61365*EXP(17.502*AX33/(240.97+AX33))</f>
        <v>4.0127989012793215</v>
      </c>
      <c r="AZ33">
        <f>IF(AW33&lt;&gt;0,(1000-(AV33+U33)/2)/AW33*AP33,0)</f>
        <v>2.5758252111357876</v>
      </c>
      <c r="BA33">
        <f>U33*AA33/1000</f>
        <v>2.6341863344176089</v>
      </c>
      <c r="BB33">
        <f>(AY33-BA33)</f>
        <v>1.3786125668617126</v>
      </c>
      <c r="BC33">
        <f>1/(1.6/F33+1.37/N33)</f>
        <v>1.762343684166235</v>
      </c>
      <c r="BD33">
        <f>G33*AA33*0.001</f>
        <v>34.439174565273461</v>
      </c>
      <c r="BE33">
        <f>G33/S33</f>
        <v>0.990742975082752</v>
      </c>
      <c r="BF33">
        <f>(1-AP33*AA33/AU33/F33)*100</f>
        <v>87.649202173458875</v>
      </c>
      <c r="BG33">
        <f>(S33-E33/(N33/1.35))</f>
        <v>396.2885026683893</v>
      </c>
      <c r="BH33">
        <f>E33*BF33/100/BG33</f>
        <v>-1.5306486168155586E-2</v>
      </c>
    </row>
    <row r="34" spans="1:60" x14ac:dyDescent="0.35">
      <c r="A34" s="1" t="s">
        <v>0</v>
      </c>
      <c r="B34" s="1" t="s">
        <v>5375</v>
      </c>
      <c r="K34" s="1">
        <v>2.72</v>
      </c>
    </row>
    <row r="35" spans="1:60" x14ac:dyDescent="0.35">
      <c r="A35" s="1" t="s">
        <v>0</v>
      </c>
      <c r="B35" s="1" t="s">
        <v>5374</v>
      </c>
      <c r="K35" s="1">
        <v>2.72</v>
      </c>
    </row>
    <row r="36" spans="1:60" x14ac:dyDescent="0.35">
      <c r="A36" s="1">
        <v>7</v>
      </c>
      <c r="B36" s="1" t="s">
        <v>5373</v>
      </c>
      <c r="C36" s="1">
        <v>1552.0000129193068</v>
      </c>
      <c r="D36" s="1">
        <v>0</v>
      </c>
      <c r="E36">
        <f>(R36-S36*(1000-T36)/(1000-U36))*AO36</f>
        <v>-6.3464277475246131</v>
      </c>
      <c r="F36">
        <f>IF(AZ36&lt;&gt;0,1/(1/AZ36-1/N36),0)</f>
        <v>5.7487421724659757</v>
      </c>
      <c r="G36">
        <f>((BC36-AP36/2)*S36-E36)/(BC36+AP36/2)</f>
        <v>389.38934409710828</v>
      </c>
      <c r="H36">
        <f>AP36*1000</f>
        <v>34.270469833882991</v>
      </c>
      <c r="I36">
        <f>(AU36-BA36)</f>
        <v>1.1866124229070789</v>
      </c>
      <c r="J36">
        <f>(P36+AT36*D36)</f>
        <v>28.206539154052734</v>
      </c>
      <c r="K36" s="1"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30.325752258300781</v>
      </c>
      <c r="P36" s="1">
        <v>28.206539154052734</v>
      </c>
      <c r="Q36" s="1">
        <v>30.413259506225586</v>
      </c>
      <c r="R36" s="1">
        <v>400.09304809570313</v>
      </c>
      <c r="S36" s="1">
        <v>393.62033081054688</v>
      </c>
      <c r="T36" s="1">
        <v>-2.7248071506619453E-2</v>
      </c>
      <c r="U36" s="1">
        <v>30.092323303222656</v>
      </c>
      <c r="V36" s="1">
        <v>-5.5365003645420074E-2</v>
      </c>
      <c r="W36" s="1">
        <v>61.144207000732422</v>
      </c>
      <c r="X36" s="1">
        <v>300.17227172851563</v>
      </c>
      <c r="Y36" s="1">
        <v>500.58895874023438</v>
      </c>
      <c r="Z36" s="1">
        <v>0.26525095105171204</v>
      </c>
      <c r="AA36" s="1">
        <v>88.2005615234375</v>
      </c>
      <c r="AB36" s="1">
        <v>20.109994888305664</v>
      </c>
      <c r="AC36" s="1">
        <v>0.17406804859638214</v>
      </c>
      <c r="AD36" s="1">
        <v>8.5813969373703003E-2</v>
      </c>
      <c r="AE36" s="1">
        <v>6.5554073080420494E-3</v>
      </c>
      <c r="AF36" s="1">
        <v>6.4611032605171204E-2</v>
      </c>
      <c r="AG36" s="1">
        <v>1.6429686918854713E-2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1.1035745284136602</v>
      </c>
      <c r="AP36">
        <f>(U36-T36)/(1000-U36)*AO36</f>
        <v>3.4270469833882988E-2</v>
      </c>
      <c r="AQ36">
        <f>(P36+273.15)</f>
        <v>301.35653915405271</v>
      </c>
      <c r="AR36">
        <f>(O36+273.15)</f>
        <v>303.47575225830076</v>
      </c>
      <c r="AS36">
        <f>(Y36*AK36+Z36*AL36)*AM36</f>
        <v>80.094231608191876</v>
      </c>
      <c r="AT36">
        <f>((AS36+0.00000010773*(AR36^4-AQ36^4))-AP36*44100)/(L36*0.92*2*29.3+0.00000043092*AQ36^3)</f>
        <v>-11.055490706427131</v>
      </c>
      <c r="AU36">
        <f>0.61365*EXP(17.502*J36/(240.97+J36))</f>
        <v>3.8407722357961407</v>
      </c>
      <c r="AV36">
        <f>AU36*1000/AA36</f>
        <v>43.545893239869386</v>
      </c>
      <c r="AW36">
        <f>(AV36-U36)</f>
        <v>13.45356993664673</v>
      </c>
      <c r="AX36">
        <f>IF(D36,P36,(O36+P36)/2)</f>
        <v>29.266145706176758</v>
      </c>
      <c r="AY36">
        <f>0.61365*EXP(17.502*AX36/(240.97+AX36))</f>
        <v>4.0841281477186211</v>
      </c>
      <c r="AZ36">
        <f>IF(AW36&lt;&gt;0,(1000-(AV36+U36)/2)/AW36*AP36,0)</f>
        <v>2.4535243693674831</v>
      </c>
      <c r="BA36">
        <f>U36*AA36/1000</f>
        <v>2.6541598128890618</v>
      </c>
      <c r="BB36">
        <f>(AY36-BA36)</f>
        <v>1.4299683348295593</v>
      </c>
      <c r="BC36">
        <f>1/(1.6/F36+1.37/N36)</f>
        <v>1.6711531973849612</v>
      </c>
      <c r="BD36">
        <f>G36*AA36*0.001</f>
        <v>34.344358800607971</v>
      </c>
      <c r="BE36">
        <f>G36/S36</f>
        <v>0.98925109710485204</v>
      </c>
      <c r="BF36">
        <f>(1-AP36*AA36/AU36/F36)*100</f>
        <v>86.310107944901887</v>
      </c>
      <c r="BG36">
        <f>(S36-E36/(N36/1.35))</f>
        <v>395.62196184857976</v>
      </c>
      <c r="BH36">
        <f>E36*BF36/100/BG36</f>
        <v>-1.384556260208375E-2</v>
      </c>
    </row>
    <row r="37" spans="1:60" x14ac:dyDescent="0.35">
      <c r="A37" s="1" t="s">
        <v>0</v>
      </c>
      <c r="B37" s="1" t="s">
        <v>5372</v>
      </c>
      <c r="K37" s="1">
        <v>2.72</v>
      </c>
    </row>
    <row r="38" spans="1:60" x14ac:dyDescent="0.35">
      <c r="A38" s="1" t="s">
        <v>0</v>
      </c>
      <c r="B38" s="1" t="s">
        <v>5371</v>
      </c>
      <c r="K38" s="1">
        <v>2.72</v>
      </c>
    </row>
    <row r="39" spans="1:60" x14ac:dyDescent="0.35">
      <c r="A39" s="1">
        <v>8</v>
      </c>
      <c r="B39" s="1" t="s">
        <v>5370</v>
      </c>
      <c r="C39" s="1">
        <v>1758.0000129193068</v>
      </c>
      <c r="D39" s="1">
        <v>0</v>
      </c>
      <c r="E39">
        <f>(R39-S39*(1000-T39)/(1000-U39))*AO39</f>
        <v>-6.1629931685630144</v>
      </c>
      <c r="F39">
        <f>IF(AZ39&lt;&gt;0,1/(1/AZ39-1/N39),0)</f>
        <v>5.3154365093302749</v>
      </c>
      <c r="G39">
        <f>((BC39-AP39/2)*S39-E39)/(BC39+AP39/2)</f>
        <v>388.48545903379716</v>
      </c>
      <c r="H39">
        <f>AP39*1000</f>
        <v>34.805769441006909</v>
      </c>
      <c r="I39">
        <f>(AU39-BA39)</f>
        <v>1.2460071846971403</v>
      </c>
      <c r="J39">
        <f>(P39+AT39*D39)</f>
        <v>28.639986038208008</v>
      </c>
      <c r="K39" s="1"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30.548751831054688</v>
      </c>
      <c r="P39" s="1">
        <v>28.639986038208008</v>
      </c>
      <c r="Q39" s="1">
        <v>30.629140853881836</v>
      </c>
      <c r="R39" s="1">
        <v>399.91534423828125</v>
      </c>
      <c r="S39" s="1">
        <v>393.10562133789063</v>
      </c>
      <c r="T39" s="1">
        <v>-2.7347078546881676E-2</v>
      </c>
      <c r="U39" s="1">
        <v>30.531301498413086</v>
      </c>
      <c r="V39" s="1">
        <v>-5.4858420044183731E-2</v>
      </c>
      <c r="W39" s="1">
        <v>61.245994567871094</v>
      </c>
      <c r="X39" s="1">
        <v>300.34457397460938</v>
      </c>
      <c r="Y39" s="1">
        <v>750.60205078125</v>
      </c>
      <c r="Z39" s="1">
        <v>0.16806966066360474</v>
      </c>
      <c r="AA39" s="1">
        <v>88.196029663085938</v>
      </c>
      <c r="AB39" s="1">
        <v>20.391767501831055</v>
      </c>
      <c r="AC39" s="1">
        <v>0.17231319844722748</v>
      </c>
      <c r="AD39" s="1">
        <v>8.8640525937080383E-2</v>
      </c>
      <c r="AE39" s="1">
        <v>2.5905377697199583E-3</v>
      </c>
      <c r="AF39" s="1">
        <v>4.9088533967733383E-2</v>
      </c>
      <c r="AG39" s="1">
        <v>2.290351502597332E-2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1.1042079925537107</v>
      </c>
      <c r="AP39">
        <f>(U39-T39)/(1000-U39)*AO39</f>
        <v>3.4805769441006912E-2</v>
      </c>
      <c r="AQ39">
        <f>(P39+273.15)</f>
        <v>301.78998603820799</v>
      </c>
      <c r="AR39">
        <f>(O39+273.15)</f>
        <v>303.69875183105466</v>
      </c>
      <c r="AS39">
        <f>(Y39*AK39+Z39*AL39)*AM39</f>
        <v>120.09632544063788</v>
      </c>
      <c r="AT39">
        <f>((AS39+0.00000010773*(AR39^4-AQ39^4))-AP39*44100)/(L39*0.92*2*29.3+0.00000043092*AQ39^3)</f>
        <v>-10.941325679715522</v>
      </c>
      <c r="AU39">
        <f>0.61365*EXP(17.502*J39/(240.97+J39))</f>
        <v>3.9387467573038011</v>
      </c>
      <c r="AV39">
        <f>AU39*1000/AA39</f>
        <v>44.659003045262324</v>
      </c>
      <c r="AW39">
        <f>(AV39-U39)</f>
        <v>14.127701546849238</v>
      </c>
      <c r="AX39">
        <f>IF(D39,P39,(O39+P39)/2)</f>
        <v>29.594368934631348</v>
      </c>
      <c r="AY39">
        <f>0.61365*EXP(17.502*AX39/(240.97+AX39))</f>
        <v>4.1621871321020896</v>
      </c>
      <c r="AZ39">
        <f>IF(AW39&lt;&gt;0,(1000-(AV39+U39)/2)/AW39*AP39,0)</f>
        <v>2.3710326218212292</v>
      </c>
      <c r="BA39">
        <f>U39*AA39/1000</f>
        <v>2.6927395726066607</v>
      </c>
      <c r="BB39">
        <f>(AY39-BA39)</f>
        <v>1.4694475594954288</v>
      </c>
      <c r="BC39">
        <f>1/(1.6/F39+1.37/N39)</f>
        <v>1.6101049729634467</v>
      </c>
      <c r="BD39">
        <f>G39*AA39*0.001</f>
        <v>34.262875068622328</v>
      </c>
      <c r="BE39">
        <f>G39/S39</f>
        <v>0.98824702051227542</v>
      </c>
      <c r="BF39">
        <f>(1-AP39*AA39/AU39/F39)*100</f>
        <v>85.337660195764514</v>
      </c>
      <c r="BG39">
        <f>(S39-E39/(N39/1.35))</f>
        <v>395.04939804254025</v>
      </c>
      <c r="BH39">
        <f>E39*BF39/100/BG39</f>
        <v>-1.3313155757574757E-2</v>
      </c>
    </row>
    <row r="40" spans="1:60" x14ac:dyDescent="0.35">
      <c r="A40" s="1" t="s">
        <v>0</v>
      </c>
      <c r="B40" s="1" t="s">
        <v>5369</v>
      </c>
      <c r="K40" s="1">
        <v>2.72</v>
      </c>
    </row>
    <row r="41" spans="1:60" x14ac:dyDescent="0.35">
      <c r="A41" s="1" t="s">
        <v>0</v>
      </c>
      <c r="B41" s="1" t="s">
        <v>5368</v>
      </c>
      <c r="K41" s="1">
        <v>2.72</v>
      </c>
    </row>
    <row r="42" spans="1:60" x14ac:dyDescent="0.35">
      <c r="A42" s="1">
        <v>9</v>
      </c>
      <c r="B42" s="1" t="s">
        <v>5367</v>
      </c>
      <c r="C42" s="1">
        <v>1964.5000129081309</v>
      </c>
      <c r="D42" s="1">
        <v>0</v>
      </c>
      <c r="E42">
        <f>(R42-S42*(1000-T42)/(1000-U42))*AO42</f>
        <v>-5.4582520400883467</v>
      </c>
      <c r="F42">
        <f>IF(AZ42&lt;&gt;0,1/(1/AZ42-1/N42),0)</f>
        <v>5.3872308731340288</v>
      </c>
      <c r="G42">
        <f>((BC42-AP42/2)*S42-E42)/(BC42+AP42/2)</f>
        <v>387.27533254359258</v>
      </c>
      <c r="H42">
        <f>AP42*1000</f>
        <v>35.456987466071133</v>
      </c>
      <c r="I42">
        <f>(AU42-BA42)</f>
        <v>1.2608259495262932</v>
      </c>
      <c r="J42">
        <f>(P42+AT42*D42)</f>
        <v>28.922937393188477</v>
      </c>
      <c r="K42" s="1"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30.756414413452148</v>
      </c>
      <c r="P42" s="1">
        <v>28.922937393188477</v>
      </c>
      <c r="Q42" s="1">
        <v>30.829128265380859</v>
      </c>
      <c r="R42" s="1">
        <v>400.10098266601563</v>
      </c>
      <c r="S42" s="1">
        <v>392.43701171875</v>
      </c>
      <c r="T42" s="1">
        <v>-3.1100768595933914E-2</v>
      </c>
      <c r="U42" s="1">
        <v>31.103858947753906</v>
      </c>
      <c r="V42" s="1">
        <v>-6.1647873371839523E-2</v>
      </c>
      <c r="W42" s="1">
        <v>61.654003143310547</v>
      </c>
      <c r="X42" s="1">
        <v>300.12326049804688</v>
      </c>
      <c r="Y42" s="1">
        <v>1001.1060791015625</v>
      </c>
      <c r="Z42" s="1">
        <v>0.21838146448135376</v>
      </c>
      <c r="AA42" s="1">
        <v>88.18994140625</v>
      </c>
      <c r="AB42" s="1">
        <v>20.482994079589844</v>
      </c>
      <c r="AC42" s="1">
        <v>0.17083147168159485</v>
      </c>
      <c r="AD42" s="1">
        <v>6.4595654606819153E-2</v>
      </c>
      <c r="AE42" s="1">
        <v>2.4402646813541651E-3</v>
      </c>
      <c r="AF42" s="1">
        <v>4.2480941861867905E-2</v>
      </c>
      <c r="AG42" s="1">
        <v>2.0832307636737823E-2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1.1033943400663486</v>
      </c>
      <c r="AP42">
        <f>(U42-T42)/(1000-U42)*AO42</f>
        <v>3.5456987466071135E-2</v>
      </c>
      <c r="AQ42">
        <f>(P42+273.15)</f>
        <v>302.07293739318845</v>
      </c>
      <c r="AR42">
        <f>(O42+273.15)</f>
        <v>303.90641441345213</v>
      </c>
      <c r="AS42">
        <f>(Y42*AK42+Z42*AL42)*AM42</f>
        <v>160.17696907601567</v>
      </c>
      <c r="AT42">
        <f>((AS42+0.00000010773*(AR42^4-AQ42^4))-AP42*44100)/(L42*0.92*2*29.3+0.00000043092*AQ42^3)</f>
        <v>-10.855831711957093</v>
      </c>
      <c r="AU42">
        <f>0.61365*EXP(17.502*J42/(240.97+J42))</f>
        <v>4.0038734476369751</v>
      </c>
      <c r="AV42">
        <f>AU42*1000/AA42</f>
        <v>45.400568180366449</v>
      </c>
      <c r="AW42">
        <f>(AV42-U42)</f>
        <v>14.296709232612542</v>
      </c>
      <c r="AX42">
        <f>IF(D42,P42,(O42+P42)/2)</f>
        <v>29.839675903320313</v>
      </c>
      <c r="AY42">
        <f>0.61365*EXP(17.502*AX42/(240.97+AX42))</f>
        <v>4.2213728647900632</v>
      </c>
      <c r="AZ42">
        <f>IF(AW42&lt;&gt;0,(1000-(AV42+U42)/2)/AW42*AP42,0)</f>
        <v>2.3852117752659443</v>
      </c>
      <c r="BA42">
        <f>U42*AA42/1000</f>
        <v>2.7430474981106818</v>
      </c>
      <c r="BB42">
        <f>(AY42-BA42)</f>
        <v>1.4783253666793814</v>
      </c>
      <c r="BC42">
        <f>1/(1.6/F42+1.37/N42)</f>
        <v>1.6205721209865662</v>
      </c>
      <c r="BD42">
        <f>G42*AA42*0.001</f>
        <v>34.153788885105413</v>
      </c>
      <c r="BE42">
        <f>G42/S42</f>
        <v>0.9868471142603219</v>
      </c>
      <c r="BF42">
        <f>(1-AP42*AA42/AU42/F42)*100</f>
        <v>85.503106182505476</v>
      </c>
      <c r="BG42">
        <f>(S42-E42/(N42/1.35))</f>
        <v>394.15851665530403</v>
      </c>
      <c r="BH42">
        <f>E42*BF42/100/BG42</f>
        <v>-1.1840350621237068E-2</v>
      </c>
    </row>
    <row r="43" spans="1:60" x14ac:dyDescent="0.35">
      <c r="A43" s="1" t="s">
        <v>0</v>
      </c>
      <c r="B43" s="1" t="s">
        <v>5366</v>
      </c>
      <c r="K43" s="1">
        <v>2.72</v>
      </c>
    </row>
    <row r="44" spans="1:60" x14ac:dyDescent="0.35">
      <c r="A44" s="1" t="s">
        <v>0</v>
      </c>
      <c r="B44" s="1" t="s">
        <v>5365</v>
      </c>
      <c r="K44" s="1">
        <v>2.72</v>
      </c>
    </row>
    <row r="45" spans="1:60" x14ac:dyDescent="0.35">
      <c r="A45" s="1">
        <v>10</v>
      </c>
      <c r="B45" s="1" t="s">
        <v>5364</v>
      </c>
      <c r="C45" s="1">
        <v>2171.0000129193068</v>
      </c>
      <c r="D45" s="1">
        <v>0</v>
      </c>
      <c r="E45">
        <f>(R45-S45*(1000-T45)/(1000-U45))*AO45</f>
        <v>-5.182673807497487</v>
      </c>
      <c r="F45">
        <f>IF(AZ45&lt;&gt;0,1/(1/AZ45-1/N45),0)</f>
        <v>5.4746123869004863</v>
      </c>
      <c r="G45">
        <f>((BC45-AP45/2)*S45-E45)/(BC45+AP45/2)</f>
        <v>386.27131873892733</v>
      </c>
      <c r="H45">
        <f>AP45*1000</f>
        <v>36.238806086160075</v>
      </c>
      <c r="I45">
        <f>(AU45-BA45)</f>
        <v>1.2784176155119664</v>
      </c>
      <c r="J45">
        <f>(P45+AT45*D45)</f>
        <v>29.246387481689453</v>
      </c>
      <c r="K45" s="1"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30.952451705932617</v>
      </c>
      <c r="P45" s="1">
        <v>29.246387481689453</v>
      </c>
      <c r="Q45" s="1">
        <v>31.010492324829102</v>
      </c>
      <c r="R45" s="1">
        <v>399.89730834960938</v>
      </c>
      <c r="S45" s="1">
        <v>391.729736328125</v>
      </c>
      <c r="T45" s="1">
        <v>-3.2096698880195618E-2</v>
      </c>
      <c r="U45" s="1">
        <v>31.76385498046875</v>
      </c>
      <c r="V45" s="1">
        <v>-6.2909580767154694E-2</v>
      </c>
      <c r="W45" s="1">
        <v>62.2572021484375</v>
      </c>
      <c r="X45" s="1">
        <v>300.15960693359375</v>
      </c>
      <c r="Y45" s="1">
        <v>1249.9874267578125</v>
      </c>
      <c r="Z45" s="1">
        <v>0.20579664409160614</v>
      </c>
      <c r="AA45" s="1">
        <v>88.183647155761719</v>
      </c>
      <c r="AB45" s="1">
        <v>20.602973937988281</v>
      </c>
      <c r="AC45" s="1">
        <v>0.15750005841255188</v>
      </c>
      <c r="AD45" s="1">
        <v>4.9932051450014114E-2</v>
      </c>
      <c r="AE45" s="1">
        <v>5.1025385037064552E-3</v>
      </c>
      <c r="AF45" s="1">
        <v>2.1168578416109085E-2</v>
      </c>
      <c r="AG45" s="1">
        <v>2.7073126286268234E-2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1.1035279666676239</v>
      </c>
      <c r="AP45">
        <f>(U45-T45)/(1000-U45)*AO45</f>
        <v>3.6238806086160077E-2</v>
      </c>
      <c r="AQ45">
        <f>(P45+273.15)</f>
        <v>302.39638748168943</v>
      </c>
      <c r="AR45">
        <f>(O45+273.15)</f>
        <v>304.10245170593259</v>
      </c>
      <c r="AS45">
        <f>(Y45*AK45+Z45*AL45)*AM45</f>
        <v>199.99798381094661</v>
      </c>
      <c r="AT45">
        <f>((AS45+0.00000010773*(AR45^4-AQ45^4))-AP45*44100)/(L45*0.92*2*29.3+0.00000043092*AQ45^3)</f>
        <v>-10.822187025054307</v>
      </c>
      <c r="AU45">
        <f>0.61365*EXP(17.502*J45/(240.97+J45))</f>
        <v>4.0794701954164072</v>
      </c>
      <c r="AV45">
        <f>AU45*1000/AA45</f>
        <v>46.261073645669278</v>
      </c>
      <c r="AW45">
        <f>(AV45-U45)</f>
        <v>14.497218665200528</v>
      </c>
      <c r="AX45">
        <f>IF(D45,P45,(O45+P45)/2)</f>
        <v>30.099419593811035</v>
      </c>
      <c r="AY45">
        <f>0.61365*EXP(17.502*AX45/(240.97+AX45))</f>
        <v>4.2848400377969451</v>
      </c>
      <c r="AZ45">
        <f>IF(AW45&lt;&gt;0,(1000-(AV45+U45)/2)/AW45*AP45,0)</f>
        <v>2.4021877410575585</v>
      </c>
      <c r="BA45">
        <f>U45*AA45/1000</f>
        <v>2.8010525799044408</v>
      </c>
      <c r="BB45">
        <f>(AY45-BA45)</f>
        <v>1.4837874578925043</v>
      </c>
      <c r="BC45">
        <f>1/(1.6/F45+1.37/N45)</f>
        <v>1.6331181576956189</v>
      </c>
      <c r="BD45">
        <f>G45*AA45*0.001</f>
        <v>34.062813678064337</v>
      </c>
      <c r="BE45">
        <f>G45/S45</f>
        <v>0.98606585846568073</v>
      </c>
      <c r="BF45">
        <f>(1-AP45*AA45/AU45/F45)*100</f>
        <v>85.691147807002977</v>
      </c>
      <c r="BG45">
        <f>(S45-E45/(N45/1.35))</f>
        <v>393.36432529151989</v>
      </c>
      <c r="BH45">
        <f>E45*BF45/100/BG45</f>
        <v>-1.1290023998607993E-2</v>
      </c>
    </row>
    <row r="46" spans="1:60" x14ac:dyDescent="0.35">
      <c r="A46" s="1" t="s">
        <v>0</v>
      </c>
      <c r="B46" s="1" t="s">
        <v>5363</v>
      </c>
      <c r="K46" s="1">
        <v>2.72</v>
      </c>
    </row>
    <row r="47" spans="1:60" x14ac:dyDescent="0.35">
      <c r="A47" s="1" t="s">
        <v>0</v>
      </c>
      <c r="B47" s="1" t="s">
        <v>5362</v>
      </c>
      <c r="K47" s="1">
        <v>2.72</v>
      </c>
    </row>
    <row r="48" spans="1:60" x14ac:dyDescent="0.35">
      <c r="A48" s="1">
        <v>11</v>
      </c>
      <c r="B48" s="1" t="s">
        <v>5361</v>
      </c>
      <c r="C48" s="1">
        <v>2377.0000129193068</v>
      </c>
      <c r="D48" s="1">
        <v>0</v>
      </c>
      <c r="E48">
        <f>(R48-S48*(1000-T48)/(1000-U48))*AO48</f>
        <v>-4.9407540729431094</v>
      </c>
      <c r="F48">
        <f>IF(AZ48&lt;&gt;0,1/(1/AZ48-1/N48),0)</f>
        <v>5.7897507252119089</v>
      </c>
      <c r="G48">
        <f>((BC48-AP48/2)*S48-E48)/(BC48+AP48/2)</f>
        <v>385.57253020321474</v>
      </c>
      <c r="H48">
        <f>AP48*1000</f>
        <v>37.469794301424926</v>
      </c>
      <c r="I48">
        <f>(AU48-BA48)</f>
        <v>1.288784713667487</v>
      </c>
      <c r="J48">
        <f>(P48+AT48*D48)</f>
        <v>29.668939590454102</v>
      </c>
      <c r="K48" s="1"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31.137226104736328</v>
      </c>
      <c r="P48" s="1">
        <v>29.668939590454102</v>
      </c>
      <c r="Q48" s="1">
        <v>31.179359436035156</v>
      </c>
      <c r="R48" s="1">
        <v>400.1099853515625</v>
      </c>
      <c r="S48" s="1">
        <v>391.30648803710938</v>
      </c>
      <c r="T48" s="1">
        <v>-3.0899865552783012E-2</v>
      </c>
      <c r="U48" s="1">
        <v>32.788330078125</v>
      </c>
      <c r="V48" s="1">
        <v>-5.9927675873041153E-2</v>
      </c>
      <c r="W48" s="1">
        <v>63.590190887451172</v>
      </c>
      <c r="X48" s="1">
        <v>300.36087036132813</v>
      </c>
      <c r="Y48" s="1">
        <v>1600.6710205078125</v>
      </c>
      <c r="Z48" s="1">
        <v>0.2412419468164444</v>
      </c>
      <c r="AA48" s="1">
        <v>88.181289672851563</v>
      </c>
      <c r="AB48" s="1">
        <v>20.670656204223633</v>
      </c>
      <c r="AC48" s="1">
        <v>0.15056855976581573</v>
      </c>
      <c r="AD48" s="1">
        <v>6.190052255988121E-2</v>
      </c>
      <c r="AE48" s="1">
        <v>7.6661421917378902E-3</v>
      </c>
      <c r="AF48" s="1">
        <v>4.6682596206665039E-2</v>
      </c>
      <c r="AG48" s="1">
        <v>2.644198015332222E-2</v>
      </c>
      <c r="AH48" s="1">
        <v>0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1.1042679057401765</v>
      </c>
      <c r="AP48">
        <f>(U48-T48)/(1000-U48)*AO48</f>
        <v>3.7469794301424927E-2</v>
      </c>
      <c r="AQ48">
        <f>(P48+273.15)</f>
        <v>302.81893959045408</v>
      </c>
      <c r="AR48">
        <f>(O48+273.15)</f>
        <v>304.28722610473631</v>
      </c>
      <c r="AS48">
        <f>(Y48*AK48+Z48*AL48)*AM48</f>
        <v>256.10735755680435</v>
      </c>
      <c r="AT48">
        <f>((AS48+0.00000010773*(AR48^4-AQ48^4))-AP48*44100)/(L48*0.92*2*29.3+0.00000043092*AQ48^3)</f>
        <v>-10.825644045671845</v>
      </c>
      <c r="AU48">
        <f>0.61365*EXP(17.502*J48/(240.97+J48))</f>
        <v>4.1801019461756992</v>
      </c>
      <c r="AV48">
        <f>AU48*1000/AA48</f>
        <v>47.403502054502503</v>
      </c>
      <c r="AW48">
        <f>(AV48-U48)</f>
        <v>14.615171976377503</v>
      </c>
      <c r="AX48">
        <f>IF(D48,P48,(O48+P48)/2)</f>
        <v>30.403082847595215</v>
      </c>
      <c r="AY48">
        <f>0.61365*EXP(17.502*AX48/(240.97+AX48))</f>
        <v>4.3600917192332922</v>
      </c>
      <c r="AZ48">
        <f>IF(AW48&lt;&gt;0,(1000-(AV48+U48)/2)/AW48*AP48,0)</f>
        <v>2.460963759593596</v>
      </c>
      <c r="BA48">
        <f>U48*AA48/1000</f>
        <v>2.8913172325082122</v>
      </c>
      <c r="BB48">
        <f>(AY48-BA48)</f>
        <v>1.46877448672508</v>
      </c>
      <c r="BC48">
        <f>1/(1.6/F48+1.37/N48)</f>
        <v>1.6766768627954438</v>
      </c>
      <c r="BD48">
        <f>G48*AA48*0.001</f>
        <v>34.000282975743993</v>
      </c>
      <c r="BE48">
        <f>G48/S48</f>
        <v>0.98534663234781106</v>
      </c>
      <c r="BF48">
        <f>(1-AP48*AA48/AU48/F48)*100</f>
        <v>86.347536765430135</v>
      </c>
      <c r="BG48">
        <f>(S48-E48/(N48/1.35))</f>
        <v>392.86477674646204</v>
      </c>
      <c r="BH48">
        <f>E48*BF48/100/BG48</f>
        <v>-1.085925665048173E-2</v>
      </c>
    </row>
    <row r="49" spans="1:60" x14ac:dyDescent="0.35">
      <c r="A49" s="1" t="s">
        <v>0</v>
      </c>
      <c r="B49" s="1" t="s">
        <v>5360</v>
      </c>
      <c r="K49" s="1">
        <v>2.72</v>
      </c>
    </row>
    <row r="50" spans="1:60" x14ac:dyDescent="0.35">
      <c r="A50" s="1" t="s">
        <v>0</v>
      </c>
      <c r="B50" s="1" t="s">
        <v>5359</v>
      </c>
      <c r="K50" s="1">
        <v>2.72</v>
      </c>
    </row>
    <row r="51" spans="1:60" x14ac:dyDescent="0.35">
      <c r="A51" s="1">
        <v>12</v>
      </c>
      <c r="B51" s="1" t="s">
        <v>5358</v>
      </c>
      <c r="C51" s="1">
        <v>2583.5000129081309</v>
      </c>
      <c r="D51" s="1">
        <v>0</v>
      </c>
      <c r="E51">
        <f>(R51-S51*(1000-T51)/(1000-U51))*AO51</f>
        <v>-4.4224843506237548</v>
      </c>
      <c r="F51">
        <f>IF(AZ51&lt;&gt;0,1/(1/AZ51-1/N51),0)</f>
        <v>6.3065257490635238</v>
      </c>
      <c r="G51">
        <f>((BC51-AP51/2)*S51-E51)/(BC51+AP51/2)</f>
        <v>384.30309679731414</v>
      </c>
      <c r="H51">
        <f>AP51*1000</f>
        <v>38.758509605866855</v>
      </c>
      <c r="I51">
        <f>(AU51-BA51)</f>
        <v>1.2852145181638805</v>
      </c>
      <c r="J51">
        <f>(P51+AT51*D51)</f>
        <v>30.049596786499023</v>
      </c>
      <c r="K51" s="1"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31.316123962402344</v>
      </c>
      <c r="P51" s="1">
        <v>30.049596786499023</v>
      </c>
      <c r="Q51" s="1">
        <v>31.337944030761719</v>
      </c>
      <c r="R51" s="1">
        <v>400.07574462890625</v>
      </c>
      <c r="S51" s="1">
        <v>390.3795166015625</v>
      </c>
      <c r="T51" s="1">
        <v>-2.8608815744519234E-2</v>
      </c>
      <c r="U51" s="1">
        <v>33.878555297851563</v>
      </c>
      <c r="V51" s="1">
        <v>-5.4921001195907593E-2</v>
      </c>
      <c r="W51" s="1">
        <v>65.037437438964844</v>
      </c>
      <c r="X51" s="1">
        <v>300.38360595703125</v>
      </c>
      <c r="Y51" s="1">
        <v>2000.6138916015625</v>
      </c>
      <c r="Z51" s="1">
        <v>0.27439671754837036</v>
      </c>
      <c r="AA51" s="1">
        <v>88.179306030273438</v>
      </c>
      <c r="AB51" s="1">
        <v>20.748075485229492</v>
      </c>
      <c r="AC51" s="1">
        <v>0.13919447362422943</v>
      </c>
      <c r="AD51" s="1">
        <v>2.895975299179554E-2</v>
      </c>
      <c r="AE51" s="1">
        <v>6.5492019057273865E-3</v>
      </c>
      <c r="AF51" s="1">
        <v>5.3730245679616928E-2</v>
      </c>
      <c r="AG51" s="1">
        <v>2.3744441568851471E-2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1.1043514924890852</v>
      </c>
      <c r="AP51">
        <f>(U51-T51)/(1000-U51)*AO51</f>
        <v>3.8758509605866853E-2</v>
      </c>
      <c r="AQ51">
        <f>(P51+273.15)</f>
        <v>303.199596786499</v>
      </c>
      <c r="AR51">
        <f>(O51+273.15)</f>
        <v>304.46612396240232</v>
      </c>
      <c r="AS51">
        <f>(Y51*AK51+Z51*AL51)*AM51</f>
        <v>320.09821550149718</v>
      </c>
      <c r="AT51">
        <f>((AS51+0.00000010773*(AR51^4-AQ51^4))-AP51*44100)/(L51*0.92*2*29.3+0.00000043092*AQ51^3)</f>
        <v>-10.784369827812109</v>
      </c>
      <c r="AU51">
        <f>0.61365*EXP(17.502*J51/(240.97+J51))</f>
        <v>4.2726020136366749</v>
      </c>
      <c r="AV51">
        <f>AU51*1000/AA51</f>
        <v>48.453568144092891</v>
      </c>
      <c r="AW51">
        <f>(AV51-U51)</f>
        <v>14.575012846241329</v>
      </c>
      <c r="AX51">
        <f>IF(D51,P51,(O51+P51)/2)</f>
        <v>30.682860374450684</v>
      </c>
      <c r="AY51">
        <f>0.61365*EXP(17.502*AX51/(240.97+AX51))</f>
        <v>4.4304407875601051</v>
      </c>
      <c r="AZ51">
        <f>IF(AW51&lt;&gt;0,(1000-(AV51+U51)/2)/AW51*AP51,0)</f>
        <v>2.5497730121591355</v>
      </c>
      <c r="BA51">
        <f>U51*AA51/1000</f>
        <v>2.9873874954727944</v>
      </c>
      <c r="BB51">
        <f>(AY51-BA51)</f>
        <v>1.4430532920873107</v>
      </c>
      <c r="BC51">
        <f>1/(1.6/F51+1.37/N51)</f>
        <v>1.7428498601151885</v>
      </c>
      <c r="BD51">
        <f>G51*AA51*0.001</f>
        <v>33.887580380872159</v>
      </c>
      <c r="BE51">
        <f>G51/S51</f>
        <v>0.98443458340963574</v>
      </c>
      <c r="BF51">
        <f>(1-AP51*AA51/AU51/F51)*100</f>
        <v>87.316149014217785</v>
      </c>
      <c r="BG51">
        <f>(S51-E51/(N51/1.35))</f>
        <v>391.77434567605656</v>
      </c>
      <c r="BH51">
        <f>E51*BF51/100/BG51</f>
        <v>-9.8565489760630304E-3</v>
      </c>
    </row>
    <row r="52" spans="1:60" x14ac:dyDescent="0.35">
      <c r="A52" s="1" t="s">
        <v>0</v>
      </c>
      <c r="B52" s="1" t="s">
        <v>5357</v>
      </c>
      <c r="K52" s="1">
        <v>1.6428799999999999</v>
      </c>
    </row>
    <row r="53" spans="1:60" x14ac:dyDescent="0.35">
      <c r="A53" s="1" t="s">
        <v>0</v>
      </c>
      <c r="B53" s="1" t="s">
        <v>5356</v>
      </c>
      <c r="K53" s="1">
        <v>1.6428799999999999</v>
      </c>
    </row>
    <row r="54" spans="1:60" x14ac:dyDescent="0.35">
      <c r="A54" s="1" t="s">
        <v>0</v>
      </c>
      <c r="B54" s="1" t="s">
        <v>5355</v>
      </c>
      <c r="K54" s="1">
        <v>1.6428799999999999</v>
      </c>
    </row>
    <row r="55" spans="1:60" x14ac:dyDescent="0.35">
      <c r="A55" s="1" t="s">
        <v>0</v>
      </c>
      <c r="B55" s="1" t="s">
        <v>535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D429BE-3C3F-4B2C-BB5C-966EE0FE3AE3}">
  <dimension ref="A1:BD55"/>
  <sheetViews>
    <sheetView zoomScale="40" workbookViewId="0">
      <selection activeCell="K18" sqref="K18:K51"/>
    </sheetView>
  </sheetViews>
  <sheetFormatPr defaultRowHeight="14.5" x14ac:dyDescent="0.35"/>
  <sheetData>
    <row r="1" spans="1:56" x14ac:dyDescent="0.35">
      <c r="A1" s="1" t="s">
        <v>70</v>
      </c>
    </row>
    <row r="2" spans="1:56" x14ac:dyDescent="0.35">
      <c r="A2" s="1" t="s">
        <v>1751</v>
      </c>
    </row>
    <row r="3" spans="1:56" x14ac:dyDescent="0.35">
      <c r="A3" s="1" t="s">
        <v>69</v>
      </c>
      <c r="B3" s="1" t="s">
        <v>68</v>
      </c>
    </row>
    <row r="4" spans="1:56" x14ac:dyDescent="0.35">
      <c r="A4" s="1" t="s">
        <v>67</v>
      </c>
      <c r="B4" s="1" t="s">
        <v>66</v>
      </c>
      <c r="C4" s="1">
        <v>1</v>
      </c>
      <c r="D4" s="1">
        <v>0.15999999642372131</v>
      </c>
    </row>
    <row r="5" spans="1:56" x14ac:dyDescent="0.35">
      <c r="A5" s="1" t="s">
        <v>65</v>
      </c>
      <c r="B5" s="1">
        <v>4</v>
      </c>
    </row>
    <row r="6" spans="1:56" x14ac:dyDescent="0.35">
      <c r="A6" s="1" t="s">
        <v>64</v>
      </c>
      <c r="B6" s="1" t="s">
        <v>63</v>
      </c>
    </row>
    <row r="7" spans="1:56" x14ac:dyDescent="0.35">
      <c r="A7" s="1" t="s">
        <v>0</v>
      </c>
      <c r="B7" s="1" t="s">
        <v>62</v>
      </c>
    </row>
    <row r="9" spans="1:56" x14ac:dyDescent="0.35">
      <c r="A9" s="1" t="s">
        <v>61</v>
      </c>
      <c r="B9" s="1" t="s">
        <v>60</v>
      </c>
      <c r="C9" s="1" t="s">
        <v>59</v>
      </c>
      <c r="D9" s="1" t="s">
        <v>58</v>
      </c>
      <c r="E9" s="1" t="s">
        <v>57</v>
      </c>
      <c r="F9" s="1" t="s">
        <v>56</v>
      </c>
      <c r="G9" s="1" t="s">
        <v>55</v>
      </c>
      <c r="H9" s="1" t="s">
        <v>54</v>
      </c>
      <c r="I9" s="1" t="s">
        <v>53</v>
      </c>
      <c r="J9" s="1" t="s">
        <v>52</v>
      </c>
      <c r="K9" s="1" t="s">
        <v>51</v>
      </c>
      <c r="L9" s="1" t="s">
        <v>50</v>
      </c>
      <c r="M9" s="1" t="s">
        <v>49</v>
      </c>
      <c r="N9" s="1" t="s">
        <v>48</v>
      </c>
      <c r="O9" s="1" t="s">
        <v>47</v>
      </c>
      <c r="P9" s="1" t="s">
        <v>46</v>
      </c>
      <c r="Q9" s="1" t="s">
        <v>45</v>
      </c>
      <c r="R9" s="1" t="s">
        <v>44</v>
      </c>
      <c r="S9" s="1" t="s">
        <v>43</v>
      </c>
      <c r="T9" s="1" t="s">
        <v>42</v>
      </c>
      <c r="U9" s="1" t="s">
        <v>41</v>
      </c>
      <c r="V9" s="1" t="s">
        <v>40</v>
      </c>
      <c r="W9" s="1" t="s">
        <v>39</v>
      </c>
      <c r="X9" s="1" t="s">
        <v>38</v>
      </c>
      <c r="Y9" s="1" t="s">
        <v>37</v>
      </c>
      <c r="Z9" s="1" t="s">
        <v>36</v>
      </c>
      <c r="AA9" s="1" t="s">
        <v>35</v>
      </c>
      <c r="AB9" s="1" t="s">
        <v>34</v>
      </c>
      <c r="AC9" s="1" t="s">
        <v>33</v>
      </c>
      <c r="AD9" s="1" t="s">
        <v>32</v>
      </c>
      <c r="AE9" s="1" t="s">
        <v>31</v>
      </c>
      <c r="AF9" s="1" t="s">
        <v>30</v>
      </c>
      <c r="AG9" s="1" t="s">
        <v>29</v>
      </c>
      <c r="AH9" s="1" t="s">
        <v>28</v>
      </c>
      <c r="AI9" s="1" t="s">
        <v>27</v>
      </c>
      <c r="AJ9" s="1" t="s">
        <v>26</v>
      </c>
      <c r="AK9" s="1" t="s">
        <v>25</v>
      </c>
      <c r="AL9" s="1" t="s">
        <v>24</v>
      </c>
      <c r="AM9" s="1" t="s">
        <v>23</v>
      </c>
      <c r="AN9" s="1" t="s">
        <v>22</v>
      </c>
      <c r="AO9" s="1" t="s">
        <v>21</v>
      </c>
      <c r="AP9" s="1" t="s">
        <v>20</v>
      </c>
      <c r="AQ9" s="1" t="s">
        <v>19</v>
      </c>
      <c r="AR9" s="1" t="s">
        <v>18</v>
      </c>
      <c r="AS9" s="1" t="s">
        <v>17</v>
      </c>
      <c r="AT9" s="1" t="s">
        <v>16</v>
      </c>
      <c r="AU9" s="1" t="s">
        <v>15</v>
      </c>
      <c r="AV9" s="1" t="s">
        <v>14</v>
      </c>
      <c r="AW9" s="1" t="s">
        <v>13</v>
      </c>
      <c r="AX9" s="1" t="s">
        <v>12</v>
      </c>
      <c r="AY9" s="1" t="s">
        <v>11</v>
      </c>
      <c r="AZ9" s="1" t="s">
        <v>10</v>
      </c>
      <c r="BA9" s="1" t="s">
        <v>9</v>
      </c>
      <c r="BB9" s="1" t="s">
        <v>8</v>
      </c>
      <c r="BC9" s="1" t="s">
        <v>7</v>
      </c>
      <c r="BD9" s="1" t="s">
        <v>6</v>
      </c>
    </row>
    <row r="10" spans="1:56" x14ac:dyDescent="0.35">
      <c r="A10" s="1" t="s">
        <v>5</v>
      </c>
      <c r="B10" s="1" t="s">
        <v>5</v>
      </c>
      <c r="C10" s="1" t="s">
        <v>5</v>
      </c>
      <c r="D10" s="1" t="s">
        <v>5</v>
      </c>
      <c r="E10" s="1" t="s">
        <v>4</v>
      </c>
      <c r="F10" s="1" t="s">
        <v>4</v>
      </c>
      <c r="G10" s="1" t="s">
        <v>4</v>
      </c>
      <c r="H10" s="1" t="s">
        <v>4</v>
      </c>
      <c r="I10" s="1" t="s">
        <v>4</v>
      </c>
      <c r="J10" s="1" t="s">
        <v>4</v>
      </c>
      <c r="K10" s="1" t="s">
        <v>5</v>
      </c>
      <c r="L10" s="1" t="s">
        <v>4</v>
      </c>
      <c r="M10" s="1" t="s">
        <v>5</v>
      </c>
      <c r="N10" s="1" t="s">
        <v>4</v>
      </c>
      <c r="O10" s="1" t="s">
        <v>5</v>
      </c>
      <c r="P10" s="1" t="s">
        <v>5</v>
      </c>
      <c r="Q10" s="1" t="s">
        <v>5</v>
      </c>
      <c r="R10" s="1" t="s">
        <v>5</v>
      </c>
      <c r="S10" s="1" t="s">
        <v>5</v>
      </c>
      <c r="T10" s="1" t="s">
        <v>5</v>
      </c>
      <c r="U10" s="1" t="s">
        <v>5</v>
      </c>
      <c r="V10" s="1" t="s">
        <v>5</v>
      </c>
      <c r="W10" s="1" t="s">
        <v>5</v>
      </c>
      <c r="X10" s="1" t="s">
        <v>5</v>
      </c>
      <c r="Y10" s="1" t="s">
        <v>5</v>
      </c>
      <c r="Z10" s="1" t="s">
        <v>5</v>
      </c>
      <c r="AA10" s="1" t="s">
        <v>5</v>
      </c>
      <c r="AB10" s="1" t="s">
        <v>5</v>
      </c>
      <c r="AC10" s="1" t="s">
        <v>5</v>
      </c>
      <c r="AD10" s="1" t="s">
        <v>5</v>
      </c>
      <c r="AE10" s="1" t="s">
        <v>5</v>
      </c>
      <c r="AF10" s="1" t="s">
        <v>5</v>
      </c>
      <c r="AG10" s="1" t="s">
        <v>5</v>
      </c>
      <c r="AH10" s="1" t="s">
        <v>5</v>
      </c>
      <c r="AI10" s="1" t="s">
        <v>5</v>
      </c>
      <c r="AJ10" s="1" t="s">
        <v>5</v>
      </c>
      <c r="AK10" s="1" t="s">
        <v>4</v>
      </c>
      <c r="AL10" s="1" t="s">
        <v>4</v>
      </c>
      <c r="AM10" s="1" t="s">
        <v>4</v>
      </c>
      <c r="AN10" s="1" t="s">
        <v>4</v>
      </c>
      <c r="AO10" s="1" t="s">
        <v>4</v>
      </c>
      <c r="AP10" s="1" t="s">
        <v>4</v>
      </c>
      <c r="AQ10" s="1" t="s">
        <v>4</v>
      </c>
      <c r="AR10" s="1" t="s">
        <v>4</v>
      </c>
      <c r="AS10" s="1" t="s">
        <v>4</v>
      </c>
      <c r="AT10" s="1" t="s">
        <v>4</v>
      </c>
      <c r="AU10" s="1" t="s">
        <v>4</v>
      </c>
      <c r="AV10" s="1" t="s">
        <v>4</v>
      </c>
      <c r="AW10" s="1" t="s">
        <v>4</v>
      </c>
      <c r="AX10" s="1" t="s">
        <v>4</v>
      </c>
      <c r="AY10" s="1" t="s">
        <v>4</v>
      </c>
      <c r="AZ10" s="1" t="s">
        <v>4</v>
      </c>
      <c r="BA10" s="1" t="s">
        <v>4</v>
      </c>
      <c r="BB10" s="1" t="s">
        <v>4</v>
      </c>
      <c r="BC10" s="1" t="s">
        <v>4</v>
      </c>
      <c r="BD10" s="1" t="s">
        <v>4</v>
      </c>
    </row>
    <row r="11" spans="1:56" x14ac:dyDescent="0.35">
      <c r="A11" s="1" t="s">
        <v>0</v>
      </c>
      <c r="B11" s="1" t="s">
        <v>1750</v>
      </c>
    </row>
    <row r="12" spans="1:56" x14ac:dyDescent="0.35">
      <c r="A12" s="1" t="s">
        <v>0</v>
      </c>
      <c r="B12" s="1" t="s">
        <v>1749</v>
      </c>
    </row>
    <row r="13" spans="1:56" x14ac:dyDescent="0.35">
      <c r="A13" s="1" t="s">
        <v>0</v>
      </c>
      <c r="B13" s="1" t="s">
        <v>1748</v>
      </c>
    </row>
    <row r="14" spans="1:56" x14ac:dyDescent="0.35">
      <c r="A14" s="1" t="s">
        <v>0</v>
      </c>
      <c r="B14" s="1" t="s">
        <v>1747</v>
      </c>
    </row>
    <row r="15" spans="1:56" x14ac:dyDescent="0.35">
      <c r="A15" s="1" t="s">
        <v>0</v>
      </c>
      <c r="B15" s="1" t="s">
        <v>1746</v>
      </c>
    </row>
    <row r="16" spans="1:56" x14ac:dyDescent="0.35">
      <c r="A16" s="1" t="s">
        <v>0</v>
      </c>
      <c r="B16" s="1" t="s">
        <v>1745</v>
      </c>
    </row>
    <row r="17" spans="1:56" x14ac:dyDescent="0.35">
      <c r="A17" s="1" t="s">
        <v>0</v>
      </c>
      <c r="B17" s="1" t="s">
        <v>1744</v>
      </c>
    </row>
    <row r="18" spans="1:56" x14ac:dyDescent="0.35">
      <c r="A18" s="1">
        <v>1</v>
      </c>
      <c r="B18" s="1" t="s">
        <v>1743</v>
      </c>
      <c r="C18" s="1">
        <v>461.99999955296516</v>
      </c>
      <c r="D18" s="1">
        <v>0</v>
      </c>
      <c r="E18">
        <f>(R18-S18*(1000-T18)/(1000-U18))*AK18</f>
        <v>-3.6389714480987547</v>
      </c>
      <c r="F18">
        <f>IF(AV18&lt;&gt;0,1/(1/AV18-1/N18),0)</f>
        <v>1.5695006201512165</v>
      </c>
      <c r="G18">
        <f>((AY18-AL18/2)*S18-E18)/(AY18+AL18/2)</f>
        <v>392.19661705208932</v>
      </c>
      <c r="H18">
        <f>AL18*1000</f>
        <v>18.064529806869853</v>
      </c>
      <c r="I18">
        <f>(AQ18-AW18)</f>
        <v>1.3253160009437308</v>
      </c>
      <c r="J18">
        <f>(P18+AP18*D18)</f>
        <v>32.092739105224609</v>
      </c>
      <c r="K18" s="1"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32.649070739746094</v>
      </c>
      <c r="P18" s="1">
        <v>32.092739105224609</v>
      </c>
      <c r="Q18" s="1">
        <v>32.724571228027344</v>
      </c>
      <c r="R18" s="1">
        <v>400.06820678710938</v>
      </c>
      <c r="S18" s="1">
        <v>396.868896484375</v>
      </c>
      <c r="T18" s="1">
        <v>23.585247039794922</v>
      </c>
      <c r="U18" s="1">
        <v>39.312618255615234</v>
      </c>
      <c r="V18" s="1">
        <v>42.087326049804688</v>
      </c>
      <c r="W18" s="1">
        <v>70.152458190917969</v>
      </c>
      <c r="X18" s="1">
        <v>300.13836669921875</v>
      </c>
      <c r="Y18" s="1">
        <v>-0.13638685643672943</v>
      </c>
      <c r="Z18" s="1">
        <v>3.4951526671648026E-2</v>
      </c>
      <c r="AA18" s="1">
        <v>88.391197204589844</v>
      </c>
      <c r="AB18" s="1">
        <v>-34.519035339355469</v>
      </c>
      <c r="AC18" s="1">
        <v>-1.3275082111358643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1.1034498775706567</v>
      </c>
      <c r="AL18">
        <f>(U18-T18)/(1000-U18)*AK18</f>
        <v>1.8064529806869851E-2</v>
      </c>
      <c r="AM18">
        <f>(P18+273.15)</f>
        <v>305.24273910522459</v>
      </c>
      <c r="AN18">
        <f>(O18+273.15)</f>
        <v>305.79907073974607</v>
      </c>
      <c r="AO18">
        <f>(Y18*AG18+Z18*AH18)*AI18</f>
        <v>-2.1821896542119301E-2</v>
      </c>
      <c r="AP18">
        <f>((AO18+0.00000010773*(AN18^4-AM18^4))-AL18*44100)/(L18*51.4+0.00000043092*AM18^3)</f>
        <v>-6.4602290711190795</v>
      </c>
      <c r="AQ18">
        <f>0.61365*EXP(17.502*J18/(240.97+J18))</f>
        <v>4.8002053938045757</v>
      </c>
      <c r="AR18">
        <f>AQ18*1000/AA18</f>
        <v>54.306373774913844</v>
      </c>
      <c r="AS18">
        <f>(AR18-U18)</f>
        <v>14.99375551929861</v>
      </c>
      <c r="AT18">
        <f>IF(D18,P18,(O18+P18)/2)</f>
        <v>32.370904922485352</v>
      </c>
      <c r="AU18">
        <f>0.61365*EXP(17.502*AT18/(240.97+AT18))</f>
        <v>4.8762493460324494</v>
      </c>
      <c r="AV18">
        <f>IF(AS18&lt;&gt;0,(1000-(AR18+U18)/2)/AS18*AL18,0)</f>
        <v>1.1484072985380405</v>
      </c>
      <c r="AW18">
        <f>U18*AA18/1000</f>
        <v>3.4748893928608449</v>
      </c>
      <c r="AX18">
        <f>(AU18-AW18)</f>
        <v>1.4013599531716046</v>
      </c>
      <c r="AY18">
        <f>1/(1.6/F18+1.37/N18)</f>
        <v>0.7465472360716886</v>
      </c>
      <c r="AZ18">
        <f>G18*AA18*0.001</f>
        <v>34.666728520824236</v>
      </c>
      <c r="BA18">
        <f>G18/S18</f>
        <v>0.98822714636073872</v>
      </c>
      <c r="BB18">
        <f>(1-AL18*AA18/AQ18/F18)*100</f>
        <v>78.805929923745239</v>
      </c>
      <c r="BC18">
        <f>(S18-E18/(N18/1.35))</f>
        <v>398.01660957381671</v>
      </c>
      <c r="BD18">
        <f>E18*BB18/100/BC18</f>
        <v>-7.2050392379465512E-3</v>
      </c>
    </row>
    <row r="19" spans="1:56" x14ac:dyDescent="0.35">
      <c r="A19" s="1" t="s">
        <v>0</v>
      </c>
      <c r="B19" s="1" t="s">
        <v>1742</v>
      </c>
      <c r="K19" s="1">
        <v>2.72</v>
      </c>
    </row>
    <row r="20" spans="1:56" x14ac:dyDescent="0.35">
      <c r="A20" s="1" t="s">
        <v>0</v>
      </c>
      <c r="B20" s="1" t="s">
        <v>1741</v>
      </c>
      <c r="K20" s="1">
        <v>2.72</v>
      </c>
    </row>
    <row r="21" spans="1:56" x14ac:dyDescent="0.35">
      <c r="A21" s="1">
        <v>2</v>
      </c>
      <c r="B21" s="1" t="s">
        <v>1740</v>
      </c>
      <c r="C21" s="1">
        <v>665.49999956414104</v>
      </c>
      <c r="D21" s="1">
        <v>0</v>
      </c>
      <c r="E21">
        <f>(R21-S21*(1000-T21)/(1000-U21))*AK21</f>
        <v>-3.4987002237867992</v>
      </c>
      <c r="F21">
        <f>IF(AV21&lt;&gt;0,1/(1/AV21-1/N21),0)</f>
        <v>1.4956455907311776</v>
      </c>
      <c r="G21">
        <f>((AY21-AL21/2)*S21-E21)/(AY21+AL21/2)</f>
        <v>392.46365477217944</v>
      </c>
      <c r="H21">
        <f>AL21*1000</f>
        <v>17.250553934405243</v>
      </c>
      <c r="I21">
        <f>(AQ21-AW21)</f>
        <v>1.311884873435619</v>
      </c>
      <c r="J21">
        <f>(P21+AP21*D21)</f>
        <v>31.916658401489258</v>
      </c>
      <c r="K21" s="1"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32.600376129150391</v>
      </c>
      <c r="P21" s="1">
        <v>31.916658401489258</v>
      </c>
      <c r="Q21" s="1">
        <v>32.712871551513672</v>
      </c>
      <c r="R21" s="1">
        <v>400.10260009765625</v>
      </c>
      <c r="S21" s="1">
        <v>397.06570434570313</v>
      </c>
      <c r="T21" s="1">
        <v>23.902809143066406</v>
      </c>
      <c r="U21" s="1">
        <v>38.928237915039063</v>
      </c>
      <c r="V21" s="1">
        <v>42.768783569335938</v>
      </c>
      <c r="W21" s="1">
        <v>69.653457641601563</v>
      </c>
      <c r="X21" s="1">
        <v>300.12411499023438</v>
      </c>
      <c r="Y21" s="1">
        <v>24.167364120483398</v>
      </c>
      <c r="Z21" s="1">
        <v>7.954658567905426E-2</v>
      </c>
      <c r="AA21" s="1">
        <v>88.386215209960938</v>
      </c>
      <c r="AB21" s="1">
        <v>-34.496662139892578</v>
      </c>
      <c r="AC21" s="1">
        <v>-1.260619044303894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1.1033974815817438</v>
      </c>
      <c r="AL21">
        <f>(U21-T21)/(1000-U21)*AK21</f>
        <v>1.7250553934405242E-2</v>
      </c>
      <c r="AM21">
        <f>(P21+273.15)</f>
        <v>305.06665840148924</v>
      </c>
      <c r="AN21">
        <f>(O21+273.15)</f>
        <v>305.75037612915037</v>
      </c>
      <c r="AO21">
        <f>(Y21*AG21+Z21*AH21)*AI21</f>
        <v>3.8667781728481145</v>
      </c>
      <c r="AP21">
        <f>((AO21+0.00000010773*(AN21^4-AM21^4))-AL21*44100)/(L21*51.4+0.00000043092*AM21^3)</f>
        <v>-6.1231509296767523</v>
      </c>
      <c r="AQ21">
        <f>0.61365*EXP(17.502*J21/(240.97+J21))</f>
        <v>4.7526044875388225</v>
      </c>
      <c r="AR21">
        <f>AQ21*1000/AA21</f>
        <v>53.770879047700348</v>
      </c>
      <c r="AS21">
        <f>(AR21-U21)</f>
        <v>14.842641132661285</v>
      </c>
      <c r="AT21">
        <f>IF(D21,P21,(O21+P21)/2)</f>
        <v>32.258517265319824</v>
      </c>
      <c r="AU21">
        <f>0.61365*EXP(17.502*AT21/(240.97+AT21))</f>
        <v>4.8453999179410605</v>
      </c>
      <c r="AV21">
        <f>IF(AS21&lt;&gt;0,(1000-(AR21+U21)/2)/AS21*AL21,0)</f>
        <v>1.1083605827931811</v>
      </c>
      <c r="AW21">
        <f>U21*AA21/1000</f>
        <v>3.4407196141032035</v>
      </c>
      <c r="AX21">
        <f>(AU21-AW21)</f>
        <v>1.404680303837857</v>
      </c>
      <c r="AY21">
        <f>1/(1.6/F21+1.37/N21)</f>
        <v>0.71950749757083055</v>
      </c>
      <c r="AZ21">
        <f>G21*AA21*0.001</f>
        <v>34.688377052781668</v>
      </c>
      <c r="BA21">
        <f>G21/S21</f>
        <v>0.98840985377695345</v>
      </c>
      <c r="BB21">
        <f>(1-AL21*AA21/AQ21/F21)*100</f>
        <v>78.550004078929604</v>
      </c>
      <c r="BC21">
        <f>(S21-E21/(N21/1.35))</f>
        <v>398.16917660431909</v>
      </c>
      <c r="BD21">
        <f>E21*BB21/100/BC21</f>
        <v>-6.9021645320001867E-3</v>
      </c>
    </row>
    <row r="22" spans="1:56" x14ac:dyDescent="0.35">
      <c r="A22" s="1" t="s">
        <v>0</v>
      </c>
      <c r="B22" s="1" t="s">
        <v>1739</v>
      </c>
      <c r="K22" s="1">
        <v>2.72</v>
      </c>
    </row>
    <row r="23" spans="1:56" x14ac:dyDescent="0.35">
      <c r="A23" s="1" t="s">
        <v>0</v>
      </c>
      <c r="B23" s="1" t="s">
        <v>1738</v>
      </c>
      <c r="K23" s="1">
        <v>2.72</v>
      </c>
    </row>
    <row r="24" spans="1:56" x14ac:dyDescent="0.35">
      <c r="A24" s="1">
        <v>3</v>
      </c>
      <c r="B24" s="1" t="s">
        <v>1737</v>
      </c>
      <c r="C24" s="1">
        <v>869.49999956414104</v>
      </c>
      <c r="D24" s="1">
        <v>0</v>
      </c>
      <c r="E24">
        <f>(R24-S24*(1000-T24)/(1000-U24))*AK24</f>
        <v>-3.2224286949131398</v>
      </c>
      <c r="F24">
        <f>IF(AV24&lt;&gt;0,1/(1/AV24-1/N24),0)</f>
        <v>1.4468012708458728</v>
      </c>
      <c r="G24">
        <f>((AY24-AL24/2)*S24-E24)/(AY24+AL24/2)</f>
        <v>392.25334811832261</v>
      </c>
      <c r="H24">
        <f>AL24*1000</f>
        <v>16.608353525016238</v>
      </c>
      <c r="I24">
        <f>(AQ24-AW24)</f>
        <v>1.2951884786293903</v>
      </c>
      <c r="J24">
        <f>(P24+AP24*D24)</f>
        <v>31.7620849609375</v>
      </c>
      <c r="K24" s="1"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32.523887634277344</v>
      </c>
      <c r="P24" s="1">
        <v>31.7620849609375</v>
      </c>
      <c r="Q24" s="1">
        <v>32.656650543212891</v>
      </c>
      <c r="R24" s="1">
        <v>400.05926513671875</v>
      </c>
      <c r="S24" s="1">
        <v>397.00421142578125</v>
      </c>
      <c r="T24" s="1">
        <v>24.177865982055664</v>
      </c>
      <c r="U24" s="1">
        <v>38.647220611572266</v>
      </c>
      <c r="V24" s="1">
        <v>43.448963165283203</v>
      </c>
      <c r="W24" s="1">
        <v>69.451194763183594</v>
      </c>
      <c r="X24" s="1">
        <v>300.14361572265625</v>
      </c>
      <c r="Y24" s="1">
        <v>50.913246154785156</v>
      </c>
      <c r="Z24" s="1">
        <v>0.13980470597743988</v>
      </c>
      <c r="AA24" s="1">
        <v>88.388465881347656</v>
      </c>
      <c r="AB24" s="1">
        <v>-34.510662078857422</v>
      </c>
      <c r="AC24" s="1">
        <v>-1.2326508760452271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1.1034691754509418</v>
      </c>
      <c r="AL24">
        <f>(U24-T24)/(1000-U24)*AK24</f>
        <v>1.6608353525016238E-2</v>
      </c>
      <c r="AM24">
        <f>(P24+273.15)</f>
        <v>304.91208496093748</v>
      </c>
      <c r="AN24">
        <f>(O24+273.15)</f>
        <v>305.67388763427732</v>
      </c>
      <c r="AO24">
        <f>(Y24*AG24+Z24*AH24)*AI24</f>
        <v>8.1461192026856679</v>
      </c>
      <c r="AP24">
        <f>((AO24+0.00000010773*(AN24^4-AM24^4))-AL24*44100)/(L24*51.4+0.00000043092*AM24^3)</f>
        <v>-5.8495925867515162</v>
      </c>
      <c r="AQ24">
        <f>0.61365*EXP(17.502*J24/(240.97+J24))</f>
        <v>4.7111570190642613</v>
      </c>
      <c r="AR24">
        <f>AQ24*1000/AA24</f>
        <v>53.300585908895634</v>
      </c>
      <c r="AS24">
        <f>(AR24-U24)</f>
        <v>14.653365297323369</v>
      </c>
      <c r="AT24">
        <f>IF(D24,P24,(O24+P24)/2)</f>
        <v>32.142986297607422</v>
      </c>
      <c r="AU24">
        <f>0.61365*EXP(17.502*AT24/(240.97+AT24))</f>
        <v>4.8138648895984391</v>
      </c>
      <c r="AV24">
        <f>IF(AS24&lt;&gt;0,(1000-(AR24+U24)/2)/AS24*AL24,0)</f>
        <v>1.0813081067213712</v>
      </c>
      <c r="AW24">
        <f>U24*AA24/1000</f>
        <v>3.415968540434871</v>
      </c>
      <c r="AX24">
        <f>(AU24-AW24)</f>
        <v>1.3978963491635681</v>
      </c>
      <c r="AY24">
        <f>1/(1.6/F24+1.37/N24)</f>
        <v>0.70128424563516445</v>
      </c>
      <c r="AZ24">
        <f>G24*AA24*0.001</f>
        <v>34.67067167700074</v>
      </c>
      <c r="BA24">
        <f>G24/S24</f>
        <v>0.98803321685078194</v>
      </c>
      <c r="BB24">
        <f>(1-AL24*AA24/AQ24/F24)*100</f>
        <v>78.462974809043104</v>
      </c>
      <c r="BC24">
        <f>(S24-E24/(N24/1.35))</f>
        <v>398.02054904911614</v>
      </c>
      <c r="BD24">
        <f>E24*BB24/100/BC24</f>
        <v>-6.3524695425136567E-3</v>
      </c>
    </row>
    <row r="25" spans="1:56" x14ac:dyDescent="0.35">
      <c r="A25" s="1" t="s">
        <v>0</v>
      </c>
      <c r="B25" s="1" t="s">
        <v>1736</v>
      </c>
      <c r="K25" s="1">
        <v>2.72</v>
      </c>
    </row>
    <row r="26" spans="1:56" x14ac:dyDescent="0.35">
      <c r="A26" s="1" t="s">
        <v>0</v>
      </c>
      <c r="B26" s="1" t="s">
        <v>1735</v>
      </c>
      <c r="K26" s="1">
        <v>2.72</v>
      </c>
    </row>
    <row r="27" spans="1:56" x14ac:dyDescent="0.35">
      <c r="A27" s="1">
        <v>4</v>
      </c>
      <c r="B27" s="1" t="s">
        <v>1734</v>
      </c>
      <c r="C27" s="1">
        <v>1073.499999564141</v>
      </c>
      <c r="D27" s="1">
        <v>0</v>
      </c>
      <c r="E27">
        <f>(R27-S27*(1000-T27)/(1000-U27))*AK27</f>
        <v>-2.6088549557308407</v>
      </c>
      <c r="F27">
        <f>IF(AV27&lt;&gt;0,1/(1/AV27-1/N27),0)</f>
        <v>1.4303722615883594</v>
      </c>
      <c r="G27">
        <f>((AY27-AL27/2)*S27-E27)/(AY27+AL27/2)</f>
        <v>391.16084215772355</v>
      </c>
      <c r="H27">
        <f>AL27*1000</f>
        <v>16.266567411553844</v>
      </c>
      <c r="I27">
        <f>(AQ27-AW27)</f>
        <v>1.2795880911132604</v>
      </c>
      <c r="J27">
        <f>(P27+AP27*D27)</f>
        <v>31.692277908325195</v>
      </c>
      <c r="K27" s="1"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32.460071563720703</v>
      </c>
      <c r="P27" s="1">
        <v>31.692277908325195</v>
      </c>
      <c r="Q27" s="1">
        <v>32.598922729492188</v>
      </c>
      <c r="R27" s="1">
        <v>400.1080322265625</v>
      </c>
      <c r="S27" s="1">
        <v>396.62548828125</v>
      </c>
      <c r="T27" s="1">
        <v>24.441028594970703</v>
      </c>
      <c r="U27" s="1">
        <v>38.613117218017578</v>
      </c>
      <c r="V27" s="1">
        <v>44.080242156982422</v>
      </c>
      <c r="W27" s="1">
        <v>69.640090942382813</v>
      </c>
      <c r="X27" s="1">
        <v>300.14364624023438</v>
      </c>
      <c r="Y27" s="1">
        <v>101.497314453125</v>
      </c>
      <c r="Z27" s="1">
        <v>2.531055361032486E-2</v>
      </c>
      <c r="AA27" s="1">
        <v>88.388465881347656</v>
      </c>
      <c r="AB27" s="1">
        <v>-34.457675933837891</v>
      </c>
      <c r="AC27" s="1">
        <v>-1.2390220165252686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1.1034692876479202</v>
      </c>
      <c r="AL27">
        <f>(U27-T27)/(1000-U27)*AK27</f>
        <v>1.6266567411553842E-2</v>
      </c>
      <c r="AM27">
        <f>(P27+273.15)</f>
        <v>304.84227790832517</v>
      </c>
      <c r="AN27">
        <f>(O27+273.15)</f>
        <v>305.61007156372068</v>
      </c>
      <c r="AO27">
        <f>(Y27*AG27+Z27*AH27)*AI27</f>
        <v>16.239569949517318</v>
      </c>
      <c r="AP27">
        <f>((AO27+0.00000010773*(AN27^4-AM27^4))-AL27*44100)/(L27*51.4+0.00000043092*AM27^3)</f>
        <v>-5.6598864161323954</v>
      </c>
      <c r="AQ27">
        <f>0.61365*EXP(17.502*J27/(240.97+J27))</f>
        <v>4.692542284910485</v>
      </c>
      <c r="AR27">
        <f>AQ27*1000/AA27</f>
        <v>53.089984514605518</v>
      </c>
      <c r="AS27">
        <f>(AR27-U27)</f>
        <v>14.47686729658794</v>
      </c>
      <c r="AT27">
        <f>IF(D27,P27,(O27+P27)/2)</f>
        <v>32.076174736022949</v>
      </c>
      <c r="AU27">
        <f>0.61365*EXP(17.502*AT27/(240.97+AT27))</f>
        <v>4.7957098379747336</v>
      </c>
      <c r="AV27">
        <f>IF(AS27&lt;&gt;0,(1000-(AR27+U27)/2)/AS27*AL27,0)</f>
        <v>1.0721048794942523</v>
      </c>
      <c r="AW27">
        <f>U27*AA27/1000</f>
        <v>3.4129541937972245</v>
      </c>
      <c r="AX27">
        <f>(AU27-AW27)</f>
        <v>1.3827556441775091</v>
      </c>
      <c r="AY27">
        <f>1/(1.6/F27+1.37/N27)</f>
        <v>0.69509254275572785</v>
      </c>
      <c r="AZ27">
        <f>G27*AA27*0.001</f>
        <v>34.574106751177162</v>
      </c>
      <c r="BA27">
        <f>G27/S27</f>
        <v>0.9862221509081347</v>
      </c>
      <c r="BB27">
        <f>(1-AL27*AA27/AQ27/F27)*100</f>
        <v>78.579271379972937</v>
      </c>
      <c r="BC27">
        <f>(S27-E27/(N27/1.35))</f>
        <v>397.44830786745791</v>
      </c>
      <c r="BD27">
        <f>E27*BB27/100/BC27</f>
        <v>-5.1579518015139117E-3</v>
      </c>
    </row>
    <row r="28" spans="1:56" x14ac:dyDescent="0.35">
      <c r="A28" s="1" t="s">
        <v>0</v>
      </c>
      <c r="B28" s="1" t="s">
        <v>1733</v>
      </c>
      <c r="K28" s="1">
        <v>2.72</v>
      </c>
    </row>
    <row r="29" spans="1:56" x14ac:dyDescent="0.35">
      <c r="A29" s="1" t="s">
        <v>0</v>
      </c>
      <c r="B29" s="1" t="s">
        <v>1732</v>
      </c>
      <c r="K29" s="1">
        <v>2.72</v>
      </c>
    </row>
    <row r="30" spans="1:56" x14ac:dyDescent="0.35">
      <c r="A30" s="1">
        <v>5</v>
      </c>
      <c r="B30" s="1" t="s">
        <v>1731</v>
      </c>
      <c r="C30" s="1">
        <v>1276.499999564141</v>
      </c>
      <c r="D30" s="1">
        <v>0</v>
      </c>
      <c r="E30">
        <f>(R30-S30*(1000-T30)/(1000-U30))*AK30</f>
        <v>-2.1113519716817089</v>
      </c>
      <c r="F30">
        <f>IF(AV30&lt;&gt;0,1/(1/AV30-1/N30),0)</f>
        <v>1.4320359756095957</v>
      </c>
      <c r="G30">
        <f>((AY30-AL30/2)*S30-E30)/(AY30+AL30/2)</f>
        <v>390.02704598721471</v>
      </c>
      <c r="H30">
        <f>AL30*1000</f>
        <v>16.057855951788959</v>
      </c>
      <c r="I30">
        <f>(AQ30-AW30)</f>
        <v>1.2620677894021863</v>
      </c>
      <c r="J30">
        <f>(P30+AP30*D30)</f>
        <v>31.646692276000977</v>
      </c>
      <c r="K30" s="1"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32.413959503173828</v>
      </c>
      <c r="P30" s="1">
        <v>31.646692276000977</v>
      </c>
      <c r="Q30" s="1">
        <v>32.553878784179688</v>
      </c>
      <c r="R30" s="1">
        <v>399.9140625</v>
      </c>
      <c r="S30" s="1">
        <v>396.06411743164063</v>
      </c>
      <c r="T30" s="1">
        <v>24.687362670898438</v>
      </c>
      <c r="U30" s="1">
        <v>38.675739288330078</v>
      </c>
      <c r="V30" s="1">
        <v>44.638729095458984</v>
      </c>
      <c r="W30" s="1">
        <v>69.931968688964844</v>
      </c>
      <c r="X30" s="1">
        <v>300.164306640625</v>
      </c>
      <c r="Y30" s="1">
        <v>149.97000122070313</v>
      </c>
      <c r="Z30" s="1">
        <v>9.2799261212348938E-2</v>
      </c>
      <c r="AA30" s="1">
        <v>88.38494873046875</v>
      </c>
      <c r="AB30" s="1">
        <v>-34.434375762939453</v>
      </c>
      <c r="AC30" s="1">
        <v>-1.2531366348266602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1.1035452450022976</v>
      </c>
      <c r="AL30">
        <f>(U30-T30)/(1000-U30)*AK30</f>
        <v>1.6057855951788959E-2</v>
      </c>
      <c r="AM30">
        <f>(P30+273.15)</f>
        <v>304.79669227600095</v>
      </c>
      <c r="AN30">
        <f>(O30+273.15)</f>
        <v>305.56395950317381</v>
      </c>
      <c r="AO30">
        <f>(Y30*AG30+Z30*AH30)*AI30</f>
        <v>23.995199658977981</v>
      </c>
      <c r="AP30">
        <f>((AO30+0.00000010773*(AN30^4-AM30^4))-AL30*44100)/(L30*51.4+0.00000043092*AM30^3)</f>
        <v>-5.5214479564368393</v>
      </c>
      <c r="AQ30">
        <f>0.61365*EXP(17.502*J30/(240.97+J30))</f>
        <v>4.6804210235142163</v>
      </c>
      <c r="AR30">
        <f>AQ30*1000/AA30</f>
        <v>52.954955461786049</v>
      </c>
      <c r="AS30">
        <f>(AR30-U30)</f>
        <v>14.279216173455971</v>
      </c>
      <c r="AT30">
        <f>IF(D30,P30,(O30+P30)/2)</f>
        <v>32.030325889587402</v>
      </c>
      <c r="AU30">
        <f>0.61365*EXP(17.502*AT30/(240.97+AT30))</f>
        <v>4.783285606451229</v>
      </c>
      <c r="AV30">
        <f>IF(AS30&lt;&gt;0,(1000-(AR30+U30)/2)/AS30*AL30,0)</f>
        <v>1.0730392703026579</v>
      </c>
      <c r="AW30">
        <f>U30*AA30/1000</f>
        <v>3.41835323411203</v>
      </c>
      <c r="AX30">
        <f>(AU30-AW30)</f>
        <v>1.3649323723391991</v>
      </c>
      <c r="AY30">
        <f>1/(1.6/F30+1.37/N30)</f>
        <v>0.69572099660563091</v>
      </c>
      <c r="AZ30">
        <f>G30*AA30*0.001</f>
        <v>34.472520463076151</v>
      </c>
      <c r="BA30">
        <f>G30/S30</f>
        <v>0.98475733807047572</v>
      </c>
      <c r="BB30">
        <f>(1-AL30*AA30/AQ30/F30)*100</f>
        <v>78.824824319098965</v>
      </c>
      <c r="BC30">
        <f>(S30-E30/(N30/1.35))</f>
        <v>396.73002710663508</v>
      </c>
      <c r="BD30">
        <f>E30*BB30/100/BC30</f>
        <v>-4.1949672793196681E-3</v>
      </c>
    </row>
    <row r="31" spans="1:56" x14ac:dyDescent="0.35">
      <c r="A31" s="1" t="s">
        <v>0</v>
      </c>
      <c r="B31" s="1" t="s">
        <v>1730</v>
      </c>
      <c r="K31" s="1">
        <v>2.72</v>
      </c>
    </row>
    <row r="32" spans="1:56" x14ac:dyDescent="0.35">
      <c r="A32" s="1" t="s">
        <v>0</v>
      </c>
      <c r="B32" s="1" t="s">
        <v>1729</v>
      </c>
      <c r="K32" s="1">
        <v>2.72</v>
      </c>
    </row>
    <row r="33" spans="1:56" x14ac:dyDescent="0.35">
      <c r="A33" s="1">
        <v>6</v>
      </c>
      <c r="B33" s="1" t="s">
        <v>1728</v>
      </c>
      <c r="C33" s="1">
        <v>1480.499999564141</v>
      </c>
      <c r="D33" s="1">
        <v>0</v>
      </c>
      <c r="E33">
        <f>(R33-S33*(1000-T33)/(1000-U33))*AK33</f>
        <v>-0.91084002073545267</v>
      </c>
      <c r="F33">
        <f>IF(AV33&lt;&gt;0,1/(1/AV33-1/N33),0)</f>
        <v>1.4692476491471604</v>
      </c>
      <c r="G33">
        <f>((AY33-AL33/2)*S33-E33)/(AY33+AL33/2)</f>
        <v>387.55818068765177</v>
      </c>
      <c r="H33">
        <f>AL33*1000</f>
        <v>16.089478645812314</v>
      </c>
      <c r="I33">
        <f>(AQ33-AW33)</f>
        <v>1.2403131803167429</v>
      </c>
      <c r="J33">
        <f>(P33+AP33*D33)</f>
        <v>31.652887344360352</v>
      </c>
      <c r="K33" s="1"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32.385425567626953</v>
      </c>
      <c r="P33" s="1">
        <v>31.652887344360352</v>
      </c>
      <c r="Q33" s="1">
        <v>32.519790649414063</v>
      </c>
      <c r="R33" s="1">
        <v>400.08346557617188</v>
      </c>
      <c r="S33" s="1">
        <v>395.14712524414063</v>
      </c>
      <c r="T33" s="1">
        <v>24.928619384765625</v>
      </c>
      <c r="U33" s="1">
        <v>38.942211151123047</v>
      </c>
      <c r="V33" s="1">
        <v>45.145610809326172</v>
      </c>
      <c r="W33" s="1">
        <v>70.524162292480469</v>
      </c>
      <c r="X33" s="1">
        <v>300.13104248046875</v>
      </c>
      <c r="Y33" s="1">
        <v>299.08712768554688</v>
      </c>
      <c r="Z33" s="1">
        <v>0.15185649693012238</v>
      </c>
      <c r="AA33" s="1">
        <v>88.381050109863281</v>
      </c>
      <c r="AB33" s="1">
        <v>-34.419586181640625</v>
      </c>
      <c r="AC33" s="1">
        <v>-1.2977657318115234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1.1034229502958406</v>
      </c>
      <c r="AL33">
        <f>(U33-T33)/(1000-U33)*AK33</f>
        <v>1.6089478645812314E-2</v>
      </c>
      <c r="AM33">
        <f>(P33+273.15)</f>
        <v>304.80288734436033</v>
      </c>
      <c r="AN33">
        <f>(O33+273.15)</f>
        <v>305.53542556762693</v>
      </c>
      <c r="AO33">
        <f>(Y33*AG33+Z33*AH33)*AI33</f>
        <v>47.85393936006858</v>
      </c>
      <c r="AP33">
        <f>((AO33+0.00000010773*(AN33^4-AM33^4))-AL33*44100)/(L33*51.4+0.00000043092*AM33^3)</f>
        <v>-5.3410832281706808</v>
      </c>
      <c r="AQ33">
        <f>0.61365*EXP(17.502*J33/(240.97+J33))</f>
        <v>4.6820666954530257</v>
      </c>
      <c r="AR33">
        <f>AQ33*1000/AA33</f>
        <v>52.975911574177026</v>
      </c>
      <c r="AS33">
        <f>(AR33-U33)</f>
        <v>14.033700423053979</v>
      </c>
      <c r="AT33">
        <f>IF(D33,P33,(O33+P33)/2)</f>
        <v>32.019156455993652</v>
      </c>
      <c r="AU33">
        <f>0.61365*EXP(17.502*AT33/(240.97+AT33))</f>
        <v>4.7802631342788047</v>
      </c>
      <c r="AV33">
        <f>IF(AS33&lt;&gt;0,(1000-(AR33+U33)/2)/AS33*AL33,0)</f>
        <v>1.0937971345191324</v>
      </c>
      <c r="AW33">
        <f>U33*AA33/1000</f>
        <v>3.4417535151362828</v>
      </c>
      <c r="AX33">
        <f>(AU33-AW33)</f>
        <v>1.3385096191425219</v>
      </c>
      <c r="AY33">
        <f>1/(1.6/F33+1.37/N33)</f>
        <v>0.70969290815759412</v>
      </c>
      <c r="AZ33">
        <f>G33*AA33*0.001</f>
        <v>34.252798987842802</v>
      </c>
      <c r="BA33">
        <f>G33/S33</f>
        <v>0.98079463553783908</v>
      </c>
      <c r="BB33">
        <f>(1-AL33*AA33/AQ33/F33)*100</f>
        <v>79.328664834223034</v>
      </c>
      <c r="BC33">
        <f>(S33-E33/(N33/1.35))</f>
        <v>395.43439955477902</v>
      </c>
      <c r="BD33">
        <f>E33*BB33/100/BC33</f>
        <v>-1.8272492935331992E-3</v>
      </c>
    </row>
    <row r="34" spans="1:56" x14ac:dyDescent="0.35">
      <c r="A34" s="1" t="s">
        <v>0</v>
      </c>
      <c r="B34" s="1" t="s">
        <v>1727</v>
      </c>
      <c r="K34" s="1">
        <v>2.72</v>
      </c>
    </row>
    <row r="35" spans="1:56" x14ac:dyDescent="0.35">
      <c r="A35" s="1" t="s">
        <v>0</v>
      </c>
      <c r="B35" s="1" t="s">
        <v>1726</v>
      </c>
      <c r="K35" s="1">
        <v>2.72</v>
      </c>
    </row>
    <row r="36" spans="1:56" x14ac:dyDescent="0.35">
      <c r="A36" s="1">
        <v>7</v>
      </c>
      <c r="B36" s="1" t="s">
        <v>1725</v>
      </c>
      <c r="C36" s="1">
        <v>1684.499999564141</v>
      </c>
      <c r="D36" s="1">
        <v>0</v>
      </c>
      <c r="E36">
        <f>(R36-S36*(1000-T36)/(1000-U36))*AK36</f>
        <v>4.4239164186940391E-2</v>
      </c>
      <c r="F36">
        <f>IF(AV36&lt;&gt;0,1/(1/AV36-1/N36),0)</f>
        <v>1.558119817263711</v>
      </c>
      <c r="G36">
        <f>((AY36-AL36/2)*S36-E36)/(AY36+AL36/2)</f>
        <v>385.25491085954627</v>
      </c>
      <c r="H36">
        <f>AL36*1000</f>
        <v>16.382943369944684</v>
      </c>
      <c r="I36">
        <f>(AQ36-AW36)</f>
        <v>1.2089646388493809</v>
      </c>
      <c r="J36">
        <f>(P36+AP36*D36)</f>
        <v>31.699121475219727</v>
      </c>
      <c r="K36" s="1"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32.381214141845703</v>
      </c>
      <c r="P36" s="1">
        <v>31.699121475219727</v>
      </c>
      <c r="Q36" s="1">
        <v>32.507186889648438</v>
      </c>
      <c r="R36" s="1">
        <v>399.79983520507813</v>
      </c>
      <c r="S36" s="1">
        <v>393.91140747070313</v>
      </c>
      <c r="T36" s="1">
        <v>25.172906875610352</v>
      </c>
      <c r="U36" s="1">
        <v>39.43426513671875</v>
      </c>
      <c r="V36" s="1">
        <v>45.600917816162109</v>
      </c>
      <c r="W36" s="1">
        <v>71.43548583984375</v>
      </c>
      <c r="X36" s="1">
        <v>300.14218139648438</v>
      </c>
      <c r="Y36" s="1">
        <v>499.47119140625</v>
      </c>
      <c r="Z36" s="1">
        <v>1.2052220990881324E-3</v>
      </c>
      <c r="AA36" s="1">
        <v>88.385055541992188</v>
      </c>
      <c r="AB36" s="1">
        <v>-34.212764739990234</v>
      </c>
      <c r="AC36" s="1">
        <v>-1.3641836643218994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1.1034639021929569</v>
      </c>
      <c r="AL36">
        <f>(U36-T36)/(1000-U36)*AK36</f>
        <v>1.6382943369944683E-2</v>
      </c>
      <c r="AM36">
        <f>(P36+273.15)</f>
        <v>304.8491214752197</v>
      </c>
      <c r="AN36">
        <f>(O36+273.15)</f>
        <v>305.53121414184568</v>
      </c>
      <c r="AO36">
        <f>(Y36*AG36+Z36*AH36)*AI36</f>
        <v>79.915388838751824</v>
      </c>
      <c r="AP36">
        <f>((AO36+0.00000010773*(AN36^4-AM36^4))-AL36*44100)/(L36*51.4+0.00000043092*AM36^3)</f>
        <v>-5.1894362757896024</v>
      </c>
      <c r="AQ36">
        <f>0.61365*EXP(17.502*J36/(240.97+J36))</f>
        <v>4.6943643532159136</v>
      </c>
      <c r="AR36">
        <f>AQ36*1000/AA36</f>
        <v>53.112648110353881</v>
      </c>
      <c r="AS36">
        <f>(AR36-U36)</f>
        <v>13.678382973635131</v>
      </c>
      <c r="AT36">
        <f>IF(D36,P36,(O36+P36)/2)</f>
        <v>32.040167808532715</v>
      </c>
      <c r="AU36">
        <f>0.61365*EXP(17.502*AT36/(240.97+AT36))</f>
        <v>4.785950229037919</v>
      </c>
      <c r="AV36">
        <f>IF(AS36&lt;&gt;0,(1000-(AR36+U36)/2)/AS36*AL36,0)</f>
        <v>1.1423022721813205</v>
      </c>
      <c r="AW36">
        <f>U36*AA36/1000</f>
        <v>3.4853997143665327</v>
      </c>
      <c r="AX36">
        <f>(AU36-AW36)</f>
        <v>1.3005505146713863</v>
      </c>
      <c r="AY36">
        <f>1/(1.6/F36+1.37/N36)</f>
        <v>0.74242020615940962</v>
      </c>
      <c r="AZ36">
        <f>G36*AA36*0.001</f>
        <v>34.050776694146251</v>
      </c>
      <c r="BA36">
        <f>G36/S36</f>
        <v>0.97802425508126301</v>
      </c>
      <c r="BB36">
        <f>(1-AL36*AA36/AQ36/F36)*100</f>
        <v>80.203285331363901</v>
      </c>
      <c r="BC36">
        <f>(S36-E36/(N36/1.35))</f>
        <v>393.89745466328833</v>
      </c>
      <c r="BD36">
        <f>E36*BB36/100/BC36</f>
        <v>9.0077411420168914E-5</v>
      </c>
    </row>
    <row r="37" spans="1:56" x14ac:dyDescent="0.35">
      <c r="A37" s="1" t="s">
        <v>0</v>
      </c>
      <c r="B37" s="1" t="s">
        <v>1724</v>
      </c>
      <c r="K37" s="1">
        <v>2.72</v>
      </c>
    </row>
    <row r="38" spans="1:56" x14ac:dyDescent="0.35">
      <c r="A38" s="1" t="s">
        <v>0</v>
      </c>
      <c r="B38" s="1" t="s">
        <v>1723</v>
      </c>
      <c r="K38" s="1">
        <v>2.72</v>
      </c>
    </row>
    <row r="39" spans="1:56" x14ac:dyDescent="0.35">
      <c r="A39" s="1">
        <v>8</v>
      </c>
      <c r="B39" s="1" t="s">
        <v>1722</v>
      </c>
      <c r="C39" s="1">
        <v>1887.9999995529652</v>
      </c>
      <c r="D39" s="1">
        <v>0</v>
      </c>
      <c r="E39">
        <f>(R39-S39*(1000-T39)/(1000-U39))*AK39</f>
        <v>1.1571028860317207</v>
      </c>
      <c r="F39">
        <f>IF(AV39&lt;&gt;0,1/(1/AV39-1/N39),0)</f>
        <v>1.6818767103977588</v>
      </c>
      <c r="G39">
        <f>((AY39-AL39/2)*S39-E39)/(AY39+AL39/2)</f>
        <v>383.07351845530422</v>
      </c>
      <c r="H39">
        <f>AL39*1000</f>
        <v>16.897443731033444</v>
      </c>
      <c r="I39">
        <f>(AQ39-AW39)</f>
        <v>1.1789800505132293</v>
      </c>
      <c r="J39">
        <f>(P39+AP39*D39)</f>
        <v>31.813953399658203</v>
      </c>
      <c r="K39" s="1"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32.412464141845703</v>
      </c>
      <c r="P39" s="1">
        <v>31.813953399658203</v>
      </c>
      <c r="Q39" s="1">
        <v>32.524036407470703</v>
      </c>
      <c r="R39" s="1">
        <v>399.94451904296875</v>
      </c>
      <c r="S39" s="1">
        <v>392.87960815429688</v>
      </c>
      <c r="T39" s="1">
        <v>25.423063278198242</v>
      </c>
      <c r="U39" s="1">
        <v>40.121971130371094</v>
      </c>
      <c r="V39" s="1">
        <v>45.971206665039063</v>
      </c>
      <c r="W39" s="1">
        <v>72.55047607421875</v>
      </c>
      <c r="X39" s="1">
        <v>300.137939453125</v>
      </c>
      <c r="Y39" s="1">
        <v>749.4046630859375</v>
      </c>
      <c r="Z39" s="1">
        <v>0.13137082755565643</v>
      </c>
      <c r="AA39" s="1">
        <v>88.381744384765625</v>
      </c>
      <c r="AB39" s="1">
        <v>-34.054683685302734</v>
      </c>
      <c r="AC39" s="1">
        <v>-1.4542416334152222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1.1034483068129595</v>
      </c>
      <c r="AL39">
        <f>(U39-T39)/(1000-U39)*AK39</f>
        <v>1.6897443731033444E-2</v>
      </c>
      <c r="AM39">
        <f>(P39+273.15)</f>
        <v>304.96395339965818</v>
      </c>
      <c r="AN39">
        <f>(O39+273.15)</f>
        <v>305.56246414184568</v>
      </c>
      <c r="AO39">
        <f>(Y39*AG39+Z39*AH39)*AI39</f>
        <v>119.90474341367008</v>
      </c>
      <c r="AP39">
        <f>((AO39+0.00000010773*(AN39^4-AM39^4))-AL39*44100)/(L39*51.4+0.00000043092*AM39^3)</f>
        <v>-5.0556445182480116</v>
      </c>
      <c r="AQ39">
        <f>0.61365*EXP(17.502*J39/(240.97+J39))</f>
        <v>4.7250298471706333</v>
      </c>
      <c r="AR39">
        <f>AQ39*1000/AA39</f>
        <v>53.461604317294828</v>
      </c>
      <c r="AS39">
        <f>(AR39-U39)</f>
        <v>13.339633186923734</v>
      </c>
      <c r="AT39">
        <f>IF(D39,P39,(O39+P39)/2)</f>
        <v>32.113208770751953</v>
      </c>
      <c r="AU39">
        <f>0.61365*EXP(17.502*AT39/(240.97+AT39))</f>
        <v>4.8057659112134177</v>
      </c>
      <c r="AV39">
        <f>IF(AS39&lt;&gt;0,(1000-(AR39+U39)/2)/AS39*AL39,0)</f>
        <v>1.207438158545791</v>
      </c>
      <c r="AW39">
        <f>U39*AA39/1000</f>
        <v>3.5460497966574041</v>
      </c>
      <c r="AX39">
        <f>(AU39-AW39)</f>
        <v>1.2597161145560136</v>
      </c>
      <c r="AY39">
        <f>1/(1.6/F39+1.37/N39)</f>
        <v>0.78654338989237205</v>
      </c>
      <c r="AZ39">
        <f>G39*AA39*0.001</f>
        <v>33.856705788689496</v>
      </c>
      <c r="BA39">
        <f>G39/S39</f>
        <v>0.97504047169803354</v>
      </c>
      <c r="BB39">
        <f>(1-AL39*AA39/AQ39/F39)*100</f>
        <v>81.207486760792449</v>
      </c>
      <c r="BC39">
        <f>(S39-E39/(N39/1.35))</f>
        <v>392.51466378826643</v>
      </c>
      <c r="BD39">
        <f>E39*BB39/100/BC39</f>
        <v>2.3939339333570301E-3</v>
      </c>
    </row>
    <row r="40" spans="1:56" x14ac:dyDescent="0.35">
      <c r="A40" s="1" t="s">
        <v>0</v>
      </c>
      <c r="B40" s="1" t="s">
        <v>1721</v>
      </c>
      <c r="K40" s="1">
        <v>2.72</v>
      </c>
    </row>
    <row r="41" spans="1:56" x14ac:dyDescent="0.35">
      <c r="A41" s="1" t="s">
        <v>0</v>
      </c>
      <c r="B41" s="1" t="s">
        <v>1720</v>
      </c>
      <c r="K41" s="1">
        <v>2.72</v>
      </c>
    </row>
    <row r="42" spans="1:56" x14ac:dyDescent="0.35">
      <c r="A42" s="1">
        <v>9</v>
      </c>
      <c r="B42" s="1" t="s">
        <v>1719</v>
      </c>
      <c r="C42" s="1">
        <v>2091.9999995529652</v>
      </c>
      <c r="D42" s="1">
        <v>0</v>
      </c>
      <c r="E42">
        <f>(R42-S42*(1000-T42)/(1000-U42))*AK42</f>
        <v>1.9024433310037634</v>
      </c>
      <c r="F42">
        <f>IF(AV42&lt;&gt;0,1/(1/AV42-1/N42),0)</f>
        <v>1.8273455725512076</v>
      </c>
      <c r="G42">
        <f>((AY42-AL42/2)*S42-E42)/(AY42+AL42/2)</f>
        <v>381.6803962874564</v>
      </c>
      <c r="H42">
        <f>AL42*1000</f>
        <v>17.455532233982375</v>
      </c>
      <c r="I42">
        <f>(AQ42-AW42)</f>
        <v>1.1476283891836299</v>
      </c>
      <c r="J42">
        <f>(P42+AP42*D42)</f>
        <v>31.937097549438477</v>
      </c>
      <c r="K42" s="1"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32.463798522949219</v>
      </c>
      <c r="P42" s="1">
        <v>31.937097549438477</v>
      </c>
      <c r="Q42" s="1">
        <v>32.562557220458984</v>
      </c>
      <c r="R42" s="1">
        <v>399.95376586914063</v>
      </c>
      <c r="S42" s="1">
        <v>392.02902221679688</v>
      </c>
      <c r="T42" s="1">
        <v>25.680561065673828</v>
      </c>
      <c r="U42" s="1">
        <v>40.851711273193359</v>
      </c>
      <c r="V42" s="1">
        <v>46.301689147949219</v>
      </c>
      <c r="W42" s="1">
        <v>73.655059814453125</v>
      </c>
      <c r="X42" s="1">
        <v>300.17135620117188</v>
      </c>
      <c r="Y42" s="1">
        <v>999.0220947265625</v>
      </c>
      <c r="Z42" s="1">
        <v>0.25068366527557373</v>
      </c>
      <c r="AA42" s="1">
        <v>88.380149841308594</v>
      </c>
      <c r="AB42" s="1">
        <v>-33.896125793457031</v>
      </c>
      <c r="AC42" s="1">
        <v>-1.5492981672286987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1.1035711625043081</v>
      </c>
      <c r="AL42">
        <f>(U42-T42)/(1000-U42)*AK42</f>
        <v>1.7455532233982374E-2</v>
      </c>
      <c r="AM42">
        <f>(P42+273.15)</f>
        <v>305.08709754943845</v>
      </c>
      <c r="AN42">
        <f>(O42+273.15)</f>
        <v>305.6137985229492</v>
      </c>
      <c r="AO42">
        <f>(Y42*AG42+Z42*AH42)*AI42</f>
        <v>159.84353158346858</v>
      </c>
      <c r="AP42">
        <f>((AO42+0.00000010773*(AN42^4-AM42^4))-AL42*44100)/(L42*51.4+0.00000043092*AM42^3)</f>
        <v>-4.9368041300923329</v>
      </c>
      <c r="AQ42">
        <f>0.61365*EXP(17.502*J42/(240.97+J42))</f>
        <v>4.7581087527823342</v>
      </c>
      <c r="AR42">
        <f>AQ42*1000/AA42</f>
        <v>53.836848673890913</v>
      </c>
      <c r="AS42">
        <f>(AR42-U42)</f>
        <v>12.985137400697553</v>
      </c>
      <c r="AT42">
        <f>IF(D42,P42,(O42+P42)/2)</f>
        <v>32.200448036193848</v>
      </c>
      <c r="AU42">
        <f>0.61365*EXP(17.502*AT42/(240.97+AT42))</f>
        <v>4.8295270906962582</v>
      </c>
      <c r="AV42">
        <f>IF(AS42&lt;&gt;0,(1000-(AR42+U42)/2)/AS42*AL42,0)</f>
        <v>1.2806266207022361</v>
      </c>
      <c r="AW42">
        <f>U42*AA42/1000</f>
        <v>3.6104803635987044</v>
      </c>
      <c r="AX42">
        <f>(AU42-AW42)</f>
        <v>1.2190467270975538</v>
      </c>
      <c r="AY42">
        <f>1/(1.6/F42+1.37/N42)</f>
        <v>0.83636206751689413</v>
      </c>
      <c r="AZ42">
        <f>G42*AA42*0.001</f>
        <v>33.732970615375436</v>
      </c>
      <c r="BA42">
        <f>G42/S42</f>
        <v>0.97360239843769125</v>
      </c>
      <c r="BB42">
        <f>(1-AL42*AA42/AQ42/F42)*100</f>
        <v>82.256766029272129</v>
      </c>
      <c r="BC42">
        <f>(S42-E42/(N42/1.35))</f>
        <v>391.42900126470755</v>
      </c>
      <c r="BD42">
        <f>E42*BB42/100/BC42</f>
        <v>3.997885579676265E-3</v>
      </c>
    </row>
    <row r="43" spans="1:56" x14ac:dyDescent="0.35">
      <c r="A43" s="1" t="s">
        <v>0</v>
      </c>
      <c r="B43" s="1" t="s">
        <v>1718</v>
      </c>
      <c r="K43" s="1">
        <v>2.72</v>
      </c>
    </row>
    <row r="44" spans="1:56" x14ac:dyDescent="0.35">
      <c r="A44" s="1" t="s">
        <v>0</v>
      </c>
      <c r="B44" s="1" t="s">
        <v>1717</v>
      </c>
      <c r="K44" s="1">
        <v>2.72</v>
      </c>
    </row>
    <row r="45" spans="1:56" x14ac:dyDescent="0.35">
      <c r="A45" s="1">
        <v>10</v>
      </c>
      <c r="B45" s="1" t="s">
        <v>1716</v>
      </c>
      <c r="C45" s="1">
        <v>2295.9999995529652</v>
      </c>
      <c r="D45" s="1">
        <v>0</v>
      </c>
      <c r="E45">
        <f>(R45-S45*(1000-T45)/(1000-U45))*AK45</f>
        <v>2.6657736832526817</v>
      </c>
      <c r="F45">
        <f>IF(AV45&lt;&gt;0,1/(1/AV45-1/N45),0)</f>
        <v>1.9930922073677124</v>
      </c>
      <c r="G45">
        <f>((AY45-AL45/2)*S45-E45)/(AY45+AL45/2)</f>
        <v>380.28038869573169</v>
      </c>
      <c r="H45">
        <f>AL45*1000</f>
        <v>18.093617012227959</v>
      </c>
      <c r="I45">
        <f>(AQ45-AW45)</f>
        <v>1.1195333829133687</v>
      </c>
      <c r="J45">
        <f>(P45+AP45*D45)</f>
        <v>32.09442138671875</v>
      </c>
      <c r="K45" s="1"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32.545547485351563</v>
      </c>
      <c r="P45" s="1">
        <v>32.09442138671875</v>
      </c>
      <c r="Q45" s="1">
        <v>32.625274658203125</v>
      </c>
      <c r="R45" s="1">
        <v>399.93841552734375</v>
      </c>
      <c r="S45" s="1">
        <v>391.1094970703125</v>
      </c>
      <c r="T45" s="1">
        <v>25.935604095458984</v>
      </c>
      <c r="U45" s="1">
        <v>41.649829864501953</v>
      </c>
      <c r="V45" s="1">
        <v>46.547855377197266</v>
      </c>
      <c r="W45" s="1">
        <v>74.750923156738281</v>
      </c>
      <c r="X45" s="1">
        <v>300.14114379882813</v>
      </c>
      <c r="Y45" s="1">
        <v>1250.423583984375</v>
      </c>
      <c r="Z45" s="1">
        <v>0.15065452456474304</v>
      </c>
      <c r="AA45" s="1">
        <v>88.382804870605469</v>
      </c>
      <c r="AB45" s="1">
        <v>-33.700542449951172</v>
      </c>
      <c r="AC45" s="1">
        <v>-1.644208550453186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1.1034600874956915</v>
      </c>
      <c r="AL45">
        <f>(U45-T45)/(1000-U45)*AK45</f>
        <v>1.8093617012227958E-2</v>
      </c>
      <c r="AM45">
        <f>(P45+273.15)</f>
        <v>305.24442138671873</v>
      </c>
      <c r="AN45">
        <f>(O45+273.15)</f>
        <v>305.69554748535154</v>
      </c>
      <c r="AO45">
        <f>(Y45*AG45+Z45*AH45)*AI45</f>
        <v>200.06776896563679</v>
      </c>
      <c r="AP45">
        <f>((AO45+0.00000010773*(AN45^4-AM45^4))-AL45*44100)/(L45*51.4+0.00000043092*AM45^3)</f>
        <v>-4.8447262033073715</v>
      </c>
      <c r="AQ45">
        <f>0.61365*EXP(17.502*J45/(240.97+J45))</f>
        <v>4.8006621687215612</v>
      </c>
      <c r="AR45">
        <f>AQ45*1000/AA45</f>
        <v>54.316698545037632</v>
      </c>
      <c r="AS45">
        <f>(AR45-U45)</f>
        <v>12.666868680535678</v>
      </c>
      <c r="AT45">
        <f>IF(D45,P45,(O45+P45)/2)</f>
        <v>32.319984436035156</v>
      </c>
      <c r="AU45">
        <f>0.61365*EXP(17.502*AT45/(240.97+AT45))</f>
        <v>4.8622510025216457</v>
      </c>
      <c r="AV45">
        <f>IF(AS45&lt;&gt;0,(1000-(AR45+U45)/2)/AS45*AL45,0)</f>
        <v>1.3598803809484075</v>
      </c>
      <c r="AW45">
        <f>U45*AA45/1000</f>
        <v>3.6811287858081925</v>
      </c>
      <c r="AX45">
        <f>(AU45-AW45)</f>
        <v>1.1811222167134532</v>
      </c>
      <c r="AY45">
        <f>1/(1.6/F45+1.37/N45)</f>
        <v>0.8905987390401866</v>
      </c>
      <c r="AZ45">
        <f>G45*AA45*0.001</f>
        <v>33.610247390212855</v>
      </c>
      <c r="BA45">
        <f>G45/S45</f>
        <v>0.97231182455118448</v>
      </c>
      <c r="BB45">
        <f>(1-AL45*AA45/AQ45/F45)*100</f>
        <v>83.286606541079095</v>
      </c>
      <c r="BC45">
        <f>(S45-E45/(N45/1.35))</f>
        <v>390.26872560689344</v>
      </c>
      <c r="BD45">
        <f>E45*BB45/100/BC45</f>
        <v>5.6889837518845155E-3</v>
      </c>
    </row>
    <row r="46" spans="1:56" x14ac:dyDescent="0.35">
      <c r="A46" s="1" t="s">
        <v>0</v>
      </c>
      <c r="B46" s="1" t="s">
        <v>1715</v>
      </c>
      <c r="K46" s="1">
        <v>2.72</v>
      </c>
    </row>
    <row r="47" spans="1:56" x14ac:dyDescent="0.35">
      <c r="A47" s="1" t="s">
        <v>0</v>
      </c>
      <c r="B47" s="1" t="s">
        <v>1714</v>
      </c>
      <c r="K47" s="1">
        <v>2.72</v>
      </c>
    </row>
    <row r="48" spans="1:56" x14ac:dyDescent="0.35">
      <c r="A48" s="1">
        <v>11</v>
      </c>
      <c r="B48" s="1" t="s">
        <v>1713</v>
      </c>
      <c r="C48" s="1">
        <v>2500.4999995417893</v>
      </c>
      <c r="D48" s="1">
        <v>0</v>
      </c>
      <c r="E48">
        <f>(R48-S48*(1000-T48)/(1000-U48))*AK48</f>
        <v>3.7196264353184265</v>
      </c>
      <c r="F48">
        <f>IF(AV48&lt;&gt;0,1/(1/AV48-1/N48),0)</f>
        <v>2.2599238846293588</v>
      </c>
      <c r="G48">
        <f>((AY48-AL48/2)*S48-E48)/(AY48+AL48/2)</f>
        <v>378.46262220880431</v>
      </c>
      <c r="H48">
        <f>AL48*1000</f>
        <v>18.966935399614037</v>
      </c>
      <c r="I48">
        <f>(AQ48-AW48)</f>
        <v>1.0781874508609417</v>
      </c>
      <c r="J48">
        <f>(P48+AP48*D48)</f>
        <v>32.262130737304688</v>
      </c>
      <c r="K48" s="1"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32.642589569091797</v>
      </c>
      <c r="P48" s="1">
        <v>32.262130737304688</v>
      </c>
      <c r="Q48" s="1">
        <v>32.702014923095703</v>
      </c>
      <c r="R48" s="1">
        <v>399.84695434570313</v>
      </c>
      <c r="S48" s="1">
        <v>389.77658081054688</v>
      </c>
      <c r="T48" s="1">
        <v>26.17915153503418</v>
      </c>
      <c r="U48" s="1">
        <v>42.634571075439453</v>
      </c>
      <c r="V48" s="1">
        <v>46.729190826416016</v>
      </c>
      <c r="W48" s="1">
        <v>76.101737976074219</v>
      </c>
      <c r="X48" s="1">
        <v>300.1475830078125</v>
      </c>
      <c r="Y48" s="1">
        <v>1600.7305908203125</v>
      </c>
      <c r="Z48" s="1">
        <v>0.11208873242139816</v>
      </c>
      <c r="AA48" s="1">
        <v>88.383712768554688</v>
      </c>
      <c r="AB48" s="1">
        <v>-33.300006866455078</v>
      </c>
      <c r="AC48" s="1">
        <v>-1.7814034223556519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1.1034837610581341</v>
      </c>
      <c r="AL48">
        <f>(U48-T48)/(1000-U48)*AK48</f>
        <v>1.8966935399614037E-2</v>
      </c>
      <c r="AM48">
        <f>(P48+273.15)</f>
        <v>305.41213073730466</v>
      </c>
      <c r="AN48">
        <f>(O48+273.15)</f>
        <v>305.79258956909177</v>
      </c>
      <c r="AO48">
        <f>(Y48*AG48+Z48*AH48)*AI48</f>
        <v>256.11688880659131</v>
      </c>
      <c r="AP48">
        <f>((AO48+0.00000010773*(AN48^4-AM48^4))-AL48*44100)/(L48*51.4+0.00000043092*AM48^3)</f>
        <v>-4.7075684385992176</v>
      </c>
      <c r="AQ48">
        <f>0.61365*EXP(17.502*J48/(240.97+J48))</f>
        <v>4.8463891348031121</v>
      </c>
      <c r="AR48">
        <f>AQ48*1000/AA48</f>
        <v>54.833509285744434</v>
      </c>
      <c r="AS48">
        <f>(AR48-U48)</f>
        <v>12.198938210304981</v>
      </c>
      <c r="AT48">
        <f>IF(D48,P48,(O48+P48)/2)</f>
        <v>32.452360153198242</v>
      </c>
      <c r="AU48">
        <f>0.61365*EXP(17.502*AT48/(240.97+AT48))</f>
        <v>4.8987148100308104</v>
      </c>
      <c r="AV48">
        <f>IF(AS48&lt;&gt;0,(1000-(AR48+U48)/2)/AS48*AL48,0)</f>
        <v>1.4790303628643005</v>
      </c>
      <c r="AW48">
        <f>U48*AA48/1000</f>
        <v>3.7682016839421704</v>
      </c>
      <c r="AX48">
        <f>(AU48-AW48)</f>
        <v>1.1305131260886401</v>
      </c>
      <c r="AY48">
        <f>1/(1.6/F48+1.37/N48)</f>
        <v>0.97270977296867167</v>
      </c>
      <c r="AZ48">
        <f>G48*AA48*0.001</f>
        <v>33.449931694936993</v>
      </c>
      <c r="BA48">
        <f>G48/S48</f>
        <v>0.97097322117656482</v>
      </c>
      <c r="BB48">
        <f>(1-AL48*AA48/AQ48/F48)*100</f>
        <v>84.694154973680142</v>
      </c>
      <c r="BC48">
        <f>(S48-E48/(N48/1.35))</f>
        <v>388.6034295482915</v>
      </c>
      <c r="BD48">
        <f>E48*BB48/100/BC48</f>
        <v>8.1067379699464939E-3</v>
      </c>
    </row>
    <row r="49" spans="1:56" x14ac:dyDescent="0.35">
      <c r="A49" s="1" t="s">
        <v>0</v>
      </c>
      <c r="B49" s="1" t="s">
        <v>1712</v>
      </c>
      <c r="K49" s="1">
        <v>2.72</v>
      </c>
    </row>
    <row r="50" spans="1:56" x14ac:dyDescent="0.35">
      <c r="A50" s="1" t="s">
        <v>0</v>
      </c>
      <c r="B50" s="1" t="s">
        <v>1707</v>
      </c>
      <c r="K50" s="1">
        <v>2.72</v>
      </c>
    </row>
    <row r="51" spans="1:56" x14ac:dyDescent="0.35">
      <c r="A51" s="1">
        <v>12</v>
      </c>
      <c r="B51" s="1" t="s">
        <v>1711</v>
      </c>
      <c r="C51" s="1">
        <v>2705.4999995417893</v>
      </c>
      <c r="D51" s="1">
        <v>0</v>
      </c>
      <c r="E51">
        <f>(R51-S51*(1000-T51)/(1000-U51))*AK51</f>
        <v>4.9767454253131715</v>
      </c>
      <c r="F51">
        <f>IF(AV51&lt;&gt;0,1/(1/AV51-1/N51),0)</f>
        <v>2.5832678662026605</v>
      </c>
      <c r="G51">
        <f>((AY51-AL51/2)*S51-E51)/(AY51+AL51/2)</f>
        <v>376.72136685627032</v>
      </c>
      <c r="H51">
        <f>AL51*1000</f>
        <v>20.054499728923904</v>
      </c>
      <c r="I51">
        <f>(AQ51-AW51)</f>
        <v>1.0455176393365164</v>
      </c>
      <c r="J51">
        <f>(P51+AP51*D51)</f>
        <v>32.520606994628906</v>
      </c>
      <c r="K51" s="1"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32.776817321777344</v>
      </c>
      <c r="P51" s="1">
        <v>32.520606994628906</v>
      </c>
      <c r="Q51" s="1">
        <v>32.806037902832031</v>
      </c>
      <c r="R51" s="1">
        <v>400.17840576171875</v>
      </c>
      <c r="S51" s="1">
        <v>388.6060791015625</v>
      </c>
      <c r="T51" s="1">
        <v>26.433252334594727</v>
      </c>
      <c r="U51" s="1">
        <v>43.810619354248047</v>
      </c>
      <c r="V51" s="1">
        <v>46.826808929443359</v>
      </c>
      <c r="W51" s="1">
        <v>77.611015319824219</v>
      </c>
      <c r="X51" s="1">
        <v>300.151611328125</v>
      </c>
      <c r="Y51" s="1">
        <v>2001.046875</v>
      </c>
      <c r="Z51" s="1">
        <v>7.8338027000427246E-2</v>
      </c>
      <c r="AA51" s="1">
        <v>88.382431030273438</v>
      </c>
      <c r="AB51" s="1">
        <v>-33.0413818359375</v>
      </c>
      <c r="AC51" s="1">
        <v>-1.9737439155578613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1.1034985710592828</v>
      </c>
      <c r="AL51">
        <f>(U51-T51)/(1000-U51)*AK51</f>
        <v>2.0054499728923904E-2</v>
      </c>
      <c r="AM51">
        <f>(P51+273.15)</f>
        <v>305.67060699462888</v>
      </c>
      <c r="AN51">
        <f>(O51+273.15)</f>
        <v>305.92681732177732</v>
      </c>
      <c r="AO51">
        <f>(Y51*AG51+Z51*AH51)*AI51</f>
        <v>320.16749284369871</v>
      </c>
      <c r="AP51">
        <f>((AO51+0.00000010773*(AN51^4-AM51^4))-AL51*44100)/(L51*51.4+0.00000043092*AM51^3)</f>
        <v>-4.5872710812217479</v>
      </c>
      <c r="AQ51">
        <f>0.61365*EXP(17.502*J51/(240.97+J51))</f>
        <v>4.9176066828069072</v>
      </c>
      <c r="AR51">
        <f>AQ51*1000/AA51</f>
        <v>55.640093008105765</v>
      </c>
      <c r="AS51">
        <f>(AR51-U51)</f>
        <v>11.829473653857718</v>
      </c>
      <c r="AT51">
        <f>IF(D51,P51,(O51+P51)/2)</f>
        <v>32.648712158203125</v>
      </c>
      <c r="AU51">
        <f>0.61365*EXP(17.502*AT51/(240.97+AT51))</f>
        <v>4.9532396173654609</v>
      </c>
      <c r="AV51">
        <f>IF(AS51&lt;&gt;0,(1000-(AR51+U51)/2)/AS51*AL51,0)</f>
        <v>1.6110000448458721</v>
      </c>
      <c r="AW51">
        <f>U51*AA51/1000</f>
        <v>3.8720890434703907</v>
      </c>
      <c r="AX51">
        <f>(AU51-AW51)</f>
        <v>1.0811505738950702</v>
      </c>
      <c r="AY51">
        <f>1/(1.6/F51+1.37/N51)</f>
        <v>1.0644662397336779</v>
      </c>
      <c r="AZ51">
        <f>G51*AA51*0.001</f>
        <v>33.295550223804646</v>
      </c>
      <c r="BA51">
        <f>G51/S51</f>
        <v>0.9694170706933638</v>
      </c>
      <c r="BB51">
        <f>(1-AL51*AA51/AQ51/F51)*100</f>
        <v>86.047419279761201</v>
      </c>
      <c r="BC51">
        <f>(S51-E51/(N51/1.35))</f>
        <v>387.03643890269939</v>
      </c>
      <c r="BD51">
        <f>E51*BB51/100/BC51</f>
        <v>1.1064490503133585E-2</v>
      </c>
    </row>
    <row r="52" spans="1:56" x14ac:dyDescent="0.35">
      <c r="A52" s="1" t="s">
        <v>0</v>
      </c>
      <c r="B52" s="1" t="s">
        <v>1710</v>
      </c>
      <c r="K52" s="1">
        <v>2.2031999999999998</v>
      </c>
    </row>
    <row r="53" spans="1:56" x14ac:dyDescent="0.35">
      <c r="A53" s="1" t="s">
        <v>0</v>
      </c>
      <c r="B53" s="1" t="s">
        <v>1709</v>
      </c>
    </row>
    <row r="54" spans="1:56" x14ac:dyDescent="0.35">
      <c r="A54" s="1" t="s">
        <v>0</v>
      </c>
      <c r="B54" s="1" t="s">
        <v>1708</v>
      </c>
    </row>
    <row r="55" spans="1:56" x14ac:dyDescent="0.35">
      <c r="A55" s="1" t="s">
        <v>0</v>
      </c>
      <c r="B55" s="1" t="s">
        <v>1707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752104-C1B0-477E-B8B1-9F12F53E395B}">
  <dimension ref="A1:BD56"/>
  <sheetViews>
    <sheetView topLeftCell="A6" zoomScale="53" workbookViewId="0">
      <selection activeCell="N56" sqref="N56"/>
    </sheetView>
  </sheetViews>
  <sheetFormatPr defaultRowHeight="14.5" x14ac:dyDescent="0.35"/>
  <sheetData>
    <row r="1" spans="1:56" x14ac:dyDescent="0.35">
      <c r="A1" s="1" t="s">
        <v>70</v>
      </c>
    </row>
    <row r="2" spans="1:56" x14ac:dyDescent="0.35">
      <c r="A2" s="1" t="s">
        <v>1796</v>
      </c>
    </row>
    <row r="3" spans="1:56" x14ac:dyDescent="0.35">
      <c r="A3" s="1" t="s">
        <v>69</v>
      </c>
      <c r="B3" s="1" t="s">
        <v>68</v>
      </c>
    </row>
    <row r="4" spans="1:56" x14ac:dyDescent="0.35">
      <c r="A4" s="1" t="s">
        <v>67</v>
      </c>
      <c r="B4" s="1" t="s">
        <v>66</v>
      </c>
      <c r="C4" s="1">
        <v>1</v>
      </c>
      <c r="D4" s="1">
        <v>0.15999999642372131</v>
      </c>
    </row>
    <row r="5" spans="1:56" x14ac:dyDescent="0.35">
      <c r="A5" s="1" t="s">
        <v>65</v>
      </c>
      <c r="B5" s="1">
        <v>4</v>
      </c>
    </row>
    <row r="6" spans="1:56" x14ac:dyDescent="0.35">
      <c r="A6" s="1" t="s">
        <v>64</v>
      </c>
      <c r="B6" s="1" t="s">
        <v>63</v>
      </c>
    </row>
    <row r="7" spans="1:56" x14ac:dyDescent="0.35">
      <c r="A7" s="1" t="s">
        <v>0</v>
      </c>
      <c r="B7" s="1" t="s">
        <v>62</v>
      </c>
    </row>
    <row r="9" spans="1:56" x14ac:dyDescent="0.35">
      <c r="A9" s="1" t="s">
        <v>61</v>
      </c>
      <c r="B9" s="1" t="s">
        <v>60</v>
      </c>
      <c r="C9" s="1" t="s">
        <v>59</v>
      </c>
      <c r="D9" s="1" t="s">
        <v>58</v>
      </c>
      <c r="E9" s="1" t="s">
        <v>57</v>
      </c>
      <c r="F9" s="1" t="s">
        <v>56</v>
      </c>
      <c r="G9" s="1" t="s">
        <v>55</v>
      </c>
      <c r="H9" s="1" t="s">
        <v>54</v>
      </c>
      <c r="I9" s="1" t="s">
        <v>53</v>
      </c>
      <c r="J9" s="1" t="s">
        <v>52</v>
      </c>
      <c r="K9" s="1" t="s">
        <v>51</v>
      </c>
      <c r="L9" s="1" t="s">
        <v>50</v>
      </c>
      <c r="M9" s="1" t="s">
        <v>49</v>
      </c>
      <c r="N9" s="1" t="s">
        <v>48</v>
      </c>
      <c r="O9" s="1" t="s">
        <v>47</v>
      </c>
      <c r="P9" s="1" t="s">
        <v>46</v>
      </c>
      <c r="Q9" s="1" t="s">
        <v>45</v>
      </c>
      <c r="R9" s="1" t="s">
        <v>44</v>
      </c>
      <c r="S9" s="1" t="s">
        <v>43</v>
      </c>
      <c r="T9" s="1" t="s">
        <v>42</v>
      </c>
      <c r="U9" s="1" t="s">
        <v>41</v>
      </c>
      <c r="V9" s="1" t="s">
        <v>40</v>
      </c>
      <c r="W9" s="1" t="s">
        <v>39</v>
      </c>
      <c r="X9" s="1" t="s">
        <v>38</v>
      </c>
      <c r="Y9" s="1" t="s">
        <v>37</v>
      </c>
      <c r="Z9" s="1" t="s">
        <v>36</v>
      </c>
      <c r="AA9" s="1" t="s">
        <v>35</v>
      </c>
      <c r="AB9" s="1" t="s">
        <v>34</v>
      </c>
      <c r="AC9" s="1" t="s">
        <v>33</v>
      </c>
      <c r="AD9" s="1" t="s">
        <v>32</v>
      </c>
      <c r="AE9" s="1" t="s">
        <v>31</v>
      </c>
      <c r="AF9" s="1" t="s">
        <v>30</v>
      </c>
      <c r="AG9" s="1" t="s">
        <v>29</v>
      </c>
      <c r="AH9" s="1" t="s">
        <v>28</v>
      </c>
      <c r="AI9" s="1" t="s">
        <v>27</v>
      </c>
      <c r="AJ9" s="1" t="s">
        <v>26</v>
      </c>
      <c r="AK9" s="1" t="s">
        <v>25</v>
      </c>
      <c r="AL9" s="1" t="s">
        <v>24</v>
      </c>
      <c r="AM9" s="1" t="s">
        <v>23</v>
      </c>
      <c r="AN9" s="1" t="s">
        <v>22</v>
      </c>
      <c r="AO9" s="1" t="s">
        <v>21</v>
      </c>
      <c r="AP9" s="1" t="s">
        <v>20</v>
      </c>
      <c r="AQ9" s="1" t="s">
        <v>19</v>
      </c>
      <c r="AR9" s="1" t="s">
        <v>18</v>
      </c>
      <c r="AS9" s="1" t="s">
        <v>17</v>
      </c>
      <c r="AT9" s="1" t="s">
        <v>16</v>
      </c>
      <c r="AU9" s="1" t="s">
        <v>15</v>
      </c>
      <c r="AV9" s="1" t="s">
        <v>14</v>
      </c>
      <c r="AW9" s="1" t="s">
        <v>13</v>
      </c>
      <c r="AX9" s="1" t="s">
        <v>12</v>
      </c>
      <c r="AY9" s="1" t="s">
        <v>11</v>
      </c>
      <c r="AZ9" s="1" t="s">
        <v>10</v>
      </c>
      <c r="BA9" s="1" t="s">
        <v>9</v>
      </c>
      <c r="BB9" s="1" t="s">
        <v>8</v>
      </c>
      <c r="BC9" s="1" t="s">
        <v>7</v>
      </c>
      <c r="BD9" s="1" t="s">
        <v>6</v>
      </c>
    </row>
    <row r="10" spans="1:56" x14ac:dyDescent="0.35">
      <c r="A10" s="1" t="s">
        <v>5</v>
      </c>
      <c r="B10" s="1" t="s">
        <v>5</v>
      </c>
      <c r="C10" s="1" t="s">
        <v>5</v>
      </c>
      <c r="D10" s="1" t="s">
        <v>5</v>
      </c>
      <c r="E10" s="1" t="s">
        <v>4</v>
      </c>
      <c r="F10" s="1" t="s">
        <v>4</v>
      </c>
      <c r="G10" s="1" t="s">
        <v>4</v>
      </c>
      <c r="H10" s="1" t="s">
        <v>4</v>
      </c>
      <c r="I10" s="1" t="s">
        <v>4</v>
      </c>
      <c r="J10" s="1" t="s">
        <v>4</v>
      </c>
      <c r="K10" s="1" t="s">
        <v>5</v>
      </c>
      <c r="L10" s="1" t="s">
        <v>4</v>
      </c>
      <c r="M10" s="1" t="s">
        <v>5</v>
      </c>
      <c r="N10" s="1" t="s">
        <v>4</v>
      </c>
      <c r="O10" s="1" t="s">
        <v>5</v>
      </c>
      <c r="P10" s="1" t="s">
        <v>5</v>
      </c>
      <c r="Q10" s="1" t="s">
        <v>5</v>
      </c>
      <c r="R10" s="1" t="s">
        <v>5</v>
      </c>
      <c r="S10" s="1" t="s">
        <v>5</v>
      </c>
      <c r="T10" s="1" t="s">
        <v>5</v>
      </c>
      <c r="U10" s="1" t="s">
        <v>5</v>
      </c>
      <c r="V10" s="1" t="s">
        <v>5</v>
      </c>
      <c r="W10" s="1" t="s">
        <v>5</v>
      </c>
      <c r="X10" s="1" t="s">
        <v>5</v>
      </c>
      <c r="Y10" s="1" t="s">
        <v>5</v>
      </c>
      <c r="Z10" s="1" t="s">
        <v>5</v>
      </c>
      <c r="AA10" s="1" t="s">
        <v>5</v>
      </c>
      <c r="AB10" s="1" t="s">
        <v>5</v>
      </c>
      <c r="AC10" s="1" t="s">
        <v>5</v>
      </c>
      <c r="AD10" s="1" t="s">
        <v>5</v>
      </c>
      <c r="AE10" s="1" t="s">
        <v>5</v>
      </c>
      <c r="AF10" s="1" t="s">
        <v>5</v>
      </c>
      <c r="AG10" s="1" t="s">
        <v>5</v>
      </c>
      <c r="AH10" s="1" t="s">
        <v>5</v>
      </c>
      <c r="AI10" s="1" t="s">
        <v>5</v>
      </c>
      <c r="AJ10" s="1" t="s">
        <v>5</v>
      </c>
      <c r="AK10" s="1" t="s">
        <v>4</v>
      </c>
      <c r="AL10" s="1" t="s">
        <v>4</v>
      </c>
      <c r="AM10" s="1" t="s">
        <v>4</v>
      </c>
      <c r="AN10" s="1" t="s">
        <v>4</v>
      </c>
      <c r="AO10" s="1" t="s">
        <v>4</v>
      </c>
      <c r="AP10" s="1" t="s">
        <v>4</v>
      </c>
      <c r="AQ10" s="1" t="s">
        <v>4</v>
      </c>
      <c r="AR10" s="1" t="s">
        <v>4</v>
      </c>
      <c r="AS10" s="1" t="s">
        <v>4</v>
      </c>
      <c r="AT10" s="1" t="s">
        <v>4</v>
      </c>
      <c r="AU10" s="1" t="s">
        <v>4</v>
      </c>
      <c r="AV10" s="1" t="s">
        <v>4</v>
      </c>
      <c r="AW10" s="1" t="s">
        <v>4</v>
      </c>
      <c r="AX10" s="1" t="s">
        <v>4</v>
      </c>
      <c r="AY10" s="1" t="s">
        <v>4</v>
      </c>
      <c r="AZ10" s="1" t="s">
        <v>4</v>
      </c>
      <c r="BA10" s="1" t="s">
        <v>4</v>
      </c>
      <c r="BB10" s="1" t="s">
        <v>4</v>
      </c>
      <c r="BC10" s="1" t="s">
        <v>4</v>
      </c>
      <c r="BD10" s="1" t="s">
        <v>4</v>
      </c>
    </row>
    <row r="11" spans="1:56" x14ac:dyDescent="0.35">
      <c r="A11" s="1" t="s">
        <v>0</v>
      </c>
      <c r="B11" s="1" t="s">
        <v>1795</v>
      </c>
    </row>
    <row r="12" spans="1:56" x14ac:dyDescent="0.35">
      <c r="A12" s="1" t="s">
        <v>0</v>
      </c>
      <c r="B12" s="1" t="s">
        <v>1794</v>
      </c>
    </row>
    <row r="13" spans="1:56" x14ac:dyDescent="0.35">
      <c r="A13" s="1" t="s">
        <v>0</v>
      </c>
      <c r="B13" s="1" t="s">
        <v>1793</v>
      </c>
    </row>
    <row r="14" spans="1:56" x14ac:dyDescent="0.35">
      <c r="A14" s="1" t="s">
        <v>0</v>
      </c>
      <c r="B14" s="1" t="s">
        <v>1792</v>
      </c>
    </row>
    <row r="15" spans="1:56" x14ac:dyDescent="0.35">
      <c r="A15" s="1" t="s">
        <v>0</v>
      </c>
      <c r="B15" s="1" t="s">
        <v>1791</v>
      </c>
    </row>
    <row r="16" spans="1:56" x14ac:dyDescent="0.35">
      <c r="A16" s="1" t="s">
        <v>0</v>
      </c>
      <c r="B16" s="1" t="s">
        <v>1790</v>
      </c>
    </row>
    <row r="17" spans="1:56" x14ac:dyDescent="0.35">
      <c r="A17" s="1" t="s">
        <v>0</v>
      </c>
      <c r="B17" s="1" t="s">
        <v>1789</v>
      </c>
    </row>
    <row r="18" spans="1:56" x14ac:dyDescent="0.35">
      <c r="A18" s="1">
        <v>1</v>
      </c>
      <c r="B18" s="1" t="s">
        <v>1788</v>
      </c>
      <c r="C18" s="1">
        <v>369.50000162050128</v>
      </c>
      <c r="D18" s="1">
        <v>0</v>
      </c>
      <c r="E18">
        <f>(R18-S18*(1000-T18)/(1000-U18))*AK18</f>
        <v>-1.2091673900696791</v>
      </c>
      <c r="F18">
        <f>IF(AV18&lt;&gt;0,1/(1/AV18-1/N18),0)</f>
        <v>4.9867334607191163</v>
      </c>
      <c r="G18">
        <f>((AY18-AL18/2)*S18-E18)/(AY18+AL18/2)</f>
        <v>389.57246777479281</v>
      </c>
      <c r="H18">
        <f>AL18*1000</f>
        <v>20.16969606749425</v>
      </c>
      <c r="I18">
        <f>(AQ18-AW18)</f>
        <v>0.73628017730664386</v>
      </c>
      <c r="J18">
        <f>(P18+AP18*D18)</f>
        <v>31.596246719360352</v>
      </c>
      <c r="K18" s="1"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32.822105407714844</v>
      </c>
      <c r="P18" s="1">
        <v>31.596246719360352</v>
      </c>
      <c r="Q18" s="1">
        <v>32.907173156738281</v>
      </c>
      <c r="R18" s="1">
        <v>399.9637451171875</v>
      </c>
      <c r="S18" s="1">
        <v>393.86126708984375</v>
      </c>
      <c r="T18" s="1">
        <v>27.012992858886719</v>
      </c>
      <c r="U18" s="1">
        <v>44.475894927978516</v>
      </c>
      <c r="V18" s="1">
        <v>47.730472564697266</v>
      </c>
      <c r="W18" s="1">
        <v>78.586463928222656</v>
      </c>
      <c r="X18" s="1">
        <v>300.1881103515625</v>
      </c>
      <c r="Y18" s="1">
        <v>-0.10885579138994217</v>
      </c>
      <c r="Z18" s="1">
        <v>6.7494757473468781E-2</v>
      </c>
      <c r="AA18" s="1">
        <v>88.379539489746094</v>
      </c>
      <c r="AB18" s="1">
        <v>-33.796623229980469</v>
      </c>
      <c r="AC18" s="1">
        <v>-2.0797643661499023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1.10363275864545</v>
      </c>
      <c r="AL18">
        <f>(U18-T18)/(1000-U18)*AK18</f>
        <v>2.0169696067494251E-2</v>
      </c>
      <c r="AM18">
        <f>(P18+273.15)</f>
        <v>304.74624671936033</v>
      </c>
      <c r="AN18">
        <f>(O18+273.15)</f>
        <v>305.97210540771482</v>
      </c>
      <c r="AO18">
        <f>(Y18*AG18+Z18*AH18)*AI18</f>
        <v>-1.74169262330921E-2</v>
      </c>
      <c r="AP18">
        <f>((AO18+0.00000010773*(AN18^4-AM18^4))-AL18*44100)/(L18*51.4+0.00000043092*AM18^3)</f>
        <v>-7.1559293617308963</v>
      </c>
      <c r="AQ18">
        <f>0.61365*EXP(17.502*J18/(240.97+J18))</f>
        <v>4.6670392894357189</v>
      </c>
      <c r="AR18">
        <f>AQ18*1000/AA18</f>
        <v>52.806784425225423</v>
      </c>
      <c r="AS18">
        <f>(AR18-U18)</f>
        <v>8.3308894972469076</v>
      </c>
      <c r="AT18">
        <f>IF(D18,P18,(O18+P18)/2)</f>
        <v>32.209176063537598</v>
      </c>
      <c r="AU18">
        <f>0.61365*EXP(17.502*AT18/(240.97+AT18))</f>
        <v>4.8319099432665213</v>
      </c>
      <c r="AV18">
        <f>IF(AS18&lt;&gt;0,(1000-(AR18+U18)/2)/AS18*AL18,0)</f>
        <v>2.3033092728264686</v>
      </c>
      <c r="AW18">
        <f>U18*AA18/1000</f>
        <v>3.930759112129075</v>
      </c>
      <c r="AX18">
        <f>(AU18-AW18)</f>
        <v>0.90115083113744632</v>
      </c>
      <c r="AY18">
        <f>1/(1.6/F18+1.37/N18)</f>
        <v>1.5602601751655303</v>
      </c>
      <c r="AZ18">
        <f>G18*AA18*0.001</f>
        <v>34.43023529982014</v>
      </c>
      <c r="BA18">
        <f>G18/S18</f>
        <v>0.98911088834213134</v>
      </c>
      <c r="BB18">
        <f>(1-AL18*AA18/AQ18/F18)*100</f>
        <v>92.340622488596154</v>
      </c>
      <c r="BC18">
        <f>(S18-E18/(N18/1.35))</f>
        <v>394.24263233568377</v>
      </c>
      <c r="BD18">
        <f>E18*BB18/100/BC18</f>
        <v>-2.8321460018274937E-3</v>
      </c>
    </row>
    <row r="19" spans="1:56" x14ac:dyDescent="0.35">
      <c r="A19" s="1" t="s">
        <v>0</v>
      </c>
      <c r="B19" s="1" t="s">
        <v>1787</v>
      </c>
      <c r="K19" s="1">
        <v>2.72</v>
      </c>
    </row>
    <row r="20" spans="1:56" x14ac:dyDescent="0.35">
      <c r="A20" s="1" t="s">
        <v>0</v>
      </c>
      <c r="B20" s="1" t="s">
        <v>1786</v>
      </c>
      <c r="K20" s="1">
        <v>2.72</v>
      </c>
    </row>
    <row r="21" spans="1:56" x14ac:dyDescent="0.35">
      <c r="A21" s="1">
        <v>2</v>
      </c>
      <c r="B21" s="1" t="s">
        <v>1785</v>
      </c>
      <c r="C21" s="1">
        <v>574.50000162050128</v>
      </c>
      <c r="D21" s="1">
        <v>0</v>
      </c>
      <c r="E21">
        <f>(R21-S21*(1000-T21)/(1000-U21))*AK21</f>
        <v>-2.0452152883292465</v>
      </c>
      <c r="F21">
        <f>IF(AV21&lt;&gt;0,1/(1/AV21-1/N21),0)</f>
        <v>4.3856444847366296</v>
      </c>
      <c r="G21">
        <f>((AY21-AL21/2)*S21-E21)/(AY21+AL21/2)</f>
        <v>391.22832826461615</v>
      </c>
      <c r="H21">
        <f>AL21*1000</f>
        <v>19.094331799409076</v>
      </c>
      <c r="I21">
        <f>(AQ21-AW21)</f>
        <v>0.74163901568349599</v>
      </c>
      <c r="J21">
        <f>(P21+AP21*D21)</f>
        <v>31.379894256591797</v>
      </c>
      <c r="K21" s="1"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32.782089233398438</v>
      </c>
      <c r="P21" s="1">
        <v>31.379894256591797</v>
      </c>
      <c r="Q21" s="1">
        <v>32.897174835205078</v>
      </c>
      <c r="R21" s="1">
        <v>399.94918823242188</v>
      </c>
      <c r="S21" s="1">
        <v>394.96835327148438</v>
      </c>
      <c r="T21" s="1">
        <v>27.226505279541016</v>
      </c>
      <c r="U21" s="1">
        <v>43.772251129150391</v>
      </c>
      <c r="V21" s="1">
        <v>48.213863372802734</v>
      </c>
      <c r="W21" s="1">
        <v>77.513786315917969</v>
      </c>
      <c r="X21" s="1">
        <v>300.15692138671875</v>
      </c>
      <c r="Y21" s="1">
        <v>25.79759407043457</v>
      </c>
      <c r="Z21" s="1">
        <v>3.0130773782730103E-2</v>
      </c>
      <c r="AA21" s="1">
        <v>88.375289916992188</v>
      </c>
      <c r="AB21" s="1">
        <v>-33.989044189453125</v>
      </c>
      <c r="AC21" s="1">
        <v>-1.8888496160507202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1.1035180933335247</v>
      </c>
      <c r="AL21">
        <f>(U21-T21)/(1000-U21)*AK21</f>
        <v>1.9094331799409076E-2</v>
      </c>
      <c r="AM21">
        <f>(P21+273.15)</f>
        <v>304.52989425659177</v>
      </c>
      <c r="AN21">
        <f>(O21+273.15)</f>
        <v>305.93208923339841</v>
      </c>
      <c r="AO21">
        <f>(Y21*AG21+Z21*AH21)*AI21</f>
        <v>4.1276149590101454</v>
      </c>
      <c r="AP21">
        <f>((AO21+0.00000010773*(AN21^4-AM21^4))-AL21*44100)/(L21*51.4+0.00000043092*AM21^3)</f>
        <v>-6.7178293243579121</v>
      </c>
      <c r="AQ21">
        <f>0.61365*EXP(17.502*J21/(240.97+J21))</f>
        <v>4.6100243995415502</v>
      </c>
      <c r="AR21">
        <f>AQ21*1000/AA21</f>
        <v>52.164178514962551</v>
      </c>
      <c r="AS21">
        <f>(AR21-U21)</f>
        <v>8.3919273858121599</v>
      </c>
      <c r="AT21">
        <f>IF(D21,P21,(O21+P21)/2)</f>
        <v>32.080991744995117</v>
      </c>
      <c r="AU21">
        <f>0.61365*EXP(17.502*AT21/(240.97+AT21))</f>
        <v>4.7970167920504343</v>
      </c>
      <c r="AV21">
        <f>IF(AS21&lt;&gt;0,(1000-(AR21+U21)/2)/AS21*AL21,0)</f>
        <v>2.1661782751486611</v>
      </c>
      <c r="AW21">
        <f>U21*AA21/1000</f>
        <v>3.8683853838580542</v>
      </c>
      <c r="AX21">
        <f>(AU21-AW21)</f>
        <v>0.9286314081923801</v>
      </c>
      <c r="AY21">
        <f>1/(1.6/F21+1.37/N21)</f>
        <v>1.4600797722113887</v>
      </c>
      <c r="AZ21">
        <f>G21*AA21*0.001</f>
        <v>34.574916934125646</v>
      </c>
      <c r="BA21">
        <f>G21/S21</f>
        <v>0.99053082360677769</v>
      </c>
      <c r="BB21">
        <f>(1-AL21*AA21/AQ21/F21)*100</f>
        <v>91.653610094611523</v>
      </c>
      <c r="BC21">
        <f>(S21-E21/(N21/1.35))</f>
        <v>395.61340377287485</v>
      </c>
      <c r="BD21">
        <f>E21*BB21/100/BC21</f>
        <v>-4.7382460454672747E-3</v>
      </c>
    </row>
    <row r="22" spans="1:56" x14ac:dyDescent="0.35">
      <c r="A22" s="1" t="s">
        <v>0</v>
      </c>
      <c r="B22" s="1" t="s">
        <v>1784</v>
      </c>
      <c r="K22" s="1">
        <v>2.72</v>
      </c>
    </row>
    <row r="23" spans="1:56" x14ac:dyDescent="0.35">
      <c r="A23" s="1" t="s">
        <v>0</v>
      </c>
      <c r="B23" s="1" t="s">
        <v>1783</v>
      </c>
      <c r="K23" s="1">
        <v>2.72</v>
      </c>
    </row>
    <row r="24" spans="1:56" x14ac:dyDescent="0.35">
      <c r="A24" s="1">
        <v>3</v>
      </c>
      <c r="B24" s="1" t="s">
        <v>1782</v>
      </c>
      <c r="C24" s="1">
        <v>779.50000162050128</v>
      </c>
      <c r="D24" s="1">
        <v>0</v>
      </c>
      <c r="E24">
        <f>(R24-S24*(1000-T24)/(1000-U24))*AK24</f>
        <v>-2.816501172110883</v>
      </c>
      <c r="F24">
        <f>IF(AV24&lt;&gt;0,1/(1/AV24-1/N24),0)</f>
        <v>3.9528955088440032</v>
      </c>
      <c r="G24">
        <f>((AY24-AL24/2)*S24-E24)/(AY24+AL24/2)</f>
        <v>392.92596096337638</v>
      </c>
      <c r="H24">
        <f>AL24*1000</f>
        <v>18.260774977193503</v>
      </c>
      <c r="I24">
        <f>(AQ24-AW24)</f>
        <v>0.74798098503534316</v>
      </c>
      <c r="J24">
        <f>(P24+AP24*D24)</f>
        <v>31.231992721557617</v>
      </c>
      <c r="K24" s="1"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32.729904174804688</v>
      </c>
      <c r="P24" s="1">
        <v>31.231992721557617</v>
      </c>
      <c r="Q24" s="1">
        <v>32.857700347900391</v>
      </c>
      <c r="R24" s="1">
        <v>400.10910034179688</v>
      </c>
      <c r="S24" s="1">
        <v>396.10629272460938</v>
      </c>
      <c r="T24" s="1">
        <v>27.430196762084961</v>
      </c>
      <c r="U24" s="1">
        <v>43.263721466064453</v>
      </c>
      <c r="V24" s="1">
        <v>48.717124938964844</v>
      </c>
      <c r="W24" s="1">
        <v>76.838088989257813</v>
      </c>
      <c r="X24" s="1">
        <v>300.12539672851563</v>
      </c>
      <c r="Y24" s="1">
        <v>51.274215698242188</v>
      </c>
      <c r="Z24" s="1">
        <v>2.5309732183814049E-2</v>
      </c>
      <c r="AA24" s="1">
        <v>88.374671936035156</v>
      </c>
      <c r="AB24" s="1">
        <v>-34.054542541503906</v>
      </c>
      <c r="AC24" s="1">
        <v>-1.8136192560195923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1.1034021938548366</v>
      </c>
      <c r="AL24">
        <f>(U24-T24)/(1000-U24)*AK24</f>
        <v>1.8260774977193504E-2</v>
      </c>
      <c r="AM24">
        <f>(P24+273.15)</f>
        <v>304.38199272155759</v>
      </c>
      <c r="AN24">
        <f>(O24+273.15)</f>
        <v>305.87990417480466</v>
      </c>
      <c r="AO24">
        <f>(Y24*AG24+Z24*AH24)*AI24</f>
        <v>8.2038743283478652</v>
      </c>
      <c r="AP24">
        <f>((AO24+0.00000010773*(AN24^4-AM24^4))-AL24*44100)/(L24*51.4+0.00000043092*AM24^3)</f>
        <v>-6.3750579924575206</v>
      </c>
      <c r="AQ24">
        <f>0.61365*EXP(17.502*J24/(240.97+J24))</f>
        <v>4.5713981763307912</v>
      </c>
      <c r="AR24">
        <f>AQ24*1000/AA24</f>
        <v>51.72746983026461</v>
      </c>
      <c r="AS24">
        <f>(AR24-U24)</f>
        <v>8.463748364200157</v>
      </c>
      <c r="AT24">
        <f>IF(D24,P24,(O24+P24)/2)</f>
        <v>31.980948448181152</v>
      </c>
      <c r="AU24">
        <f>0.61365*EXP(17.502*AT24/(240.97+AT24))</f>
        <v>4.7699365347899398</v>
      </c>
      <c r="AV24">
        <f>IF(AS24&lt;&gt;0,(1000-(AR24+U24)/2)/AS24*AL24,0)</f>
        <v>2.0550550234013629</v>
      </c>
      <c r="AW24">
        <f>U24*AA24/1000</f>
        <v>3.823417191295448</v>
      </c>
      <c r="AX24">
        <f>(AU24-AW24)</f>
        <v>0.94651934349449185</v>
      </c>
      <c r="AY24">
        <f>1/(1.6/F24+1.37/N24)</f>
        <v>1.3796262070974192</v>
      </c>
      <c r="AZ24">
        <f>G24*AA24*0.001</f>
        <v>34.724702895289745</v>
      </c>
      <c r="BA24">
        <f>G24/S24</f>
        <v>0.99197101429680112</v>
      </c>
      <c r="BB24">
        <f>(1-AL24*AA24/AQ24/F24)*100</f>
        <v>91.069358943347623</v>
      </c>
      <c r="BC24">
        <f>(S24-E24/(N24/1.35))</f>
        <v>396.99460287151874</v>
      </c>
      <c r="BD24">
        <f>E24*BB24/100/BC24</f>
        <v>-6.4609683444572328E-3</v>
      </c>
    </row>
    <row r="25" spans="1:56" x14ac:dyDescent="0.35">
      <c r="A25" s="1" t="s">
        <v>0</v>
      </c>
      <c r="B25" s="1" t="s">
        <v>1781</v>
      </c>
      <c r="K25" s="1">
        <v>2.72</v>
      </c>
    </row>
    <row r="26" spans="1:56" x14ac:dyDescent="0.35">
      <c r="A26" s="1" t="s">
        <v>0</v>
      </c>
      <c r="B26" s="1" t="s">
        <v>1780</v>
      </c>
      <c r="K26" s="1">
        <v>2.72</v>
      </c>
    </row>
    <row r="27" spans="1:56" x14ac:dyDescent="0.35">
      <c r="A27" s="1">
        <v>4</v>
      </c>
      <c r="B27" s="1" t="s">
        <v>1779</v>
      </c>
      <c r="C27" s="1">
        <v>983.50000162050128</v>
      </c>
      <c r="D27" s="1">
        <v>0</v>
      </c>
      <c r="E27">
        <f>(R27-S27*(1000-T27)/(1000-U27))*AK27</f>
        <v>-3.2712326259772135</v>
      </c>
      <c r="F27">
        <f>IF(AV27&lt;&gt;0,1/(1/AV27-1/N27),0)</f>
        <v>3.8926235069512067</v>
      </c>
      <c r="G27">
        <f>((AY27-AL27/2)*S27-E27)/(AY27+AL27/2)</f>
        <v>393.66121328249233</v>
      </c>
      <c r="H27">
        <f>AL27*1000</f>
        <v>17.9077420674382</v>
      </c>
      <c r="I27">
        <f>(AQ27-AW27)</f>
        <v>0.73955307847973462</v>
      </c>
      <c r="J27">
        <f>(P27+AP27*D27)</f>
        <v>31.158258438110352</v>
      </c>
      <c r="K27" s="1"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32.684677124023438</v>
      </c>
      <c r="P27" s="1">
        <v>31.158258438110352</v>
      </c>
      <c r="Q27" s="1">
        <v>32.818084716796875</v>
      </c>
      <c r="R27" s="1">
        <v>399.91104125976563</v>
      </c>
      <c r="S27" s="1">
        <v>396.4417724609375</v>
      </c>
      <c r="T27" s="1">
        <v>27.613765716552734</v>
      </c>
      <c r="U27" s="1">
        <v>43.142559051513672</v>
      </c>
      <c r="V27" s="1">
        <v>49.168006896972656</v>
      </c>
      <c r="W27" s="1">
        <v>76.817977905273438</v>
      </c>
      <c r="X27" s="1">
        <v>300.13681030273438</v>
      </c>
      <c r="Y27" s="1">
        <v>98.944313049316406</v>
      </c>
      <c r="Z27" s="1">
        <v>4.2182732373476028E-2</v>
      </c>
      <c r="AA27" s="1">
        <v>88.374313354492188</v>
      </c>
      <c r="AB27" s="1">
        <v>-34.092735290527344</v>
      </c>
      <c r="AC27" s="1">
        <v>-1.7999275922775269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1.1034441555247585</v>
      </c>
      <c r="AL27">
        <f>(U27-T27)/(1000-U27)*AK27</f>
        <v>1.7907742067438198E-2</v>
      </c>
      <c r="AM27">
        <f>(P27+273.15)</f>
        <v>304.30825843811033</v>
      </c>
      <c r="AN27">
        <f>(O27+273.15)</f>
        <v>305.83467712402341</v>
      </c>
      <c r="AO27">
        <f>(Y27*AG27+Z27*AH27)*AI27</f>
        <v>15.831089734038187</v>
      </c>
      <c r="AP27">
        <f>((AO27+0.00000010773*(AN27^4-AM27^4))-AL27*44100)/(L27*51.4+0.00000043092*AM27^3)</f>
        <v>-6.1828510328820592</v>
      </c>
      <c r="AQ27">
        <f>0.61365*EXP(17.502*J27/(240.97+J27))</f>
        <v>4.5522471110128873</v>
      </c>
      <c r="AR27">
        <f>AQ27*1000/AA27</f>
        <v>51.510975737402887</v>
      </c>
      <c r="AS27">
        <f>(AR27-U27)</f>
        <v>8.3684166858892155</v>
      </c>
      <c r="AT27">
        <f>IF(D27,P27,(O27+P27)/2)</f>
        <v>31.921467781066895</v>
      </c>
      <c r="AU27">
        <f>0.61365*EXP(17.502*AT27/(240.97+AT27))</f>
        <v>4.7538991551165655</v>
      </c>
      <c r="AV27">
        <f>IF(AS27&lt;&gt;0,(1000-(AR27+U27)/2)/AS27*AL27,0)</f>
        <v>2.0386444849023193</v>
      </c>
      <c r="AW27">
        <f>U27*AA27/1000</f>
        <v>3.8126940325331526</v>
      </c>
      <c r="AX27">
        <f>(AU27-AW27)</f>
        <v>0.94120512258341282</v>
      </c>
      <c r="AY27">
        <f>1/(1.6/F27+1.37/N27)</f>
        <v>1.367799556725376</v>
      </c>
      <c r="AZ27">
        <f>G27*AA27*0.001</f>
        <v>34.789539418136556</v>
      </c>
      <c r="BA27">
        <f>G27/S27</f>
        <v>0.9929862104056677</v>
      </c>
      <c r="BB27">
        <f>(1-AL27*AA27/AQ27/F27)*100</f>
        <v>91.069029538420182</v>
      </c>
      <c r="BC27">
        <f>(S27-E27/(N27/1.35))</f>
        <v>397.47350259594702</v>
      </c>
      <c r="BD27">
        <f>E27*BB27/100/BC27</f>
        <v>-7.4950400139000466E-3</v>
      </c>
    </row>
    <row r="28" spans="1:56" x14ac:dyDescent="0.35">
      <c r="A28" s="1" t="s">
        <v>0</v>
      </c>
      <c r="B28" s="1" t="s">
        <v>1778</v>
      </c>
      <c r="K28" s="1">
        <v>2.72</v>
      </c>
    </row>
    <row r="29" spans="1:56" x14ac:dyDescent="0.35">
      <c r="A29" s="1" t="s">
        <v>0</v>
      </c>
      <c r="B29" s="1" t="s">
        <v>1777</v>
      </c>
      <c r="K29" s="1">
        <v>2.72</v>
      </c>
    </row>
    <row r="30" spans="1:56" x14ac:dyDescent="0.35">
      <c r="A30" s="1">
        <v>5</v>
      </c>
      <c r="B30" s="1" t="s">
        <v>1776</v>
      </c>
      <c r="C30" s="1">
        <v>1188.5000016205013</v>
      </c>
      <c r="D30" s="1">
        <v>0</v>
      </c>
      <c r="E30">
        <f>(R30-S30*(1000-T30)/(1000-U30))*AK30</f>
        <v>-3.2910609092295151</v>
      </c>
      <c r="F30">
        <f>IF(AV30&lt;&gt;0,1/(1/AV30-1/N30),0)</f>
        <v>3.8094698511656797</v>
      </c>
      <c r="G30">
        <f>((AY30-AL30/2)*S30-E30)/(AY30+AL30/2)</f>
        <v>393.88869088402703</v>
      </c>
      <c r="H30">
        <f>AL30*1000</f>
        <v>17.738925501595709</v>
      </c>
      <c r="I30">
        <f>(AQ30-AW30)</f>
        <v>0.74089474311081149</v>
      </c>
      <c r="J30">
        <f>(P30+AP30*D30)</f>
        <v>31.173053741455078</v>
      </c>
      <c r="K30" s="1"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32.658916473388672</v>
      </c>
      <c r="P30" s="1">
        <v>31.173053741455078</v>
      </c>
      <c r="Q30" s="1">
        <v>32.792171478271484</v>
      </c>
      <c r="R30" s="1">
        <v>400.03585815429688</v>
      </c>
      <c r="S30" s="1">
        <v>396.64215087890625</v>
      </c>
      <c r="T30" s="1">
        <v>27.791465759277344</v>
      </c>
      <c r="U30" s="1">
        <v>43.172653198242188</v>
      </c>
      <c r="V30" s="1">
        <v>49.554130554199219</v>
      </c>
      <c r="W30" s="1">
        <v>76.979866027832031</v>
      </c>
      <c r="X30" s="1">
        <v>300.15109252929688</v>
      </c>
      <c r="Y30" s="1">
        <v>150.28598022460938</v>
      </c>
      <c r="Z30" s="1">
        <v>8.1955589354038239E-2</v>
      </c>
      <c r="AA30" s="1">
        <v>88.370513916015625</v>
      </c>
      <c r="AB30" s="1">
        <v>-34.133369445800781</v>
      </c>
      <c r="AC30" s="1">
        <v>-1.811038613319397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1.10349666371065</v>
      </c>
      <c r="AL30">
        <f>(U30-T30)/(1000-U30)*AK30</f>
        <v>1.7738925501595709E-2</v>
      </c>
      <c r="AM30">
        <f>(P30+273.15)</f>
        <v>304.32305374145506</v>
      </c>
      <c r="AN30">
        <f>(O30+273.15)</f>
        <v>305.80891647338865</v>
      </c>
      <c r="AO30">
        <f>(Y30*AG30+Z30*AH30)*AI30</f>
        <v>24.045756298472952</v>
      </c>
      <c r="AP30">
        <f>((AO30+0.00000010773*(AN30^4-AM30^4))-AL30*44100)/(L30*51.4+0.00000043092*AM30^3)</f>
        <v>-6.0586329856351719</v>
      </c>
      <c r="AQ30">
        <f>0.61365*EXP(17.502*J30/(240.97+J30))</f>
        <v>4.5560842933573893</v>
      </c>
      <c r="AR30">
        <f>AQ30*1000/AA30</f>
        <v>51.556611945103533</v>
      </c>
      <c r="AS30">
        <f>(AR30-U30)</f>
        <v>8.3839587468613459</v>
      </c>
      <c r="AT30">
        <f>IF(D30,P30,(O30+P30)/2)</f>
        <v>31.915985107421875</v>
      </c>
      <c r="AU30">
        <f>0.61365*EXP(17.502*AT30/(240.97+AT30))</f>
        <v>4.7524232637093071</v>
      </c>
      <c r="AV30">
        <f>IF(AS30&lt;&gt;0,(1000-(AR30+U30)/2)/AS30*AL30,0)</f>
        <v>2.0156024526388121</v>
      </c>
      <c r="AW30">
        <f>U30*AA30/1000</f>
        <v>3.8151895502465778</v>
      </c>
      <c r="AX30">
        <f>(AU30-AW30)</f>
        <v>0.93723371346272932</v>
      </c>
      <c r="AY30">
        <f>1/(1.6/F30+1.37/N30)</f>
        <v>1.3512173599990842</v>
      </c>
      <c r="AZ30">
        <f>G30*AA30*0.001</f>
        <v>34.808146039128083</v>
      </c>
      <c r="BA30">
        <f>G30/S30</f>
        <v>0.9930580751723489</v>
      </c>
      <c r="BB30">
        <f>(1-AL30*AA30/AQ30/F30)*100</f>
        <v>90.968115002214347</v>
      </c>
      <c r="BC30">
        <f>(S30-E30/(N30/1.35))</f>
        <v>397.68013475362062</v>
      </c>
      <c r="BD30">
        <f>E30*BB30/100/BC30</f>
        <v>-7.5282012126545372E-3</v>
      </c>
    </row>
    <row r="31" spans="1:56" x14ac:dyDescent="0.35">
      <c r="A31" s="1" t="s">
        <v>0</v>
      </c>
      <c r="B31" s="1" t="s">
        <v>1775</v>
      </c>
      <c r="K31" s="1">
        <v>2.72</v>
      </c>
    </row>
    <row r="32" spans="1:56" x14ac:dyDescent="0.35">
      <c r="A32" s="1" t="s">
        <v>0</v>
      </c>
      <c r="B32" s="1" t="s">
        <v>1774</v>
      </c>
      <c r="K32" s="1">
        <v>2.72</v>
      </c>
    </row>
    <row r="33" spans="1:56" x14ac:dyDescent="0.35">
      <c r="A33" s="1">
        <v>6</v>
      </c>
      <c r="B33" s="1" t="s">
        <v>1773</v>
      </c>
      <c r="C33" s="1">
        <v>1393.5000016205013</v>
      </c>
      <c r="D33" s="1">
        <v>0</v>
      </c>
      <c r="E33">
        <f>(R33-S33*(1000-T33)/(1000-U33))*AK33</f>
        <v>-3.5347715278836658</v>
      </c>
      <c r="F33">
        <f>IF(AV33&lt;&gt;0,1/(1/AV33-1/N33),0)</f>
        <v>3.9723432619938017</v>
      </c>
      <c r="G33">
        <f>((AY33-AL33/2)*S33-E33)/(AY33+AL33/2)</f>
        <v>394.23553967278428</v>
      </c>
      <c r="H33">
        <f>AL33*1000</f>
        <v>17.825756998076695</v>
      </c>
      <c r="I33">
        <f>(AQ33-AW33)</f>
        <v>0.72821450125189235</v>
      </c>
      <c r="J33">
        <f>(P33+AP33*D33)</f>
        <v>31.209062576293945</v>
      </c>
      <c r="K33" s="1"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32.649322509765625</v>
      </c>
      <c r="P33" s="1">
        <v>31.209062576293945</v>
      </c>
      <c r="Q33" s="1">
        <v>32.776561737060547</v>
      </c>
      <c r="R33" s="1">
        <v>399.98251342773438</v>
      </c>
      <c r="S33" s="1">
        <v>396.77667236328125</v>
      </c>
      <c r="T33" s="1">
        <v>27.9725341796875</v>
      </c>
      <c r="U33" s="1">
        <v>43.423053741455078</v>
      </c>
      <c r="V33" s="1">
        <v>49.902687072753906</v>
      </c>
      <c r="W33" s="1">
        <v>77.466239929199219</v>
      </c>
      <c r="X33" s="1">
        <v>300.18826293945313</v>
      </c>
      <c r="Y33" s="1">
        <v>299.91317749023438</v>
      </c>
      <c r="Z33" s="1">
        <v>1.6873028129339218E-2</v>
      </c>
      <c r="AA33" s="1">
        <v>88.368278503417969</v>
      </c>
      <c r="AB33" s="1">
        <v>-34.185966491699219</v>
      </c>
      <c r="AC33" s="1">
        <v>-1.858642578125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1.1036333196303421</v>
      </c>
      <c r="AL33">
        <f>(U33-T33)/(1000-U33)*AK33</f>
        <v>1.7825756998076696E-2</v>
      </c>
      <c r="AM33">
        <f>(P33+273.15)</f>
        <v>304.35906257629392</v>
      </c>
      <c r="AN33">
        <f>(O33+273.15)</f>
        <v>305.7993225097656</v>
      </c>
      <c r="AO33">
        <f>(Y33*AG33+Z33*AH33)*AI33</f>
        <v>47.986107325864396</v>
      </c>
      <c r="AP33">
        <f>((AO33+0.00000010773*(AN33^4-AM33^4))-AL33*44100)/(L33*51.4+0.00000043092*AM33^3)</f>
        <v>-5.8983311567521088</v>
      </c>
      <c r="AQ33">
        <f>0.61365*EXP(17.502*J33/(240.97+J33))</f>
        <v>4.5654350077456805</v>
      </c>
      <c r="AR33">
        <f>AQ33*1000/AA33</f>
        <v>51.663731432417741</v>
      </c>
      <c r="AS33">
        <f>(AR33-U33)</f>
        <v>8.2406776909626629</v>
      </c>
      <c r="AT33">
        <f>IF(D33,P33,(O33+P33)/2)</f>
        <v>31.929192543029785</v>
      </c>
      <c r="AU33">
        <f>0.61365*EXP(17.502*AT33/(240.97+AT33))</f>
        <v>4.75597927572844</v>
      </c>
      <c r="AV33">
        <f>IF(AS33&lt;&gt;0,(1000-(AR33+U33)/2)/AS33*AL33,0)</f>
        <v>2.0602990035124686</v>
      </c>
      <c r="AW33">
        <f>U33*AA33/1000</f>
        <v>3.8372205064937881</v>
      </c>
      <c r="AX33">
        <f>(AU33-AW33)</f>
        <v>0.91875876923465194</v>
      </c>
      <c r="AY33">
        <f>1/(1.6/F33+1.37/N33)</f>
        <v>1.3834083605299332</v>
      </c>
      <c r="AZ33">
        <f>G33*AA33*0.001</f>
        <v>34.837915965749886</v>
      </c>
      <c r="BA33">
        <f>G33/S33</f>
        <v>0.99359555924656184</v>
      </c>
      <c r="BB33">
        <f>(1-AL33*AA33/AQ33/F33)*100</f>
        <v>91.314087666773105</v>
      </c>
      <c r="BC33">
        <f>(S33-E33/(N33/1.35))</f>
        <v>397.89152132777571</v>
      </c>
      <c r="BD33">
        <f>E33*BB33/100/BC33</f>
        <v>-8.1121215174948871E-3</v>
      </c>
    </row>
    <row r="34" spans="1:56" x14ac:dyDescent="0.35">
      <c r="A34" s="1" t="s">
        <v>0</v>
      </c>
      <c r="B34" s="1" t="s">
        <v>1772</v>
      </c>
      <c r="K34" s="1">
        <v>2.72</v>
      </c>
    </row>
    <row r="35" spans="1:56" x14ac:dyDescent="0.35">
      <c r="A35" s="1" t="s">
        <v>0</v>
      </c>
      <c r="B35" s="1" t="s">
        <v>1771</v>
      </c>
      <c r="K35" s="1">
        <v>2.72</v>
      </c>
    </row>
    <row r="36" spans="1:56" x14ac:dyDescent="0.35">
      <c r="A36" s="1">
        <v>7</v>
      </c>
      <c r="B36" s="1" t="s">
        <v>1770</v>
      </c>
      <c r="C36" s="1">
        <v>1597.5000016205013</v>
      </c>
      <c r="D36" s="1">
        <v>0</v>
      </c>
      <c r="E36">
        <f>(R36-S36*(1000-T36)/(1000-U36))*AK36</f>
        <v>-3.6302810720328353</v>
      </c>
      <c r="F36">
        <f>IF(AV36&lt;&gt;0,1/(1/AV36-1/N36),0)</f>
        <v>4.2369662610469385</v>
      </c>
      <c r="G36">
        <f>((AY36-AL36/2)*S36-E36)/(AY36+AL36/2)</f>
        <v>394.10698845663222</v>
      </c>
      <c r="H36">
        <f>AL36*1000</f>
        <v>18.146293906663846</v>
      </c>
      <c r="I36">
        <f>(AQ36-AW36)</f>
        <v>0.71694498132529594</v>
      </c>
      <c r="J36">
        <f>(P36+AP36*D36)</f>
        <v>31.315036773681641</v>
      </c>
      <c r="K36" s="1"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32.653842926025391</v>
      </c>
      <c r="P36" s="1">
        <v>31.315036773681641</v>
      </c>
      <c r="Q36" s="1">
        <v>32.775096893310547</v>
      </c>
      <c r="R36" s="1">
        <v>399.81100463867188</v>
      </c>
      <c r="S36" s="1">
        <v>396.57943725585938</v>
      </c>
      <c r="T36" s="1">
        <v>28.144641876220703</v>
      </c>
      <c r="U36" s="1">
        <v>43.867008209228516</v>
      </c>
      <c r="V36" s="1">
        <v>50.192466735839844</v>
      </c>
      <c r="W36" s="1">
        <v>78.231346130371094</v>
      </c>
      <c r="X36" s="1">
        <v>300.16305541992188</v>
      </c>
      <c r="Y36" s="1">
        <v>500.77487182617188</v>
      </c>
      <c r="Z36" s="1">
        <v>0.28080964088439941</v>
      </c>
      <c r="AA36" s="1">
        <v>88.360397338867188</v>
      </c>
      <c r="AB36" s="1">
        <v>-34.135456085205078</v>
      </c>
      <c r="AC36" s="1">
        <v>-1.9594981670379639</v>
      </c>
      <c r="AD36" s="1">
        <v>0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1.1035406449261831</v>
      </c>
      <c r="AL36">
        <f>(U36-T36)/(1000-U36)*AK36</f>
        <v>1.8146293906663846E-2</v>
      </c>
      <c r="AM36">
        <f>(P36+273.15)</f>
        <v>304.46503677368162</v>
      </c>
      <c r="AN36">
        <f>(O36+273.15)</f>
        <v>305.80384292602537</v>
      </c>
      <c r="AO36">
        <f>(Y36*AG36+Z36*AH36)*AI36</f>
        <v>80.123977701276999</v>
      </c>
      <c r="AP36">
        <f>((AO36+0.00000010773*(AN36^4-AM36^4))-AL36*44100)/(L36*51.4+0.00000043092*AM36^3)</f>
        <v>-5.7604496177144107</v>
      </c>
      <c r="AQ36">
        <f>0.61365*EXP(17.502*J36/(240.97+J36))</f>
        <v>4.5930512567600763</v>
      </c>
      <c r="AR36">
        <f>AQ36*1000/AA36</f>
        <v>51.980880519872059</v>
      </c>
      <c r="AS36">
        <f>(AR36-U36)</f>
        <v>8.1138723106435435</v>
      </c>
      <c r="AT36">
        <f>IF(D36,P36,(O36+P36)/2)</f>
        <v>31.984439849853516</v>
      </c>
      <c r="AU36">
        <f>0.61365*EXP(17.502*AT36/(240.97+AT36))</f>
        <v>4.7708793600739341</v>
      </c>
      <c r="AV36">
        <f>IF(AS36&lt;&gt;0,(1000-(AR36+U36)/2)/AS36*AL36,0)</f>
        <v>2.1292733315996477</v>
      </c>
      <c r="AW36">
        <f>U36*AA36/1000</f>
        <v>3.8761062754347804</v>
      </c>
      <c r="AX36">
        <f>(AU36-AW36)</f>
        <v>0.89477308463915373</v>
      </c>
      <c r="AY36">
        <f>1/(1.6/F36+1.37/N36)</f>
        <v>1.4332887554917115</v>
      </c>
      <c r="AZ36">
        <f>G36*AA36*0.001</f>
        <v>34.823450094052369</v>
      </c>
      <c r="BA36">
        <f>G36/S36</f>
        <v>0.99376556481007861</v>
      </c>
      <c r="BB36">
        <f>(1-AL36*AA36/AQ36/F36)*100</f>
        <v>91.760719220747205</v>
      </c>
      <c r="BC36">
        <f>(S36-E36/(N36/1.35))</f>
        <v>397.72440944488312</v>
      </c>
      <c r="BD36">
        <f>E36*BB36/100/BC36</f>
        <v>-8.3755785220258581E-3</v>
      </c>
    </row>
    <row r="37" spans="1:56" x14ac:dyDescent="0.35">
      <c r="A37" s="1" t="s">
        <v>0</v>
      </c>
      <c r="B37" s="1" t="s">
        <v>1769</v>
      </c>
      <c r="K37" s="1">
        <v>2.72</v>
      </c>
    </row>
    <row r="38" spans="1:56" x14ac:dyDescent="0.35">
      <c r="A38" s="1" t="s">
        <v>0</v>
      </c>
      <c r="B38" s="1" t="s">
        <v>1768</v>
      </c>
      <c r="K38" s="1">
        <v>2.72</v>
      </c>
    </row>
    <row r="39" spans="1:56" x14ac:dyDescent="0.35">
      <c r="A39" s="1">
        <v>8</v>
      </c>
      <c r="B39" s="1" t="s">
        <v>1767</v>
      </c>
      <c r="C39" s="1">
        <v>1803.0000016093254</v>
      </c>
      <c r="D39" s="1">
        <v>0</v>
      </c>
      <c r="E39">
        <f>(R39-S39*(1000-T39)/(1000-U39))*AK39</f>
        <v>-3.1291505685838255</v>
      </c>
      <c r="F39">
        <f>IF(AV39&lt;&gt;0,1/(1/AV39-1/N39),0)</f>
        <v>4.6886530384477023</v>
      </c>
      <c r="G39">
        <f>((AY39-AL39/2)*S39-E39)/(AY39+AL39/2)</f>
        <v>393.32096668900647</v>
      </c>
      <c r="H39">
        <f>AL39*1000</f>
        <v>18.68376884033658</v>
      </c>
      <c r="I39">
        <f>(AQ39-AW39)</f>
        <v>0.70200053564053411</v>
      </c>
      <c r="J39">
        <f>(P39+AP39*D39)</f>
        <v>31.472856521606445</v>
      </c>
      <c r="K39" s="1"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32.684757232666016</v>
      </c>
      <c r="P39" s="1">
        <v>31.472856521606445</v>
      </c>
      <c r="Q39" s="1">
        <v>32.793575286865234</v>
      </c>
      <c r="R39" s="1">
        <v>400.00030517578125</v>
      </c>
      <c r="S39" s="1">
        <v>396.1287841796875</v>
      </c>
      <c r="T39" s="1">
        <v>28.328119277954102</v>
      </c>
      <c r="U39" s="1">
        <v>44.506671905517578</v>
      </c>
      <c r="V39" s="1">
        <v>50.429477691650391</v>
      </c>
      <c r="W39" s="1">
        <v>79.230400085449219</v>
      </c>
      <c r="X39" s="1">
        <v>300.13827514648438</v>
      </c>
      <c r="Y39" s="1">
        <v>750.184814453125</v>
      </c>
      <c r="Z39" s="1">
        <v>8.7980397045612335E-2</v>
      </c>
      <c r="AA39" s="1">
        <v>88.356353759765625</v>
      </c>
      <c r="AB39" s="1">
        <v>-34.046150207519531</v>
      </c>
      <c r="AC39" s="1">
        <v>-2.0866053104400635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1.1034495409797216</v>
      </c>
      <c r="AL39">
        <f>(U39-T39)/(1000-U39)*AK39</f>
        <v>1.8683768840336578E-2</v>
      </c>
      <c r="AM39">
        <f>(P39+273.15)</f>
        <v>304.62285652160642</v>
      </c>
      <c r="AN39">
        <f>(O39+273.15)</f>
        <v>305.83475723266599</v>
      </c>
      <c r="AO39">
        <f>(Y39*AG39+Z39*AH39)*AI39</f>
        <v>120.02956762963004</v>
      </c>
      <c r="AP39">
        <f>((AO39+0.00000010773*(AN39^4-AM39^4))-AL39*44100)/(L39*51.4+0.00000043092*AM39^3)</f>
        <v>-5.6395514868053231</v>
      </c>
      <c r="AQ39">
        <f>0.61365*EXP(17.502*J39/(240.97+J39))</f>
        <v>4.6344477831942674</v>
      </c>
      <c r="AR39">
        <f>AQ39*1000/AA39</f>
        <v>52.451777217912223</v>
      </c>
      <c r="AS39">
        <f>(AR39-U39)</f>
        <v>7.9451053123946451</v>
      </c>
      <c r="AT39">
        <f>IF(D39,P39,(O39+P39)/2)</f>
        <v>32.07880687713623</v>
      </c>
      <c r="AU39">
        <f>0.61365*EXP(17.502*AT39/(240.97+AT39))</f>
        <v>4.7964239538328242</v>
      </c>
      <c r="AV39">
        <f>IF(AS39&lt;&gt;0,(1000-(AR39+U39)/2)/AS39*AL39,0)</f>
        <v>2.2376033439522103</v>
      </c>
      <c r="AW39">
        <f>U39*AA39/1000</f>
        <v>3.9324472475537333</v>
      </c>
      <c r="AX39">
        <f>(AU39-AW39)</f>
        <v>0.86397670627909084</v>
      </c>
      <c r="AY39">
        <f>1/(1.6/F39+1.37/N39)</f>
        <v>1.5121345221524178</v>
      </c>
      <c r="AZ39">
        <f>G39*AA39*0.001</f>
        <v>34.752406473906852</v>
      </c>
      <c r="BA39">
        <f>G39/S39</f>
        <v>0.99291185694446438</v>
      </c>
      <c r="BB39">
        <f>(1-AL39*AA39/AQ39/F39)*100</f>
        <v>92.402754133754314</v>
      </c>
      <c r="BC39">
        <f>(S39-E39/(N39/1.35))</f>
        <v>397.1157023563261</v>
      </c>
      <c r="BD39">
        <f>E39*BB39/100/BC39</f>
        <v>-7.2810550910149038E-3</v>
      </c>
    </row>
    <row r="40" spans="1:56" x14ac:dyDescent="0.35">
      <c r="A40" s="1" t="s">
        <v>0</v>
      </c>
      <c r="B40" s="1" t="s">
        <v>1766</v>
      </c>
      <c r="K40" s="1">
        <v>2.72</v>
      </c>
    </row>
    <row r="41" spans="1:56" x14ac:dyDescent="0.35">
      <c r="A41" s="1" t="s">
        <v>0</v>
      </c>
      <c r="B41" s="1" t="s">
        <v>1765</v>
      </c>
      <c r="K41" s="1">
        <v>2.72</v>
      </c>
    </row>
    <row r="42" spans="1:56" x14ac:dyDescent="0.35">
      <c r="A42" s="1">
        <v>9</v>
      </c>
      <c r="B42" s="1" t="s">
        <v>1764</v>
      </c>
      <c r="C42" s="1">
        <v>2008.0000016093254</v>
      </c>
      <c r="D42" s="1">
        <v>0</v>
      </c>
      <c r="E42">
        <f>(R42-S42*(1000-T42)/(1000-U42))*AK42</f>
        <v>-2.2180676668218426</v>
      </c>
      <c r="F42">
        <f>IF(AV42&lt;&gt;0,1/(1/AV42-1/N42),0)</f>
        <v>5.1071306771247862</v>
      </c>
      <c r="G42">
        <f>((AY42-AL42/2)*S42-E42)/(AY42+AL42/2)</f>
        <v>391.84454258638402</v>
      </c>
      <c r="H42">
        <f>AL42*1000</f>
        <v>19.274777872496347</v>
      </c>
      <c r="I42">
        <f>(AQ42-AW42)</f>
        <v>0.69538786089996574</v>
      </c>
      <c r="J42">
        <f>(P42+AP42*D42)</f>
        <v>31.675268173217773</v>
      </c>
      <c r="K42" s="1"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32.739013671875</v>
      </c>
      <c r="P42" s="1">
        <v>31.675268173217773</v>
      </c>
      <c r="Q42" s="1">
        <v>32.833335876464844</v>
      </c>
      <c r="R42" s="1">
        <v>400.1376953125</v>
      </c>
      <c r="S42" s="1">
        <v>395.2440185546875</v>
      </c>
      <c r="T42" s="1">
        <v>28.511882781982422</v>
      </c>
      <c r="U42" s="1">
        <v>45.189506530761719</v>
      </c>
      <c r="V42" s="1">
        <v>50.599861145019531</v>
      </c>
      <c r="W42" s="1">
        <v>80.197532653808594</v>
      </c>
      <c r="X42" s="1">
        <v>300.15203857421875</v>
      </c>
      <c r="Y42" s="1">
        <v>999.933837890625</v>
      </c>
      <c r="Z42" s="1">
        <v>6.9906041026115417E-2</v>
      </c>
      <c r="AA42" s="1">
        <v>88.352996826171875</v>
      </c>
      <c r="AB42" s="1">
        <v>-33.868167877197266</v>
      </c>
      <c r="AC42" s="1">
        <v>-2.2532188892364502</v>
      </c>
      <c r="AD42" s="1">
        <v>0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1.1035001418169803</v>
      </c>
      <c r="AL42">
        <f>(U42-T42)/(1000-U42)*AK42</f>
        <v>1.9274777872496346E-2</v>
      </c>
      <c r="AM42">
        <f>(P42+273.15)</f>
        <v>304.82526817321775</v>
      </c>
      <c r="AN42">
        <f>(O42+273.15)</f>
        <v>305.88901367187498</v>
      </c>
      <c r="AO42">
        <f>(Y42*AG42+Z42*AH42)*AI42</f>
        <v>159.98941048645793</v>
      </c>
      <c r="AP42">
        <f>((AO42+0.00000010773*(AN42^4-AM42^4))-AL42*44100)/(L42*51.4+0.00000043092*AM42^3)</f>
        <v>-5.5394426494601445</v>
      </c>
      <c r="AQ42">
        <f>0.61365*EXP(17.502*J42/(240.97+J42))</f>
        <v>4.6880161879886293</v>
      </c>
      <c r="AR42">
        <f>AQ42*1000/AA42</f>
        <v>53.060069905856864</v>
      </c>
      <c r="AS42">
        <f>(AR42-U42)</f>
        <v>7.8705633750951449</v>
      </c>
      <c r="AT42">
        <f>IF(D42,P42,(O42+P42)/2)</f>
        <v>32.207140922546387</v>
      </c>
      <c r="AU42">
        <f>0.61365*EXP(17.502*AT42/(240.97+AT42))</f>
        <v>4.8313542347287388</v>
      </c>
      <c r="AV42">
        <f>IF(AS42&lt;&gt;0,(1000-(AR42+U42)/2)/AS42*AL42,0)</f>
        <v>2.3286653849392893</v>
      </c>
      <c r="AW42">
        <f>U42*AA42/1000</f>
        <v>3.9926283270886636</v>
      </c>
      <c r="AX42">
        <f>(AU42-AW42)</f>
        <v>0.83872590764007526</v>
      </c>
      <c r="AY42">
        <f>1/(1.6/F42+1.37/N42)</f>
        <v>1.5788936219029348</v>
      </c>
      <c r="AZ42">
        <f>G42*AA42*0.001</f>
        <v>34.620639627487563</v>
      </c>
      <c r="BA42">
        <f>G42/S42</f>
        <v>0.99139904512474464</v>
      </c>
      <c r="BB42">
        <f>(1-AL42*AA42/AQ42/F42)*100</f>
        <v>92.887134547409488</v>
      </c>
      <c r="BC42">
        <f>(S42-E42/(N42/1.35))</f>
        <v>395.94358581724703</v>
      </c>
      <c r="BD42">
        <f>E42*BB42/100/BC42</f>
        <v>-5.2035178036306156E-3</v>
      </c>
    </row>
    <row r="43" spans="1:56" x14ac:dyDescent="0.35">
      <c r="A43" s="1" t="s">
        <v>0</v>
      </c>
      <c r="B43" s="1" t="s">
        <v>1763</v>
      </c>
      <c r="K43" s="1">
        <v>2.72</v>
      </c>
    </row>
    <row r="44" spans="1:56" x14ac:dyDescent="0.35">
      <c r="A44" s="1" t="s">
        <v>0</v>
      </c>
      <c r="B44" s="1" t="s">
        <v>1762</v>
      </c>
      <c r="K44" s="1">
        <v>2.72</v>
      </c>
    </row>
    <row r="45" spans="1:56" x14ac:dyDescent="0.35">
      <c r="A45" s="1">
        <v>10</v>
      </c>
      <c r="B45" s="1" t="s">
        <v>1761</v>
      </c>
      <c r="C45" s="1">
        <v>2213.5000015981495</v>
      </c>
      <c r="D45" s="1">
        <v>0</v>
      </c>
      <c r="E45">
        <f>(R45-S45*(1000-T45)/(1000-U45))*AK45</f>
        <v>-1.4932535467933326</v>
      </c>
      <c r="F45">
        <f>IF(AV45&lt;&gt;0,1/(1/AV45-1/N45),0)</f>
        <v>5.5376784105947641</v>
      </c>
      <c r="G45">
        <f>((AY45-AL45/2)*S45-E45)/(AY45+AL45/2)</f>
        <v>390.30743009875994</v>
      </c>
      <c r="H45">
        <f>AL45*1000</f>
        <v>19.892382329442313</v>
      </c>
      <c r="I45">
        <f>(AQ45-AW45)</f>
        <v>0.69167142774392243</v>
      </c>
      <c r="J45">
        <f>(P45+AP45*D45)</f>
        <v>31.89814567565918</v>
      </c>
      <c r="K45" s="1"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32.808727264404297</v>
      </c>
      <c r="P45" s="1">
        <v>31.89814567565918</v>
      </c>
      <c r="Q45" s="1">
        <v>32.882774353027344</v>
      </c>
      <c r="R45" s="1">
        <v>399.90188598632813</v>
      </c>
      <c r="S45" s="1">
        <v>394.149658203125</v>
      </c>
      <c r="T45" s="1">
        <v>28.709623336791992</v>
      </c>
      <c r="U45" s="1">
        <v>45.909366607666016</v>
      </c>
      <c r="V45" s="1">
        <v>50.747798919677734</v>
      </c>
      <c r="W45" s="1">
        <v>81.150459289550781</v>
      </c>
      <c r="X45" s="1">
        <v>300.1396484375</v>
      </c>
      <c r="Y45" s="1">
        <v>1249.7506103515625</v>
      </c>
      <c r="Z45" s="1">
        <v>0.19765529036521912</v>
      </c>
      <c r="AA45" s="1">
        <v>88.346946716308594</v>
      </c>
      <c r="AB45" s="1">
        <v>-33.638832092285156</v>
      </c>
      <c r="AC45" s="1">
        <v>-2.4703633785247803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1.1034545898437498</v>
      </c>
      <c r="AL45">
        <f>(U45-T45)/(1000-U45)*AK45</f>
        <v>1.9892382329442314E-2</v>
      </c>
      <c r="AM45">
        <f>(P45+273.15)</f>
        <v>305.04814567565916</v>
      </c>
      <c r="AN45">
        <f>(O45+273.15)</f>
        <v>305.95872726440427</v>
      </c>
      <c r="AO45">
        <f>(Y45*AG45+Z45*AH45)*AI45</f>
        <v>199.96009318679353</v>
      </c>
      <c r="AP45">
        <f>((AO45+0.00000010773*(AN45^4-AM45^4))-AL45*44100)/(L45*51.4+0.00000043092*AM45^3)</f>
        <v>-5.4492934779847362</v>
      </c>
      <c r="AQ45">
        <f>0.61365*EXP(17.502*J45/(240.97+J45))</f>
        <v>4.7476237932108694</v>
      </c>
      <c r="AR45">
        <f>AQ45*1000/AA45</f>
        <v>53.738402623646891</v>
      </c>
      <c r="AS45">
        <f>(AR45-U45)</f>
        <v>7.8290360159808756</v>
      </c>
      <c r="AT45">
        <f>IF(D45,P45,(O45+P45)/2)</f>
        <v>32.353436470031738</v>
      </c>
      <c r="AU45">
        <f>0.61365*EXP(17.502*AT45/(240.97+AT45))</f>
        <v>4.8714432174963127</v>
      </c>
      <c r="AV45">
        <f>IF(AS45&lt;&gt;0,(1000-(AR45+U45)/2)/AS45*AL45,0)</f>
        <v>2.4142520904167251</v>
      </c>
      <c r="AW45">
        <f>U45*AA45/1000</f>
        <v>4.0559523654669469</v>
      </c>
      <c r="AX45">
        <f>(AU45-AW45)</f>
        <v>0.81549085202936578</v>
      </c>
      <c r="AY45">
        <f>1/(1.6/F45+1.37/N45)</f>
        <v>1.6420437419658105</v>
      </c>
      <c r="AZ45">
        <f>G45*AA45*0.001</f>
        <v>34.482469729914484</v>
      </c>
      <c r="BA45">
        <f>G45/S45</f>
        <v>0.99025185478561295</v>
      </c>
      <c r="BB45">
        <f>(1-AL45*AA45/AQ45/F45)*100</f>
        <v>93.315417102188093</v>
      </c>
      <c r="BC45">
        <f>(S45-E45/(N45/1.35))</f>
        <v>394.62062277813021</v>
      </c>
      <c r="BD45">
        <f>E45*BB45/100/BC45</f>
        <v>-3.531076925918428E-3</v>
      </c>
    </row>
    <row r="46" spans="1:56" x14ac:dyDescent="0.35">
      <c r="A46" s="1" t="s">
        <v>0</v>
      </c>
      <c r="B46" s="1" t="s">
        <v>1760</v>
      </c>
      <c r="K46" s="1">
        <v>2.72</v>
      </c>
    </row>
    <row r="47" spans="1:56" x14ac:dyDescent="0.35">
      <c r="A47" s="1" t="s">
        <v>0</v>
      </c>
      <c r="B47" s="1" t="s">
        <v>1759</v>
      </c>
      <c r="K47" s="1">
        <v>2.72</v>
      </c>
    </row>
    <row r="48" spans="1:56" x14ac:dyDescent="0.35">
      <c r="A48" s="1">
        <v>11</v>
      </c>
      <c r="B48" s="1" t="s">
        <v>1758</v>
      </c>
      <c r="C48" s="1">
        <v>2420.0000015869737</v>
      </c>
      <c r="D48" s="1">
        <v>0</v>
      </c>
      <c r="E48">
        <f>(R48-S48*(1000-T48)/(1000-U48))*AK48</f>
        <v>0.29997921460117027</v>
      </c>
      <c r="F48">
        <f>IF(AV48&lt;&gt;0,1/(1/AV48-1/N48),0)</f>
        <v>6.0264073789762937</v>
      </c>
      <c r="G48">
        <f>((AY48-AL48/2)*S48-E48)/(AY48+AL48/2)</f>
        <v>387.5721161057732</v>
      </c>
      <c r="H48">
        <f>AL48*1000</f>
        <v>20.628985287858612</v>
      </c>
      <c r="I48">
        <f>(AQ48-AW48)</f>
        <v>0.69130749544467207</v>
      </c>
      <c r="J48">
        <f>(P48+AP48*D48)</f>
        <v>32.161712646484375</v>
      </c>
      <c r="K48" s="1"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32.891609191894531</v>
      </c>
      <c r="P48" s="1">
        <v>32.161712646484375</v>
      </c>
      <c r="Q48" s="1">
        <v>32.944000244140625</v>
      </c>
      <c r="R48" s="1">
        <v>400.06741333007813</v>
      </c>
      <c r="S48" s="1">
        <v>392.45901489257813</v>
      </c>
      <c r="T48" s="1">
        <v>28.902273178100586</v>
      </c>
      <c r="U48" s="1">
        <v>46.722671508789063</v>
      </c>
      <c r="V48" s="1">
        <v>50.848876953125</v>
      </c>
      <c r="W48" s="1">
        <v>82.20098876953125</v>
      </c>
      <c r="X48" s="1">
        <v>300.1571044921875</v>
      </c>
      <c r="Y48" s="1">
        <v>1598.8072509765625</v>
      </c>
      <c r="Z48" s="1">
        <v>2.4104245007038116E-2</v>
      </c>
      <c r="AA48" s="1">
        <v>88.343765258789063</v>
      </c>
      <c r="AB48" s="1">
        <v>-33.651237487792969</v>
      </c>
      <c r="AC48" s="1">
        <v>-2.869473934173584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1.1035187665153949</v>
      </c>
      <c r="AL48">
        <f>(U48-T48)/(1000-U48)*AK48</f>
        <v>2.0628985287858611E-2</v>
      </c>
      <c r="AM48">
        <f>(P48+273.15)</f>
        <v>305.31171264648435</v>
      </c>
      <c r="AN48">
        <f>(O48+273.15)</f>
        <v>306.04160919189451</v>
      </c>
      <c r="AO48">
        <f>(Y48*AG48+Z48*AH48)*AI48</f>
        <v>255.8091544384697</v>
      </c>
      <c r="AP48">
        <f>((AO48+0.00000010773*(AN48^4-AM48^4))-AL48*44100)/(L48*51.4+0.00000043092*AM48^3)</f>
        <v>-5.2748174347273933</v>
      </c>
      <c r="AQ48">
        <f>0.61365*EXP(17.502*J48/(240.97+J48))</f>
        <v>4.8189642194806446</v>
      </c>
      <c r="AR48">
        <f>AQ48*1000/AA48</f>
        <v>54.547869964159354</v>
      </c>
      <c r="AS48">
        <f>(AR48-U48)</f>
        <v>7.8251984553702911</v>
      </c>
      <c r="AT48">
        <f>IF(D48,P48,(O48+P48)/2)</f>
        <v>32.526660919189453</v>
      </c>
      <c r="AU48">
        <f>0.61365*EXP(17.502*AT48/(240.97+AT48))</f>
        <v>4.91928556851793</v>
      </c>
      <c r="AV48">
        <f>IF(AS48&lt;&gt;0,(1000-(AR48+U48)/2)/AS48*AL48,0)</f>
        <v>2.5027392141535665</v>
      </c>
      <c r="AW48">
        <f>U48*AA48/1000</f>
        <v>4.1276567240359725</v>
      </c>
      <c r="AX48">
        <f>(AU48-AW48)</f>
        <v>0.79162884448195747</v>
      </c>
      <c r="AY48">
        <f>1/(1.6/F48+1.37/N48)</f>
        <v>1.7077506495230601</v>
      </c>
      <c r="AZ48">
        <f>G48*AA48*0.001</f>
        <v>34.239580046100571</v>
      </c>
      <c r="BA48">
        <f>G48/S48</f>
        <v>0.98754800220822414</v>
      </c>
      <c r="BB48">
        <f>(1-AL48*AA48/AQ48/F48)*100</f>
        <v>93.724597542986416</v>
      </c>
      <c r="BC48">
        <f>(S48-E48/(N48/1.35))</f>
        <v>392.36440297377948</v>
      </c>
      <c r="BD48">
        <f>E48*BB48/100/BC48</f>
        <v>7.1656426899752948E-4</v>
      </c>
    </row>
    <row r="49" spans="1:56" x14ac:dyDescent="0.35">
      <c r="A49" s="1" t="s">
        <v>0</v>
      </c>
      <c r="B49" s="1" t="s">
        <v>1757</v>
      </c>
      <c r="K49" s="1">
        <v>2.72</v>
      </c>
    </row>
    <row r="50" spans="1:56" x14ac:dyDescent="0.35">
      <c r="A50" s="1" t="s">
        <v>0</v>
      </c>
      <c r="B50" s="1" t="s">
        <v>1752</v>
      </c>
      <c r="K50" s="1">
        <v>2.72</v>
      </c>
    </row>
    <row r="51" spans="1:56" x14ac:dyDescent="0.35">
      <c r="A51" s="1">
        <v>12</v>
      </c>
      <c r="B51" s="1" t="s">
        <v>1756</v>
      </c>
      <c r="C51" s="1">
        <v>2626.0000015869737</v>
      </c>
      <c r="D51" s="1">
        <v>0</v>
      </c>
      <c r="E51">
        <f>(R51-S51*(1000-T51)/(1000-U51))*AK51</f>
        <v>3.6809795683852333</v>
      </c>
      <c r="F51">
        <f>IF(AV51&lt;&gt;0,1/(1/AV51-1/N51),0)</f>
        <v>6.0493223085517727</v>
      </c>
      <c r="G51">
        <f>((AY51-AL51/2)*S51-E51)/(AY51+AL51/2)</f>
        <v>382.1592038386953</v>
      </c>
      <c r="H51">
        <f>AL51*1000</f>
        <v>21.286239671024134</v>
      </c>
      <c r="I51">
        <f>(AQ51-AW51)</f>
        <v>0.71151996076180879</v>
      </c>
      <c r="J51">
        <f>(P51+AP51*D51)</f>
        <v>32.476776123046875</v>
      </c>
      <c r="K51" s="1"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33.002811431884766</v>
      </c>
      <c r="P51" s="1">
        <v>32.476776123046875</v>
      </c>
      <c r="Q51" s="1">
        <v>33.026721954345703</v>
      </c>
      <c r="R51" s="1">
        <v>399.94931030273438</v>
      </c>
      <c r="S51" s="1">
        <v>389.10943603515625</v>
      </c>
      <c r="T51" s="1">
        <v>29.104593276977539</v>
      </c>
      <c r="U51" s="1">
        <v>47.475700378417969</v>
      </c>
      <c r="V51" s="1">
        <v>50.882907867431641</v>
      </c>
      <c r="W51" s="1">
        <v>83.000694274902344</v>
      </c>
      <c r="X51" s="1">
        <v>300.19854736328125</v>
      </c>
      <c r="Y51" s="1">
        <v>1998.935791015625</v>
      </c>
      <c r="Z51" s="1">
        <v>2.4104237090796232E-3</v>
      </c>
      <c r="AA51" s="1">
        <v>88.338798522949219</v>
      </c>
      <c r="AB51" s="1">
        <v>-34.361839294433594</v>
      </c>
      <c r="AC51" s="1">
        <v>-3.6067349910736084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1.1036711300120632</v>
      </c>
      <c r="AL51">
        <f>(U51-T51)/(1000-U51)*AK51</f>
        <v>2.1286239671024134E-2</v>
      </c>
      <c r="AM51">
        <f>(P51+273.15)</f>
        <v>305.62677612304685</v>
      </c>
      <c r="AN51">
        <f>(O51+273.15)</f>
        <v>306.15281143188474</v>
      </c>
      <c r="AO51">
        <f>(Y51*AG51+Z51*AH51)*AI51</f>
        <v>319.82971941374853</v>
      </c>
      <c r="AP51">
        <f>((AO51+0.00000010773*(AN51^4-AM51^4))-AL51*44100)/(L51*51.4+0.00000043092*AM51^3)</f>
        <v>-5.0071253492366932</v>
      </c>
      <c r="AQ51">
        <f>0.61365*EXP(17.502*J51/(240.97+J51))</f>
        <v>4.9054662912267775</v>
      </c>
      <c r="AR51">
        <f>AQ51*1000/AA51</f>
        <v>55.530145001376766</v>
      </c>
      <c r="AS51">
        <f>(AR51-U51)</f>
        <v>8.0544446229587976</v>
      </c>
      <c r="AT51">
        <f>IF(D51,P51,(O51+P51)/2)</f>
        <v>32.73979377746582</v>
      </c>
      <c r="AU51">
        <f>0.61365*EXP(17.502*AT51/(240.97+AT51))</f>
        <v>4.9787107854974018</v>
      </c>
      <c r="AV51">
        <f>IF(AS51&lt;&gt;0,(1000-(AR51+U51)/2)/AS51*AL51,0)</f>
        <v>2.5066825907944459</v>
      </c>
      <c r="AW51">
        <f>U51*AA51/1000</f>
        <v>4.1939463304649687</v>
      </c>
      <c r="AX51">
        <f>(AU51-AW51)</f>
        <v>0.78476445503243308</v>
      </c>
      <c r="AY51">
        <f>1/(1.6/F51+1.37/N51)</f>
        <v>1.7106887643249336</v>
      </c>
      <c r="AZ51">
        <f>G51*AA51*0.001</f>
        <v>33.759484911597191</v>
      </c>
      <c r="BA51">
        <f>G51/S51</f>
        <v>0.98213810421232506</v>
      </c>
      <c r="BB51">
        <f>(1-AL51*AA51/AQ51/F51)*100</f>
        <v>93.663296072714445</v>
      </c>
      <c r="BC51">
        <f>(S51-E51/(N51/1.35))</f>
        <v>387.94847379820044</v>
      </c>
      <c r="BD51">
        <f>E51*BB51/100/BC51</f>
        <v>8.8870739914450464E-3</v>
      </c>
    </row>
    <row r="52" spans="1:56" x14ac:dyDescent="0.35">
      <c r="A52" s="1" t="s">
        <v>0</v>
      </c>
      <c r="B52" s="1" t="s">
        <v>1755</v>
      </c>
      <c r="K52" s="1">
        <v>2.5268799999999998</v>
      </c>
    </row>
    <row r="53" spans="1:56" x14ac:dyDescent="0.35">
      <c r="A53" s="1" t="s">
        <v>0</v>
      </c>
      <c r="B53" s="1" t="s">
        <v>1754</v>
      </c>
      <c r="K53" s="1">
        <v>2.5268799999999998</v>
      </c>
    </row>
    <row r="54" spans="1:56" x14ac:dyDescent="0.35">
      <c r="A54" s="1" t="s">
        <v>0</v>
      </c>
      <c r="B54" s="1" t="s">
        <v>1753</v>
      </c>
      <c r="K54" s="1">
        <v>2.5268799999999998</v>
      </c>
    </row>
    <row r="55" spans="1:56" x14ac:dyDescent="0.35">
      <c r="A55" s="1" t="s">
        <v>0</v>
      </c>
      <c r="B55" s="1" t="s">
        <v>1752</v>
      </c>
      <c r="K55" s="1">
        <v>2.5268799999999998</v>
      </c>
    </row>
    <row r="56" spans="1:56" x14ac:dyDescent="0.35">
      <c r="K56" s="1">
        <v>2.5268799999999998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01DE0F-3649-4284-A32A-D7637662BF68}">
  <dimension ref="A1:BH55"/>
  <sheetViews>
    <sheetView topLeftCell="A2" zoomScale="51" workbookViewId="0">
      <selection activeCell="K18" sqref="K18:K51"/>
    </sheetView>
  </sheetViews>
  <sheetFormatPr defaultRowHeight="14.5" x14ac:dyDescent="0.35"/>
  <sheetData>
    <row r="1" spans="1:60" x14ac:dyDescent="0.35">
      <c r="A1" s="1" t="s">
        <v>398</v>
      </c>
    </row>
    <row r="2" spans="1:60" x14ac:dyDescent="0.35">
      <c r="A2" s="1" t="s">
        <v>2605</v>
      </c>
    </row>
    <row r="3" spans="1:60" x14ac:dyDescent="0.35">
      <c r="A3" s="1" t="s">
        <v>69</v>
      </c>
      <c r="B3" s="1" t="s">
        <v>396</v>
      </c>
    </row>
    <row r="4" spans="1:60" x14ac:dyDescent="0.35">
      <c r="A4" s="1" t="s">
        <v>67</v>
      </c>
      <c r="B4" s="1" t="s">
        <v>66</v>
      </c>
      <c r="C4" s="1">
        <v>1</v>
      </c>
      <c r="D4" s="1">
        <v>0.15999999642372131</v>
      </c>
    </row>
    <row r="5" spans="1:60" x14ac:dyDescent="0.35">
      <c r="A5" s="1" t="s">
        <v>65</v>
      </c>
      <c r="B5" s="1">
        <v>4</v>
      </c>
    </row>
    <row r="6" spans="1:60" x14ac:dyDescent="0.35">
      <c r="A6" s="1" t="s">
        <v>64</v>
      </c>
      <c r="B6" s="1" t="s">
        <v>395</v>
      </c>
    </row>
    <row r="7" spans="1:60" x14ac:dyDescent="0.35">
      <c r="A7" s="1" t="s">
        <v>0</v>
      </c>
      <c r="B7" s="1" t="s">
        <v>62</v>
      </c>
    </row>
    <row r="9" spans="1:60" x14ac:dyDescent="0.35">
      <c r="A9" s="1" t="s">
        <v>61</v>
      </c>
      <c r="B9" s="1" t="s">
        <v>60</v>
      </c>
      <c r="C9" s="1" t="s">
        <v>59</v>
      </c>
      <c r="D9" s="1" t="s">
        <v>58</v>
      </c>
      <c r="E9" s="1" t="s">
        <v>57</v>
      </c>
      <c r="F9" s="1" t="s">
        <v>56</v>
      </c>
      <c r="G9" s="1" t="s">
        <v>55</v>
      </c>
      <c r="H9" s="1" t="s">
        <v>54</v>
      </c>
      <c r="I9" s="1" t="s">
        <v>53</v>
      </c>
      <c r="J9" s="1" t="s">
        <v>52</v>
      </c>
      <c r="K9" s="1" t="s">
        <v>51</v>
      </c>
      <c r="L9" s="1" t="s">
        <v>50</v>
      </c>
      <c r="M9" s="1" t="s">
        <v>49</v>
      </c>
      <c r="N9" s="1" t="s">
        <v>48</v>
      </c>
      <c r="O9" s="1" t="s">
        <v>47</v>
      </c>
      <c r="P9" s="1" t="s">
        <v>46</v>
      </c>
      <c r="Q9" s="1" t="s">
        <v>45</v>
      </c>
      <c r="R9" s="1" t="s">
        <v>44</v>
      </c>
      <c r="S9" s="1" t="s">
        <v>43</v>
      </c>
      <c r="T9" s="1" t="s">
        <v>42</v>
      </c>
      <c r="U9" s="1" t="s">
        <v>41</v>
      </c>
      <c r="V9" s="1" t="s">
        <v>40</v>
      </c>
      <c r="W9" s="1" t="s">
        <v>39</v>
      </c>
      <c r="X9" s="1" t="s">
        <v>38</v>
      </c>
      <c r="Y9" s="1" t="s">
        <v>37</v>
      </c>
      <c r="Z9" s="1" t="s">
        <v>36</v>
      </c>
      <c r="AA9" s="1" t="s">
        <v>35</v>
      </c>
      <c r="AB9" s="1" t="s">
        <v>34</v>
      </c>
      <c r="AC9" s="1" t="s">
        <v>33</v>
      </c>
      <c r="AD9" s="1" t="s">
        <v>394</v>
      </c>
      <c r="AE9" s="1" t="s">
        <v>393</v>
      </c>
      <c r="AF9" s="1" t="s">
        <v>392</v>
      </c>
      <c r="AG9" s="1" t="s">
        <v>391</v>
      </c>
      <c r="AH9" s="1" t="s">
        <v>32</v>
      </c>
      <c r="AI9" s="1" t="s">
        <v>31</v>
      </c>
      <c r="AJ9" s="1" t="s">
        <v>30</v>
      </c>
      <c r="AK9" s="1" t="s">
        <v>29</v>
      </c>
      <c r="AL9" s="1" t="s">
        <v>28</v>
      </c>
      <c r="AM9" s="1" t="s">
        <v>27</v>
      </c>
      <c r="AN9" s="1" t="s">
        <v>26</v>
      </c>
      <c r="AO9" s="1" t="s">
        <v>25</v>
      </c>
      <c r="AP9" s="1" t="s">
        <v>24</v>
      </c>
      <c r="AQ9" s="1" t="s">
        <v>23</v>
      </c>
      <c r="AR9" s="1" t="s">
        <v>22</v>
      </c>
      <c r="AS9" s="1" t="s">
        <v>21</v>
      </c>
      <c r="AT9" s="1" t="s">
        <v>20</v>
      </c>
      <c r="AU9" s="1" t="s">
        <v>19</v>
      </c>
      <c r="AV9" s="1" t="s">
        <v>18</v>
      </c>
      <c r="AW9" s="1" t="s">
        <v>17</v>
      </c>
      <c r="AX9" s="1" t="s">
        <v>16</v>
      </c>
      <c r="AY9" s="1" t="s">
        <v>15</v>
      </c>
      <c r="AZ9" s="1" t="s">
        <v>14</v>
      </c>
      <c r="BA9" s="1" t="s">
        <v>13</v>
      </c>
      <c r="BB9" s="1" t="s">
        <v>12</v>
      </c>
      <c r="BC9" s="1" t="s">
        <v>11</v>
      </c>
      <c r="BD9" s="1" t="s">
        <v>10</v>
      </c>
      <c r="BE9" s="1" t="s">
        <v>9</v>
      </c>
      <c r="BF9" s="1" t="s">
        <v>8</v>
      </c>
      <c r="BG9" s="1" t="s">
        <v>7</v>
      </c>
      <c r="BH9" s="1" t="s">
        <v>6</v>
      </c>
    </row>
    <row r="10" spans="1:60" x14ac:dyDescent="0.35">
      <c r="A10" s="1" t="s">
        <v>5</v>
      </c>
      <c r="B10" s="1" t="s">
        <v>5</v>
      </c>
      <c r="C10" s="1" t="s">
        <v>5</v>
      </c>
      <c r="D10" s="1" t="s">
        <v>5</v>
      </c>
      <c r="E10" s="1" t="s">
        <v>4</v>
      </c>
      <c r="F10" s="1" t="s">
        <v>4</v>
      </c>
      <c r="G10" s="1" t="s">
        <v>4</v>
      </c>
      <c r="H10" s="1" t="s">
        <v>4</v>
      </c>
      <c r="I10" s="1" t="s">
        <v>4</v>
      </c>
      <c r="J10" s="1" t="s">
        <v>4</v>
      </c>
      <c r="K10" s="1" t="s">
        <v>5</v>
      </c>
      <c r="L10" s="1" t="s">
        <v>4</v>
      </c>
      <c r="M10" s="1" t="s">
        <v>5</v>
      </c>
      <c r="N10" s="1" t="s">
        <v>4</v>
      </c>
      <c r="O10" s="1" t="s">
        <v>5</v>
      </c>
      <c r="P10" s="1" t="s">
        <v>5</v>
      </c>
      <c r="Q10" s="1" t="s">
        <v>5</v>
      </c>
      <c r="R10" s="1" t="s">
        <v>5</v>
      </c>
      <c r="S10" s="1" t="s">
        <v>5</v>
      </c>
      <c r="T10" s="1" t="s">
        <v>5</v>
      </c>
      <c r="U10" s="1" t="s">
        <v>5</v>
      </c>
      <c r="V10" s="1" t="s">
        <v>5</v>
      </c>
      <c r="W10" s="1" t="s">
        <v>5</v>
      </c>
      <c r="X10" s="1" t="s">
        <v>5</v>
      </c>
      <c r="Y10" s="1" t="s">
        <v>5</v>
      </c>
      <c r="Z10" s="1" t="s">
        <v>5</v>
      </c>
      <c r="AA10" s="1" t="s">
        <v>5</v>
      </c>
      <c r="AB10" s="1" t="s">
        <v>5</v>
      </c>
      <c r="AC10" s="1" t="s">
        <v>5</v>
      </c>
      <c r="AD10" s="1" t="s">
        <v>5</v>
      </c>
      <c r="AE10" s="1" t="s">
        <v>5</v>
      </c>
      <c r="AF10" s="1" t="s">
        <v>5</v>
      </c>
      <c r="AG10" s="1" t="s">
        <v>5</v>
      </c>
      <c r="AH10" s="1" t="s">
        <v>5</v>
      </c>
      <c r="AI10" s="1" t="s">
        <v>5</v>
      </c>
      <c r="AJ10" s="1" t="s">
        <v>5</v>
      </c>
      <c r="AK10" s="1" t="s">
        <v>5</v>
      </c>
      <c r="AL10" s="1" t="s">
        <v>5</v>
      </c>
      <c r="AM10" s="1" t="s">
        <v>5</v>
      </c>
      <c r="AN10" s="1" t="s">
        <v>5</v>
      </c>
      <c r="AO10" s="1" t="s">
        <v>4</v>
      </c>
      <c r="AP10" s="1" t="s">
        <v>4</v>
      </c>
      <c r="AQ10" s="1" t="s">
        <v>4</v>
      </c>
      <c r="AR10" s="1" t="s">
        <v>4</v>
      </c>
      <c r="AS10" s="1" t="s">
        <v>4</v>
      </c>
      <c r="AT10" s="1" t="s">
        <v>4</v>
      </c>
      <c r="AU10" s="1" t="s">
        <v>4</v>
      </c>
      <c r="AV10" s="1" t="s">
        <v>4</v>
      </c>
      <c r="AW10" s="1" t="s">
        <v>4</v>
      </c>
      <c r="AX10" s="1" t="s">
        <v>4</v>
      </c>
      <c r="AY10" s="1" t="s">
        <v>4</v>
      </c>
      <c r="AZ10" s="1" t="s">
        <v>4</v>
      </c>
      <c r="BA10" s="1" t="s">
        <v>4</v>
      </c>
      <c r="BB10" s="1" t="s">
        <v>4</v>
      </c>
      <c r="BC10" s="1" t="s">
        <v>4</v>
      </c>
      <c r="BD10" s="1" t="s">
        <v>4</v>
      </c>
      <c r="BE10" s="1" t="s">
        <v>4</v>
      </c>
      <c r="BF10" s="1" t="s">
        <v>4</v>
      </c>
      <c r="BG10" s="1" t="s">
        <v>4</v>
      </c>
      <c r="BH10" s="1" t="s">
        <v>4</v>
      </c>
    </row>
    <row r="11" spans="1:60" x14ac:dyDescent="0.35">
      <c r="A11" s="1" t="s">
        <v>0</v>
      </c>
      <c r="B11" s="1" t="s">
        <v>2604</v>
      </c>
    </row>
    <row r="12" spans="1:60" x14ac:dyDescent="0.35">
      <c r="A12" s="1" t="s">
        <v>0</v>
      </c>
      <c r="B12" s="1" t="s">
        <v>2603</v>
      </c>
    </row>
    <row r="13" spans="1:60" x14ac:dyDescent="0.35">
      <c r="A13" s="1" t="s">
        <v>0</v>
      </c>
      <c r="B13" s="1" t="s">
        <v>2602</v>
      </c>
    </row>
    <row r="14" spans="1:60" x14ac:dyDescent="0.35">
      <c r="A14" s="1" t="s">
        <v>0</v>
      </c>
      <c r="B14" s="1" t="s">
        <v>2601</v>
      </c>
    </row>
    <row r="15" spans="1:60" x14ac:dyDescent="0.35">
      <c r="A15" s="1" t="s">
        <v>0</v>
      </c>
      <c r="B15" s="1" t="s">
        <v>2600</v>
      </c>
    </row>
    <row r="16" spans="1:60" x14ac:dyDescent="0.35">
      <c r="A16" s="1" t="s">
        <v>0</v>
      </c>
      <c r="B16" s="1" t="s">
        <v>2599</v>
      </c>
    </row>
    <row r="17" spans="1:60" x14ac:dyDescent="0.35">
      <c r="A17" s="1" t="s">
        <v>0</v>
      </c>
      <c r="B17" s="1" t="s">
        <v>2598</v>
      </c>
    </row>
    <row r="18" spans="1:60" x14ac:dyDescent="0.35">
      <c r="A18" s="1">
        <v>1</v>
      </c>
      <c r="B18" s="1" t="s">
        <v>2597</v>
      </c>
      <c r="C18" s="1">
        <v>460.50000231340528</v>
      </c>
      <c r="D18" s="1">
        <v>0</v>
      </c>
      <c r="E18">
        <f>(R18-S18*(1000-T18)/(1000-U18))*AO18</f>
        <v>-1.8327753610507107</v>
      </c>
      <c r="F18">
        <f>IF(AZ18&lt;&gt;0,1/(1/AZ18-1/N18),0)</f>
        <v>1.5832055398997009</v>
      </c>
      <c r="G18">
        <f>((BC18-AP18/2)*S18-E18)/(BC18+AP18/2)</f>
        <v>379.55852852267236</v>
      </c>
      <c r="H18">
        <f>AP18*1000</f>
        <v>28.349607861658374</v>
      </c>
      <c r="I18">
        <f>(AU18-BA18)</f>
        <v>2.090990281616762</v>
      </c>
      <c r="J18">
        <f>(P18+AT18*D18)</f>
        <v>30.10112190246582</v>
      </c>
      <c r="K18" s="1"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30.766721725463867</v>
      </c>
      <c r="P18" s="1">
        <v>30.10112190246582</v>
      </c>
      <c r="Q18" s="1">
        <v>30.860858917236328</v>
      </c>
      <c r="R18" s="1">
        <v>400.06253051757813</v>
      </c>
      <c r="S18" s="1">
        <v>391.66659545898438</v>
      </c>
      <c r="T18" s="1">
        <v>-0.23884712159633636</v>
      </c>
      <c r="U18" s="1">
        <v>24.798728942871094</v>
      </c>
      <c r="V18" s="1">
        <v>-0.47473648190498352</v>
      </c>
      <c r="W18" s="1">
        <v>49.290359497070313</v>
      </c>
      <c r="X18" s="1">
        <v>300.34329223632813</v>
      </c>
      <c r="Y18" s="1">
        <v>0.2003587931394577</v>
      </c>
      <c r="Z18" s="1">
        <v>0.17035758495330811</v>
      </c>
      <c r="AA18" s="1">
        <v>88.483100891113281</v>
      </c>
      <c r="AB18" s="1">
        <v>9.6965970993041992</v>
      </c>
      <c r="AC18" s="1">
        <v>0.43941083550453186</v>
      </c>
      <c r="AD18" s="1">
        <v>7.718629390001297E-2</v>
      </c>
      <c r="AE18" s="1">
        <v>5.3067570552229881E-3</v>
      </c>
      <c r="AF18" s="1">
        <v>2.3069236427545547E-2</v>
      </c>
      <c r="AG18" s="1">
        <v>1.6731087118387222E-2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1.1042032802806179</v>
      </c>
      <c r="AP18">
        <f>(U18-T18)/(1000-U18)*AO18</f>
        <v>2.8349607861658372E-2</v>
      </c>
      <c r="AQ18">
        <f>(P18+273.15)</f>
        <v>303.2511219024658</v>
      </c>
      <c r="AR18">
        <f>(O18+273.15)</f>
        <v>303.91672172546384</v>
      </c>
      <c r="AS18">
        <f>(Y18*AK18+Z18*AL18)*AM18</f>
        <v>3.2057406185774351E-2</v>
      </c>
      <c r="AT18">
        <f>((AS18+0.00000010773*(AR18^4-AQ18^4))-AP18*44100)/(L18*0.92*2*29.3+0.00000043092*AQ18^3)</f>
        <v>-9.7502151226397977</v>
      </c>
      <c r="AU18">
        <f>0.61365*EXP(17.502*J18/(240.97+J18))</f>
        <v>4.2852587166401959</v>
      </c>
      <c r="AV18">
        <f>AU18*1000/AA18</f>
        <v>48.430250222735822</v>
      </c>
      <c r="AW18">
        <f>(AV18-U18)</f>
        <v>23.631521279864728</v>
      </c>
      <c r="AX18">
        <f>IF(D18,P18,(O18+P18)/2)</f>
        <v>30.433921813964844</v>
      </c>
      <c r="AY18">
        <f>0.61365*EXP(17.502*AX18/(240.97+AX18))</f>
        <v>4.3677980336904572</v>
      </c>
      <c r="AZ18">
        <f>IF(AW18&lt;&gt;0,(1000-(AV18+U18)/2)/AW18*AP18,0)</f>
        <v>1.1557276028269077</v>
      </c>
      <c r="BA18">
        <f>U18*AA18/1000</f>
        <v>2.1942684350234338</v>
      </c>
      <c r="BB18">
        <f>(AY18-BA18)</f>
        <v>2.1735295986670233</v>
      </c>
      <c r="BC18">
        <f>1/(1.6/F18+1.37/N18)</f>
        <v>0.75149812152345097</v>
      </c>
      <c r="BD18">
        <f>G18*AA18*0.001</f>
        <v>33.584515573354118</v>
      </c>
      <c r="BE18">
        <f>G18/S18</f>
        <v>0.96908578092516962</v>
      </c>
      <c r="BF18">
        <f>(1-AP18*AA18/AU18/F18)*100</f>
        <v>63.026289005167371</v>
      </c>
      <c r="BG18">
        <f>(S18-E18/(N18/1.35))</f>
        <v>392.24464348763354</v>
      </c>
      <c r="BH18">
        <f>E18*BF18/100/BG18</f>
        <v>-2.9449230602628714E-3</v>
      </c>
    </row>
    <row r="19" spans="1:60" x14ac:dyDescent="0.35">
      <c r="A19" s="1" t="s">
        <v>0</v>
      </c>
      <c r="B19" s="1" t="s">
        <v>2596</v>
      </c>
      <c r="K19" s="1">
        <v>2.72</v>
      </c>
    </row>
    <row r="20" spans="1:60" x14ac:dyDescent="0.35">
      <c r="A20" s="1" t="s">
        <v>0</v>
      </c>
      <c r="B20" s="1" t="s">
        <v>2595</v>
      </c>
      <c r="K20" s="1">
        <v>2.72</v>
      </c>
    </row>
    <row r="21" spans="1:60" x14ac:dyDescent="0.35">
      <c r="A21" s="1">
        <v>2</v>
      </c>
      <c r="B21" s="1" t="s">
        <v>2594</v>
      </c>
      <c r="C21" s="1">
        <v>666.00000232458115</v>
      </c>
      <c r="D21" s="1">
        <v>0</v>
      </c>
      <c r="E21">
        <f>(R21-S21*(1000-T21)/(1000-U21))*AO21</f>
        <v>-1.5234972255202885</v>
      </c>
      <c r="F21">
        <f>IF(AZ21&lt;&gt;0,1/(1/AZ21-1/N21),0)</f>
        <v>1.5239537593657879</v>
      </c>
      <c r="G21">
        <f>((BC21-AP21/2)*S21-E21)/(BC21+AP21/2)</f>
        <v>379.00892126355052</v>
      </c>
      <c r="H21">
        <f>AP21*1000</f>
        <v>27.780664065733468</v>
      </c>
      <c r="I21">
        <f>(AU21-BA21)</f>
        <v>2.1080262731651156</v>
      </c>
      <c r="J21">
        <f>(P21+AT21*D21)</f>
        <v>29.998098373413086</v>
      </c>
      <c r="K21" s="1"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30.771306991577148</v>
      </c>
      <c r="P21" s="1">
        <v>29.998098373413086</v>
      </c>
      <c r="Q21" s="1">
        <v>30.909425735473633</v>
      </c>
      <c r="R21" s="1">
        <v>400.05856323242188</v>
      </c>
      <c r="S21" s="1">
        <v>391.58566284179688</v>
      </c>
      <c r="T21" s="1">
        <v>-0.22874827682971954</v>
      </c>
      <c r="U21" s="1">
        <v>24.320463180541992</v>
      </c>
      <c r="V21" s="1">
        <v>-0.45454651117324829</v>
      </c>
      <c r="W21" s="1">
        <v>48.327278137207031</v>
      </c>
      <c r="X21" s="1">
        <v>300.31787109375</v>
      </c>
      <c r="Y21" s="1">
        <v>25.53662109375</v>
      </c>
      <c r="Z21" s="1">
        <v>0.10975712537765503</v>
      </c>
      <c r="AA21" s="1">
        <v>88.483436584472656</v>
      </c>
      <c r="AB21" s="1">
        <v>9.685053825378418</v>
      </c>
      <c r="AC21" s="1">
        <v>0.44565215706825256</v>
      </c>
      <c r="AD21" s="1">
        <v>4.1012603789567947E-2</v>
      </c>
      <c r="AE21" s="1">
        <v>5.4172957316040993E-3</v>
      </c>
      <c r="AF21" s="1">
        <v>2.8303308412432671E-2</v>
      </c>
      <c r="AG21" s="1">
        <v>1.419620867818594E-2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1.1041098201976101</v>
      </c>
      <c r="AP21">
        <f>(U21-T21)/(1000-U21)*AO21</f>
        <v>2.7780664065733467E-2</v>
      </c>
      <c r="AQ21">
        <f>(P21+273.15)</f>
        <v>303.14809837341306</v>
      </c>
      <c r="AR21">
        <f>(O21+273.15)</f>
        <v>303.92130699157713</v>
      </c>
      <c r="AS21">
        <f>(Y21*AK21+Z21*AL21)*AM21</f>
        <v>4.0858592836739263</v>
      </c>
      <c r="AT21">
        <f>((AS21+0.00000010773*(AR21^4-AQ21^4))-AP21*44100)/(L21*0.92*2*29.3+0.00000043092*AQ21^3)</f>
        <v>-9.5122162139578634</v>
      </c>
      <c r="AU21">
        <f>0.61365*EXP(17.502*J21/(240.97+J21))</f>
        <v>4.2599844347056051</v>
      </c>
      <c r="AV21">
        <f>AU21*1000/AA21</f>
        <v>48.14442791944137</v>
      </c>
      <c r="AW21">
        <f>(AV21-U21)</f>
        <v>23.823964738899377</v>
      </c>
      <c r="AX21">
        <f>IF(D21,P21,(O21+P21)/2)</f>
        <v>30.384702682495117</v>
      </c>
      <c r="AY21">
        <f>0.61365*EXP(17.502*AX21/(240.97+AX21))</f>
        <v>4.355504357331724</v>
      </c>
      <c r="AZ21">
        <f>IF(AW21&lt;&gt;0,(1000-(AV21+U21)/2)/AW21*AP21,0)</f>
        <v>1.1238306873378154</v>
      </c>
      <c r="BA21">
        <f>U21*AA21/1000</f>
        <v>2.1519581615404895</v>
      </c>
      <c r="BB21">
        <f>(AY21-BA21)</f>
        <v>2.2035461957912346</v>
      </c>
      <c r="BC21">
        <f>1/(1.6/F21+1.37/N21)</f>
        <v>0.72994402829352334</v>
      </c>
      <c r="BD21">
        <f>G21*AA21*0.001</f>
        <v>33.536011849572766</v>
      </c>
      <c r="BE21">
        <f>G21/S21</f>
        <v>0.96788252795831431</v>
      </c>
      <c r="BF21">
        <f>(1-AP21*AA21/AU21/F21)*100</f>
        <v>62.136147232875707</v>
      </c>
      <c r="BG21">
        <f>(S21-E21/(N21/1.35))</f>
        <v>392.06616611927416</v>
      </c>
      <c r="BH21">
        <f>E21*BF21/100/BG21</f>
        <v>-2.4144967379053969E-3</v>
      </c>
    </row>
    <row r="22" spans="1:60" x14ac:dyDescent="0.35">
      <c r="A22" s="1" t="s">
        <v>0</v>
      </c>
      <c r="B22" s="1" t="s">
        <v>2593</v>
      </c>
      <c r="K22" s="1">
        <v>2.72</v>
      </c>
    </row>
    <row r="23" spans="1:60" x14ac:dyDescent="0.35">
      <c r="A23" s="1" t="s">
        <v>0</v>
      </c>
      <c r="B23" s="1" t="s">
        <v>2592</v>
      </c>
      <c r="K23" s="1">
        <v>2.72</v>
      </c>
    </row>
    <row r="24" spans="1:60" x14ac:dyDescent="0.35">
      <c r="A24" s="1">
        <v>3</v>
      </c>
      <c r="B24" s="1" t="s">
        <v>2591</v>
      </c>
      <c r="C24" s="1">
        <v>872.00000232458115</v>
      </c>
      <c r="D24" s="1">
        <v>0</v>
      </c>
      <c r="E24">
        <f>(R24-S24*(1000-T24)/(1000-U24))*AO24</f>
        <v>-1.2091049917602861</v>
      </c>
      <c r="F24">
        <f>IF(AZ24&lt;&gt;0,1/(1/AZ24-1/N24),0)</f>
        <v>1.4660438023329645</v>
      </c>
      <c r="G24">
        <f>((BC24-AP24/2)*S24-E24)/(BC24+AP24/2)</f>
        <v>378.18872066817949</v>
      </c>
      <c r="H24">
        <f>AP24*1000</f>
        <v>27.221457437808692</v>
      </c>
      <c r="I24">
        <f>(AU24-BA24)</f>
        <v>2.1266026256037445</v>
      </c>
      <c r="J24">
        <f>(P24+AT24*D24)</f>
        <v>29.899362564086914</v>
      </c>
      <c r="K24" s="1"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30.736103057861328</v>
      </c>
      <c r="P24" s="1">
        <v>29.899362564086914</v>
      </c>
      <c r="Q24" s="1">
        <v>30.898052215576172</v>
      </c>
      <c r="R24" s="1">
        <v>399.81369018554688</v>
      </c>
      <c r="S24" s="1">
        <v>391.26388549804688</v>
      </c>
      <c r="T24" s="1">
        <v>-0.22442546486854553</v>
      </c>
      <c r="U24" s="1">
        <v>23.838071823120117</v>
      </c>
      <c r="V24" s="1">
        <v>-0.4468558132648468</v>
      </c>
      <c r="W24" s="1">
        <v>47.464225769042969</v>
      </c>
      <c r="X24" s="1">
        <v>300.37338256835938</v>
      </c>
      <c r="Y24" s="1">
        <v>50.898445129394531</v>
      </c>
      <c r="Z24" s="1">
        <v>4.6876266598701477E-2</v>
      </c>
      <c r="AA24" s="1">
        <v>88.483726501464844</v>
      </c>
      <c r="AB24" s="1">
        <v>9.6104640960693359</v>
      </c>
      <c r="AC24" s="1">
        <v>0.44821134209632874</v>
      </c>
      <c r="AD24" s="1">
        <v>4.4558610767126083E-2</v>
      </c>
      <c r="AE24" s="1">
        <v>8.4865996614098549E-3</v>
      </c>
      <c r="AF24" s="1">
        <v>2.6693684980273247E-2</v>
      </c>
      <c r="AG24" s="1">
        <v>1.2316744774580002E-2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1.104313906501321</v>
      </c>
      <c r="AP24">
        <f>(U24-T24)/(1000-U24)*AO24</f>
        <v>2.7221457437808693E-2</v>
      </c>
      <c r="AQ24">
        <f>(P24+273.15)</f>
        <v>303.04936256408689</v>
      </c>
      <c r="AR24">
        <f>(O24+273.15)</f>
        <v>303.88610305786131</v>
      </c>
      <c r="AS24">
        <f>(Y24*AK24+Z24*AL24)*AM24</f>
        <v>8.1437510386761005</v>
      </c>
      <c r="AT24">
        <f>((AS24+0.00000010773*(AR24^4-AQ24^4))-AP24*44100)/(L24*0.92*2*29.3+0.00000043092*AQ24^3)</f>
        <v>-9.2816649136200784</v>
      </c>
      <c r="AU24">
        <f>0.61365*EXP(17.502*J24/(240.97+J24))</f>
        <v>4.2358840531229802</v>
      </c>
      <c r="AV24">
        <f>AU24*1000/AA24</f>
        <v>47.871899394436724</v>
      </c>
      <c r="AW24">
        <f>(AV24-U24)</f>
        <v>24.033827571316607</v>
      </c>
      <c r="AX24">
        <f>IF(D24,P24,(O24+P24)/2)</f>
        <v>30.317732810974121</v>
      </c>
      <c r="AY24">
        <f>0.61365*EXP(17.502*AX24/(240.97+AX24))</f>
        <v>4.3388254269746414</v>
      </c>
      <c r="AZ24">
        <f>IF(AW24&lt;&gt;0,(1000-(AV24+U24)/2)/AW24*AP24,0)</f>
        <v>1.0920205029867545</v>
      </c>
      <c r="BA24">
        <f>U24*AA24/1000</f>
        <v>2.1092814275192358</v>
      </c>
      <c r="BB24">
        <f>(AY24-BA24)</f>
        <v>2.2295439994554056</v>
      </c>
      <c r="BC24">
        <f>1/(1.6/F24+1.37/N24)</f>
        <v>0.70849628386031815</v>
      </c>
      <c r="BD24">
        <f>G24*AA24*0.001</f>
        <v>33.463547325542081</v>
      </c>
      <c r="BE24">
        <f>G24/S24</f>
        <v>0.96658223435770518</v>
      </c>
      <c r="BF24">
        <f>(1-AP24*AA24/AU24/F24)*100</f>
        <v>61.213216309946461</v>
      </c>
      <c r="BG24">
        <f>(S24-E24/(N24/1.35))</f>
        <v>391.64523106377743</v>
      </c>
      <c r="BH24">
        <f>E24*BF24/100/BG24</f>
        <v>-1.8898022886944265E-3</v>
      </c>
    </row>
    <row r="25" spans="1:60" x14ac:dyDescent="0.35">
      <c r="A25" s="1" t="s">
        <v>0</v>
      </c>
      <c r="B25" s="1" t="s">
        <v>2590</v>
      </c>
      <c r="K25" s="1">
        <v>2.72</v>
      </c>
    </row>
    <row r="26" spans="1:60" x14ac:dyDescent="0.35">
      <c r="A26" s="1" t="s">
        <v>0</v>
      </c>
      <c r="B26" s="1" t="s">
        <v>2589</v>
      </c>
      <c r="K26" s="1">
        <v>2.72</v>
      </c>
    </row>
    <row r="27" spans="1:60" x14ac:dyDescent="0.35">
      <c r="A27" s="1">
        <v>4</v>
      </c>
      <c r="B27" s="1" t="s">
        <v>2588</v>
      </c>
      <c r="C27" s="1">
        <v>1078.0000023245811</v>
      </c>
      <c r="D27" s="1">
        <v>0</v>
      </c>
      <c r="E27">
        <f>(R27-S27*(1000-T27)/(1000-U27))*AO27</f>
        <v>-0.6784073269469495</v>
      </c>
      <c r="F27">
        <f>IF(AZ27&lt;&gt;0,1/(1/AZ27-1/N27),0)</f>
        <v>1.4091136939663089</v>
      </c>
      <c r="G27">
        <f>((BC27-AP27/2)*S27-E27)/(BC27+AP27/2)</f>
        <v>377.02422002772704</v>
      </c>
      <c r="H27">
        <f>AP27*1000</f>
        <v>26.776228456097773</v>
      </c>
      <c r="I27">
        <f>(AU27-BA27)</f>
        <v>2.1552492740786948</v>
      </c>
      <c r="J27">
        <f>(P27+AT27*D27)</f>
        <v>29.880561828613281</v>
      </c>
      <c r="K27" s="1"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30.727928161621094</v>
      </c>
      <c r="P27" s="1">
        <v>29.880561828613281</v>
      </c>
      <c r="Q27" s="1">
        <v>30.896289825439453</v>
      </c>
      <c r="R27" s="1">
        <v>399.87078857421875</v>
      </c>
      <c r="S27" s="1">
        <v>391.00320434570313</v>
      </c>
      <c r="T27" s="1">
        <v>-0.21884964406490326</v>
      </c>
      <c r="U27" s="1">
        <v>23.462606430053711</v>
      </c>
      <c r="V27" s="1">
        <v>-0.43595734238624573</v>
      </c>
      <c r="W27" s="1">
        <v>46.738460540771484</v>
      </c>
      <c r="X27" s="1">
        <v>300.33004760742188</v>
      </c>
      <c r="Y27" s="1">
        <v>100.66526031494141</v>
      </c>
      <c r="Z27" s="1">
        <v>6.5169990062713623E-2</v>
      </c>
      <c r="AA27" s="1">
        <v>88.483741760253906</v>
      </c>
      <c r="AB27" s="1">
        <v>9.60052490234375</v>
      </c>
      <c r="AC27" s="1">
        <v>0.46066853404045105</v>
      </c>
      <c r="AD27" s="1">
        <v>4.0677424520254135E-2</v>
      </c>
      <c r="AE27" s="1">
        <v>1.0330326855182648E-2</v>
      </c>
      <c r="AF27" s="1">
        <v>3.594430536031723E-2</v>
      </c>
      <c r="AG27" s="1">
        <v>1.4801084995269775E-2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1.104154586791992</v>
      </c>
      <c r="AP27">
        <f>(U27-T27)/(1000-U27)*AO27</f>
        <v>2.6776228456097773E-2</v>
      </c>
      <c r="AQ27">
        <f>(P27+273.15)</f>
        <v>303.03056182861326</v>
      </c>
      <c r="AR27">
        <f>(O27+273.15)</f>
        <v>303.87792816162107</v>
      </c>
      <c r="AS27">
        <f>(Y27*AK27+Z27*AL27)*AM27</f>
        <v>16.1064412903836</v>
      </c>
      <c r="AT27">
        <f>((AS27+0.00000010773*(AR27^4-AQ27^4))-AP27*44100)/(L27*0.92*2*29.3+0.00000043092*AQ27^3)</f>
        <v>-9.064166859764768</v>
      </c>
      <c r="AU27">
        <f>0.61365*EXP(17.502*J27/(240.97+J27))</f>
        <v>4.23130848245804</v>
      </c>
      <c r="AV27">
        <f>AU27*1000/AA27</f>
        <v>47.820180275860636</v>
      </c>
      <c r="AW27">
        <f>(AV27-U27)</f>
        <v>24.357573845806925</v>
      </c>
      <c r="AX27">
        <f>IF(D27,P27,(O27+P27)/2)</f>
        <v>30.304244995117188</v>
      </c>
      <c r="AY27">
        <f>0.61365*EXP(17.502*AX27/(240.97+AX27))</f>
        <v>4.3354730109469592</v>
      </c>
      <c r="AZ27">
        <f>IF(AW27&lt;&gt;0,(1000-(AV27+U27)/2)/AW27*AP27,0)</f>
        <v>1.0601173388059131</v>
      </c>
      <c r="BA27">
        <f>U27*AA27/1000</f>
        <v>2.0760592083793452</v>
      </c>
      <c r="BB27">
        <f>(AY27-BA27)</f>
        <v>2.259413802567614</v>
      </c>
      <c r="BC27">
        <f>1/(1.6/F27+1.37/N27)</f>
        <v>0.68703357428396883</v>
      </c>
      <c r="BD27">
        <f>G27*AA27*0.001</f>
        <v>33.360513722294549</v>
      </c>
      <c r="BE27">
        <f>G27/S27</f>
        <v>0.96424841494235769</v>
      </c>
      <c r="BF27">
        <f>(1-AP27*AA27/AU27/F27)*100</f>
        <v>60.263266809886495</v>
      </c>
      <c r="BG27">
        <f>(S27-E27/(N27/1.35))</f>
        <v>391.21717056671235</v>
      </c>
      <c r="BH27">
        <f>E27*BF27/100/BG27</f>
        <v>-1.0450216612518119E-3</v>
      </c>
    </row>
    <row r="28" spans="1:60" x14ac:dyDescent="0.35">
      <c r="A28" s="1" t="s">
        <v>0</v>
      </c>
      <c r="B28" s="1" t="s">
        <v>2587</v>
      </c>
      <c r="K28" s="1">
        <v>2.72</v>
      </c>
    </row>
    <row r="29" spans="1:60" x14ac:dyDescent="0.35">
      <c r="A29" s="1" t="s">
        <v>0</v>
      </c>
      <c r="B29" s="1" t="s">
        <v>2586</v>
      </c>
      <c r="K29" s="1">
        <v>2.72</v>
      </c>
    </row>
    <row r="30" spans="1:60" x14ac:dyDescent="0.35">
      <c r="A30" s="1">
        <v>5</v>
      </c>
      <c r="B30" s="1" t="s">
        <v>2585</v>
      </c>
      <c r="C30" s="1">
        <v>1283.0000023245811</v>
      </c>
      <c r="D30" s="1">
        <v>0</v>
      </c>
      <c r="E30">
        <f>(R30-S30*(1000-T30)/(1000-U30))*AO30</f>
        <v>-0.25943196790362372</v>
      </c>
      <c r="F30">
        <f>IF(AZ30&lt;&gt;0,1/(1/AZ30-1/N30),0)</f>
        <v>1.3470024318533362</v>
      </c>
      <c r="G30">
        <f>((BC30-AP30/2)*S30-E30)/(BC30+AP30/2)</f>
        <v>376.03355569710504</v>
      </c>
      <c r="H30">
        <f>AP30*1000</f>
        <v>26.324337628052319</v>
      </c>
      <c r="I30">
        <f>(AU30-BA30)</f>
        <v>2.1927924488086323</v>
      </c>
      <c r="J30">
        <f>(P30+AT30*D30)</f>
        <v>29.896190643310547</v>
      </c>
      <c r="K30" s="1"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30.733757019042969</v>
      </c>
      <c r="P30" s="1">
        <v>29.896190643310547</v>
      </c>
      <c r="Q30" s="1">
        <v>30.903749465942383</v>
      </c>
      <c r="R30" s="1">
        <v>399.94705200195313</v>
      </c>
      <c r="S30" s="1">
        <v>390.863037109375</v>
      </c>
      <c r="T30" s="1">
        <v>-0.210749551653862</v>
      </c>
      <c r="U30" s="1">
        <v>23.081020355224609</v>
      </c>
      <c r="V30" s="1">
        <v>-0.41968685388565063</v>
      </c>
      <c r="W30" s="1">
        <v>45.96356201171875</v>
      </c>
      <c r="X30" s="1">
        <v>300.3187255859375</v>
      </c>
      <c r="Y30" s="1">
        <v>151.0189208984375</v>
      </c>
      <c r="Z30" s="1">
        <v>0.14863187074661255</v>
      </c>
      <c r="AA30" s="1">
        <v>88.484794616699219</v>
      </c>
      <c r="AB30" s="1">
        <v>9.6735687255859375</v>
      </c>
      <c r="AC30" s="1">
        <v>0.46318319439888</v>
      </c>
      <c r="AD30" s="1">
        <v>5.1938608288764954E-2</v>
      </c>
      <c r="AE30" s="1">
        <v>5.9366403147578239E-3</v>
      </c>
      <c r="AF30" s="1">
        <v>1.6205728054046631E-2</v>
      </c>
      <c r="AG30" s="1">
        <v>1.1878450401127338E-2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1.1041129617130052</v>
      </c>
      <c r="AP30">
        <f>(U30-T30)/(1000-U30)*AO30</f>
        <v>2.6324337628052318E-2</v>
      </c>
      <c r="AQ30">
        <f>(P30+273.15)</f>
        <v>303.04619064331052</v>
      </c>
      <c r="AR30">
        <f>(O30+273.15)</f>
        <v>303.88375701904295</v>
      </c>
      <c r="AS30">
        <f>(Y30*AK30+Z30*AL30)*AM30</f>
        <v>24.163026803664252</v>
      </c>
      <c r="AT30">
        <f>((AS30+0.00000010773*(AR30^4-AQ30^4))-AP30*44100)/(L30*0.92*2*29.3+0.00000043092*AQ30^3)</f>
        <v>-8.8452456688373342</v>
      </c>
      <c r="AU30">
        <f>0.61365*EXP(17.502*J30/(240.97+J30))</f>
        <v>4.2351117944845358</v>
      </c>
      <c r="AV30">
        <f>AU30*1000/AA30</f>
        <v>47.862593938656978</v>
      </c>
      <c r="AW30">
        <f>(AV30-U30)</f>
        <v>24.781573583432369</v>
      </c>
      <c r="AX30">
        <f>IF(D30,P30,(O30+P30)/2)</f>
        <v>30.314973831176758</v>
      </c>
      <c r="AY30">
        <f>0.61365*EXP(17.502*AX30/(240.97+AX30))</f>
        <v>4.3381394948747163</v>
      </c>
      <c r="AZ30">
        <f>IF(AW30&lt;&gt;0,(1000-(AV30+U30)/2)/AW30*AP30,0)</f>
        <v>1.0245743965756016</v>
      </c>
      <c r="BA30">
        <f>U30*AA30/1000</f>
        <v>2.0423193456759035</v>
      </c>
      <c r="BB30">
        <f>(AY30-BA30)</f>
        <v>2.2958201491988128</v>
      </c>
      <c r="BC30">
        <f>1/(1.6/F30+1.37/N30)</f>
        <v>0.66317831191181198</v>
      </c>
      <c r="BD30">
        <f>G30*AA30*0.001</f>
        <v>33.27325194484547</v>
      </c>
      <c r="BE30">
        <f>G30/S30</f>
        <v>0.96205964748690154</v>
      </c>
      <c r="BF30">
        <f>(1-AP30*AA30/AU30/F30)*100</f>
        <v>59.168734465069818</v>
      </c>
      <c r="BG30">
        <f>(S30-E30/(N30/1.35))</f>
        <v>390.94486063276048</v>
      </c>
      <c r="BH30">
        <f>E30*BF30/100/BG30</f>
        <v>-3.9264517241114239E-4</v>
      </c>
    </row>
    <row r="31" spans="1:60" x14ac:dyDescent="0.35">
      <c r="A31" s="1" t="s">
        <v>0</v>
      </c>
      <c r="B31" s="1" t="s">
        <v>2584</v>
      </c>
      <c r="K31" s="1">
        <v>2.72</v>
      </c>
    </row>
    <row r="32" spans="1:60" x14ac:dyDescent="0.35">
      <c r="A32" s="1" t="s">
        <v>0</v>
      </c>
      <c r="B32" s="1" t="s">
        <v>2583</v>
      </c>
      <c r="K32" s="1">
        <v>2.72</v>
      </c>
    </row>
    <row r="33" spans="1:60" x14ac:dyDescent="0.35">
      <c r="A33" s="1">
        <v>6</v>
      </c>
      <c r="B33" s="1" t="s">
        <v>2582</v>
      </c>
      <c r="C33" s="1">
        <v>1488.500002335757</v>
      </c>
      <c r="D33" s="1">
        <v>0</v>
      </c>
      <c r="E33">
        <f>(R33-S33*(1000-T33)/(1000-U33))*AO33</f>
        <v>0.20540143437257663</v>
      </c>
      <c r="F33">
        <f>IF(AZ33&lt;&gt;0,1/(1/AZ33-1/N33),0)</f>
        <v>1.2523282557555524</v>
      </c>
      <c r="G33">
        <f>((BC33-AP33/2)*S33-E33)/(BC33+AP33/2)</f>
        <v>374.83733554282878</v>
      </c>
      <c r="H33">
        <f>AP33*1000</f>
        <v>25.588369152756055</v>
      </c>
      <c r="I33">
        <f>(AU33-BA33)</f>
        <v>2.2547646628648215</v>
      </c>
      <c r="J33">
        <f>(P33+AT33*D33)</f>
        <v>29.921527862548828</v>
      </c>
      <c r="K33" s="1"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30.742225646972656</v>
      </c>
      <c r="P33" s="1">
        <v>29.921527862548828</v>
      </c>
      <c r="Q33" s="1">
        <v>30.906024932861328</v>
      </c>
      <c r="R33" s="1">
        <v>400.05819702148438</v>
      </c>
      <c r="S33" s="1">
        <v>390.81631469726563</v>
      </c>
      <c r="T33" s="1">
        <v>-0.20163662731647491</v>
      </c>
      <c r="U33" s="1">
        <v>22.449865341186523</v>
      </c>
      <c r="V33" s="1">
        <v>-0.40135473012924194</v>
      </c>
      <c r="W33" s="1">
        <v>44.686126708984375</v>
      </c>
      <c r="X33" s="1">
        <v>300.367919921875</v>
      </c>
      <c r="Y33" s="1">
        <v>301.20672607421875</v>
      </c>
      <c r="Z33" s="1">
        <v>8.8037386536598206E-2</v>
      </c>
      <c r="AA33" s="1">
        <v>88.486915588378906</v>
      </c>
      <c r="AB33" s="1">
        <v>9.726099967956543</v>
      </c>
      <c r="AC33" s="1">
        <v>0.4724869430065155</v>
      </c>
      <c r="AD33" s="1">
        <v>3.9059769362211227E-2</v>
      </c>
      <c r="AE33" s="1">
        <v>2.891090139746666E-2</v>
      </c>
      <c r="AF33" s="1">
        <v>2.0961582660675049E-2</v>
      </c>
      <c r="AG33" s="1">
        <v>7.774746511131525E-3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1.1042938232421873</v>
      </c>
      <c r="AP33">
        <f>(U33-T33)/(1000-U33)*AO33</f>
        <v>2.5588369152756054E-2</v>
      </c>
      <c r="AQ33">
        <f>(P33+273.15)</f>
        <v>303.07152786254881</v>
      </c>
      <c r="AR33">
        <f>(O33+273.15)</f>
        <v>303.89222564697263</v>
      </c>
      <c r="AS33">
        <f>(Y33*AK33+Z33*AL33)*AM33</f>
        <v>48.193075094675805</v>
      </c>
      <c r="AT33">
        <f>((AS33+0.00000010773*(AR33^4-AQ33^4))-AP33*44100)/(L33*0.92*2*29.3+0.00000043092*AQ33^3)</f>
        <v>-8.4031611318057546</v>
      </c>
      <c r="AU33">
        <f>0.61365*EXP(17.502*J33/(240.97+J33))</f>
        <v>4.2412840022808664</v>
      </c>
      <c r="AV33">
        <f>AU33*1000/AA33</f>
        <v>47.931199478241048</v>
      </c>
      <c r="AW33">
        <f>(AV33-U33)</f>
        <v>25.481334137054525</v>
      </c>
      <c r="AX33">
        <f>IF(D33,P33,(O33+P33)/2)</f>
        <v>30.331876754760742</v>
      </c>
      <c r="AY33">
        <f>0.61365*EXP(17.502*AX33/(240.97+AX33))</f>
        <v>4.3423433505864812</v>
      </c>
      <c r="AZ33">
        <f>IF(AW33&lt;&gt;0,(1000-(AV33+U33)/2)/AW33*AP33,0)</f>
        <v>0.96886217519017359</v>
      </c>
      <c r="BA33">
        <f>U33*AA33/1000</f>
        <v>1.9865193394160452</v>
      </c>
      <c r="BB33">
        <f>(AY33-BA33)</f>
        <v>2.3558240111704363</v>
      </c>
      <c r="BC33">
        <f>1/(1.6/F33+1.37/N33)</f>
        <v>0.62590453748385477</v>
      </c>
      <c r="BD33">
        <f>G33*AA33*0.001</f>
        <v>33.16819966955115</v>
      </c>
      <c r="BE33">
        <f>G33/S33</f>
        <v>0.95911383800132677</v>
      </c>
      <c r="BF33">
        <f>(1-AP33*AA33/AU33/F33)*100</f>
        <v>57.370903252728681</v>
      </c>
      <c r="BG33">
        <f>(S33-E33/(N33/1.35))</f>
        <v>390.75153212939398</v>
      </c>
      <c r="BH33">
        <f>E33*BF33/100/BG33</f>
        <v>3.0157439831761428E-4</v>
      </c>
    </row>
    <row r="34" spans="1:60" x14ac:dyDescent="0.35">
      <c r="A34" s="1" t="s">
        <v>0</v>
      </c>
      <c r="B34" s="1" t="s">
        <v>2581</v>
      </c>
      <c r="K34" s="1">
        <v>2.72</v>
      </c>
    </row>
    <row r="35" spans="1:60" x14ac:dyDescent="0.35">
      <c r="A35" s="1" t="s">
        <v>0</v>
      </c>
      <c r="B35" s="1" t="s">
        <v>2580</v>
      </c>
      <c r="K35" s="1">
        <v>2.72</v>
      </c>
    </row>
    <row r="36" spans="1:60" x14ac:dyDescent="0.35">
      <c r="A36" s="1">
        <v>7</v>
      </c>
      <c r="B36" s="1" t="s">
        <v>2579</v>
      </c>
      <c r="C36" s="1">
        <v>1693.0000023469329</v>
      </c>
      <c r="D36" s="1">
        <v>0</v>
      </c>
      <c r="E36">
        <f>(R36-S36*(1000-T36)/(1000-U36))*AO36</f>
        <v>0.17708541596786892</v>
      </c>
      <c r="F36">
        <f>IF(AZ36&lt;&gt;0,1/(1/AZ36-1/N36),0)</f>
        <v>0.96861770945090453</v>
      </c>
      <c r="G36">
        <f>((BC36-AP36/2)*S36-E36)/(BC36+AP36/2)</f>
        <v>373.99003978330387</v>
      </c>
      <c r="H36">
        <f>AP36*1000</f>
        <v>22.887273228259602</v>
      </c>
      <c r="I36">
        <f>(AU36-BA36)</f>
        <v>2.4764683810127988</v>
      </c>
      <c r="J36">
        <f>(P36+AT36*D36)</f>
        <v>29.983205795288086</v>
      </c>
      <c r="K36" s="1"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30.772842407226563</v>
      </c>
      <c r="P36" s="1">
        <v>29.983205795288086</v>
      </c>
      <c r="Q36" s="1">
        <v>30.923942565917969</v>
      </c>
      <c r="R36" s="1">
        <v>399.89361572265625</v>
      </c>
      <c r="S36" s="1">
        <v>391.61572265625</v>
      </c>
      <c r="T36" s="1">
        <v>-0.19627438485622406</v>
      </c>
      <c r="U36" s="1">
        <v>20.115036010742188</v>
      </c>
      <c r="V36" s="1">
        <v>-0.38998898863792419</v>
      </c>
      <c r="W36" s="1">
        <v>39.967735290527344</v>
      </c>
      <c r="X36" s="1">
        <v>300.33096313476563</v>
      </c>
      <c r="Y36" s="1">
        <v>501.03695678710938</v>
      </c>
      <c r="Z36" s="1">
        <v>0.16578382253646851</v>
      </c>
      <c r="AA36" s="1">
        <v>88.484718322753906</v>
      </c>
      <c r="AB36" s="1">
        <v>9.7761259078979492</v>
      </c>
      <c r="AC36" s="1">
        <v>0.49910810589790344</v>
      </c>
      <c r="AD36" s="1">
        <v>4.7971904277801514E-2</v>
      </c>
      <c r="AE36" s="1">
        <v>4.5868512243032455E-2</v>
      </c>
      <c r="AF36" s="1">
        <v>2.9742835089564323E-2</v>
      </c>
      <c r="AG36" s="1">
        <v>2.6392102241516113E-2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1.1041579527013439</v>
      </c>
      <c r="AP36">
        <f>(U36-T36)/(1000-U36)*AO36</f>
        <v>2.2887273228259602E-2</v>
      </c>
      <c r="AQ36">
        <f>(P36+273.15)</f>
        <v>303.13320579528806</v>
      </c>
      <c r="AR36">
        <f>(O36+273.15)</f>
        <v>303.92284240722654</v>
      </c>
      <c r="AS36">
        <f>(Y36*AK36+Z36*AL36)*AM36</f>
        <v>80.16591129408971</v>
      </c>
      <c r="AT36">
        <f>((AS36+0.00000010773*(AR36^4-AQ36^4))-AP36*44100)/(L36*0.92*2*29.3+0.00000043092*AQ36^3)</f>
        <v>-7.219475394796282</v>
      </c>
      <c r="AU36">
        <f>0.61365*EXP(17.502*J36/(240.97+J36))</f>
        <v>4.2563416764753725</v>
      </c>
      <c r="AV36">
        <f>AU36*1000/AA36</f>
        <v>48.102562308556863</v>
      </c>
      <c r="AW36">
        <f>(AV36-U36)</f>
        <v>27.987526297814675</v>
      </c>
      <c r="AX36">
        <f>IF(D36,P36,(O36+P36)/2)</f>
        <v>30.378024101257324</v>
      </c>
      <c r="AY36">
        <f>0.61365*EXP(17.502*AX36/(240.97+AX36))</f>
        <v>4.3538385443466172</v>
      </c>
      <c r="AZ36">
        <f>IF(AW36&lt;&gt;0,(1000-(AV36+U36)/2)/AW36*AP36,0)</f>
        <v>0.78987387406692688</v>
      </c>
      <c r="BA36">
        <f>U36*AA36/1000</f>
        <v>1.7798732954625738</v>
      </c>
      <c r="BB36">
        <f>(AY36-BA36)</f>
        <v>2.5739652488840434</v>
      </c>
      <c r="BC36">
        <f>1/(1.6/F36+1.37/N36)</f>
        <v>0.50712358865423479</v>
      </c>
      <c r="BD36">
        <f>G36*AA36*0.001</f>
        <v>33.092403325741174</v>
      </c>
      <c r="BE36">
        <f>G36/S36</f>
        <v>0.95499240236476024</v>
      </c>
      <c r="BF36">
        <f>(1-AP36*AA36/AU36/F36)*100</f>
        <v>50.87829435300646</v>
      </c>
      <c r="BG36">
        <f>(S36-E36/(N36/1.35))</f>
        <v>391.55987081658753</v>
      </c>
      <c r="BH36">
        <f>E36*BF36/100/BG36</f>
        <v>2.3010028837858494E-4</v>
      </c>
    </row>
    <row r="37" spans="1:60" x14ac:dyDescent="0.35">
      <c r="A37" s="1" t="s">
        <v>0</v>
      </c>
      <c r="B37" s="1" t="s">
        <v>2578</v>
      </c>
      <c r="K37" s="1">
        <v>2.72</v>
      </c>
    </row>
    <row r="38" spans="1:60" x14ac:dyDescent="0.35">
      <c r="A38" s="1" t="s">
        <v>0</v>
      </c>
      <c r="B38" s="1" t="s">
        <v>2577</v>
      </c>
      <c r="K38" s="1">
        <v>2.72</v>
      </c>
    </row>
    <row r="39" spans="1:60" x14ac:dyDescent="0.35">
      <c r="A39" s="1">
        <v>8</v>
      </c>
      <c r="B39" s="1" t="s">
        <v>2576</v>
      </c>
      <c r="C39" s="1">
        <v>1897.0000023469329</v>
      </c>
      <c r="D39" s="1">
        <v>0</v>
      </c>
      <c r="E39">
        <f>(R39-S39*(1000-T39)/(1000-U39))*AO39</f>
        <v>1.5871799822507568E-2</v>
      </c>
      <c r="F39">
        <f>IF(AZ39&lt;&gt;0,1/(1/AZ39-1/N39),0)</f>
        <v>0.7185113652503663</v>
      </c>
      <c r="G39">
        <f>((BC39-AP39/2)*S39-E39)/(BC39+AP39/2)</f>
        <v>373.80237335561702</v>
      </c>
      <c r="H39">
        <f>AP39*1000</f>
        <v>19.742073608358652</v>
      </c>
      <c r="I39">
        <f>(AU39-BA39)</f>
        <v>2.745925482134167</v>
      </c>
      <c r="J39">
        <f>(P39+AT39*D39)</f>
        <v>30.096244812011719</v>
      </c>
      <c r="K39" s="1"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30.837261199951172</v>
      </c>
      <c r="P39" s="1">
        <v>30.096244812011719</v>
      </c>
      <c r="Q39" s="1">
        <v>30.9615478515625</v>
      </c>
      <c r="R39" s="1">
        <v>400.16729736328125</v>
      </c>
      <c r="S39" s="1">
        <v>393.12368774414063</v>
      </c>
      <c r="T39" s="1">
        <v>-0.18651972711086273</v>
      </c>
      <c r="U39" s="1">
        <v>17.383127212524414</v>
      </c>
      <c r="V39" s="1">
        <v>-0.36924445629119873</v>
      </c>
      <c r="W39" s="1">
        <v>34.412570953369141</v>
      </c>
      <c r="X39" s="1">
        <v>300.31903076171875</v>
      </c>
      <c r="Y39" s="1">
        <v>749.72607421875</v>
      </c>
      <c r="Z39" s="1">
        <v>0.10518715530633926</v>
      </c>
      <c r="AA39" s="1">
        <v>88.484298706054688</v>
      </c>
      <c r="AB39" s="1">
        <v>9.9850969314575195</v>
      </c>
      <c r="AC39" s="1">
        <v>0.50107264518737793</v>
      </c>
      <c r="AD39" s="1">
        <v>5.7323910295963287E-2</v>
      </c>
      <c r="AE39" s="1">
        <v>3.4401047974824905E-2</v>
      </c>
      <c r="AF39" s="1">
        <v>4.9362432211637497E-2</v>
      </c>
      <c r="AG39" s="1">
        <v>1.451815664768219E-2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1.1041140836827894</v>
      </c>
      <c r="AP39">
        <f>(U39-T39)/(1000-U39)*AO39</f>
        <v>1.9742073608358651E-2</v>
      </c>
      <c r="AQ39">
        <f>(P39+273.15)</f>
        <v>303.2462448120117</v>
      </c>
      <c r="AR39">
        <f>(O39+273.15)</f>
        <v>303.98726119995115</v>
      </c>
      <c r="AS39">
        <f>(Y39*AK39+Z39*AL39)*AM39</f>
        <v>119.95616919377062</v>
      </c>
      <c r="AT39">
        <f>((AS39+0.00000010773*(AR39^4-AQ39^4))-AP39*44100)/(L39*0.92*2*29.3+0.00000043092*AQ39^3)</f>
        <v>-5.8221778644837503</v>
      </c>
      <c r="AU39">
        <f>0.61365*EXP(17.502*J39/(240.97+J39))</f>
        <v>4.2840593028525253</v>
      </c>
      <c r="AV39">
        <f>AU39*1000/AA39</f>
        <v>48.416039517747585</v>
      </c>
      <c r="AW39">
        <f>(AV39-U39)</f>
        <v>31.032912305223171</v>
      </c>
      <c r="AX39">
        <f>IF(D39,P39,(O39+P39)/2)</f>
        <v>30.466753005981445</v>
      </c>
      <c r="AY39">
        <f>0.61365*EXP(17.502*AX39/(240.97+AX39))</f>
        <v>4.3760152229156706</v>
      </c>
      <c r="AZ39">
        <f>IF(AW39&lt;&gt;0,(1000-(AV39+U39)/2)/AW39*AP39,0)</f>
        <v>0.61523608948124153</v>
      </c>
      <c r="BA39">
        <f>U39*AA39/1000</f>
        <v>1.5381338207183581</v>
      </c>
      <c r="BB39">
        <f>(AY39-BA39)</f>
        <v>2.8378814021973122</v>
      </c>
      <c r="BC39">
        <f>1/(1.6/F39+1.37/N39)</f>
        <v>0.39263515009768396</v>
      </c>
      <c r="BD39">
        <f>G39*AA39*0.001</f>
        <v>33.075640861030593</v>
      </c>
      <c r="BE39">
        <f>G39/S39</f>
        <v>0.95085181842031707</v>
      </c>
      <c r="BF39">
        <f>(1-AP39*AA39/AU39/F39)*100</f>
        <v>43.249477564079854</v>
      </c>
      <c r="BG39">
        <f>(S39-E39/(N39/1.35))</f>
        <v>393.11868185918956</v>
      </c>
      <c r="BH39">
        <f>E39*BF39/100/BG39</f>
        <v>1.7461572853232777E-5</v>
      </c>
    </row>
    <row r="40" spans="1:60" x14ac:dyDescent="0.35">
      <c r="A40" s="1" t="s">
        <v>0</v>
      </c>
      <c r="B40" s="1" t="s">
        <v>2575</v>
      </c>
      <c r="K40" s="1">
        <v>2.72</v>
      </c>
    </row>
    <row r="41" spans="1:60" x14ac:dyDescent="0.35">
      <c r="A41" s="1" t="s">
        <v>0</v>
      </c>
      <c r="B41" s="1" t="s">
        <v>2574</v>
      </c>
      <c r="K41" s="1">
        <v>2.72</v>
      </c>
    </row>
    <row r="42" spans="1:60" x14ac:dyDescent="0.35">
      <c r="A42" s="1">
        <v>9</v>
      </c>
      <c r="B42" s="1" t="s">
        <v>2573</v>
      </c>
      <c r="C42" s="1">
        <v>2102.0000023469329</v>
      </c>
      <c r="D42" s="1">
        <v>0</v>
      </c>
      <c r="E42">
        <f>(R42-S42*(1000-T42)/(1000-U42))*AO42</f>
        <v>0.1157980634510279</v>
      </c>
      <c r="F42">
        <f>IF(AZ42&lt;&gt;0,1/(1/AZ42-1/N42),0)</f>
        <v>0.55386805839551845</v>
      </c>
      <c r="G42">
        <f>((BC42-AP42/2)*S42-E42)/(BC42+AP42/2)</f>
        <v>372.39338073590454</v>
      </c>
      <c r="H42">
        <f>AP42*1000</f>
        <v>17.121211243484055</v>
      </c>
      <c r="I42">
        <f>(AU42-BA42)</f>
        <v>2.9901972078665349</v>
      </c>
      <c r="J42">
        <f>(P42+AT42*D42)</f>
        <v>30.265729904174805</v>
      </c>
      <c r="K42" s="1"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30.918386459350586</v>
      </c>
      <c r="P42" s="1">
        <v>30.265729904174805</v>
      </c>
      <c r="Q42" s="1">
        <v>31.024728775024414</v>
      </c>
      <c r="R42" s="1">
        <v>400.0238037109375</v>
      </c>
      <c r="S42" s="1">
        <v>393.81234741210938</v>
      </c>
      <c r="T42" s="1">
        <v>-0.17604357004165649</v>
      </c>
      <c r="U42" s="1">
        <v>15.096190452575684</v>
      </c>
      <c r="V42" s="1">
        <v>-0.34687981009483337</v>
      </c>
      <c r="W42" s="1">
        <v>29.745838165283203</v>
      </c>
      <c r="X42" s="1">
        <v>300.32717895507813</v>
      </c>
      <c r="Y42" s="1">
        <v>1000.2243041992188</v>
      </c>
      <c r="Z42" s="1">
        <v>0.17836290597915649</v>
      </c>
      <c r="AA42" s="1">
        <v>88.48028564453125</v>
      </c>
      <c r="AB42" s="1">
        <v>9.9411468505859375</v>
      </c>
      <c r="AC42" s="1">
        <v>0.50012505054473877</v>
      </c>
      <c r="AD42" s="1">
        <v>9.1028876602649689E-2</v>
      </c>
      <c r="AE42" s="1">
        <v>3.4483026713132858E-2</v>
      </c>
      <c r="AF42" s="1">
        <v>3.4905925393104553E-2</v>
      </c>
      <c r="AG42" s="1">
        <v>1.6517015174031258E-2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1.1041440402760223</v>
      </c>
      <c r="AP42">
        <f>(U42-T42)/(1000-U42)*AO42</f>
        <v>1.7121211243484053E-2</v>
      </c>
      <c r="AQ42">
        <f>(P42+273.15)</f>
        <v>303.41572990417478</v>
      </c>
      <c r="AR42">
        <f>(O42+273.15)</f>
        <v>304.06838645935056</v>
      </c>
      <c r="AS42">
        <f>(Y42*AK42+Z42*AL42)*AM42</f>
        <v>160.03588509479414</v>
      </c>
      <c r="AT42">
        <f>((AS42+0.00000010773*(AR42^4-AQ42^4))-AP42*44100)/(L42*0.92*2*29.3+0.00000043092*AQ42^3)</f>
        <v>-4.6078961099253899</v>
      </c>
      <c r="AU42">
        <f>0.61365*EXP(17.502*J42/(240.97+J42))</f>
        <v>4.3259124512546769</v>
      </c>
      <c r="AV42">
        <f>AU42*1000/AA42</f>
        <v>48.89125775016133</v>
      </c>
      <c r="AW42">
        <f>(AV42-U42)</f>
        <v>33.795067297585646</v>
      </c>
      <c r="AX42">
        <f>IF(D42,P42,(O42+P42)/2)</f>
        <v>30.592058181762695</v>
      </c>
      <c r="AY42">
        <f>0.61365*EXP(17.502*AX42/(240.97+AX42))</f>
        <v>4.407501295380035</v>
      </c>
      <c r="AZ42">
        <f>IF(AW42&lt;&gt;0,(1000-(AV42+U42)/2)/AW42*AP42,0)</f>
        <v>0.49041002903588832</v>
      </c>
      <c r="BA42">
        <f>U42*AA42/1000</f>
        <v>1.3357152433881421</v>
      </c>
      <c r="BB42">
        <f>(AY42-BA42)</f>
        <v>3.0717860519918929</v>
      </c>
      <c r="BC42">
        <f>1/(1.6/F42+1.37/N42)</f>
        <v>0.31163889594456357</v>
      </c>
      <c r="BD42">
        <f>G42*AA42*0.001</f>
        <v>32.949472699645511</v>
      </c>
      <c r="BE42">
        <f>G42/S42</f>
        <v>0.94561123637448896</v>
      </c>
      <c r="BF42">
        <f>(1-AP42*AA42/AU42/F42)*100</f>
        <v>36.773818199616123</v>
      </c>
      <c r="BG42">
        <f>(S42-E42/(N42/1.35))</f>
        <v>393.77582529176567</v>
      </c>
      <c r="BH42">
        <f>E42*BF42/100/BG42</f>
        <v>1.0814114680759097E-4</v>
      </c>
    </row>
    <row r="43" spans="1:60" x14ac:dyDescent="0.35">
      <c r="A43" s="1" t="s">
        <v>0</v>
      </c>
      <c r="B43" s="1" t="s">
        <v>2572</v>
      </c>
      <c r="K43" s="1">
        <v>2.72</v>
      </c>
    </row>
    <row r="44" spans="1:60" x14ac:dyDescent="0.35">
      <c r="A44" s="1" t="s">
        <v>0</v>
      </c>
      <c r="B44" s="1" t="s">
        <v>2571</v>
      </c>
      <c r="K44" s="1">
        <v>2.72</v>
      </c>
    </row>
    <row r="45" spans="1:60" x14ac:dyDescent="0.35">
      <c r="A45" s="1">
        <v>10</v>
      </c>
      <c r="B45" s="1" t="s">
        <v>2570</v>
      </c>
      <c r="C45" s="1">
        <v>2307.0000023469329</v>
      </c>
      <c r="D45" s="1">
        <v>0</v>
      </c>
      <c r="E45">
        <f>(R45-S45*(1000-T45)/(1000-U45))*AO45</f>
        <v>3.8122613749719855E-2</v>
      </c>
      <c r="F45">
        <f>IF(AZ45&lt;&gt;0,1/(1/AZ45-1/N45),0)</f>
        <v>0.42400313019634012</v>
      </c>
      <c r="G45">
        <f>((BC45-AP45/2)*S45-E45)/(BC45+AP45/2)</f>
        <v>371.63075158766856</v>
      </c>
      <c r="H45">
        <f>AP45*1000</f>
        <v>14.59668106332302</v>
      </c>
      <c r="I45">
        <f>(AU45-BA45)</f>
        <v>3.2431331934469712</v>
      </c>
      <c r="J45">
        <f>(P45+AT45*D45)</f>
        <v>30.496799468994141</v>
      </c>
      <c r="K45" s="1"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31.038925170898438</v>
      </c>
      <c r="P45" s="1">
        <v>30.496799468994141</v>
      </c>
      <c r="Q45" s="1">
        <v>31.120763778686523</v>
      </c>
      <c r="R45" s="1">
        <v>399.93417358398438</v>
      </c>
      <c r="S45" s="1">
        <v>394.68167114257813</v>
      </c>
      <c r="T45" s="1">
        <v>-0.16098564863204956</v>
      </c>
      <c r="U45" s="1">
        <v>12.889322280883789</v>
      </c>
      <c r="V45" s="1">
        <v>-0.31502619385719299</v>
      </c>
      <c r="W45" s="1">
        <v>25.222583770751953</v>
      </c>
      <c r="X45" s="1">
        <v>300.308837890625</v>
      </c>
      <c r="Y45" s="1">
        <v>1250.4425048828125</v>
      </c>
      <c r="Z45" s="1">
        <v>9.8327390849590302E-2</v>
      </c>
      <c r="AA45" s="1">
        <v>88.477424621582031</v>
      </c>
      <c r="AB45" s="1">
        <v>10.087908744812012</v>
      </c>
      <c r="AC45" s="1">
        <v>0.5026932954788208</v>
      </c>
      <c r="AD45" s="1">
        <v>7.0969991385936737E-2</v>
      </c>
      <c r="AE45" s="1">
        <v>3.5846002399921417E-2</v>
      </c>
      <c r="AF45" s="1">
        <v>4.1356626898050308E-2</v>
      </c>
      <c r="AG45" s="1">
        <v>1.9548363983631134E-2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1.1040766098920034</v>
      </c>
      <c r="AP45">
        <f>(U45-T45)/(1000-U45)*AO45</f>
        <v>1.4596681063323021E-2</v>
      </c>
      <c r="AQ45">
        <f>(P45+273.15)</f>
        <v>303.64679946899412</v>
      </c>
      <c r="AR45">
        <f>(O45+273.15)</f>
        <v>304.18892517089841</v>
      </c>
      <c r="AS45">
        <f>(Y45*AK45+Z45*AL45)*AM45</f>
        <v>200.07079630931912</v>
      </c>
      <c r="AT45">
        <f>((AS45+0.00000010773*(AR45^4-AQ45^4))-AP45*44100)/(L45*0.92*2*29.3+0.00000043092*AQ45^3)</f>
        <v>-3.4295862873941245</v>
      </c>
      <c r="AU45">
        <f>0.61365*EXP(17.502*J45/(240.97+J45))</f>
        <v>4.3835472339771444</v>
      </c>
      <c r="AV45">
        <f>AU45*1000/AA45</f>
        <v>49.544245356661058</v>
      </c>
      <c r="AW45">
        <f>(AV45-U45)</f>
        <v>36.654923075777269</v>
      </c>
      <c r="AX45">
        <f>IF(D45,P45,(O45+P45)/2)</f>
        <v>30.767862319946289</v>
      </c>
      <c r="AY45">
        <f>0.61365*EXP(17.502*AX45/(240.97+AX45))</f>
        <v>4.4520091416544139</v>
      </c>
      <c r="AZ45">
        <f>IF(AW45&lt;&gt;0,(1000-(AV45+U45)/2)/AW45*AP45,0)</f>
        <v>0.38578773161967234</v>
      </c>
      <c r="BA45">
        <f>U45*AA45/1000</f>
        <v>1.1404140405301733</v>
      </c>
      <c r="BB45">
        <f>(AY45-BA45)</f>
        <v>3.3115951011242406</v>
      </c>
      <c r="BC45">
        <f>1/(1.6/F45+1.37/N45)</f>
        <v>0.24428229924034783</v>
      </c>
      <c r="BD45">
        <f>G45*AA45*0.001</f>
        <v>32.880931810659824</v>
      </c>
      <c r="BE45">
        <f>G45/S45</f>
        <v>0.94159617423282249</v>
      </c>
      <c r="BF45">
        <f>(1-AP45*AA45/AU45/F45)*100</f>
        <v>30.514875773980144</v>
      </c>
      <c r="BG45">
        <f>(S45-E45/(N45/1.35))</f>
        <v>394.66964746406666</v>
      </c>
      <c r="BH45">
        <f>E45*BF45/100/BG45</f>
        <v>2.947545701137415E-5</v>
      </c>
    </row>
    <row r="46" spans="1:60" x14ac:dyDescent="0.35">
      <c r="A46" s="1" t="s">
        <v>0</v>
      </c>
      <c r="B46" s="1" t="s">
        <v>2569</v>
      </c>
      <c r="K46" s="1">
        <v>2.72</v>
      </c>
    </row>
    <row r="47" spans="1:60" x14ac:dyDescent="0.35">
      <c r="A47" s="1" t="s">
        <v>0</v>
      </c>
      <c r="B47" s="1" t="s">
        <v>2568</v>
      </c>
      <c r="K47" s="1">
        <v>2.72</v>
      </c>
    </row>
    <row r="48" spans="1:60" x14ac:dyDescent="0.35">
      <c r="A48" s="1">
        <v>11</v>
      </c>
      <c r="B48" s="1" t="s">
        <v>2567</v>
      </c>
      <c r="C48" s="1">
        <v>2511.5000023581088</v>
      </c>
      <c r="D48" s="1">
        <v>0</v>
      </c>
      <c r="E48">
        <f>(R48-S48*(1000-T48)/(1000-U48))*AO48</f>
        <v>-8.9006567399985748E-2</v>
      </c>
      <c r="F48">
        <f>IF(AZ48&lt;&gt;0,1/(1/AZ48-1/N48),0)</f>
        <v>0.32815200598190686</v>
      </c>
      <c r="G48">
        <f>((BC48-AP48/2)*S48-E48)/(BC48+AP48/2)</f>
        <v>371.47709430643943</v>
      </c>
      <c r="H48">
        <f>AP48*1000</f>
        <v>12.379228455899989</v>
      </c>
      <c r="I48">
        <f>(AU48-BA48)</f>
        <v>3.4834537591900494</v>
      </c>
      <c r="J48">
        <f>(P48+AT48*D48)</f>
        <v>30.767013549804688</v>
      </c>
      <c r="K48" s="1"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31.187631607055664</v>
      </c>
      <c r="P48" s="1">
        <v>30.767013549804688</v>
      </c>
      <c r="Q48" s="1">
        <v>31.239509582519531</v>
      </c>
      <c r="R48" s="1">
        <v>400.04269409179688</v>
      </c>
      <c r="S48" s="1">
        <v>395.6868896484375</v>
      </c>
      <c r="T48" s="1">
        <v>-0.14447872340679169</v>
      </c>
      <c r="U48" s="1">
        <v>10.944750785827637</v>
      </c>
      <c r="V48" s="1">
        <v>-0.28033247590065002</v>
      </c>
      <c r="W48" s="1">
        <v>21.23613166809082</v>
      </c>
      <c r="X48" s="1">
        <v>300.31820678710938</v>
      </c>
      <c r="Y48" s="1">
        <v>1601.063720703125</v>
      </c>
      <c r="Z48" s="1">
        <v>9.4896383583545685E-2</v>
      </c>
      <c r="AA48" s="1">
        <v>88.475250244140625</v>
      </c>
      <c r="AB48" s="1">
        <v>10.051491737365723</v>
      </c>
      <c r="AC48" s="1">
        <v>0.49884778261184692</v>
      </c>
      <c r="AD48" s="1">
        <v>5.8921691030263901E-2</v>
      </c>
      <c r="AE48" s="1">
        <v>3.3604845404624939E-2</v>
      </c>
      <c r="AF48" s="1">
        <v>1.8986713141202927E-2</v>
      </c>
      <c r="AG48" s="1">
        <v>1.8974827602505684E-2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1.1041110543643724</v>
      </c>
      <c r="AP48">
        <f>(U48-T48)/(1000-U48)*AO48</f>
        <v>1.2379228455899989E-2</v>
      </c>
      <c r="AQ48">
        <f>(P48+273.15)</f>
        <v>303.91701354980466</v>
      </c>
      <c r="AR48">
        <f>(O48+273.15)</f>
        <v>304.33763160705564</v>
      </c>
      <c r="AS48">
        <f>(Y48*AK48+Z48*AL48)*AM48</f>
        <v>256.17018958664994</v>
      </c>
      <c r="AT48">
        <f>((AS48+0.00000010773*(AR48^4-AQ48^4))-AP48*44100)/(L48*0.92*2*29.3+0.00000043092*AQ48^3)</f>
        <v>-2.2329817002976613</v>
      </c>
      <c r="AU48">
        <f>0.61365*EXP(17.502*J48/(240.97+J48))</f>
        <v>4.4517933238259042</v>
      </c>
      <c r="AV48">
        <f>AU48*1000/AA48</f>
        <v>50.316820936267753</v>
      </c>
      <c r="AW48">
        <f>(AV48-U48)</f>
        <v>39.372070150440116</v>
      </c>
      <c r="AX48">
        <f>IF(D48,P48,(O48+P48)/2)</f>
        <v>30.977322578430176</v>
      </c>
      <c r="AY48">
        <f>0.61365*EXP(17.502*AX48/(240.97+AX48))</f>
        <v>4.5055483303983088</v>
      </c>
      <c r="AZ48">
        <f>IF(AW48&lt;&gt;0,(1000-(AV48+U48)/2)/AW48*AP48,0)</f>
        <v>0.30478567456804623</v>
      </c>
      <c r="BA48">
        <f>U48*AA48/1000</f>
        <v>0.96833956463585491</v>
      </c>
      <c r="BB48">
        <f>(AY48-BA48)</f>
        <v>3.537208765762454</v>
      </c>
      <c r="BC48">
        <f>1/(1.6/F48+1.37/N48)</f>
        <v>0.19246104632594407</v>
      </c>
      <c r="BD48">
        <f>G48*AA48*0.001</f>
        <v>32.866528878728452</v>
      </c>
      <c r="BE48">
        <f>G48/S48</f>
        <v>0.9388157758688741</v>
      </c>
      <c r="BF48">
        <f>(1-AP48*AA48/AU48/F48)*100</f>
        <v>25.026925597642268</v>
      </c>
      <c r="BG48">
        <f>(S48-E48/(N48/1.35))</f>
        <v>395.71496186716968</v>
      </c>
      <c r="BH48">
        <f>E48*BF48/100/BG48</f>
        <v>-5.6292052479145435E-5</v>
      </c>
    </row>
    <row r="49" spans="1:60" x14ac:dyDescent="0.35">
      <c r="A49" s="1" t="s">
        <v>0</v>
      </c>
      <c r="B49" s="1" t="s">
        <v>2566</v>
      </c>
      <c r="K49" s="1">
        <v>2.72</v>
      </c>
    </row>
    <row r="50" spans="1:60" x14ac:dyDescent="0.35">
      <c r="A50" s="1" t="s">
        <v>0</v>
      </c>
      <c r="B50" s="1" t="s">
        <v>2561</v>
      </c>
      <c r="K50" s="1">
        <v>2.72</v>
      </c>
    </row>
    <row r="51" spans="1:60" x14ac:dyDescent="0.35">
      <c r="A51" s="1">
        <v>12</v>
      </c>
      <c r="B51" s="1" t="s">
        <v>2565</v>
      </c>
      <c r="C51" s="1">
        <v>2715.5000023581088</v>
      </c>
      <c r="D51" s="1">
        <v>0</v>
      </c>
      <c r="E51">
        <f>(R51-S51*(1000-T51)/(1000-U51))*AO51</f>
        <v>7.5013336232558459E-2</v>
      </c>
      <c r="F51">
        <f>IF(AZ51&lt;&gt;0,1/(1/AZ51-1/N51),0)</f>
        <v>0.25144085232728874</v>
      </c>
      <c r="G51">
        <f>((BC51-AP51/2)*S51-E51)/(BC51+AP51/2)</f>
        <v>369.45399575785501</v>
      </c>
      <c r="H51">
        <f>AP51*1000</f>
        <v>10.293746520662824</v>
      </c>
      <c r="I51">
        <f>(AU51-BA51)</f>
        <v>3.7192571505628291</v>
      </c>
      <c r="J51">
        <f>(P51+AT51*D51)</f>
        <v>31.053590774536133</v>
      </c>
      <c r="K51" s="1"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31.355361938476563</v>
      </c>
      <c r="P51" s="1">
        <v>31.053590774536133</v>
      </c>
      <c r="Q51" s="1">
        <v>31.370494842529297</v>
      </c>
      <c r="R51" s="1">
        <v>400.05844116210938</v>
      </c>
      <c r="S51" s="1">
        <v>396.29605102539063</v>
      </c>
      <c r="T51" s="1">
        <v>-0.12833157181739807</v>
      </c>
      <c r="U51" s="1">
        <v>9.1092100143432617</v>
      </c>
      <c r="V51" s="1">
        <v>-0.24663220345973969</v>
      </c>
      <c r="W51" s="1">
        <v>17.506404876708984</v>
      </c>
      <c r="X51" s="1">
        <v>300.33901977539063</v>
      </c>
      <c r="Y51" s="1">
        <v>2000.424072265625</v>
      </c>
      <c r="Z51" s="1">
        <v>9.60397869348526E-2</v>
      </c>
      <c r="AA51" s="1">
        <v>88.473594665527344</v>
      </c>
      <c r="AB51" s="1">
        <v>10.068393707275391</v>
      </c>
      <c r="AC51" s="1">
        <v>0.49756604433059692</v>
      </c>
      <c r="AD51" s="1">
        <v>6.1124227941036224E-2</v>
      </c>
      <c r="AE51" s="1">
        <v>2.9412081465125084E-2</v>
      </c>
      <c r="AF51" s="1">
        <v>2.4768708273768425E-2</v>
      </c>
      <c r="AG51" s="1">
        <v>1.501921471208334E-2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1.1041875727036419</v>
      </c>
      <c r="AP51">
        <f>(U51-T51)/(1000-U51)*AO51</f>
        <v>1.0293746520662823E-2</v>
      </c>
      <c r="AQ51">
        <f>(P51+273.15)</f>
        <v>304.20359077453611</v>
      </c>
      <c r="AR51">
        <f>(O51+273.15)</f>
        <v>304.50536193847654</v>
      </c>
      <c r="AS51">
        <f>(Y51*AK51+Z51*AL51)*AM51</f>
        <v>320.06784440842603</v>
      </c>
      <c r="AT51">
        <f>((AS51+0.00000010773*(AR51^4-AQ51^4))-AP51*44100)/(L51*0.92*2*29.3+0.00000043092*AQ51^3)</f>
        <v>-1.0212398387262007</v>
      </c>
      <c r="AU51">
        <f>0.61365*EXP(17.502*J51/(240.97+J51))</f>
        <v>4.5251817050949974</v>
      </c>
      <c r="AV51">
        <f>AU51*1000/AA51</f>
        <v>51.147257237623911</v>
      </c>
      <c r="AW51">
        <f>(AV51-U51)</f>
        <v>42.03804722328065</v>
      </c>
      <c r="AX51">
        <f>IF(D51,P51,(O51+P51)/2)</f>
        <v>31.204476356506348</v>
      </c>
      <c r="AY51">
        <f>0.61365*EXP(17.502*AX51/(240.97+AX51))</f>
        <v>4.5642431377685693</v>
      </c>
      <c r="AZ51">
        <f>IF(AW51&lt;&gt;0,(1000-(AV51+U51)/2)/AW51*AP51,0)</f>
        <v>0.23748995921658123</v>
      </c>
      <c r="BA51">
        <f>U51*AA51/1000</f>
        <v>0.80592455453216827</v>
      </c>
      <c r="BB51">
        <f>(AY51-BA51)</f>
        <v>3.758318583236401</v>
      </c>
      <c r="BC51">
        <f>1/(1.6/F51+1.37/N51)</f>
        <v>0.14962459975917919</v>
      </c>
      <c r="BD51">
        <f>G51*AA51*0.001</f>
        <v>32.686923068239928</v>
      </c>
      <c r="BE51">
        <f>G51/S51</f>
        <v>0.93226766908707892</v>
      </c>
      <c r="BF51">
        <f>(1-AP51*AA51/AU51/F51)*100</f>
        <v>19.958488757779357</v>
      </c>
      <c r="BG51">
        <f>(S51-E51/(N51/1.35))</f>
        <v>396.27239220060875</v>
      </c>
      <c r="BH51">
        <f>E51*BF51/100/BG51</f>
        <v>3.7780901656230514E-5</v>
      </c>
    </row>
    <row r="52" spans="1:60" x14ac:dyDescent="0.35">
      <c r="A52" s="1" t="s">
        <v>0</v>
      </c>
      <c r="B52" s="1" t="s">
        <v>2564</v>
      </c>
    </row>
    <row r="53" spans="1:60" x14ac:dyDescent="0.35">
      <c r="A53" s="1" t="s">
        <v>0</v>
      </c>
      <c r="B53" s="1" t="s">
        <v>2563</v>
      </c>
    </row>
    <row r="54" spans="1:60" x14ac:dyDescent="0.35">
      <c r="A54" s="1" t="s">
        <v>0</v>
      </c>
      <c r="B54" s="1" t="s">
        <v>2562</v>
      </c>
    </row>
    <row r="55" spans="1:60" x14ac:dyDescent="0.35">
      <c r="A55" s="1" t="s">
        <v>0</v>
      </c>
      <c r="B55" s="1" t="s">
        <v>2561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A16E11-2526-4374-9C8A-41F7E0922299}">
  <dimension ref="A1:BH55"/>
  <sheetViews>
    <sheetView zoomScale="46" workbookViewId="0">
      <selection activeCell="K18" sqref="K18:K51"/>
    </sheetView>
  </sheetViews>
  <sheetFormatPr defaultRowHeight="14.5" x14ac:dyDescent="0.35"/>
  <sheetData>
    <row r="1" spans="1:60" x14ac:dyDescent="0.35">
      <c r="A1" s="1" t="s">
        <v>398</v>
      </c>
    </row>
    <row r="2" spans="1:60" x14ac:dyDescent="0.35">
      <c r="A2" s="1" t="s">
        <v>2650</v>
      </c>
    </row>
    <row r="3" spans="1:60" x14ac:dyDescent="0.35">
      <c r="A3" s="1" t="s">
        <v>69</v>
      </c>
      <c r="B3" s="1" t="s">
        <v>396</v>
      </c>
    </row>
    <row r="4" spans="1:60" x14ac:dyDescent="0.35">
      <c r="A4" s="1" t="s">
        <v>67</v>
      </c>
      <c r="B4" s="1" t="s">
        <v>66</v>
      </c>
      <c r="C4" s="1">
        <v>1</v>
      </c>
      <c r="D4" s="1">
        <v>0.15999999642372131</v>
      </c>
    </row>
    <row r="5" spans="1:60" x14ac:dyDescent="0.35">
      <c r="A5" s="1" t="s">
        <v>65</v>
      </c>
      <c r="B5" s="1">
        <v>4</v>
      </c>
    </row>
    <row r="6" spans="1:60" x14ac:dyDescent="0.35">
      <c r="A6" s="1" t="s">
        <v>64</v>
      </c>
      <c r="B6" s="1" t="s">
        <v>395</v>
      </c>
    </row>
    <row r="7" spans="1:60" x14ac:dyDescent="0.35">
      <c r="A7" s="1" t="s">
        <v>0</v>
      </c>
      <c r="B7" s="1" t="s">
        <v>62</v>
      </c>
    </row>
    <row r="9" spans="1:60" x14ac:dyDescent="0.35">
      <c r="A9" s="1" t="s">
        <v>61</v>
      </c>
      <c r="B9" s="1" t="s">
        <v>60</v>
      </c>
      <c r="C9" s="1" t="s">
        <v>59</v>
      </c>
      <c r="D9" s="1" t="s">
        <v>58</v>
      </c>
      <c r="E9" s="1" t="s">
        <v>57</v>
      </c>
      <c r="F9" s="1" t="s">
        <v>56</v>
      </c>
      <c r="G9" s="1" t="s">
        <v>55</v>
      </c>
      <c r="H9" s="1" t="s">
        <v>54</v>
      </c>
      <c r="I9" s="1" t="s">
        <v>53</v>
      </c>
      <c r="J9" s="1" t="s">
        <v>52</v>
      </c>
      <c r="K9" s="1" t="s">
        <v>51</v>
      </c>
      <c r="L9" s="1" t="s">
        <v>50</v>
      </c>
      <c r="M9" s="1" t="s">
        <v>49</v>
      </c>
      <c r="N9" s="1" t="s">
        <v>48</v>
      </c>
      <c r="O9" s="1" t="s">
        <v>47</v>
      </c>
      <c r="P9" s="1" t="s">
        <v>46</v>
      </c>
      <c r="Q9" s="1" t="s">
        <v>45</v>
      </c>
      <c r="R9" s="1" t="s">
        <v>44</v>
      </c>
      <c r="S9" s="1" t="s">
        <v>43</v>
      </c>
      <c r="T9" s="1" t="s">
        <v>42</v>
      </c>
      <c r="U9" s="1" t="s">
        <v>41</v>
      </c>
      <c r="V9" s="1" t="s">
        <v>40</v>
      </c>
      <c r="W9" s="1" t="s">
        <v>39</v>
      </c>
      <c r="X9" s="1" t="s">
        <v>38</v>
      </c>
      <c r="Y9" s="1" t="s">
        <v>37</v>
      </c>
      <c r="Z9" s="1" t="s">
        <v>36</v>
      </c>
      <c r="AA9" s="1" t="s">
        <v>35</v>
      </c>
      <c r="AB9" s="1" t="s">
        <v>34</v>
      </c>
      <c r="AC9" s="1" t="s">
        <v>33</v>
      </c>
      <c r="AD9" s="1" t="s">
        <v>394</v>
      </c>
      <c r="AE9" s="1" t="s">
        <v>393</v>
      </c>
      <c r="AF9" s="1" t="s">
        <v>392</v>
      </c>
      <c r="AG9" s="1" t="s">
        <v>391</v>
      </c>
      <c r="AH9" s="1" t="s">
        <v>32</v>
      </c>
      <c r="AI9" s="1" t="s">
        <v>31</v>
      </c>
      <c r="AJ9" s="1" t="s">
        <v>30</v>
      </c>
      <c r="AK9" s="1" t="s">
        <v>29</v>
      </c>
      <c r="AL9" s="1" t="s">
        <v>28</v>
      </c>
      <c r="AM9" s="1" t="s">
        <v>27</v>
      </c>
      <c r="AN9" s="1" t="s">
        <v>26</v>
      </c>
      <c r="AO9" s="1" t="s">
        <v>25</v>
      </c>
      <c r="AP9" s="1" t="s">
        <v>24</v>
      </c>
      <c r="AQ9" s="1" t="s">
        <v>23</v>
      </c>
      <c r="AR9" s="1" t="s">
        <v>22</v>
      </c>
      <c r="AS9" s="1" t="s">
        <v>21</v>
      </c>
      <c r="AT9" s="1" t="s">
        <v>20</v>
      </c>
      <c r="AU9" s="1" t="s">
        <v>19</v>
      </c>
      <c r="AV9" s="1" t="s">
        <v>18</v>
      </c>
      <c r="AW9" s="1" t="s">
        <v>17</v>
      </c>
      <c r="AX9" s="1" t="s">
        <v>16</v>
      </c>
      <c r="AY9" s="1" t="s">
        <v>15</v>
      </c>
      <c r="AZ9" s="1" t="s">
        <v>14</v>
      </c>
      <c r="BA9" s="1" t="s">
        <v>13</v>
      </c>
      <c r="BB9" s="1" t="s">
        <v>12</v>
      </c>
      <c r="BC9" s="1" t="s">
        <v>11</v>
      </c>
      <c r="BD9" s="1" t="s">
        <v>10</v>
      </c>
      <c r="BE9" s="1" t="s">
        <v>9</v>
      </c>
      <c r="BF9" s="1" t="s">
        <v>8</v>
      </c>
      <c r="BG9" s="1" t="s">
        <v>7</v>
      </c>
      <c r="BH9" s="1" t="s">
        <v>6</v>
      </c>
    </row>
    <row r="10" spans="1:60" x14ac:dyDescent="0.35">
      <c r="A10" s="1" t="s">
        <v>5</v>
      </c>
      <c r="B10" s="1" t="s">
        <v>5</v>
      </c>
      <c r="C10" s="1" t="s">
        <v>5</v>
      </c>
      <c r="D10" s="1" t="s">
        <v>5</v>
      </c>
      <c r="E10" s="1" t="s">
        <v>4</v>
      </c>
      <c r="F10" s="1" t="s">
        <v>4</v>
      </c>
      <c r="G10" s="1" t="s">
        <v>4</v>
      </c>
      <c r="H10" s="1" t="s">
        <v>4</v>
      </c>
      <c r="I10" s="1" t="s">
        <v>4</v>
      </c>
      <c r="J10" s="1" t="s">
        <v>4</v>
      </c>
      <c r="K10" s="1" t="s">
        <v>5</v>
      </c>
      <c r="L10" s="1" t="s">
        <v>4</v>
      </c>
      <c r="M10" s="1" t="s">
        <v>5</v>
      </c>
      <c r="N10" s="1" t="s">
        <v>4</v>
      </c>
      <c r="O10" s="1" t="s">
        <v>5</v>
      </c>
      <c r="P10" s="1" t="s">
        <v>5</v>
      </c>
      <c r="Q10" s="1" t="s">
        <v>5</v>
      </c>
      <c r="R10" s="1" t="s">
        <v>5</v>
      </c>
      <c r="S10" s="1" t="s">
        <v>5</v>
      </c>
      <c r="T10" s="1" t="s">
        <v>5</v>
      </c>
      <c r="U10" s="1" t="s">
        <v>5</v>
      </c>
      <c r="V10" s="1" t="s">
        <v>5</v>
      </c>
      <c r="W10" s="1" t="s">
        <v>5</v>
      </c>
      <c r="X10" s="1" t="s">
        <v>5</v>
      </c>
      <c r="Y10" s="1" t="s">
        <v>5</v>
      </c>
      <c r="Z10" s="1" t="s">
        <v>5</v>
      </c>
      <c r="AA10" s="1" t="s">
        <v>5</v>
      </c>
      <c r="AB10" s="1" t="s">
        <v>5</v>
      </c>
      <c r="AC10" s="1" t="s">
        <v>5</v>
      </c>
      <c r="AD10" s="1" t="s">
        <v>5</v>
      </c>
      <c r="AE10" s="1" t="s">
        <v>5</v>
      </c>
      <c r="AF10" s="1" t="s">
        <v>5</v>
      </c>
      <c r="AG10" s="1" t="s">
        <v>5</v>
      </c>
      <c r="AH10" s="1" t="s">
        <v>5</v>
      </c>
      <c r="AI10" s="1" t="s">
        <v>5</v>
      </c>
      <c r="AJ10" s="1" t="s">
        <v>5</v>
      </c>
      <c r="AK10" s="1" t="s">
        <v>5</v>
      </c>
      <c r="AL10" s="1" t="s">
        <v>5</v>
      </c>
      <c r="AM10" s="1" t="s">
        <v>5</v>
      </c>
      <c r="AN10" s="1" t="s">
        <v>5</v>
      </c>
      <c r="AO10" s="1" t="s">
        <v>4</v>
      </c>
      <c r="AP10" s="1" t="s">
        <v>4</v>
      </c>
      <c r="AQ10" s="1" t="s">
        <v>4</v>
      </c>
      <c r="AR10" s="1" t="s">
        <v>4</v>
      </c>
      <c r="AS10" s="1" t="s">
        <v>4</v>
      </c>
      <c r="AT10" s="1" t="s">
        <v>4</v>
      </c>
      <c r="AU10" s="1" t="s">
        <v>4</v>
      </c>
      <c r="AV10" s="1" t="s">
        <v>4</v>
      </c>
      <c r="AW10" s="1" t="s">
        <v>4</v>
      </c>
      <c r="AX10" s="1" t="s">
        <v>4</v>
      </c>
      <c r="AY10" s="1" t="s">
        <v>4</v>
      </c>
      <c r="AZ10" s="1" t="s">
        <v>4</v>
      </c>
      <c r="BA10" s="1" t="s">
        <v>4</v>
      </c>
      <c r="BB10" s="1" t="s">
        <v>4</v>
      </c>
      <c r="BC10" s="1" t="s">
        <v>4</v>
      </c>
      <c r="BD10" s="1" t="s">
        <v>4</v>
      </c>
      <c r="BE10" s="1" t="s">
        <v>4</v>
      </c>
      <c r="BF10" s="1" t="s">
        <v>4</v>
      </c>
      <c r="BG10" s="1" t="s">
        <v>4</v>
      </c>
      <c r="BH10" s="1" t="s">
        <v>4</v>
      </c>
    </row>
    <row r="11" spans="1:60" x14ac:dyDescent="0.35">
      <c r="A11" s="1" t="s">
        <v>0</v>
      </c>
      <c r="B11" s="1" t="s">
        <v>2649</v>
      </c>
    </row>
    <row r="12" spans="1:60" x14ac:dyDescent="0.35">
      <c r="A12" s="1" t="s">
        <v>0</v>
      </c>
      <c r="B12" s="1" t="s">
        <v>2648</v>
      </c>
    </row>
    <row r="13" spans="1:60" x14ac:dyDescent="0.35">
      <c r="A13" s="1" t="s">
        <v>0</v>
      </c>
      <c r="B13" s="1" t="s">
        <v>2647</v>
      </c>
    </row>
    <row r="14" spans="1:60" x14ac:dyDescent="0.35">
      <c r="A14" s="1" t="s">
        <v>0</v>
      </c>
      <c r="B14" s="1" t="s">
        <v>2646</v>
      </c>
    </row>
    <row r="15" spans="1:60" x14ac:dyDescent="0.35">
      <c r="A15" s="1" t="s">
        <v>0</v>
      </c>
      <c r="B15" s="1" t="s">
        <v>2645</v>
      </c>
    </row>
    <row r="16" spans="1:60" x14ac:dyDescent="0.35">
      <c r="A16" s="1" t="s">
        <v>0</v>
      </c>
      <c r="B16" s="1" t="s">
        <v>2644</v>
      </c>
    </row>
    <row r="17" spans="1:60" x14ac:dyDescent="0.35">
      <c r="A17" s="1" t="s">
        <v>0</v>
      </c>
      <c r="B17" s="1" t="s">
        <v>2643</v>
      </c>
    </row>
    <row r="18" spans="1:60" x14ac:dyDescent="0.35">
      <c r="A18" s="1">
        <v>1</v>
      </c>
      <c r="B18" s="1" t="s">
        <v>2642</v>
      </c>
      <c r="C18" s="1">
        <v>459.50000255927444</v>
      </c>
      <c r="D18" s="1">
        <v>0</v>
      </c>
      <c r="E18">
        <f>(R18-S18*(1000-T18)/(1000-U18))*AO18</f>
        <v>-3.6727038889604895</v>
      </c>
      <c r="F18">
        <f>IF(AZ18&lt;&gt;0,1/(1/AZ18-1/N18),0)</f>
        <v>2.5242027956052402</v>
      </c>
      <c r="G18">
        <f>((BC18-AP18/2)*S18-E18)/(BC18+AP18/2)</f>
        <v>383.07994549264015</v>
      </c>
      <c r="H18">
        <f>AP18*1000</f>
        <v>32.910628712061062</v>
      </c>
      <c r="I18">
        <f>(AU18-BA18)</f>
        <v>1.762436470487323</v>
      </c>
      <c r="J18">
        <f>(P18+AT18*D18)</f>
        <v>30.238716125488281</v>
      </c>
      <c r="K18" s="1"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31.499458312988281</v>
      </c>
      <c r="P18" s="1">
        <v>30.238716125488281</v>
      </c>
      <c r="Q18" s="1">
        <v>31.622756958007813</v>
      </c>
      <c r="R18" s="1">
        <v>400.08978271484375</v>
      </c>
      <c r="S18" s="1">
        <v>391.73895263671875</v>
      </c>
      <c r="T18" s="1">
        <v>-4.7656022012233734E-2</v>
      </c>
      <c r="U18" s="1">
        <v>28.900060653686523</v>
      </c>
      <c r="V18" s="1">
        <v>-9.08360555768013E-2</v>
      </c>
      <c r="W18" s="1">
        <v>55.085742950439453</v>
      </c>
      <c r="X18" s="1">
        <v>300.299560546875</v>
      </c>
      <c r="Y18" s="1">
        <v>0.13377663493156433</v>
      </c>
      <c r="Z18" s="1">
        <v>0.14748924970626831</v>
      </c>
      <c r="AA18" s="1">
        <v>88.469757080078125</v>
      </c>
      <c r="AB18" s="1">
        <v>16.978559494018555</v>
      </c>
      <c r="AC18" s="1">
        <v>0.45750999450683594</v>
      </c>
      <c r="AD18" s="1">
        <v>6.8449363112449646E-2</v>
      </c>
      <c r="AE18" s="1">
        <v>3.9587467908859253E-3</v>
      </c>
      <c r="AF18" s="1">
        <v>1.2493167072534561E-2</v>
      </c>
      <c r="AG18" s="1">
        <v>1.7435695976018906E-2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1.1040425020105695</v>
      </c>
      <c r="AP18">
        <f>(U18-T18)/(1000-U18)*AO18</f>
        <v>3.291062871206106E-2</v>
      </c>
      <c r="AQ18">
        <f>(P18+273.15)</f>
        <v>303.38871612548826</v>
      </c>
      <c r="AR18">
        <f>(O18+273.15)</f>
        <v>304.64945831298826</v>
      </c>
      <c r="AS18">
        <f>(Y18*AK18+Z18*AL18)*AM18</f>
        <v>2.1404261110627765E-2</v>
      </c>
      <c r="AT18">
        <f>((AS18+0.00000010773*(AR18^4-AQ18^4))-AP18*44100)/(L18*0.92*2*29.3+0.00000043092*AQ18^3)</f>
        <v>-11.270849330295304</v>
      </c>
      <c r="AU18">
        <f>0.61365*EXP(17.502*J18/(240.97+J18))</f>
        <v>4.3192178161184938</v>
      </c>
      <c r="AV18">
        <f>AU18*1000/AA18</f>
        <v>48.821404722621395</v>
      </c>
      <c r="AW18">
        <f>(AV18-U18)</f>
        <v>19.921344068934872</v>
      </c>
      <c r="AX18">
        <f>IF(D18,P18,(O18+P18)/2)</f>
        <v>30.869087219238281</v>
      </c>
      <c r="AY18">
        <f>0.61365*EXP(17.502*AX18/(240.97+AX18))</f>
        <v>4.4778131732862381</v>
      </c>
      <c r="AZ18">
        <f>IF(AW18&lt;&gt;0,(1000-(AV18+U18)/2)/AW18*AP18,0)</f>
        <v>1.5878294886944249</v>
      </c>
      <c r="BA18">
        <f>U18*AA18/1000</f>
        <v>2.5567813456311708</v>
      </c>
      <c r="BB18">
        <f>(AY18-BA18)</f>
        <v>1.9210318276550673</v>
      </c>
      <c r="BC18">
        <f>1/(1.6/F18+1.37/N18)</f>
        <v>1.0482939322851339</v>
      </c>
      <c r="BD18">
        <f>G18*AA18*0.001</f>
        <v>33.890989719983445</v>
      </c>
      <c r="BE18">
        <f>G18/S18</f>
        <v>0.97789597617036417</v>
      </c>
      <c r="BF18">
        <f>(1-AP18*AA18/AU18/F18)*100</f>
        <v>73.294441525036021</v>
      </c>
      <c r="BG18">
        <f>(S18-E18/(N18/1.35))</f>
        <v>392.89730476646838</v>
      </c>
      <c r="BH18">
        <f>E18*BF18/100/BG18</f>
        <v>-6.8513776287721885E-3</v>
      </c>
    </row>
    <row r="19" spans="1:60" x14ac:dyDescent="0.35">
      <c r="A19" s="1" t="s">
        <v>0</v>
      </c>
      <c r="B19" s="1" t="s">
        <v>2641</v>
      </c>
      <c r="K19" s="1">
        <v>2.72</v>
      </c>
    </row>
    <row r="20" spans="1:60" x14ac:dyDescent="0.35">
      <c r="A20" s="1" t="s">
        <v>0</v>
      </c>
      <c r="B20" s="1" t="s">
        <v>2640</v>
      </c>
      <c r="K20" s="1">
        <v>2.72</v>
      </c>
    </row>
    <row r="21" spans="1:60" x14ac:dyDescent="0.35">
      <c r="A21" s="1">
        <v>2</v>
      </c>
      <c r="B21" s="1" t="s">
        <v>2639</v>
      </c>
      <c r="C21" s="1">
        <v>665.50000255927444</v>
      </c>
      <c r="D21" s="1">
        <v>0</v>
      </c>
      <c r="E21">
        <f>(R21-S21*(1000-T21)/(1000-U21))*AO21</f>
        <v>-3.5087703676897983</v>
      </c>
      <c r="F21">
        <f>IF(AZ21&lt;&gt;0,1/(1/AZ21-1/N21),0)</f>
        <v>2.3852342192234799</v>
      </c>
      <c r="G21">
        <f>((BC21-AP21/2)*S21-E21)/(BC21+AP21/2)</f>
        <v>382.90908081202002</v>
      </c>
      <c r="H21">
        <f>AP21*1000</f>
        <v>32.183135498920151</v>
      </c>
      <c r="I21">
        <f>(AU21-BA21)</f>
        <v>1.7874366755715108</v>
      </c>
      <c r="J21">
        <f>(P21+AT21*D21)</f>
        <v>30.134250640869141</v>
      </c>
      <c r="K21" s="1"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31.452255249023438</v>
      </c>
      <c r="P21" s="1">
        <v>30.134250640869141</v>
      </c>
      <c r="Q21" s="1">
        <v>31.619604110717773</v>
      </c>
      <c r="R21" s="1">
        <v>400.02587890625</v>
      </c>
      <c r="S21" s="1">
        <v>391.78448486328125</v>
      </c>
      <c r="T21" s="1">
        <v>5.2362936548888683E-3</v>
      </c>
      <c r="U21" s="1">
        <v>28.325956344604492</v>
      </c>
      <c r="V21" s="1">
        <v>1.0007530450820923E-2</v>
      </c>
      <c r="W21" s="1">
        <v>54.136165618896484</v>
      </c>
      <c r="X21" s="1">
        <v>300.34027099609375</v>
      </c>
      <c r="Y21" s="1">
        <v>26.298742294311523</v>
      </c>
      <c r="Z21" s="1">
        <v>6.6315136849880219E-2</v>
      </c>
      <c r="AA21" s="1">
        <v>88.469284057617188</v>
      </c>
      <c r="AB21" s="1">
        <v>16.853958129882813</v>
      </c>
      <c r="AC21" s="1">
        <v>0.47234955430030823</v>
      </c>
      <c r="AD21" s="1">
        <v>6.0951340943574905E-2</v>
      </c>
      <c r="AE21" s="1">
        <v>1.2414137832820415E-2</v>
      </c>
      <c r="AF21" s="1">
        <v>2.5741949677467346E-2</v>
      </c>
      <c r="AG21" s="1">
        <v>8.4268292412161827E-3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1.1041921727797561</v>
      </c>
      <c r="AP21">
        <f>(U21-T21)/(1000-U21)*AO21</f>
        <v>3.218313549892015E-2</v>
      </c>
      <c r="AQ21">
        <f>(P21+273.15)</f>
        <v>303.28425064086912</v>
      </c>
      <c r="AR21">
        <f>(O21+273.15)</f>
        <v>304.60225524902341</v>
      </c>
      <c r="AS21">
        <f>(Y21*AK21+Z21*AL21)*AM21</f>
        <v>4.2077986730382122</v>
      </c>
      <c r="AT21">
        <f>((AS21+0.00000010773*(AR21^4-AQ21^4))-AP21*44100)/(L21*0.92*2*29.3+0.00000043092*AQ21^3)</f>
        <v>-10.981920005891165</v>
      </c>
      <c r="AU21">
        <f>0.61365*EXP(17.502*J21/(240.97+J21))</f>
        <v>4.2934137536259893</v>
      </c>
      <c r="AV21">
        <f>AU21*1000/AA21</f>
        <v>48.529993198880504</v>
      </c>
      <c r="AW21">
        <f>(AV21-U21)</f>
        <v>20.204036854276012</v>
      </c>
      <c r="AX21">
        <f>IF(D21,P21,(O21+P21)/2)</f>
        <v>30.793252944946289</v>
      </c>
      <c r="AY21">
        <f>0.61365*EXP(17.502*AX21/(240.97+AX21))</f>
        <v>4.4584694630087842</v>
      </c>
      <c r="AZ21">
        <f>IF(AW21&lt;&gt;0,(1000-(AV21+U21)/2)/AW21*AP21,0)</f>
        <v>1.531694037339995</v>
      </c>
      <c r="BA21">
        <f>U21*AA21/1000</f>
        <v>2.5059770780544786</v>
      </c>
      <c r="BB21">
        <f>(AY21-BA21)</f>
        <v>1.9524923849543057</v>
      </c>
      <c r="BC21">
        <f>1/(1.6/F21+1.37/N21)</f>
        <v>1.0092231945397723</v>
      </c>
      <c r="BD21">
        <f>G21*AA21*0.001</f>
        <v>33.875692238599697</v>
      </c>
      <c r="BE21">
        <f>G21/S21</f>
        <v>0.97734620845346021</v>
      </c>
      <c r="BF21">
        <f>(1-AP21*AA21/AU21/F21)*100</f>
        <v>72.197292413555729</v>
      </c>
      <c r="BG21">
        <f>(S21-E21/(N21/1.35))</f>
        <v>392.89113319407448</v>
      </c>
      <c r="BH21">
        <f>E21*BF21/100/BG21</f>
        <v>-6.4476822927685357E-3</v>
      </c>
    </row>
    <row r="22" spans="1:60" x14ac:dyDescent="0.35">
      <c r="A22" s="1" t="s">
        <v>0</v>
      </c>
      <c r="B22" s="1" t="s">
        <v>2638</v>
      </c>
      <c r="K22" s="1">
        <v>2.72</v>
      </c>
    </row>
    <row r="23" spans="1:60" x14ac:dyDescent="0.35">
      <c r="A23" s="1" t="s">
        <v>0</v>
      </c>
      <c r="B23" s="1" t="s">
        <v>2637</v>
      </c>
      <c r="K23" s="1">
        <v>2.72</v>
      </c>
    </row>
    <row r="24" spans="1:60" x14ac:dyDescent="0.35">
      <c r="A24" s="1">
        <v>3</v>
      </c>
      <c r="B24" s="1" t="s">
        <v>2636</v>
      </c>
      <c r="C24" s="1">
        <v>871.50000255927444</v>
      </c>
      <c r="D24" s="1">
        <v>0</v>
      </c>
      <c r="E24">
        <f>(R24-S24*(1000-T24)/(1000-U24))*AO24</f>
        <v>-3.4303417790199742</v>
      </c>
      <c r="F24">
        <f>IF(AZ24&lt;&gt;0,1/(1/AZ24-1/N24),0)</f>
        <v>2.2147922861354297</v>
      </c>
      <c r="G24">
        <f>((BC24-AP24/2)*S24-E24)/(BC24+AP24/2)</f>
        <v>382.96697100900809</v>
      </c>
      <c r="H24">
        <f>AP24*1000</f>
        <v>31.341538486547005</v>
      </c>
      <c r="I24">
        <f>(AU24-BA24)</f>
        <v>1.8275318364999897</v>
      </c>
      <c r="J24">
        <f>(P24+AT24*D24)</f>
        <v>30.065740585327148</v>
      </c>
      <c r="K24" s="1"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31.376375198364258</v>
      </c>
      <c r="P24" s="1">
        <v>30.065740585327148</v>
      </c>
      <c r="Q24" s="1">
        <v>31.568658828735352</v>
      </c>
      <c r="R24" s="1">
        <v>400.07376098632813</v>
      </c>
      <c r="S24" s="1">
        <v>392.052001953125</v>
      </c>
      <c r="T24" s="1">
        <v>8.2321159541606903E-2</v>
      </c>
      <c r="U24" s="1">
        <v>27.681949615478516</v>
      </c>
      <c r="V24" s="1">
        <v>0.15801306068897247</v>
      </c>
      <c r="W24" s="1">
        <v>53.134693145751953</v>
      </c>
      <c r="X24" s="1">
        <v>300.32696533203125</v>
      </c>
      <c r="Y24" s="1">
        <v>50.669742584228516</v>
      </c>
      <c r="Z24" s="1">
        <v>0.10633300244808197</v>
      </c>
      <c r="AA24" s="1">
        <v>88.470367431640625</v>
      </c>
      <c r="AB24" s="1">
        <v>16.943485260009766</v>
      </c>
      <c r="AC24" s="1">
        <v>0.47850027680397034</v>
      </c>
      <c r="AD24" s="1">
        <v>4.4442955404520035E-2</v>
      </c>
      <c r="AE24" s="1">
        <v>1.9810948520898819E-2</v>
      </c>
      <c r="AF24" s="1">
        <v>2.9308972880244255E-2</v>
      </c>
      <c r="AG24" s="1">
        <v>3.3151274546980858E-3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1.1041432548971735</v>
      </c>
      <c r="AP24">
        <f>(U24-T24)/(1000-U24)*AO24</f>
        <v>3.1341538486547006E-2</v>
      </c>
      <c r="AQ24">
        <f>(P24+273.15)</f>
        <v>303.21574058532713</v>
      </c>
      <c r="AR24">
        <f>(O24+273.15)</f>
        <v>304.52637519836424</v>
      </c>
      <c r="AS24">
        <f>(Y24*AK24+Z24*AL24)*AM24</f>
        <v>8.107158632267442</v>
      </c>
      <c r="AT24">
        <f>((AS24+0.00000010773*(AR24^4-AQ24^4))-AP24*44100)/(L24*0.92*2*29.3+0.00000043092*AQ24^3)</f>
        <v>-10.661466552681738</v>
      </c>
      <c r="AU24">
        <f>0.61365*EXP(17.502*J24/(240.97+J24))</f>
        <v>4.2765640902055368</v>
      </c>
      <c r="AV24">
        <f>AU24*1000/AA24</f>
        <v>48.33894347177835</v>
      </c>
      <c r="AW24">
        <f>(AV24-U24)</f>
        <v>20.656993856299835</v>
      </c>
      <c r="AX24">
        <f>IF(D24,P24,(O24+P24)/2)</f>
        <v>30.721057891845703</v>
      </c>
      <c r="AY24">
        <f>0.61365*EXP(17.502*AX24/(240.97+AX24))</f>
        <v>4.4401217193420512</v>
      </c>
      <c r="AZ24">
        <f>IF(AW24&lt;&gt;0,(1000-(AV24+U24)/2)/AW24*AP24,0)</f>
        <v>1.4595653570431799</v>
      </c>
      <c r="BA24">
        <f>U24*AA24/1000</f>
        <v>2.4490322537055471</v>
      </c>
      <c r="BB24">
        <f>(AY24-BA24)</f>
        <v>1.9910894656365041</v>
      </c>
      <c r="BC24">
        <f>1/(1.6/F24+1.37/N24)</f>
        <v>0.95924843393866366</v>
      </c>
      <c r="BD24">
        <f>G24*AA24*0.001</f>
        <v>33.881228639349409</v>
      </c>
      <c r="BE24">
        <f>G24/S24</f>
        <v>0.97682697474096014</v>
      </c>
      <c r="BF24">
        <f>(1-AP24*AA24/AU24/F24)*100</f>
        <v>70.725454915862187</v>
      </c>
      <c r="BG24">
        <f>(S24-E24/(N24/1.35))</f>
        <v>393.13391430588524</v>
      </c>
      <c r="BH24">
        <f>E24*BF24/100/BG24</f>
        <v>-6.1712427752876713E-3</v>
      </c>
    </row>
    <row r="25" spans="1:60" x14ac:dyDescent="0.35">
      <c r="A25" s="1" t="s">
        <v>0</v>
      </c>
      <c r="B25" s="1" t="s">
        <v>2635</v>
      </c>
      <c r="K25" s="1">
        <v>2.72</v>
      </c>
    </row>
    <row r="26" spans="1:60" x14ac:dyDescent="0.35">
      <c r="A26" s="1" t="s">
        <v>0</v>
      </c>
      <c r="B26" s="1" t="s">
        <v>2634</v>
      </c>
      <c r="K26" s="1">
        <v>2.72</v>
      </c>
    </row>
    <row r="27" spans="1:60" x14ac:dyDescent="0.35">
      <c r="A27" s="1">
        <v>4</v>
      </c>
      <c r="B27" s="1" t="s">
        <v>2633</v>
      </c>
      <c r="C27" s="1">
        <v>1077.5000025592744</v>
      </c>
      <c r="D27" s="1">
        <v>0</v>
      </c>
      <c r="E27">
        <f>(R27-S27*(1000-T27)/(1000-U27))*AO27</f>
        <v>-2.6707759207370185</v>
      </c>
      <c r="F27">
        <f>IF(AZ27&lt;&gt;0,1/(1/AZ27-1/N27),0)</f>
        <v>2.1318984530456935</v>
      </c>
      <c r="G27">
        <f>((BC27-AP27/2)*S27-E27)/(BC27+AP27/2)</f>
        <v>381.62169564679169</v>
      </c>
      <c r="H27">
        <f>AP27*1000</f>
        <v>30.805620379961042</v>
      </c>
      <c r="I27">
        <f>(AU27-BA27)</f>
        <v>1.8426683916052315</v>
      </c>
      <c r="J27">
        <f>(P27+AT27*D27)</f>
        <v>30.009889602661133</v>
      </c>
      <c r="K27" s="1"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31.318700790405273</v>
      </c>
      <c r="P27" s="1">
        <v>30.009889602661133</v>
      </c>
      <c r="Q27" s="1">
        <v>31.517183303833008</v>
      </c>
      <c r="R27" s="1">
        <v>400.01641845703125</v>
      </c>
      <c r="S27" s="1">
        <v>391.51126098632813</v>
      </c>
      <c r="T27" s="1">
        <v>0.21806970238685608</v>
      </c>
      <c r="U27" s="1">
        <v>27.357534408569336</v>
      </c>
      <c r="V27" s="1">
        <v>0.41993129253387451</v>
      </c>
      <c r="W27" s="1">
        <v>52.681709289550781</v>
      </c>
      <c r="X27" s="1">
        <v>300.296875</v>
      </c>
      <c r="Y27" s="1">
        <v>100.24391174316406</v>
      </c>
      <c r="Z27" s="1">
        <v>0.12576937675476074</v>
      </c>
      <c r="AA27" s="1">
        <v>88.465652465820313</v>
      </c>
      <c r="AB27" s="1">
        <v>16.938438415527344</v>
      </c>
      <c r="AC27" s="1">
        <v>0.48391732573509216</v>
      </c>
      <c r="AD27" s="1">
        <v>6.2166284769773483E-2</v>
      </c>
      <c r="AE27" s="1">
        <v>6.8648294545710087E-3</v>
      </c>
      <c r="AF27" s="1">
        <v>3.43584343791008E-2</v>
      </c>
      <c r="AG27" s="1">
        <v>1.3480850495398045E-2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1.1040326286764703</v>
      </c>
      <c r="AP27">
        <f>(U27-T27)/(1000-U27)*AO27</f>
        <v>3.0805620379961041E-2</v>
      </c>
      <c r="AQ27">
        <f>(P27+273.15)</f>
        <v>303.15988960266111</v>
      </c>
      <c r="AR27">
        <f>(O27+273.15)</f>
        <v>304.46870079040525</v>
      </c>
      <c r="AS27">
        <f>(Y27*AK27+Z27*AL27)*AM27</f>
        <v>16.039025520406085</v>
      </c>
      <c r="AT27">
        <f>((AS27+0.00000010773*(AR27^4-AQ27^4))-AP27*44100)/(L27*0.92*2*29.3+0.00000043092*AQ27^3)</f>
        <v>-10.41447059888516</v>
      </c>
      <c r="AU27">
        <f>0.61365*EXP(17.502*J27/(240.97+J27))</f>
        <v>4.2628705229154473</v>
      </c>
      <c r="AV27">
        <f>AU27*1000/AA27</f>
        <v>48.18673015001449</v>
      </c>
      <c r="AW27">
        <f>(AV27-U27)</f>
        <v>20.829195741445155</v>
      </c>
      <c r="AX27">
        <f>IF(D27,P27,(O27+P27)/2)</f>
        <v>30.664295196533203</v>
      </c>
      <c r="AY27">
        <f>0.61365*EXP(17.502*AX27/(240.97+AX27))</f>
        <v>4.4257421988105978</v>
      </c>
      <c r="AZ27">
        <f>IF(AW27&lt;&gt;0,(1000-(AV27+U27)/2)/AW27*AP27,0)</f>
        <v>1.4230999016943755</v>
      </c>
      <c r="BA27">
        <f>U27*AA27/1000</f>
        <v>2.4202021313102158</v>
      </c>
      <c r="BB27">
        <f>(AY27-BA27)</f>
        <v>2.0055400675003821</v>
      </c>
      <c r="BC27">
        <f>1/(1.6/F27+1.37/N27)</f>
        <v>0.93407990591569645</v>
      </c>
      <c r="BD27">
        <f>G27*AA27*0.001</f>
        <v>33.760412300506125</v>
      </c>
      <c r="BE27">
        <f>G27/S27</f>
        <v>0.97474002327641407</v>
      </c>
      <c r="BF27">
        <f>(1-AP27*AA27/AU27/F27)*100</f>
        <v>70.012795054672068</v>
      </c>
      <c r="BG27">
        <f>(S27-E27/(N27/1.35))</f>
        <v>392.35361013001187</v>
      </c>
      <c r="BH27">
        <f>E27*BF27/100/BG27</f>
        <v>-4.765815385604652E-3</v>
      </c>
    </row>
    <row r="28" spans="1:60" x14ac:dyDescent="0.35">
      <c r="A28" s="1" t="s">
        <v>0</v>
      </c>
      <c r="B28" s="1" t="s">
        <v>2632</v>
      </c>
      <c r="K28" s="1">
        <v>2.72</v>
      </c>
    </row>
    <row r="29" spans="1:60" x14ac:dyDescent="0.35">
      <c r="A29" s="1" t="s">
        <v>0</v>
      </c>
      <c r="B29" s="1" t="s">
        <v>2631</v>
      </c>
      <c r="K29" s="1">
        <v>2.72</v>
      </c>
    </row>
    <row r="30" spans="1:60" x14ac:dyDescent="0.35">
      <c r="A30" s="1">
        <v>5</v>
      </c>
      <c r="B30" s="1" t="s">
        <v>2630</v>
      </c>
      <c r="C30" s="1">
        <v>1282.0000025704503</v>
      </c>
      <c r="D30" s="1">
        <v>0</v>
      </c>
      <c r="E30">
        <f>(R30-S30*(1000-T30)/(1000-U30))*AO30</f>
        <v>-2.038775215754526</v>
      </c>
      <c r="F30">
        <f>IF(AZ30&lt;&gt;0,1/(1/AZ30-1/N30),0)</f>
        <v>2.0598881781295417</v>
      </c>
      <c r="G30">
        <f>((BC30-AP30/2)*S30-E30)/(BC30+AP30/2)</f>
        <v>380.54857136187366</v>
      </c>
      <c r="H30">
        <f>AP30*1000</f>
        <v>30.38622322914097</v>
      </c>
      <c r="I30">
        <f>(AU30-BA30)</f>
        <v>1.8601303414935311</v>
      </c>
      <c r="J30">
        <f>(P30+AT30*D30)</f>
        <v>30.023426055908203</v>
      </c>
      <c r="K30" s="1"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31.285305023193359</v>
      </c>
      <c r="P30" s="1">
        <v>30.023426055908203</v>
      </c>
      <c r="Q30" s="1">
        <v>31.481134414672852</v>
      </c>
      <c r="R30" s="1">
        <v>400.09066772460938</v>
      </c>
      <c r="S30" s="1">
        <v>391.17233276367188</v>
      </c>
      <c r="T30" s="1">
        <v>0.42666226625442505</v>
      </c>
      <c r="U30" s="1">
        <v>27.19740104675293</v>
      </c>
      <c r="V30" s="1">
        <v>0.8231818675994873</v>
      </c>
      <c r="W30" s="1">
        <v>52.473369598388672</v>
      </c>
      <c r="X30" s="1">
        <v>300.33779907226563</v>
      </c>
      <c r="Y30" s="1">
        <v>150.00592041015625</v>
      </c>
      <c r="Z30" s="1">
        <v>3.3157132565975189E-2</v>
      </c>
      <c r="AA30" s="1">
        <v>88.466377258300781</v>
      </c>
      <c r="AB30" s="1">
        <v>16.775968551635742</v>
      </c>
      <c r="AC30" s="1">
        <v>0.49290981888771057</v>
      </c>
      <c r="AD30" s="1">
        <v>4.1856478899717331E-2</v>
      </c>
      <c r="AE30" s="1">
        <v>6.9001908414065838E-3</v>
      </c>
      <c r="AF30" s="1">
        <v>2.1913304924964905E-2</v>
      </c>
      <c r="AG30" s="1">
        <v>1.3153314590454102E-2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1.1041830848245058</v>
      </c>
      <c r="AP30">
        <f>(U30-T30)/(1000-U30)*AO30</f>
        <v>3.038622322914097E-2</v>
      </c>
      <c r="AQ30">
        <f>(P30+273.15)</f>
        <v>303.17342605590818</v>
      </c>
      <c r="AR30">
        <f>(O30+273.15)</f>
        <v>304.43530502319334</v>
      </c>
      <c r="AS30">
        <f>(Y30*AK30+Z30*AL30)*AM30</f>
        <v>24.000946729162024</v>
      </c>
      <c r="AT30">
        <f>((AS30+0.00000010773*(AR30^4-AQ30^4))-AP30*44100)/(L30*0.92*2*29.3+0.00000043092*AQ30^3)</f>
        <v>-10.211113703808326</v>
      </c>
      <c r="AU30">
        <f>0.61365*EXP(17.502*J30/(240.97+J30))</f>
        <v>4.2661858829408805</v>
      </c>
      <c r="AV30">
        <f>AU30*1000/AA30</f>
        <v>48.223811295952949</v>
      </c>
      <c r="AW30">
        <f>(AV30-U30)</f>
        <v>21.026410249200019</v>
      </c>
      <c r="AX30">
        <f>IF(D30,P30,(O30+P30)/2)</f>
        <v>30.654365539550781</v>
      </c>
      <c r="AY30">
        <f>0.61365*EXP(17.502*AX30/(240.97+AX30))</f>
        <v>4.4232309228108893</v>
      </c>
      <c r="AZ30">
        <f>IF(AW30&lt;&gt;0,(1000-(AV30+U30)/2)/AW30*AP30,0)</f>
        <v>1.3906482364494201</v>
      </c>
      <c r="BA30">
        <f>U30*AA30/1000</f>
        <v>2.4060555414473495</v>
      </c>
      <c r="BB30">
        <f>(AY30-BA30)</f>
        <v>2.0171753813635398</v>
      </c>
      <c r="BC30">
        <f>1/(1.6/F30+1.37/N30)</f>
        <v>0.91173608382080207</v>
      </c>
      <c r="BD30">
        <f>G30*AA30*0.001</f>
        <v>33.665753479206913</v>
      </c>
      <c r="BE30">
        <f>G30/S30</f>
        <v>0.97284122492319358</v>
      </c>
      <c r="BF30">
        <f>(1-AP30*AA30/AU30/F30)*100</f>
        <v>69.410558505987467</v>
      </c>
      <c r="BG30">
        <f>(S30-E30/(N30/1.35))</f>
        <v>391.81535209892201</v>
      </c>
      <c r="BH30">
        <f>E30*BF30/100/BG30</f>
        <v>-3.6117146925360639E-3</v>
      </c>
    </row>
    <row r="31" spans="1:60" x14ac:dyDescent="0.35">
      <c r="A31" s="1" t="s">
        <v>0</v>
      </c>
      <c r="B31" s="1" t="s">
        <v>2629</v>
      </c>
      <c r="K31" s="1">
        <v>2.72</v>
      </c>
    </row>
    <row r="32" spans="1:60" x14ac:dyDescent="0.35">
      <c r="A32" s="1" t="s">
        <v>0</v>
      </c>
      <c r="B32" s="1" t="s">
        <v>2628</v>
      </c>
      <c r="K32" s="1">
        <v>2.72</v>
      </c>
    </row>
    <row r="33" spans="1:60" x14ac:dyDescent="0.35">
      <c r="A33" s="1">
        <v>6</v>
      </c>
      <c r="B33" s="1" t="s">
        <v>2627</v>
      </c>
      <c r="C33" s="1">
        <v>1487.5000025592744</v>
      </c>
      <c r="D33" s="1">
        <v>0</v>
      </c>
      <c r="E33">
        <f>(R33-S33*(1000-T33)/(1000-U33))*AO33</f>
        <v>-1.5093046087752857</v>
      </c>
      <c r="F33">
        <f>IF(AZ33&lt;&gt;0,1/(1/AZ33-1/N33),0)</f>
        <v>2.0626735420107329</v>
      </c>
      <c r="G33">
        <f>((BC33-AP33/2)*S33-E33)/(BC33+AP33/2)</f>
        <v>379.5413842716236</v>
      </c>
      <c r="H33">
        <f>AP33*1000</f>
        <v>30.297157866284707</v>
      </c>
      <c r="I33">
        <f>(AU33-BA33)</f>
        <v>1.8526415948135937</v>
      </c>
      <c r="J33">
        <f>(P33+AT33*D33)</f>
        <v>30.067375183105469</v>
      </c>
      <c r="K33" s="1"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31.279514312744141</v>
      </c>
      <c r="P33" s="1">
        <v>30.067375183105469</v>
      </c>
      <c r="Q33" s="1">
        <v>31.4659423828125</v>
      </c>
      <c r="R33" s="1">
        <v>400.02578735351563</v>
      </c>
      <c r="S33" s="1">
        <v>390.6724853515625</v>
      </c>
      <c r="T33" s="1">
        <v>0.71567016839981079</v>
      </c>
      <c r="U33" s="1">
        <v>27.404321670532227</v>
      </c>
      <c r="V33" s="1">
        <v>1.3812137842178345</v>
      </c>
      <c r="W33" s="1">
        <v>52.889202117919922</v>
      </c>
      <c r="X33" s="1">
        <v>300.31463623046875</v>
      </c>
      <c r="Y33" s="1">
        <v>300.62164306640625</v>
      </c>
      <c r="Z33" s="1">
        <v>7.3175430297851563E-2</v>
      </c>
      <c r="AA33" s="1">
        <v>88.465019226074219</v>
      </c>
      <c r="AB33" s="1">
        <v>16.672870635986328</v>
      </c>
      <c r="AC33" s="1">
        <v>0.49444696307182312</v>
      </c>
      <c r="AD33" s="1">
        <v>0.10519398003816605</v>
      </c>
      <c r="AE33" s="1">
        <v>5.613093264400959E-3</v>
      </c>
      <c r="AF33" s="1">
        <v>3.1722526997327805E-2</v>
      </c>
      <c r="AG33" s="1">
        <v>1.4420363120734692E-2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1.1040979273178995</v>
      </c>
      <c r="AP33">
        <f>(U33-T33)/(1000-U33)*AO33</f>
        <v>3.0297157866284705E-2</v>
      </c>
      <c r="AQ33">
        <f>(P33+273.15)</f>
        <v>303.21737518310545</v>
      </c>
      <c r="AR33">
        <f>(O33+273.15)</f>
        <v>304.42951431274412</v>
      </c>
      <c r="AS33">
        <f>(Y33*AK33+Z33*AL33)*AM33</f>
        <v>48.099461815518225</v>
      </c>
      <c r="AT33">
        <f>((AS33+0.00000010773*(AR33^4-AQ33^4))-AP33*44100)/(L33*0.92*2*29.3+0.00000043092*AQ33^3)</f>
        <v>-9.9953946578582826</v>
      </c>
      <c r="AU33">
        <f>0.61365*EXP(17.502*J33/(240.97+J33))</f>
        <v>4.2769654382747495</v>
      </c>
      <c r="AV33">
        <f>AU33*1000/AA33</f>
        <v>48.346402631133493</v>
      </c>
      <c r="AW33">
        <f>(AV33-U33)</f>
        <v>20.942080960601267</v>
      </c>
      <c r="AX33">
        <f>IF(D33,P33,(O33+P33)/2)</f>
        <v>30.673444747924805</v>
      </c>
      <c r="AY33">
        <f>0.61365*EXP(17.502*AX33/(240.97+AX33))</f>
        <v>4.4280572804155751</v>
      </c>
      <c r="AZ33">
        <f>IF(AW33&lt;&gt;0,(1000-(AV33+U33)/2)/AW33*AP33,0)</f>
        <v>1.3919171688237664</v>
      </c>
      <c r="BA33">
        <f>U33*AA33/1000</f>
        <v>2.4243238434611558</v>
      </c>
      <c r="BB33">
        <f>(AY33-BA33)</f>
        <v>2.0037334369544193</v>
      </c>
      <c r="BC33">
        <f>1/(1.6/F33+1.37/N33)</f>
        <v>0.91260881719244735</v>
      </c>
      <c r="BD33">
        <f>G33*AA33*0.001</f>
        <v>33.576135856680004</v>
      </c>
      <c r="BE33">
        <f>G33/S33</f>
        <v>0.97150784481297137</v>
      </c>
      <c r="BF33">
        <f>(1-AP33*AA33/AU33/F33)*100</f>
        <v>69.618638841919193</v>
      </c>
      <c r="BG33">
        <f>(S33-E33/(N33/1.35))</f>
        <v>391.14851234989226</v>
      </c>
      <c r="BH33">
        <f>E33*BF33/100/BG33</f>
        <v>-2.686338542603937E-3</v>
      </c>
    </row>
    <row r="34" spans="1:60" x14ac:dyDescent="0.35">
      <c r="A34" s="1" t="s">
        <v>0</v>
      </c>
      <c r="B34" s="1" t="s">
        <v>2626</v>
      </c>
      <c r="K34" s="1">
        <v>2.72</v>
      </c>
    </row>
    <row r="35" spans="1:60" x14ac:dyDescent="0.35">
      <c r="A35" s="1" t="s">
        <v>0</v>
      </c>
      <c r="B35" s="1" t="s">
        <v>2625</v>
      </c>
      <c r="K35" s="1">
        <v>2.72</v>
      </c>
    </row>
    <row r="36" spans="1:60" x14ac:dyDescent="0.35">
      <c r="A36" s="1">
        <v>7</v>
      </c>
      <c r="B36" s="1" t="s">
        <v>2624</v>
      </c>
      <c r="C36" s="1">
        <v>1693.0000025704503</v>
      </c>
      <c r="D36" s="1">
        <v>0</v>
      </c>
      <c r="E36">
        <f>(R36-S36*(1000-T36)/(1000-U36))*AO36</f>
        <v>-1.1356928302945284</v>
      </c>
      <c r="F36">
        <f>IF(AZ36&lt;&gt;0,1/(1/AZ36-1/N36),0)</f>
        <v>2.1116979250584644</v>
      </c>
      <c r="G36">
        <f>((BC36-AP36/2)*S36-E36)/(BC36+AP36/2)</f>
        <v>378.87902730015816</v>
      </c>
      <c r="H36">
        <f>AP36*1000</f>
        <v>30.46258257004347</v>
      </c>
      <c r="I36">
        <f>(AU36-BA36)</f>
        <v>1.8328304539305496</v>
      </c>
      <c r="J36">
        <f>(P36+AT36*D36)</f>
        <v>30.158729553222656</v>
      </c>
      <c r="K36" s="1"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31.295038223266602</v>
      </c>
      <c r="P36" s="1">
        <v>30.158729553222656</v>
      </c>
      <c r="Q36" s="1">
        <v>31.471200942993164</v>
      </c>
      <c r="R36" s="1">
        <v>400.021240234375</v>
      </c>
      <c r="S36" s="1">
        <v>390.28121948242188</v>
      </c>
      <c r="T36" s="1">
        <v>1.0602915287017822</v>
      </c>
      <c r="U36" s="1">
        <v>27.883090972900391</v>
      </c>
      <c r="V36" s="1">
        <v>2.0444619655609131</v>
      </c>
      <c r="W36" s="1">
        <v>53.764385223388672</v>
      </c>
      <c r="X36" s="1">
        <v>300.29632568359375</v>
      </c>
      <c r="Y36" s="1">
        <v>499.54238891601563</v>
      </c>
      <c r="Z36" s="1">
        <v>0.18064956367015839</v>
      </c>
      <c r="AA36" s="1">
        <v>88.462852478027344</v>
      </c>
      <c r="AB36" s="1">
        <v>16.870399475097656</v>
      </c>
      <c r="AC36" s="1">
        <v>0.4834514856338501</v>
      </c>
      <c r="AD36" s="1">
        <v>5.2195027470588684E-2</v>
      </c>
      <c r="AE36" s="1">
        <v>1.1165153235197067E-2</v>
      </c>
      <c r="AF36" s="1">
        <v>3.8680531084537506E-2</v>
      </c>
      <c r="AG36" s="1">
        <v>1.731511764228344E-2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1.1040306091308592</v>
      </c>
      <c r="AP36">
        <f>(U36-T36)/(1000-U36)*AO36</f>
        <v>3.0462582570043469E-2</v>
      </c>
      <c r="AQ36">
        <f>(P36+273.15)</f>
        <v>303.30872955322263</v>
      </c>
      <c r="AR36">
        <f>(O36+273.15)</f>
        <v>304.44503822326658</v>
      </c>
      <c r="AS36">
        <f>(Y36*AK36+Z36*AL36)*AM36</f>
        <v>79.926780440059702</v>
      </c>
      <c r="AT36">
        <f>((AS36+0.00000010773*(AR36^4-AQ36^4))-AP36*44100)/(L36*0.92*2*29.3+0.00000043092*AQ36^3)</f>
        <v>-9.8091270357673679</v>
      </c>
      <c r="AU36">
        <f>0.61365*EXP(17.502*J36/(240.97+J36))</f>
        <v>4.2994482172976527</v>
      </c>
      <c r="AV36">
        <f>AU36*1000/AA36</f>
        <v>48.601736173560099</v>
      </c>
      <c r="AW36">
        <f>(AV36-U36)</f>
        <v>20.718645200659708</v>
      </c>
      <c r="AX36">
        <f>IF(D36,P36,(O36+P36)/2)</f>
        <v>30.726883888244629</v>
      </c>
      <c r="AY36">
        <f>0.61365*EXP(17.502*AX36/(240.97+AX36))</f>
        <v>4.4415999017318315</v>
      </c>
      <c r="AZ36">
        <f>IF(AW36&lt;&gt;0,(1000-(AV36+U36)/2)/AW36*AP36,0)</f>
        <v>1.4140702543599868</v>
      </c>
      <c r="BA36">
        <f>U36*AA36/1000</f>
        <v>2.4666177633671031</v>
      </c>
      <c r="BB36">
        <f>(AY36-BA36)</f>
        <v>1.9749821383647284</v>
      </c>
      <c r="BC36">
        <f>1/(1.6/F36+1.37/N36)</f>
        <v>0.92785762283211282</v>
      </c>
      <c r="BD36">
        <f>G36*AA36*0.001</f>
        <v>33.516719499072387</v>
      </c>
      <c r="BE36">
        <f>G36/S36</f>
        <v>0.97078467624605425</v>
      </c>
      <c r="BF36">
        <f>(1-AP36*AA36/AU36/F36)*100</f>
        <v>70.318684687618912</v>
      </c>
      <c r="BG36">
        <f>(S36-E36/(N36/1.35))</f>
        <v>390.63941122574954</v>
      </c>
      <c r="BH36">
        <f>E36*BF36/100/BG36</f>
        <v>-2.0443514847845014E-3</v>
      </c>
    </row>
    <row r="37" spans="1:60" x14ac:dyDescent="0.35">
      <c r="A37" s="1" t="s">
        <v>0</v>
      </c>
      <c r="B37" s="1" t="s">
        <v>2623</v>
      </c>
      <c r="K37" s="1">
        <v>2.72</v>
      </c>
    </row>
    <row r="38" spans="1:60" x14ac:dyDescent="0.35">
      <c r="A38" s="1" t="s">
        <v>0</v>
      </c>
      <c r="B38" s="1" t="s">
        <v>2622</v>
      </c>
      <c r="K38" s="1">
        <v>2.72</v>
      </c>
    </row>
    <row r="39" spans="1:60" x14ac:dyDescent="0.35">
      <c r="A39" s="1">
        <v>8</v>
      </c>
      <c r="B39" s="1" t="s">
        <v>2621</v>
      </c>
      <c r="C39" s="1">
        <v>1898.0000025704503</v>
      </c>
      <c r="D39" s="1">
        <v>0</v>
      </c>
      <c r="E39">
        <f>(R39-S39*(1000-T39)/(1000-U39))*AO39</f>
        <v>-0.69742709206590192</v>
      </c>
      <c r="F39">
        <f>IF(AZ39&lt;&gt;0,1/(1/AZ39-1/N39),0)</f>
        <v>2.2150072878134779</v>
      </c>
      <c r="G39">
        <f>((BC39-AP39/2)*S39-E39)/(BC39+AP39/2)</f>
        <v>378.07660151418452</v>
      </c>
      <c r="H39">
        <f>AP39*1000</f>
        <v>30.864574730346522</v>
      </c>
      <c r="I39">
        <f>(AU39-BA39)</f>
        <v>1.7979536931281399</v>
      </c>
      <c r="J39">
        <f>(P39+AT39*D39)</f>
        <v>30.269804000854492</v>
      </c>
      <c r="K39" s="1"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31.332895278930664</v>
      </c>
      <c r="P39" s="1">
        <v>30.269804000854492</v>
      </c>
      <c r="Q39" s="1">
        <v>31.489633560180664</v>
      </c>
      <c r="R39" s="1">
        <v>399.9638671875</v>
      </c>
      <c r="S39" s="1">
        <v>389.70068359375</v>
      </c>
      <c r="T39" s="1">
        <v>1.4318302869796753</v>
      </c>
      <c r="U39" s="1">
        <v>28.589675903320313</v>
      </c>
      <c r="V39" s="1">
        <v>2.7547576427459717</v>
      </c>
      <c r="W39" s="1">
        <v>55.004867553710938</v>
      </c>
      <c r="X39" s="1">
        <v>300.28704833984375</v>
      </c>
      <c r="Y39" s="1">
        <v>749.744873046875</v>
      </c>
      <c r="Z39" s="1">
        <v>0.12690970301628113</v>
      </c>
      <c r="AA39" s="1">
        <v>88.457427978515625</v>
      </c>
      <c r="AB39" s="1">
        <v>16.893642425537109</v>
      </c>
      <c r="AC39" s="1">
        <v>0.49479383230209351</v>
      </c>
      <c r="AD39" s="1">
        <v>9.4050228595733643E-2</v>
      </c>
      <c r="AE39" s="1">
        <v>4.1695041581988335E-3</v>
      </c>
      <c r="AF39" s="1">
        <v>4.1911240667104721E-2</v>
      </c>
      <c r="AG39" s="1">
        <v>2.0798154175281525E-2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1.1039965012494253</v>
      </c>
      <c r="AP39">
        <f>(U39-T39)/(1000-U39)*AO39</f>
        <v>3.0864574730346522E-2</v>
      </c>
      <c r="AQ39">
        <f>(P39+273.15)</f>
        <v>303.41980400085447</v>
      </c>
      <c r="AR39">
        <f>(O39+273.15)</f>
        <v>304.48289527893064</v>
      </c>
      <c r="AS39">
        <f>(Y39*AK39+Z39*AL39)*AM39</f>
        <v>119.95917700620339</v>
      </c>
      <c r="AT39">
        <f>((AS39+0.00000010773*(AR39^4-AQ39^4))-AP39*44100)/(L39*0.92*2*29.3+0.00000043092*AQ39^3)</f>
        <v>-9.6399340925193329</v>
      </c>
      <c r="AU39">
        <f>0.61365*EXP(17.502*J39/(240.97+J39))</f>
        <v>4.3269228902751999</v>
      </c>
      <c r="AV39">
        <f>AU39*1000/AA39</f>
        <v>48.91531428345526</v>
      </c>
      <c r="AW39">
        <f>(AV39-U39)</f>
        <v>20.325638380134947</v>
      </c>
      <c r="AX39">
        <f>IF(D39,P39,(O39+P39)/2)</f>
        <v>30.801349639892578</v>
      </c>
      <c r="AY39">
        <f>0.61365*EXP(17.502*AX39/(240.97+AX39))</f>
        <v>4.4605312805371833</v>
      </c>
      <c r="AZ39">
        <f>IF(AW39&lt;&gt;0,(1000-(AV39+U39)/2)/AW39*AP39,0)</f>
        <v>1.4596587273020396</v>
      </c>
      <c r="BA39">
        <f>U39*AA39/1000</f>
        <v>2.52896919714706</v>
      </c>
      <c r="BB39">
        <f>(AY39-BA39)</f>
        <v>1.9315620833901233</v>
      </c>
      <c r="BC39">
        <f>1/(1.6/F39+1.37/N39)</f>
        <v>0.95931296147464384</v>
      </c>
      <c r="BD39">
        <f>G39*AA39*0.001</f>
        <v>33.443683748802925</v>
      </c>
      <c r="BE39">
        <f>G39/S39</f>
        <v>0.9701717688242929</v>
      </c>
      <c r="BF39">
        <f>(1-AP39*AA39/AU39/F39)*100</f>
        <v>71.513421495743941</v>
      </c>
      <c r="BG39">
        <f>(S39-E39/(N39/1.35))</f>
        <v>389.92064855195639</v>
      </c>
      <c r="BH39">
        <f>E39*BF39/100/BG39</f>
        <v>-1.2791166044343002E-3</v>
      </c>
    </row>
    <row r="40" spans="1:60" x14ac:dyDescent="0.35">
      <c r="A40" s="1" t="s">
        <v>0</v>
      </c>
      <c r="B40" s="1" t="s">
        <v>2620</v>
      </c>
      <c r="K40" s="1">
        <v>2.72</v>
      </c>
    </row>
    <row r="41" spans="1:60" x14ac:dyDescent="0.35">
      <c r="A41" s="1" t="s">
        <v>0</v>
      </c>
      <c r="B41" s="1" t="s">
        <v>2619</v>
      </c>
      <c r="K41" s="1">
        <v>2.72</v>
      </c>
    </row>
    <row r="42" spans="1:60" x14ac:dyDescent="0.35">
      <c r="A42" s="1">
        <v>9</v>
      </c>
      <c r="B42" s="1" t="s">
        <v>2618</v>
      </c>
      <c r="C42" s="1">
        <v>2103.0000025704503</v>
      </c>
      <c r="D42" s="1">
        <v>0</v>
      </c>
      <c r="E42">
        <f>(R42-S42*(1000-T42)/(1000-U42))*AO42</f>
        <v>-0.75254763438789041</v>
      </c>
      <c r="F42">
        <f>IF(AZ42&lt;&gt;0,1/(1/AZ42-1/N42),0)</f>
        <v>2.3301871074130953</v>
      </c>
      <c r="G42">
        <f>((BC42-AP42/2)*S42-E42)/(BC42+AP42/2)</f>
        <v>378.18281153564561</v>
      </c>
      <c r="H42">
        <f>AP42*1000</f>
        <v>31.240524799105895</v>
      </c>
      <c r="I42">
        <f>(AU42-BA42)</f>
        <v>1.7597874382117604</v>
      </c>
      <c r="J42">
        <f>(P42+AT42*D42)</f>
        <v>30.359445571899414</v>
      </c>
      <c r="K42" s="1"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31.379632949829102</v>
      </c>
      <c r="P42" s="1">
        <v>30.359445571899414</v>
      </c>
      <c r="Q42" s="1">
        <v>31.522071838378906</v>
      </c>
      <c r="R42" s="1">
        <v>399.8343505859375</v>
      </c>
      <c r="S42" s="1">
        <v>389.49700927734375</v>
      </c>
      <c r="T42" s="1">
        <v>1.8102200031280518</v>
      </c>
      <c r="U42" s="1">
        <v>29.271966934204102</v>
      </c>
      <c r="V42" s="1">
        <v>3.4736430644989014</v>
      </c>
      <c r="W42" s="1">
        <v>56.170166015625</v>
      </c>
      <c r="X42" s="1">
        <v>300.37005615234375</v>
      </c>
      <c r="Y42" s="1">
        <v>999.85723876953125</v>
      </c>
      <c r="Z42" s="1">
        <v>0.10290107131004333</v>
      </c>
      <c r="AA42" s="1">
        <v>88.460746765136719</v>
      </c>
      <c r="AB42" s="1">
        <v>16.933326721191406</v>
      </c>
      <c r="AC42" s="1">
        <v>0.4868340790271759</v>
      </c>
      <c r="AD42" s="1">
        <v>6.5467469394207001E-2</v>
      </c>
      <c r="AE42" s="1">
        <v>5.4348749108612537E-3</v>
      </c>
      <c r="AF42" s="1">
        <v>3.444092720746994E-2</v>
      </c>
      <c r="AG42" s="1">
        <v>1.8537754192948341E-2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1.1043016770306753</v>
      </c>
      <c r="AP42">
        <f>(U42-T42)/(1000-U42)*AO42</f>
        <v>3.1240524799105895E-2</v>
      </c>
      <c r="AQ42">
        <f>(P42+273.15)</f>
        <v>303.50944557189939</v>
      </c>
      <c r="AR42">
        <f>(O42+273.15)</f>
        <v>304.52963294982908</v>
      </c>
      <c r="AS42">
        <f>(Y42*AK42+Z42*AL42)*AM42</f>
        <v>159.97715462735687</v>
      </c>
      <c r="AT42">
        <f>((AS42+0.00000010773*(AR42^4-AQ42^4))-AP42*44100)/(L42*0.92*2*29.3+0.00000043092*AQ42^3)</f>
        <v>-9.4592013373450978</v>
      </c>
      <c r="AU42">
        <f>0.61365*EXP(17.502*J42/(240.97+J42))</f>
        <v>4.3492074924958448</v>
      </c>
      <c r="AV42">
        <f>AU42*1000/AA42</f>
        <v>49.16539427417441</v>
      </c>
      <c r="AW42">
        <f>(AV42-U42)</f>
        <v>19.893427339970309</v>
      </c>
      <c r="AX42">
        <f>IF(D42,P42,(O42+P42)/2)</f>
        <v>30.869539260864258</v>
      </c>
      <c r="AY42">
        <f>0.61365*EXP(17.502*AX42/(240.97+AX42))</f>
        <v>4.4779286983265489</v>
      </c>
      <c r="AZ42">
        <f>IF(AW42&lt;&gt;0,(1000-(AV42+U42)/2)/AW42*AP42,0)</f>
        <v>1.5088055025488285</v>
      </c>
      <c r="BA42">
        <f>U42*AA42/1000</f>
        <v>2.5894200542840844</v>
      </c>
      <c r="BB42">
        <f>(AY42-BA42)</f>
        <v>1.8885086440424645</v>
      </c>
      <c r="BC42">
        <f>1/(1.6/F42+1.37/N42)</f>
        <v>0.99333712050413436</v>
      </c>
      <c r="BD42">
        <f>G42*AA42*0.001</f>
        <v>33.454333922182173</v>
      </c>
      <c r="BE42">
        <f>G42/S42</f>
        <v>0.97095177248551912</v>
      </c>
      <c r="BF42">
        <f>(1-AP42*AA42/AU42/F42)*100</f>
        <v>72.731076125606833</v>
      </c>
      <c r="BG42">
        <f>(S42-E42/(N42/1.35))</f>
        <v>389.73435897429357</v>
      </c>
      <c r="BH42">
        <f>E42*BF42/100/BG42</f>
        <v>-1.4043821907018766E-3</v>
      </c>
    </row>
    <row r="43" spans="1:60" x14ac:dyDescent="0.35">
      <c r="A43" s="1" t="s">
        <v>0</v>
      </c>
      <c r="B43" s="1" t="s">
        <v>2617</v>
      </c>
      <c r="K43" s="1">
        <v>2.72</v>
      </c>
    </row>
    <row r="44" spans="1:60" x14ac:dyDescent="0.35">
      <c r="A44" s="1" t="s">
        <v>0</v>
      </c>
      <c r="B44" s="1" t="s">
        <v>2616</v>
      </c>
      <c r="K44" s="1">
        <v>2.72</v>
      </c>
    </row>
    <row r="45" spans="1:60" x14ac:dyDescent="0.35">
      <c r="A45" s="1">
        <v>10</v>
      </c>
      <c r="B45" s="1" t="s">
        <v>2615</v>
      </c>
      <c r="C45" s="1">
        <v>2308.0000025704503</v>
      </c>
      <c r="D45" s="1">
        <v>0</v>
      </c>
      <c r="E45">
        <f>(R45-S45*(1000-T45)/(1000-U45))*AO45</f>
        <v>-0.7337994539287811</v>
      </c>
      <c r="F45">
        <f>IF(AZ45&lt;&gt;0,1/(1/AZ45-1/N45),0)</f>
        <v>2.4176506830844571</v>
      </c>
      <c r="G45">
        <f>((BC45-AP45/2)*S45-E45)/(BC45+AP45/2)</f>
        <v>378.46586920847619</v>
      </c>
      <c r="H45">
        <f>AP45*1000</f>
        <v>31.397431865819634</v>
      </c>
      <c r="I45">
        <f>(AU45-BA45)</f>
        <v>1.7265629411302861</v>
      </c>
      <c r="J45">
        <f>(P45+AT45*D45)</f>
        <v>30.409196853637695</v>
      </c>
      <c r="K45" s="1"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31.399799346923828</v>
      </c>
      <c r="P45" s="1">
        <v>30.409196853637695</v>
      </c>
      <c r="Q45" s="1">
        <v>31.528095245361328</v>
      </c>
      <c r="R45" s="1">
        <v>399.99752807617188</v>
      </c>
      <c r="S45" s="1">
        <v>389.58413696289063</v>
      </c>
      <c r="T45" s="1">
        <v>2.2002687454223633</v>
      </c>
      <c r="U45" s="1">
        <v>29.78857421875</v>
      </c>
      <c r="V45" s="1">
        <v>4.217170238494873</v>
      </c>
      <c r="W45" s="1">
        <v>57.094608306884766</v>
      </c>
      <c r="X45" s="1">
        <v>300.33392333984375</v>
      </c>
      <c r="Y45" s="1">
        <v>1249.87353515625</v>
      </c>
      <c r="Z45" s="1">
        <v>0.15664108097553253</v>
      </c>
      <c r="AA45" s="1">
        <v>88.458602905273438</v>
      </c>
      <c r="AB45" s="1">
        <v>17.027700424194336</v>
      </c>
      <c r="AC45" s="1">
        <v>0.49990943074226379</v>
      </c>
      <c r="AD45" s="1">
        <v>5.5720973759889603E-2</v>
      </c>
      <c r="AE45" s="1">
        <v>4.7791055403649807E-3</v>
      </c>
      <c r="AF45" s="1">
        <v>1.7148056998848915E-2</v>
      </c>
      <c r="AG45" s="1">
        <v>1.0197237133979797E-2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1.1041688358082489</v>
      </c>
      <c r="AP45">
        <f>(U45-T45)/(1000-U45)*AO45</f>
        <v>3.1397431865819635E-2</v>
      </c>
      <c r="AQ45">
        <f>(P45+273.15)</f>
        <v>303.55919685363767</v>
      </c>
      <c r="AR45">
        <f>(O45+273.15)</f>
        <v>304.54979934692381</v>
      </c>
      <c r="AS45">
        <f>(Y45*AK45+Z45*AL45)*AM45</f>
        <v>199.97976115510392</v>
      </c>
      <c r="AT45">
        <f>((AS45+0.00000010773*(AR45^4-AQ45^4))-AP45*44100)/(L45*0.92*2*29.3+0.00000043092*AQ45^3)</f>
        <v>-9.2019331594268952</v>
      </c>
      <c r="AU45">
        <f>0.61365*EXP(17.502*J45/(240.97+J45))</f>
        <v>4.3616185990609582</v>
      </c>
      <c r="AV45">
        <f>AU45*1000/AA45</f>
        <v>49.306889955425028</v>
      </c>
      <c r="AW45">
        <f>(AV45-U45)</f>
        <v>19.518315736675028</v>
      </c>
      <c r="AX45">
        <f>IF(D45,P45,(O45+P45)/2)</f>
        <v>30.904498100280762</v>
      </c>
      <c r="AY45">
        <f>0.61365*EXP(17.502*AX45/(240.97+AX45))</f>
        <v>4.4868707464737465</v>
      </c>
      <c r="AZ45">
        <f>IF(AW45&lt;&gt;0,(1000-(AV45+U45)/2)/AW45*AP45,0)</f>
        <v>1.5449967635017203</v>
      </c>
      <c r="BA45">
        <f>U45*AA45/1000</f>
        <v>2.6350556579306721</v>
      </c>
      <c r="BB45">
        <f>(AY45-BA45)</f>
        <v>1.8518150885430744</v>
      </c>
      <c r="BC45">
        <f>1/(1.6/F45+1.37/N45)</f>
        <v>1.0184679543024295</v>
      </c>
      <c r="BD45">
        <f>G45*AA45*0.001</f>
        <v>33.47856203751175</v>
      </c>
      <c r="BE45">
        <f>G45/S45</f>
        <v>0.97146118976740192</v>
      </c>
      <c r="BF45">
        <f>(1-AP45*AA45/AU45/F45)*100</f>
        <v>73.661383129056347</v>
      </c>
      <c r="BG45">
        <f>(S45-E45/(N45/1.35))</f>
        <v>389.81557357906394</v>
      </c>
      <c r="BH45">
        <f>E45*BF45/100/BG45</f>
        <v>-1.3866219407156933E-3</v>
      </c>
    </row>
    <row r="46" spans="1:60" x14ac:dyDescent="0.35">
      <c r="A46" s="1" t="s">
        <v>0</v>
      </c>
      <c r="B46" s="1" t="s">
        <v>2614</v>
      </c>
      <c r="K46" s="1">
        <v>2.72</v>
      </c>
    </row>
    <row r="47" spans="1:60" x14ac:dyDescent="0.35">
      <c r="A47" s="1" t="s">
        <v>0</v>
      </c>
      <c r="B47" s="1" t="s">
        <v>2613</v>
      </c>
      <c r="K47" s="1">
        <v>2.72</v>
      </c>
    </row>
    <row r="48" spans="1:60" x14ac:dyDescent="0.35">
      <c r="A48" s="1">
        <v>11</v>
      </c>
      <c r="B48" s="1" t="s">
        <v>2612</v>
      </c>
      <c r="C48" s="1">
        <v>2512.5000025816262</v>
      </c>
      <c r="D48" s="1">
        <v>0</v>
      </c>
      <c r="E48">
        <f>(R48-S48*(1000-T48)/(1000-U48))*AO48</f>
        <v>-0.93832804616533771</v>
      </c>
      <c r="F48">
        <f>IF(AZ48&lt;&gt;0,1/(1/AZ48-1/N48),0)</f>
        <v>2.4051206952059028</v>
      </c>
      <c r="G48">
        <f>((BC48-AP48/2)*S48-E48)/(BC48+AP48/2)</f>
        <v>378.91041041254908</v>
      </c>
      <c r="H48">
        <f>AP48*1000</f>
        <v>31.375653511359584</v>
      </c>
      <c r="I48">
        <f>(AU48-BA48)</f>
        <v>1.7302516397123977</v>
      </c>
      <c r="J48">
        <f>(P48+AT48*D48)</f>
        <v>30.562871932983398</v>
      </c>
      <c r="K48" s="1"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31.459203720092773</v>
      </c>
      <c r="P48" s="1">
        <v>30.562871932983398</v>
      </c>
      <c r="Q48" s="1">
        <v>31.558889389038086</v>
      </c>
      <c r="R48" s="1">
        <v>400.0980224609375</v>
      </c>
      <c r="S48" s="1">
        <v>389.86923217773438</v>
      </c>
      <c r="T48" s="1">
        <v>2.625805139541626</v>
      </c>
      <c r="U48" s="1">
        <v>30.184309005737305</v>
      </c>
      <c r="V48" s="1">
        <v>5.0155081748962402</v>
      </c>
      <c r="W48" s="1">
        <v>57.654560089111328</v>
      </c>
      <c r="X48" s="1">
        <v>300.32760620117188</v>
      </c>
      <c r="Y48" s="1">
        <v>1601.41357421875</v>
      </c>
      <c r="Z48" s="1">
        <v>1.2576683424413204E-2</v>
      </c>
      <c r="AA48" s="1">
        <v>88.45318603515625</v>
      </c>
      <c r="AB48" s="1">
        <v>17.146707534790039</v>
      </c>
      <c r="AC48" s="1">
        <v>0.4967711865901947</v>
      </c>
      <c r="AD48" s="1">
        <v>6.6135168075561523E-2</v>
      </c>
      <c r="AE48" s="1">
        <v>6.3286391086876392E-3</v>
      </c>
      <c r="AF48" s="1">
        <v>2.6099689304828644E-2</v>
      </c>
      <c r="AG48" s="1">
        <v>1.0544656775891781E-2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1.1041456110337198</v>
      </c>
      <c r="AP48">
        <f>(U48-T48)/(1000-U48)*AO48</f>
        <v>3.1375653511359583E-2</v>
      </c>
      <c r="AQ48">
        <f>(P48+273.15)</f>
        <v>303.71287193298338</v>
      </c>
      <c r="AR48">
        <f>(O48+273.15)</f>
        <v>304.60920372009275</v>
      </c>
      <c r="AS48">
        <f>(Y48*AK48+Z48*AL48)*AM48</f>
        <v>256.22616614789877</v>
      </c>
      <c r="AT48">
        <f>((AS48+0.00000010773*(AR48^4-AQ48^4))-AP48*44100)/(L48*0.92*2*29.3+0.00000043092*AQ48^3)</f>
        <v>-8.7606350451083657</v>
      </c>
      <c r="AU48">
        <f>0.61365*EXP(17.502*J48/(240.97+J48))</f>
        <v>4.4001499395395216</v>
      </c>
      <c r="AV48">
        <f>AU48*1000/AA48</f>
        <v>49.745522312680237</v>
      </c>
      <c r="AW48">
        <f>(AV48-U48)</f>
        <v>19.561213306942932</v>
      </c>
      <c r="AX48">
        <f>IF(D48,P48,(O48+P48)/2)</f>
        <v>31.011037826538086</v>
      </c>
      <c r="AY48">
        <f>0.61365*EXP(17.502*AX48/(240.97+AX48))</f>
        <v>4.5142183239801277</v>
      </c>
      <c r="AZ48">
        <f>IF(AW48&lt;&gt;0,(1000-(AV48+U48)/2)/AW48*AP48,0)</f>
        <v>1.539870134452975</v>
      </c>
      <c r="BA48">
        <f>U48*AA48/1000</f>
        <v>2.6698982998271239</v>
      </c>
      <c r="BB48">
        <f>(AY48-BA48)</f>
        <v>1.8443200241530038</v>
      </c>
      <c r="BC48">
        <f>1/(1.6/F48+1.37/N48)</f>
        <v>1.0149041601733142</v>
      </c>
      <c r="BD48">
        <f>G48*AA48*0.001</f>
        <v>33.51583302287861</v>
      </c>
      <c r="BE48">
        <f>G48/S48</f>
        <v>0.97189103201611626</v>
      </c>
      <c r="BF48">
        <f>(1-AP48*AA48/AU48/F48)*100</f>
        <v>73.775820441956142</v>
      </c>
      <c r="BG48">
        <f>(S48-E48/(N48/1.35))</f>
        <v>390.16517607180833</v>
      </c>
      <c r="BH48">
        <f>E48*BF48/100/BG48</f>
        <v>-1.7742721722762039E-3</v>
      </c>
    </row>
    <row r="49" spans="1:60" x14ac:dyDescent="0.35">
      <c r="A49" s="1" t="s">
        <v>0</v>
      </c>
      <c r="B49" s="1" t="s">
        <v>2611</v>
      </c>
      <c r="K49" s="1">
        <v>2.72</v>
      </c>
    </row>
    <row r="50" spans="1:60" x14ac:dyDescent="0.35">
      <c r="A50" s="1" t="s">
        <v>0</v>
      </c>
      <c r="B50" s="1" t="s">
        <v>2606</v>
      </c>
      <c r="K50" s="1">
        <v>2.72</v>
      </c>
    </row>
    <row r="51" spans="1:60" x14ac:dyDescent="0.35">
      <c r="A51" s="1">
        <v>12</v>
      </c>
      <c r="B51" s="1" t="s">
        <v>2610</v>
      </c>
      <c r="C51" s="1">
        <v>2716.000002592802</v>
      </c>
      <c r="D51" s="1">
        <v>0</v>
      </c>
      <c r="E51">
        <f>(R51-S51*(1000-T51)/(1000-U51))*AO51</f>
        <v>-1.6053047647490257</v>
      </c>
      <c r="F51">
        <f>IF(AZ51&lt;&gt;0,1/(1/AZ51-1/N51),0)</f>
        <v>2.1115282953472052</v>
      </c>
      <c r="G51">
        <f>((BC51-AP51/2)*S51-E51)/(BC51+AP51/2)</f>
        <v>379.84889637681795</v>
      </c>
      <c r="H51">
        <f>AP51*1000</f>
        <v>30.266937866091776</v>
      </c>
      <c r="I51">
        <f>(AU51-BA51)</f>
        <v>1.8176695706922046</v>
      </c>
      <c r="J51">
        <f>(P51+AT51*D51)</f>
        <v>30.731300354003906</v>
      </c>
      <c r="K51" s="1"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31.566387176513672</v>
      </c>
      <c r="P51" s="1">
        <v>30.731300354003906</v>
      </c>
      <c r="Q51" s="1">
        <v>31.631980895996094</v>
      </c>
      <c r="R51" s="1">
        <v>399.94317626953125</v>
      </c>
      <c r="S51" s="1">
        <v>390.68692016601563</v>
      </c>
      <c r="T51" s="1">
        <v>3.0778276920318604</v>
      </c>
      <c r="U51" s="1">
        <v>29.678102493286133</v>
      </c>
      <c r="V51" s="1">
        <v>5.8430657386779785</v>
      </c>
      <c r="W51" s="1">
        <v>56.342044830322266</v>
      </c>
      <c r="X51" s="1">
        <v>300.30813598632813</v>
      </c>
      <c r="Y51" s="1">
        <v>2001.202880859375</v>
      </c>
      <c r="Z51" s="1">
        <v>0.16578657925128937</v>
      </c>
      <c r="AA51" s="1">
        <v>88.450775146484375</v>
      </c>
      <c r="AB51" s="1">
        <v>17.150089263916016</v>
      </c>
      <c r="AC51" s="1">
        <v>0.52985727787017822</v>
      </c>
      <c r="AD51" s="1">
        <v>5.5646125227212906E-2</v>
      </c>
      <c r="AE51" s="1">
        <v>3.2174162566661835E-2</v>
      </c>
      <c r="AF51" s="1">
        <v>2.2939616814255714E-2</v>
      </c>
      <c r="AG51" s="1">
        <v>1.2974447570741177E-2</v>
      </c>
      <c r="AH51" s="1">
        <v>0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1.1040740293615001</v>
      </c>
      <c r="AP51">
        <f>(U51-T51)/(1000-U51)*AO51</f>
        <v>3.0266937866091775E-2</v>
      </c>
      <c r="AQ51">
        <f>(P51+273.15)</f>
        <v>303.88130035400388</v>
      </c>
      <c r="AR51">
        <f>(O51+273.15)</f>
        <v>304.71638717651365</v>
      </c>
      <c r="AS51">
        <f>(Y51*AK51+Z51*AL51)*AM51</f>
        <v>320.19245378064079</v>
      </c>
      <c r="AT51">
        <f>((AS51+0.00000010773*(AR51^4-AQ51^4))-AP51*44100)/(L51*0.92*2*29.3+0.00000043092*AQ51^3)</f>
        <v>-7.8796052310774165</v>
      </c>
      <c r="AU51">
        <f>0.61365*EXP(17.502*J51/(240.97+J51))</f>
        <v>4.4427207411001737</v>
      </c>
      <c r="AV51">
        <f>AU51*1000/AA51</f>
        <v>50.228171926617165</v>
      </c>
      <c r="AW51">
        <f>(AV51-U51)</f>
        <v>20.550069433331032</v>
      </c>
      <c r="AX51">
        <f>IF(D51,P51,(O51+P51)/2)</f>
        <v>31.148843765258789</v>
      </c>
      <c r="AY51">
        <f>0.61365*EXP(17.502*AX51/(240.97+AX51))</f>
        <v>4.5498068682581883</v>
      </c>
      <c r="AZ51">
        <f>IF(AW51&lt;&gt;0,(1000-(AV51+U51)/2)/AW51*AP51,0)</f>
        <v>1.4139941881399605</v>
      </c>
      <c r="BA51">
        <f>U51*AA51/1000</f>
        <v>2.6250511704079691</v>
      </c>
      <c r="BB51">
        <f>(AY51-BA51)</f>
        <v>1.9247556978502192</v>
      </c>
      <c r="BC51">
        <f>1/(1.6/F51+1.37/N51)</f>
        <v>0.92780522282333144</v>
      </c>
      <c r="BD51">
        <f>G51*AA51*0.001</f>
        <v>33.597929323066168</v>
      </c>
      <c r="BE51">
        <f>G51/S51</f>
        <v>0.97225905647265531</v>
      </c>
      <c r="BF51">
        <f>(1-AP51*AA51/AU51/F51)*100</f>
        <v>71.461955715418839</v>
      </c>
      <c r="BG51">
        <f>(S51-E51/(N51/1.35))</f>
        <v>391.19322512534916</v>
      </c>
      <c r="BH51">
        <f>E51*BF51/100/BG51</f>
        <v>-2.932520571425715E-3</v>
      </c>
    </row>
    <row r="52" spans="1:60" x14ac:dyDescent="0.35">
      <c r="A52" s="1" t="s">
        <v>0</v>
      </c>
      <c r="B52" s="1" t="s">
        <v>2609</v>
      </c>
    </row>
    <row r="53" spans="1:60" x14ac:dyDescent="0.35">
      <c r="A53" s="1" t="s">
        <v>0</v>
      </c>
      <c r="B53" s="1" t="s">
        <v>2608</v>
      </c>
    </row>
    <row r="54" spans="1:60" x14ac:dyDescent="0.35">
      <c r="A54" s="1" t="s">
        <v>0</v>
      </c>
      <c r="B54" s="1" t="s">
        <v>2607</v>
      </c>
    </row>
    <row r="55" spans="1:60" x14ac:dyDescent="0.35">
      <c r="A55" s="1" t="s">
        <v>0</v>
      </c>
      <c r="B55" s="1" t="s">
        <v>2606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54659A-11A3-48C5-9836-A966478E8E9B}">
  <dimension ref="A1:BH55"/>
  <sheetViews>
    <sheetView zoomScale="51" workbookViewId="0">
      <selection activeCell="K18" sqref="K18:K51"/>
    </sheetView>
  </sheetViews>
  <sheetFormatPr defaultRowHeight="14.5" x14ac:dyDescent="0.35"/>
  <sheetData>
    <row r="1" spans="1:60" x14ac:dyDescent="0.35">
      <c r="A1" s="1" t="s">
        <v>398</v>
      </c>
    </row>
    <row r="2" spans="1:60" x14ac:dyDescent="0.35">
      <c r="A2" s="1" t="s">
        <v>2695</v>
      </c>
    </row>
    <row r="3" spans="1:60" x14ac:dyDescent="0.35">
      <c r="A3" s="1" t="s">
        <v>69</v>
      </c>
      <c r="B3" s="1" t="s">
        <v>396</v>
      </c>
    </row>
    <row r="4" spans="1:60" x14ac:dyDescent="0.35">
      <c r="A4" s="1" t="s">
        <v>67</v>
      </c>
      <c r="B4" s="1" t="s">
        <v>66</v>
      </c>
      <c r="C4" s="1">
        <v>1</v>
      </c>
      <c r="D4" s="1">
        <v>0.15999999642372131</v>
      </c>
    </row>
    <row r="5" spans="1:60" x14ac:dyDescent="0.35">
      <c r="A5" s="1" t="s">
        <v>65</v>
      </c>
      <c r="B5" s="1">
        <v>4</v>
      </c>
    </row>
    <row r="6" spans="1:60" x14ac:dyDescent="0.35">
      <c r="A6" s="1" t="s">
        <v>64</v>
      </c>
      <c r="B6" s="1" t="s">
        <v>395</v>
      </c>
    </row>
    <row r="7" spans="1:60" x14ac:dyDescent="0.35">
      <c r="A7" s="1" t="s">
        <v>0</v>
      </c>
      <c r="B7" s="1" t="s">
        <v>62</v>
      </c>
    </row>
    <row r="9" spans="1:60" x14ac:dyDescent="0.35">
      <c r="A9" s="1" t="s">
        <v>61</v>
      </c>
      <c r="B9" s="1" t="s">
        <v>60</v>
      </c>
      <c r="C9" s="1" t="s">
        <v>59</v>
      </c>
      <c r="D9" s="1" t="s">
        <v>58</v>
      </c>
      <c r="E9" s="1" t="s">
        <v>57</v>
      </c>
      <c r="F9" s="1" t="s">
        <v>56</v>
      </c>
      <c r="G9" s="1" t="s">
        <v>55</v>
      </c>
      <c r="H9" s="1" t="s">
        <v>54</v>
      </c>
      <c r="I9" s="1" t="s">
        <v>53</v>
      </c>
      <c r="J9" s="1" t="s">
        <v>52</v>
      </c>
      <c r="K9" s="1" t="s">
        <v>51</v>
      </c>
      <c r="L9" s="1" t="s">
        <v>50</v>
      </c>
      <c r="M9" s="1" t="s">
        <v>49</v>
      </c>
      <c r="N9" s="1" t="s">
        <v>48</v>
      </c>
      <c r="O9" s="1" t="s">
        <v>47</v>
      </c>
      <c r="P9" s="1" t="s">
        <v>46</v>
      </c>
      <c r="Q9" s="1" t="s">
        <v>45</v>
      </c>
      <c r="R9" s="1" t="s">
        <v>44</v>
      </c>
      <c r="S9" s="1" t="s">
        <v>43</v>
      </c>
      <c r="T9" s="1" t="s">
        <v>42</v>
      </c>
      <c r="U9" s="1" t="s">
        <v>41</v>
      </c>
      <c r="V9" s="1" t="s">
        <v>40</v>
      </c>
      <c r="W9" s="1" t="s">
        <v>39</v>
      </c>
      <c r="X9" s="1" t="s">
        <v>38</v>
      </c>
      <c r="Y9" s="1" t="s">
        <v>37</v>
      </c>
      <c r="Z9" s="1" t="s">
        <v>36</v>
      </c>
      <c r="AA9" s="1" t="s">
        <v>35</v>
      </c>
      <c r="AB9" s="1" t="s">
        <v>34</v>
      </c>
      <c r="AC9" s="1" t="s">
        <v>33</v>
      </c>
      <c r="AD9" s="1" t="s">
        <v>394</v>
      </c>
      <c r="AE9" s="1" t="s">
        <v>393</v>
      </c>
      <c r="AF9" s="1" t="s">
        <v>392</v>
      </c>
      <c r="AG9" s="1" t="s">
        <v>391</v>
      </c>
      <c r="AH9" s="1" t="s">
        <v>32</v>
      </c>
      <c r="AI9" s="1" t="s">
        <v>31</v>
      </c>
      <c r="AJ9" s="1" t="s">
        <v>30</v>
      </c>
      <c r="AK9" s="1" t="s">
        <v>29</v>
      </c>
      <c r="AL9" s="1" t="s">
        <v>28</v>
      </c>
      <c r="AM9" s="1" t="s">
        <v>27</v>
      </c>
      <c r="AN9" s="1" t="s">
        <v>26</v>
      </c>
      <c r="AO9" s="1" t="s">
        <v>25</v>
      </c>
      <c r="AP9" s="1" t="s">
        <v>24</v>
      </c>
      <c r="AQ9" s="1" t="s">
        <v>23</v>
      </c>
      <c r="AR9" s="1" t="s">
        <v>22</v>
      </c>
      <c r="AS9" s="1" t="s">
        <v>21</v>
      </c>
      <c r="AT9" s="1" t="s">
        <v>20</v>
      </c>
      <c r="AU9" s="1" t="s">
        <v>19</v>
      </c>
      <c r="AV9" s="1" t="s">
        <v>18</v>
      </c>
      <c r="AW9" s="1" t="s">
        <v>17</v>
      </c>
      <c r="AX9" s="1" t="s">
        <v>16</v>
      </c>
      <c r="AY9" s="1" t="s">
        <v>15</v>
      </c>
      <c r="AZ9" s="1" t="s">
        <v>14</v>
      </c>
      <c r="BA9" s="1" t="s">
        <v>13</v>
      </c>
      <c r="BB9" s="1" t="s">
        <v>12</v>
      </c>
      <c r="BC9" s="1" t="s">
        <v>11</v>
      </c>
      <c r="BD9" s="1" t="s">
        <v>10</v>
      </c>
      <c r="BE9" s="1" t="s">
        <v>9</v>
      </c>
      <c r="BF9" s="1" t="s">
        <v>8</v>
      </c>
      <c r="BG9" s="1" t="s">
        <v>7</v>
      </c>
      <c r="BH9" s="1" t="s">
        <v>6</v>
      </c>
    </row>
    <row r="10" spans="1:60" x14ac:dyDescent="0.35">
      <c r="A10" s="1" t="s">
        <v>5</v>
      </c>
      <c r="B10" s="1" t="s">
        <v>5</v>
      </c>
      <c r="C10" s="1" t="s">
        <v>5</v>
      </c>
      <c r="D10" s="1" t="s">
        <v>5</v>
      </c>
      <c r="E10" s="1" t="s">
        <v>4</v>
      </c>
      <c r="F10" s="1" t="s">
        <v>4</v>
      </c>
      <c r="G10" s="1" t="s">
        <v>4</v>
      </c>
      <c r="H10" s="1" t="s">
        <v>4</v>
      </c>
      <c r="I10" s="1" t="s">
        <v>4</v>
      </c>
      <c r="J10" s="1" t="s">
        <v>4</v>
      </c>
      <c r="K10" s="1" t="s">
        <v>5</v>
      </c>
      <c r="L10" s="1" t="s">
        <v>4</v>
      </c>
      <c r="M10" s="1" t="s">
        <v>5</v>
      </c>
      <c r="N10" s="1" t="s">
        <v>4</v>
      </c>
      <c r="O10" s="1" t="s">
        <v>5</v>
      </c>
      <c r="P10" s="1" t="s">
        <v>5</v>
      </c>
      <c r="Q10" s="1" t="s">
        <v>5</v>
      </c>
      <c r="R10" s="1" t="s">
        <v>5</v>
      </c>
      <c r="S10" s="1" t="s">
        <v>5</v>
      </c>
      <c r="T10" s="1" t="s">
        <v>5</v>
      </c>
      <c r="U10" s="1" t="s">
        <v>5</v>
      </c>
      <c r="V10" s="1" t="s">
        <v>5</v>
      </c>
      <c r="W10" s="1" t="s">
        <v>5</v>
      </c>
      <c r="X10" s="1" t="s">
        <v>5</v>
      </c>
      <c r="Y10" s="1" t="s">
        <v>5</v>
      </c>
      <c r="Z10" s="1" t="s">
        <v>5</v>
      </c>
      <c r="AA10" s="1" t="s">
        <v>5</v>
      </c>
      <c r="AB10" s="1" t="s">
        <v>5</v>
      </c>
      <c r="AC10" s="1" t="s">
        <v>5</v>
      </c>
      <c r="AD10" s="1" t="s">
        <v>5</v>
      </c>
      <c r="AE10" s="1" t="s">
        <v>5</v>
      </c>
      <c r="AF10" s="1" t="s">
        <v>5</v>
      </c>
      <c r="AG10" s="1" t="s">
        <v>5</v>
      </c>
      <c r="AH10" s="1" t="s">
        <v>5</v>
      </c>
      <c r="AI10" s="1" t="s">
        <v>5</v>
      </c>
      <c r="AJ10" s="1" t="s">
        <v>5</v>
      </c>
      <c r="AK10" s="1" t="s">
        <v>5</v>
      </c>
      <c r="AL10" s="1" t="s">
        <v>5</v>
      </c>
      <c r="AM10" s="1" t="s">
        <v>5</v>
      </c>
      <c r="AN10" s="1" t="s">
        <v>5</v>
      </c>
      <c r="AO10" s="1" t="s">
        <v>4</v>
      </c>
      <c r="AP10" s="1" t="s">
        <v>4</v>
      </c>
      <c r="AQ10" s="1" t="s">
        <v>4</v>
      </c>
      <c r="AR10" s="1" t="s">
        <v>4</v>
      </c>
      <c r="AS10" s="1" t="s">
        <v>4</v>
      </c>
      <c r="AT10" s="1" t="s">
        <v>4</v>
      </c>
      <c r="AU10" s="1" t="s">
        <v>4</v>
      </c>
      <c r="AV10" s="1" t="s">
        <v>4</v>
      </c>
      <c r="AW10" s="1" t="s">
        <v>4</v>
      </c>
      <c r="AX10" s="1" t="s">
        <v>4</v>
      </c>
      <c r="AY10" s="1" t="s">
        <v>4</v>
      </c>
      <c r="AZ10" s="1" t="s">
        <v>4</v>
      </c>
      <c r="BA10" s="1" t="s">
        <v>4</v>
      </c>
      <c r="BB10" s="1" t="s">
        <v>4</v>
      </c>
      <c r="BC10" s="1" t="s">
        <v>4</v>
      </c>
      <c r="BD10" s="1" t="s">
        <v>4</v>
      </c>
      <c r="BE10" s="1" t="s">
        <v>4</v>
      </c>
      <c r="BF10" s="1" t="s">
        <v>4</v>
      </c>
      <c r="BG10" s="1" t="s">
        <v>4</v>
      </c>
      <c r="BH10" s="1" t="s">
        <v>4</v>
      </c>
    </row>
    <row r="11" spans="1:60" x14ac:dyDescent="0.35">
      <c r="A11" s="1" t="s">
        <v>0</v>
      </c>
      <c r="B11" s="1" t="s">
        <v>2694</v>
      </c>
    </row>
    <row r="12" spans="1:60" x14ac:dyDescent="0.35">
      <c r="A12" s="1" t="s">
        <v>0</v>
      </c>
      <c r="B12" s="1" t="s">
        <v>2693</v>
      </c>
    </row>
    <row r="13" spans="1:60" x14ac:dyDescent="0.35">
      <c r="A13" s="1" t="s">
        <v>0</v>
      </c>
      <c r="B13" s="1" t="s">
        <v>2692</v>
      </c>
    </row>
    <row r="14" spans="1:60" x14ac:dyDescent="0.35">
      <c r="A14" s="1" t="s">
        <v>0</v>
      </c>
      <c r="B14" s="1" t="s">
        <v>2691</v>
      </c>
    </row>
    <row r="15" spans="1:60" x14ac:dyDescent="0.35">
      <c r="A15" s="1" t="s">
        <v>0</v>
      </c>
      <c r="B15" s="1" t="s">
        <v>2690</v>
      </c>
    </row>
    <row r="16" spans="1:60" x14ac:dyDescent="0.35">
      <c r="A16" s="1" t="s">
        <v>0</v>
      </c>
      <c r="B16" s="1" t="s">
        <v>2689</v>
      </c>
    </row>
    <row r="17" spans="1:60" x14ac:dyDescent="0.35">
      <c r="A17" s="1" t="s">
        <v>0</v>
      </c>
      <c r="B17" s="1" t="s">
        <v>2688</v>
      </c>
    </row>
    <row r="18" spans="1:60" x14ac:dyDescent="0.35">
      <c r="A18" s="1">
        <v>1</v>
      </c>
      <c r="B18" s="1" t="s">
        <v>2687</v>
      </c>
      <c r="C18" s="1">
        <v>476.00000078231096</v>
      </c>
      <c r="D18" s="1">
        <v>0</v>
      </c>
      <c r="E18">
        <f>(R18-S18*(1000-T18)/(1000-U18))*AO18</f>
        <v>-4.8537543643778553</v>
      </c>
      <c r="F18">
        <f>IF(AZ18&lt;&gt;0,1/(1/AZ18-1/N18),0)</f>
        <v>3.2935428956916675</v>
      </c>
      <c r="G18">
        <f>((BC18-AP18/2)*S18-E18)/(BC18+AP18/2)</f>
        <v>386.76856241943824</v>
      </c>
      <c r="H18">
        <f>AP18*1000</f>
        <v>32.042575751815662</v>
      </c>
      <c r="I18">
        <f>(AU18-BA18)</f>
        <v>1.4601037236012409</v>
      </c>
      <c r="J18">
        <f>(P18+AT18*D18)</f>
        <v>30.402196884155273</v>
      </c>
      <c r="K18" s="1"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31.766916275024414</v>
      </c>
      <c r="P18" s="1">
        <v>30.402196884155273</v>
      </c>
      <c r="Q18" s="1">
        <v>31.882326126098633</v>
      </c>
      <c r="R18" s="1">
        <v>399.9307861328125</v>
      </c>
      <c r="S18" s="1">
        <v>392.9237060546875</v>
      </c>
      <c r="T18" s="1">
        <v>4.7157659530639648</v>
      </c>
      <c r="U18" s="1">
        <v>32.785663604736328</v>
      </c>
      <c r="V18" s="1">
        <v>8.8508462905883789</v>
      </c>
      <c r="W18" s="1">
        <v>61.534198760986328</v>
      </c>
      <c r="X18" s="1">
        <v>300.31582641601563</v>
      </c>
      <c r="Y18" s="1">
        <v>0.21762411296367645</v>
      </c>
      <c r="Z18" s="1">
        <v>0.11547920107841492</v>
      </c>
      <c r="AA18" s="1">
        <v>88.446182250976563</v>
      </c>
      <c r="AB18" s="1">
        <v>19.097507476806641</v>
      </c>
      <c r="AC18" s="1">
        <v>0.51485997438430786</v>
      </c>
      <c r="AD18" s="1">
        <v>9.4562694430351257E-2</v>
      </c>
      <c r="AE18" s="1">
        <v>6.4414939843118191E-3</v>
      </c>
      <c r="AF18" s="1">
        <v>2.6845280081033707E-2</v>
      </c>
      <c r="AG18" s="1">
        <v>1.6117556020617485E-2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1.1041023030000572</v>
      </c>
      <c r="AP18">
        <f>(U18-T18)/(1000-U18)*AO18</f>
        <v>3.2042575751815662E-2</v>
      </c>
      <c r="AQ18">
        <f>(P18+273.15)</f>
        <v>303.55219688415525</v>
      </c>
      <c r="AR18">
        <f>(O18+273.15)</f>
        <v>304.91691627502439</v>
      </c>
      <c r="AS18">
        <f>(Y18*AK18+Z18*AL18)*AM18</f>
        <v>3.4819857295903756E-2</v>
      </c>
      <c r="AT18">
        <f>((AS18+0.00000010773*(AR18^4-AQ18^4))-AP18*44100)/(L18*0.92*2*29.3+0.00000043092*AQ18^3)</f>
        <v>-10.958467249349914</v>
      </c>
      <c r="AU18">
        <f>0.61365*EXP(17.502*J18/(240.97+J18))</f>
        <v>4.3598705020049593</v>
      </c>
      <c r="AV18">
        <f>AU18*1000/AA18</f>
        <v>49.2940496813453</v>
      </c>
      <c r="AW18">
        <f>(AV18-U18)</f>
        <v>16.508386076608971</v>
      </c>
      <c r="AX18">
        <f>IF(D18,P18,(O18+P18)/2)</f>
        <v>31.084556579589844</v>
      </c>
      <c r="AY18">
        <f>0.61365*EXP(17.502*AX18/(240.97+AX18))</f>
        <v>4.533174335624353</v>
      </c>
      <c r="AZ18">
        <f>IF(AW18&lt;&gt;0,(1000-(AV18+U18)/2)/AW18*AP18,0)</f>
        <v>1.8613299261292293</v>
      </c>
      <c r="BA18">
        <f>U18*AA18/1000</f>
        <v>2.8997667784037184</v>
      </c>
      <c r="BB18">
        <f>(AY18-BA18)</f>
        <v>1.6334075572206346</v>
      </c>
      <c r="BC18">
        <f>1/(1.6/F18+1.37/N18)</f>
        <v>1.240900355228912</v>
      </c>
      <c r="BD18">
        <f>G18*AA18*0.001</f>
        <v>34.208202760697837</v>
      </c>
      <c r="BE18">
        <f>G18/S18</f>
        <v>0.98433501583029304</v>
      </c>
      <c r="BF18">
        <f>(1-AP18*AA18/AU18/F18)*100</f>
        <v>80.263524623570547</v>
      </c>
      <c r="BG18">
        <f>(S18-E18/(N18/1.35))</f>
        <v>394.45455549837897</v>
      </c>
      <c r="BH18">
        <f>E18*BF18/100/BG18</f>
        <v>-9.8764085117431476E-3</v>
      </c>
    </row>
    <row r="19" spans="1:60" x14ac:dyDescent="0.35">
      <c r="A19" s="1" t="s">
        <v>0</v>
      </c>
      <c r="B19" s="1" t="s">
        <v>2686</v>
      </c>
      <c r="K19" s="1">
        <v>2.72</v>
      </c>
    </row>
    <row r="20" spans="1:60" x14ac:dyDescent="0.35">
      <c r="A20" s="1" t="s">
        <v>0</v>
      </c>
      <c r="B20" s="1" t="s">
        <v>2685</v>
      </c>
      <c r="K20" s="1">
        <v>2.72</v>
      </c>
    </row>
    <row r="21" spans="1:60" x14ac:dyDescent="0.35">
      <c r="A21" s="1">
        <v>2</v>
      </c>
      <c r="B21" s="1" t="s">
        <v>2684</v>
      </c>
      <c r="C21" s="1">
        <v>680.50000079348683</v>
      </c>
      <c r="D21" s="1">
        <v>0</v>
      </c>
      <c r="E21">
        <f>(R21-S21*(1000-T21)/(1000-U21))*AO21</f>
        <v>-4.3235447133600982</v>
      </c>
      <c r="F21">
        <f>IF(AZ21&lt;&gt;0,1/(1/AZ21-1/N21),0)</f>
        <v>3.0816343670138733</v>
      </c>
      <c r="G21">
        <f>((BC21-AP21/2)*S21-E21)/(BC21+AP21/2)</f>
        <v>386.402498594566</v>
      </c>
      <c r="H21">
        <f>AP21*1000</f>
        <v>30.901517045293058</v>
      </c>
      <c r="I21">
        <f>(AU21-BA21)</f>
        <v>1.463156250245095</v>
      </c>
      <c r="J21">
        <f>(P21+AT21*D21)</f>
        <v>30.31523323059082</v>
      </c>
      <c r="K21" s="1"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31.744562149047852</v>
      </c>
      <c r="P21" s="1">
        <v>30.31523323059082</v>
      </c>
      <c r="Q21" s="1">
        <v>31.898349761962891</v>
      </c>
      <c r="R21" s="1">
        <v>399.95904541015625</v>
      </c>
      <c r="S21" s="1">
        <v>392.87911987304688</v>
      </c>
      <c r="T21" s="1">
        <v>5.4298672676086426</v>
      </c>
      <c r="U21" s="1">
        <v>32.507766723632813</v>
      </c>
      <c r="V21" s="1">
        <v>10.203545570373535</v>
      </c>
      <c r="W21" s="1">
        <v>61.087028503417969</v>
      </c>
      <c r="X21" s="1">
        <v>300.31790161132813</v>
      </c>
      <c r="Y21" s="1">
        <v>24.419902801513672</v>
      </c>
      <c r="Z21" s="1">
        <v>4.3448302894830704E-2</v>
      </c>
      <c r="AA21" s="1">
        <v>88.441871643066406</v>
      </c>
      <c r="AB21" s="1">
        <v>19.036186218261719</v>
      </c>
      <c r="AC21" s="1">
        <v>0.53539657592773438</v>
      </c>
      <c r="AD21" s="1">
        <v>6.4578533172607422E-2</v>
      </c>
      <c r="AE21" s="1">
        <v>1.068677194416523E-2</v>
      </c>
      <c r="AF21" s="1">
        <v>3.6966871470212936E-2</v>
      </c>
      <c r="AG21" s="1">
        <v>9.1578997671604156E-3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1.1041099323945884</v>
      </c>
      <c r="AP21">
        <f>(U21-T21)/(1000-U21)*AO21</f>
        <v>3.0901517045293057E-2</v>
      </c>
      <c r="AQ21">
        <f>(P21+273.15)</f>
        <v>303.4652332305908</v>
      </c>
      <c r="AR21">
        <f>(O21+273.15)</f>
        <v>304.89456214904783</v>
      </c>
      <c r="AS21">
        <f>(Y21*AK21+Z21*AL21)*AM21</f>
        <v>3.9071843609098096</v>
      </c>
      <c r="AT21">
        <f>((AS21+0.00000010773*(AR21^4-AQ21^4))-AP21*44100)/(L21*0.92*2*29.3+0.00000043092*AQ21^3)</f>
        <v>-10.527980494417985</v>
      </c>
      <c r="AU21">
        <f>0.61365*EXP(17.502*J21/(240.97+J21))</f>
        <v>4.3382039822193734</v>
      </c>
      <c r="AV21">
        <f>AU21*1000/AA21</f>
        <v>49.05147190606155</v>
      </c>
      <c r="AW21">
        <f>(AV21-U21)</f>
        <v>16.543705182428738</v>
      </c>
      <c r="AX21">
        <f>IF(D21,P21,(O21+P21)/2)</f>
        <v>31.029897689819336</v>
      </c>
      <c r="AY21">
        <f>0.61365*EXP(17.502*AX21/(240.97+AX21))</f>
        <v>4.5190745387212363</v>
      </c>
      <c r="AZ21">
        <f>IF(AW21&lt;&gt;0,(1000-(AV21+U21)/2)/AW21*AP21,0)</f>
        <v>1.7917005058466096</v>
      </c>
      <c r="BA21">
        <f>U21*AA21/1000</f>
        <v>2.8750477319742784</v>
      </c>
      <c r="BB21">
        <f>(AY21-BA21)</f>
        <v>1.6440268067469579</v>
      </c>
      <c r="BC21">
        <f>1/(1.6/F21+1.37/N21)</f>
        <v>1.1915082051131012</v>
      </c>
      <c r="BD21">
        <f>G21*AA21*0.001</f>
        <v>34.174160183260753</v>
      </c>
      <c r="BE21">
        <f>G21/S21</f>
        <v>0.98351497712432845</v>
      </c>
      <c r="BF21">
        <f>(1-AP21*AA21/AU21/F21)*100</f>
        <v>79.556904946501533</v>
      </c>
      <c r="BG21">
        <f>(S21-E21/(N21/1.35))</f>
        <v>394.24274388908646</v>
      </c>
      <c r="BH21">
        <f>E21*BF21/100/BG21</f>
        <v>-8.724772773231004E-3</v>
      </c>
    </row>
    <row r="22" spans="1:60" x14ac:dyDescent="0.35">
      <c r="A22" s="1" t="s">
        <v>0</v>
      </c>
      <c r="B22" s="1" t="s">
        <v>2683</v>
      </c>
      <c r="K22" s="1">
        <v>2.72</v>
      </c>
    </row>
    <row r="23" spans="1:60" x14ac:dyDescent="0.35">
      <c r="A23" s="1" t="s">
        <v>0</v>
      </c>
      <c r="B23" s="1" t="s">
        <v>2682</v>
      </c>
      <c r="K23" s="1">
        <v>2.72</v>
      </c>
    </row>
    <row r="24" spans="1:60" x14ac:dyDescent="0.35">
      <c r="A24" s="1">
        <v>3</v>
      </c>
      <c r="B24" s="1" t="s">
        <v>2681</v>
      </c>
      <c r="C24" s="1">
        <v>885.50000079348683</v>
      </c>
      <c r="D24" s="1">
        <v>0</v>
      </c>
      <c r="E24">
        <f>(R24-S24*(1000-T24)/(1000-U24))*AO24</f>
        <v>-3.8737656968926135</v>
      </c>
      <c r="F24">
        <f>IF(AZ24&lt;&gt;0,1/(1/AZ24-1/N24),0)</f>
        <v>2.9039722877501388</v>
      </c>
      <c r="G24">
        <f>((BC24-AP24/2)*S24-E24)/(BC24+AP24/2)</f>
        <v>386.20697198909693</v>
      </c>
      <c r="H24">
        <f>AP24*1000</f>
        <v>29.775628492630045</v>
      </c>
      <c r="I24">
        <f>(AU24-BA24)</f>
        <v>1.4602349712412162</v>
      </c>
      <c r="J24">
        <f>(P24+AT24*D24)</f>
        <v>30.233699798583984</v>
      </c>
      <c r="K24" s="1"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31.690467834472656</v>
      </c>
      <c r="P24" s="1">
        <v>30.233699798583984</v>
      </c>
      <c r="Q24" s="1">
        <v>31.864782333374023</v>
      </c>
      <c r="R24" s="1">
        <v>400.0247802734375</v>
      </c>
      <c r="S24" s="1">
        <v>392.93658447265625</v>
      </c>
      <c r="T24" s="1">
        <v>6.2173585891723633</v>
      </c>
      <c r="U24" s="1">
        <v>32.3138427734375</v>
      </c>
      <c r="V24" s="1">
        <v>11.718621253967285</v>
      </c>
      <c r="W24" s="1">
        <v>60.905879974365234</v>
      </c>
      <c r="X24" s="1">
        <v>300.31869506835938</v>
      </c>
      <c r="Y24" s="1">
        <v>50.090015411376953</v>
      </c>
      <c r="Z24" s="1">
        <v>0.11547942459583282</v>
      </c>
      <c r="AA24" s="1">
        <v>88.437042236328125</v>
      </c>
      <c r="AB24" s="1">
        <v>18.995058059692383</v>
      </c>
      <c r="AC24" s="1">
        <v>0.53418081998825073</v>
      </c>
      <c r="AD24" s="1">
        <v>6.0439806431531906E-2</v>
      </c>
      <c r="AE24" s="1">
        <v>4.1461773216724396E-3</v>
      </c>
      <c r="AF24" s="1">
        <v>2.8918176889419556E-2</v>
      </c>
      <c r="AG24" s="1">
        <v>1.0721703059971333E-2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1.1041128495160268</v>
      </c>
      <c r="AP24">
        <f>(U24-T24)/(1000-U24)*AO24</f>
        <v>2.9775628492630043E-2</v>
      </c>
      <c r="AQ24">
        <f>(P24+273.15)</f>
        <v>303.38369979858396</v>
      </c>
      <c r="AR24">
        <f>(O24+273.15)</f>
        <v>304.84046783447263</v>
      </c>
      <c r="AS24">
        <f>(Y24*AK24+Z24*AL24)*AM24</f>
        <v>8.014402286684458</v>
      </c>
      <c r="AT24">
        <f>((AS24+0.00000010773*(AR24^4-AQ24^4))-AP24*44100)/(L24*0.92*2*29.3+0.00000043092*AQ24^3)</f>
        <v>-10.104340301633986</v>
      </c>
      <c r="AU24">
        <f>0.61365*EXP(17.502*J24/(240.97+J24))</f>
        <v>4.3179756494137749</v>
      </c>
      <c r="AV24">
        <f>AU24*1000/AA24</f>
        <v>48.825419080332367</v>
      </c>
      <c r="AW24">
        <f>(AV24-U24)</f>
        <v>16.511576306894867</v>
      </c>
      <c r="AX24">
        <f>IF(D24,P24,(O24+P24)/2)</f>
        <v>30.96208381652832</v>
      </c>
      <c r="AY24">
        <f>0.61365*EXP(17.502*AX24/(240.97+AX24))</f>
        <v>4.5016343913998726</v>
      </c>
      <c r="AZ24">
        <f>IF(AW24&lt;&gt;0,(1000-(AV24+U24)/2)/AW24*AP24,0)</f>
        <v>1.7301583872485145</v>
      </c>
      <c r="BA24">
        <f>U24*AA24/1000</f>
        <v>2.8577406781725587</v>
      </c>
      <c r="BB24">
        <f>(AY24-BA24)</f>
        <v>1.6438937132273139</v>
      </c>
      <c r="BC24">
        <f>1/(1.6/F24+1.37/N24)</f>
        <v>1.1480570184089987</v>
      </c>
      <c r="BD24">
        <f>G24*AA24*0.001</f>
        <v>34.155002293764156</v>
      </c>
      <c r="BE24">
        <f>G24/S24</f>
        <v>0.98287354054194054</v>
      </c>
      <c r="BF24">
        <f>(1-AP24*AA24/AU24/F24)*100</f>
        <v>78.999845498727609</v>
      </c>
      <c r="BG24">
        <f>(S24-E24/(N24/1.35))</f>
        <v>394.15835047416658</v>
      </c>
      <c r="BH24">
        <f>E24*BF24/100/BG24</f>
        <v>-7.76405957617393E-3</v>
      </c>
    </row>
    <row r="25" spans="1:60" x14ac:dyDescent="0.35">
      <c r="A25" s="1" t="s">
        <v>0</v>
      </c>
      <c r="B25" s="1" t="s">
        <v>2680</v>
      </c>
      <c r="K25" s="1">
        <v>2.72</v>
      </c>
    </row>
    <row r="26" spans="1:60" x14ac:dyDescent="0.35">
      <c r="A26" s="1" t="s">
        <v>0</v>
      </c>
      <c r="B26" s="1" t="s">
        <v>2679</v>
      </c>
      <c r="K26" s="1">
        <v>2.72</v>
      </c>
    </row>
    <row r="27" spans="1:60" x14ac:dyDescent="0.35">
      <c r="A27" s="1">
        <v>4</v>
      </c>
      <c r="B27" s="1" t="s">
        <v>2678</v>
      </c>
      <c r="C27" s="1">
        <v>1090.5000007934868</v>
      </c>
      <c r="D27" s="1">
        <v>0</v>
      </c>
      <c r="E27">
        <f>(R27-S27*(1000-T27)/(1000-U27))*AO27</f>
        <v>-3.1756518970489265</v>
      </c>
      <c r="F27">
        <f>IF(AZ27&lt;&gt;0,1/(1/AZ27-1/N27),0)</f>
        <v>2.7978663153664054</v>
      </c>
      <c r="G27">
        <f>((BC27-AP27/2)*S27-E27)/(BC27+AP27/2)</f>
        <v>385.37498135422663</v>
      </c>
      <c r="H27">
        <f>AP27*1000</f>
        <v>28.934439942457221</v>
      </c>
      <c r="I27">
        <f>(AU27-BA27)</f>
        <v>1.4509870884356144</v>
      </c>
      <c r="J27">
        <f>(P27+AT27*D27)</f>
        <v>30.22321891784668</v>
      </c>
      <c r="K27" s="1"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31.654254913330078</v>
      </c>
      <c r="P27" s="1">
        <v>30.22321891784668</v>
      </c>
      <c r="Q27" s="1">
        <v>31.832918167114258</v>
      </c>
      <c r="R27" s="1">
        <v>399.99273681640625</v>
      </c>
      <c r="S27" s="1">
        <v>392.58108520507813</v>
      </c>
      <c r="T27" s="1">
        <v>7.0327930450439453</v>
      </c>
      <c r="U27" s="1">
        <v>32.389541625976563</v>
      </c>
      <c r="V27" s="1">
        <v>13.28264331817627</v>
      </c>
      <c r="W27" s="1">
        <v>61.173236846923828</v>
      </c>
      <c r="X27" s="1">
        <v>300.32464599609375</v>
      </c>
      <c r="Y27" s="1">
        <v>100.88543701171875</v>
      </c>
      <c r="Z27" s="1">
        <v>0.15778398513793945</v>
      </c>
      <c r="AA27" s="1">
        <v>88.435775756835938</v>
      </c>
      <c r="AB27" s="1">
        <v>19.084678649902344</v>
      </c>
      <c r="AC27" s="1">
        <v>0.54027783870697021</v>
      </c>
      <c r="AD27" s="1">
        <v>3.1803768128156662E-2</v>
      </c>
      <c r="AE27" s="1">
        <v>3.6180273164063692E-3</v>
      </c>
      <c r="AF27" s="1">
        <v>3.3517807722091675E-2</v>
      </c>
      <c r="AG27" s="1">
        <v>1.5768585726618767E-2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1.104134727926815</v>
      </c>
      <c r="AP27">
        <f>(U27-T27)/(1000-U27)*AO27</f>
        <v>2.8934439942457223E-2</v>
      </c>
      <c r="AQ27">
        <f>(P27+273.15)</f>
        <v>303.37321891784666</v>
      </c>
      <c r="AR27">
        <f>(O27+273.15)</f>
        <v>304.80425491333006</v>
      </c>
      <c r="AS27">
        <f>(Y27*AK27+Z27*AL27)*AM27</f>
        <v>16.141669561080562</v>
      </c>
      <c r="AT27">
        <f>((AS27+0.00000010773*(AR27^4-AQ27^4))-AP27*44100)/(L27*0.92*2*29.3+0.00000043092*AQ27^3)</f>
        <v>-9.7519799925180788</v>
      </c>
      <c r="AU27">
        <f>0.61365*EXP(17.502*J27/(240.97+J27))</f>
        <v>4.3153813285371809</v>
      </c>
      <c r="AV27">
        <f>AU27*1000/AA27</f>
        <v>48.796782655051331</v>
      </c>
      <c r="AW27">
        <f>(AV27-U27)</f>
        <v>16.407241029074768</v>
      </c>
      <c r="AX27">
        <f>IF(D27,P27,(O27+P27)/2)</f>
        <v>30.938736915588379</v>
      </c>
      <c r="AY27">
        <f>0.61365*EXP(17.502*AX27/(240.97+AX27))</f>
        <v>4.4956436942026361</v>
      </c>
      <c r="AZ27">
        <f>IF(AW27&lt;&gt;0,(1000-(AV27+U27)/2)/AW27*AP27,0)</f>
        <v>1.6919297693765591</v>
      </c>
      <c r="BA27">
        <f>U27*AA27/1000</f>
        <v>2.8643942401015665</v>
      </c>
      <c r="BB27">
        <f>(AY27-BA27)</f>
        <v>1.6312494541010696</v>
      </c>
      <c r="BC27">
        <f>1/(1.6/F27+1.37/N27)</f>
        <v>1.1211619778226807</v>
      </c>
      <c r="BD27">
        <f>G27*AA27*0.001</f>
        <v>34.080935433337217</v>
      </c>
      <c r="BE27">
        <f>G27/S27</f>
        <v>0.98164429178474777</v>
      </c>
      <c r="BF27">
        <f>(1-AP27*AA27/AU27/F27)*100</f>
        <v>78.806780679048046</v>
      </c>
      <c r="BG27">
        <f>(S27-E27/(N27/1.35))</f>
        <v>393.58266966424105</v>
      </c>
      <c r="BH27">
        <f>E27*BF27/100/BG27</f>
        <v>-6.3585854218945357E-3</v>
      </c>
    </row>
    <row r="28" spans="1:60" x14ac:dyDescent="0.35">
      <c r="A28" s="1" t="s">
        <v>0</v>
      </c>
      <c r="B28" s="1" t="s">
        <v>2677</v>
      </c>
      <c r="K28" s="1">
        <v>2.72</v>
      </c>
    </row>
    <row r="29" spans="1:60" x14ac:dyDescent="0.35">
      <c r="A29" s="1" t="s">
        <v>0</v>
      </c>
      <c r="B29" s="1" t="s">
        <v>2676</v>
      </c>
      <c r="K29" s="1">
        <v>2.72</v>
      </c>
    </row>
    <row r="30" spans="1:60" x14ac:dyDescent="0.35">
      <c r="A30" s="1">
        <v>5</v>
      </c>
      <c r="B30" s="1" t="s">
        <v>2675</v>
      </c>
      <c r="C30" s="1">
        <v>1294.5000007934868</v>
      </c>
      <c r="D30" s="1">
        <v>0</v>
      </c>
      <c r="E30">
        <f>(R30-S30*(1000-T30)/(1000-U30))*AO30</f>
        <v>-2.5726474097779883</v>
      </c>
      <c r="F30">
        <f>IF(AZ30&lt;&gt;0,1/(1/AZ30-1/N30),0)</f>
        <v>2.6609483646964467</v>
      </c>
      <c r="G30">
        <f>((BC30-AP30/2)*S30-E30)/(BC30+AP30/2)</f>
        <v>384.57011959022907</v>
      </c>
      <c r="H30">
        <f>AP30*1000</f>
        <v>28.137132183259922</v>
      </c>
      <c r="I30">
        <f>(AU30-BA30)</f>
        <v>1.4546671415588626</v>
      </c>
      <c r="J30">
        <f>(P30+AT30*D30)</f>
        <v>30.271265029907227</v>
      </c>
      <c r="K30" s="1"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31.643169403076172</v>
      </c>
      <c r="P30" s="1">
        <v>30.271265029907227</v>
      </c>
      <c r="Q30" s="1">
        <v>31.816862106323242</v>
      </c>
      <c r="R30" s="1">
        <v>399.93670654296875</v>
      </c>
      <c r="S30" s="1">
        <v>392.26931762695313</v>
      </c>
      <c r="T30" s="1">
        <v>7.8250570297241211</v>
      </c>
      <c r="U30" s="1">
        <v>32.4840087890625</v>
      </c>
      <c r="V30" s="1">
        <v>14.787600517272949</v>
      </c>
      <c r="W30" s="1">
        <v>61.387481689453125</v>
      </c>
      <c r="X30" s="1">
        <v>300.2840576171875</v>
      </c>
      <c r="Y30" s="1">
        <v>150.18362426757813</v>
      </c>
      <c r="Z30" s="1">
        <v>7.0886269211769104E-2</v>
      </c>
      <c r="AA30" s="1">
        <v>88.4317626953125</v>
      </c>
      <c r="AB30" s="1">
        <v>19.224803924560547</v>
      </c>
      <c r="AC30" s="1">
        <v>0.54508894681930542</v>
      </c>
      <c r="AD30" s="1">
        <v>6.8052917718887329E-2</v>
      </c>
      <c r="AE30" s="1">
        <v>5.6121177040040493E-3</v>
      </c>
      <c r="AF30" s="1">
        <v>3.8921333849430084E-2</v>
      </c>
      <c r="AG30" s="1">
        <v>1.3249306939542294E-2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1.1039855059455421</v>
      </c>
      <c r="AP30">
        <f>(U30-T30)/(1000-U30)*AO30</f>
        <v>2.8137132183259923E-2</v>
      </c>
      <c r="AQ30">
        <f>(P30+273.15)</f>
        <v>303.4212650299072</v>
      </c>
      <c r="AR30">
        <f>(O30+273.15)</f>
        <v>304.79316940307615</v>
      </c>
      <c r="AS30">
        <f>(Y30*AK30+Z30*AL30)*AM30</f>
        <v>24.029379345714005</v>
      </c>
      <c r="AT30">
        <f>((AS30+0.00000010773*(AR30^4-AQ30^4))-AP30*44100)/(L30*0.92*2*29.3+0.00000043092*AQ30^3)</f>
        <v>-9.4192869385592619</v>
      </c>
      <c r="AU30">
        <f>0.61365*EXP(17.502*J30/(240.97+J30))</f>
        <v>4.3272852981856831</v>
      </c>
      <c r="AV30">
        <f>AU30*1000/AA30</f>
        <v>48.933608991773035</v>
      </c>
      <c r="AW30">
        <f>(AV30-U30)</f>
        <v>16.449600202710535</v>
      </c>
      <c r="AX30">
        <f>IF(D30,P30,(O30+P30)/2)</f>
        <v>30.957217216491699</v>
      </c>
      <c r="AY30">
        <f>0.61365*EXP(17.502*AX30/(240.97+AX30))</f>
        <v>4.5003850730112323</v>
      </c>
      <c r="AZ30">
        <f>IF(AW30&lt;&gt;0,(1000-(AV30+U30)/2)/AW30*AP30,0)</f>
        <v>1.640872891369088</v>
      </c>
      <c r="BA30">
        <f>U30*AA30/1000</f>
        <v>2.8726181566268205</v>
      </c>
      <c r="BB30">
        <f>(AY30-BA30)</f>
        <v>1.6277669163844117</v>
      </c>
      <c r="BC30">
        <f>1/(1.6/F30+1.37/N30)</f>
        <v>1.0853558403664878</v>
      </c>
      <c r="BD30">
        <f>G30*AA30*0.001</f>
        <v>34.008213555311087</v>
      </c>
      <c r="BE30">
        <f>G30/S30</f>
        <v>0.98037267333754108</v>
      </c>
      <c r="BF30">
        <f>(1-AP30*AA30/AU30/F30)*100</f>
        <v>78.39092702057431</v>
      </c>
      <c r="BG30">
        <f>(S30-E30/(N30/1.35))</f>
        <v>393.08071753729405</v>
      </c>
      <c r="BH30">
        <f>E30*BF30/100/BG30</f>
        <v>-5.1305547779875995E-3</v>
      </c>
    </row>
    <row r="31" spans="1:60" x14ac:dyDescent="0.35">
      <c r="A31" s="1" t="s">
        <v>0</v>
      </c>
      <c r="B31" s="1" t="s">
        <v>2674</v>
      </c>
      <c r="K31" s="1">
        <v>2.72</v>
      </c>
    </row>
    <row r="32" spans="1:60" x14ac:dyDescent="0.35">
      <c r="A32" s="1" t="s">
        <v>0</v>
      </c>
      <c r="B32" s="1" t="s">
        <v>2673</v>
      </c>
      <c r="K32" s="1">
        <v>2.72</v>
      </c>
    </row>
    <row r="33" spans="1:60" x14ac:dyDescent="0.35">
      <c r="A33" s="1">
        <v>6</v>
      </c>
      <c r="B33" s="1" t="s">
        <v>2672</v>
      </c>
      <c r="C33" s="1">
        <v>1499.5000007934868</v>
      </c>
      <c r="D33" s="1">
        <v>0</v>
      </c>
      <c r="E33">
        <f>(R33-S33*(1000-T33)/(1000-U33))*AO33</f>
        <v>-1.5369816218449246</v>
      </c>
      <c r="F33">
        <f>IF(AZ33&lt;&gt;0,1/(1/AZ33-1/N33),0)</f>
        <v>2.6212784936817455</v>
      </c>
      <c r="G33">
        <f>((BC33-AP33/2)*S33-E33)/(BC33+AP33/2)</f>
        <v>382.96615980219354</v>
      </c>
      <c r="H33">
        <f>AP33*1000</f>
        <v>27.716230205032101</v>
      </c>
      <c r="I33">
        <f>(AU33-BA33)</f>
        <v>1.4456731799326215</v>
      </c>
      <c r="J33">
        <f>(P33+AT33*D33)</f>
        <v>30.387334823608398</v>
      </c>
      <c r="K33" s="1"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31.651229858398438</v>
      </c>
      <c r="P33" s="1">
        <v>30.387334823608398</v>
      </c>
      <c r="Q33" s="1">
        <v>31.816823959350586</v>
      </c>
      <c r="R33" s="1">
        <v>399.95913696289063</v>
      </c>
      <c r="S33" s="1">
        <v>391.52261352539063</v>
      </c>
      <c r="T33" s="1">
        <v>8.6356973648071289</v>
      </c>
      <c r="U33" s="1">
        <v>32.913051605224609</v>
      </c>
      <c r="V33" s="1">
        <v>16.311664581298828</v>
      </c>
      <c r="W33" s="1">
        <v>62.168304443359375</v>
      </c>
      <c r="X33" s="1">
        <v>300.3082275390625</v>
      </c>
      <c r="Y33" s="1">
        <v>299.38922119140625</v>
      </c>
      <c r="Z33" s="1">
        <v>4.5734725892543793E-2</v>
      </c>
      <c r="AA33" s="1">
        <v>88.429595947265625</v>
      </c>
      <c r="AB33" s="1">
        <v>19.241754531860352</v>
      </c>
      <c r="AC33" s="1">
        <v>0.54073101282119751</v>
      </c>
      <c r="AD33" s="1">
        <v>4.1306998580694199E-2</v>
      </c>
      <c r="AE33" s="1">
        <v>5.0312187522649765E-3</v>
      </c>
      <c r="AF33" s="1">
        <v>5.0984993577003479E-2</v>
      </c>
      <c r="AG33" s="1">
        <v>1.4460153877735138E-2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1.1040743659524352</v>
      </c>
      <c r="AP33">
        <f>(U33-T33)/(1000-U33)*AO33</f>
        <v>2.77162302050321E-2</v>
      </c>
      <c r="AQ33">
        <f>(P33+273.15)</f>
        <v>303.53733482360838</v>
      </c>
      <c r="AR33">
        <f>(O33+273.15)</f>
        <v>304.80122985839841</v>
      </c>
      <c r="AS33">
        <f>(Y33*AK33+Z33*AL33)*AM33</f>
        <v>47.902274319925709</v>
      </c>
      <c r="AT33">
        <f>((AS33+0.00000010773*(AR33^4-AQ33^4))-AP33*44100)/(L33*0.92*2*29.3+0.00000043092*AQ33^3)</f>
        <v>-9.0954663877375808</v>
      </c>
      <c r="AU33">
        <f>0.61365*EXP(17.502*J33/(240.97+J33))</f>
        <v>4.3561610347741357</v>
      </c>
      <c r="AV33">
        <f>AU33*1000/AA33</f>
        <v>49.261347268531033</v>
      </c>
      <c r="AW33">
        <f>(AV33-U33)</f>
        <v>16.348295663306423</v>
      </c>
      <c r="AX33">
        <f>IF(D33,P33,(O33+P33)/2)</f>
        <v>31.019282341003418</v>
      </c>
      <c r="AY33">
        <f>0.61365*EXP(17.502*AX33/(240.97+AX33))</f>
        <v>4.5163406395134604</v>
      </c>
      <c r="AZ33">
        <f>IF(AW33&lt;&gt;0,(1000-(AV33+U33)/2)/AW33*AP33,0)</f>
        <v>1.6257014476813219</v>
      </c>
      <c r="BA33">
        <f>U33*AA33/1000</f>
        <v>2.9104878548415143</v>
      </c>
      <c r="BB33">
        <f>(AY33-BA33)</f>
        <v>1.6058527846719461</v>
      </c>
      <c r="BC33">
        <f>1/(1.6/F33+1.37/N33)</f>
        <v>1.074741153523034</v>
      </c>
      <c r="BD33">
        <f>G33*AA33*0.001</f>
        <v>33.865542772783932</v>
      </c>
      <c r="BE33">
        <f>G33/S33</f>
        <v>0.97814569726598388</v>
      </c>
      <c r="BF33">
        <f>(1-AP33*AA33/AU33/F33)*100</f>
        <v>78.535799814260159</v>
      </c>
      <c r="BG33">
        <f>(S33-E33/(N33/1.35))</f>
        <v>392.00736971289638</v>
      </c>
      <c r="BH33">
        <f>E33*BF33/100/BG33</f>
        <v>-3.0792298894741625E-3</v>
      </c>
    </row>
    <row r="34" spans="1:60" x14ac:dyDescent="0.35">
      <c r="A34" s="1" t="s">
        <v>0</v>
      </c>
      <c r="B34" s="1" t="s">
        <v>2671</v>
      </c>
      <c r="K34" s="1">
        <v>2.72</v>
      </c>
    </row>
    <row r="35" spans="1:60" x14ac:dyDescent="0.35">
      <c r="A35" s="1" t="s">
        <v>0</v>
      </c>
      <c r="B35" s="1" t="s">
        <v>2670</v>
      </c>
      <c r="K35" s="1">
        <v>2.72</v>
      </c>
    </row>
    <row r="36" spans="1:60" x14ac:dyDescent="0.35">
      <c r="A36" s="1">
        <v>7</v>
      </c>
      <c r="B36" s="1" t="s">
        <v>2669</v>
      </c>
      <c r="C36" s="1">
        <v>1704.5000007934868</v>
      </c>
      <c r="D36" s="1">
        <v>0</v>
      </c>
      <c r="E36">
        <f>(R36-S36*(1000-T36)/(1000-U36))*AO36</f>
        <v>-0.9815674199358424</v>
      </c>
      <c r="F36">
        <f>IF(AZ36&lt;&gt;0,1/(1/AZ36-1/N36),0)</f>
        <v>2.7053023820259421</v>
      </c>
      <c r="G36">
        <f>((BC36-AP36/2)*S36-E36)/(BC36+AP36/2)</f>
        <v>382.17494160751318</v>
      </c>
      <c r="H36">
        <f>AP36*1000</f>
        <v>27.625201529784064</v>
      </c>
      <c r="I36">
        <f>(AU36-BA36)</f>
        <v>1.4123151193722081</v>
      </c>
      <c r="J36">
        <f>(P36+AT36*D36)</f>
        <v>30.509492874145508</v>
      </c>
      <c r="K36" s="1"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31.680164337158203</v>
      </c>
      <c r="P36" s="1">
        <v>30.509492874145508</v>
      </c>
      <c r="Q36" s="1">
        <v>31.833547592163086</v>
      </c>
      <c r="R36" s="1">
        <v>399.90853881835938</v>
      </c>
      <c r="S36" s="1">
        <v>391.01483154296875</v>
      </c>
      <c r="T36" s="1">
        <v>9.4604406356811523</v>
      </c>
      <c r="U36" s="1">
        <v>33.637516021728516</v>
      </c>
      <c r="V36" s="1">
        <v>17.839374542236328</v>
      </c>
      <c r="W36" s="1">
        <v>63.429630279541016</v>
      </c>
      <c r="X36" s="1">
        <v>300.3382568359375</v>
      </c>
      <c r="Y36" s="1">
        <v>499.30331420898438</v>
      </c>
      <c r="Z36" s="1">
        <v>0.26525309681892395</v>
      </c>
      <c r="AA36" s="1">
        <v>88.42559814453125</v>
      </c>
      <c r="AB36" s="1">
        <v>19.319269180297852</v>
      </c>
      <c r="AC36" s="1">
        <v>0.54632222652435303</v>
      </c>
      <c r="AD36" s="1">
        <v>2.5388173758983612E-2</v>
      </c>
      <c r="AE36" s="1">
        <v>4.6696937642991543E-3</v>
      </c>
      <c r="AF36" s="1">
        <v>1.842067576944828E-2</v>
      </c>
      <c r="AG36" s="1">
        <v>1.6605187207460403E-2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1.1041847677791816</v>
      </c>
      <c r="AP36">
        <f>(U36-T36)/(1000-U36)*AO36</f>
        <v>2.7625201529784066E-2</v>
      </c>
      <c r="AQ36">
        <f>(P36+273.15)</f>
        <v>303.65949287414549</v>
      </c>
      <c r="AR36">
        <f>(O36+273.15)</f>
        <v>304.83016433715818</v>
      </c>
      <c r="AS36">
        <f>(Y36*AK36+Z36*AL36)*AM36</f>
        <v>79.888528487789699</v>
      </c>
      <c r="AT36">
        <f>((AS36+0.00000010773*(AR36^4-AQ36^4))-AP36*44100)/(L36*0.92*2*29.3+0.00000043092*AQ36^3)</f>
        <v>-8.8207395334493146</v>
      </c>
      <c r="AU36">
        <f>0.61365*EXP(17.502*J36/(240.97+J36))</f>
        <v>4.3867325936898052</v>
      </c>
      <c r="AV36">
        <f>AU36*1000/AA36</f>
        <v>49.609306419615166</v>
      </c>
      <c r="AW36">
        <f>(AV36-U36)</f>
        <v>15.97179039788665</v>
      </c>
      <c r="AX36">
        <f>IF(D36,P36,(O36+P36)/2)</f>
        <v>31.094828605651855</v>
      </c>
      <c r="AY36">
        <f>0.61365*EXP(17.502*AX36/(240.97+AX36))</f>
        <v>4.5358283782138313</v>
      </c>
      <c r="AZ36">
        <f>IF(AW36&lt;&gt;0,(1000-(AV36+U36)/2)/AW36*AP36,0)</f>
        <v>1.6576317211099318</v>
      </c>
      <c r="BA36">
        <f>U36*AA36/1000</f>
        <v>2.9744174743175971</v>
      </c>
      <c r="BB36">
        <f>(AY36-BA36)</f>
        <v>1.5614109038962343</v>
      </c>
      <c r="BC36">
        <f>1/(1.6/F36+1.37/N36)</f>
        <v>1.0970944551233703</v>
      </c>
      <c r="BD36">
        <f>G36*AA36*0.001</f>
        <v>33.794047807495659</v>
      </c>
      <c r="BE36">
        <f>G36/S36</f>
        <v>0.97739244340023412</v>
      </c>
      <c r="BF36">
        <f>(1-AP36*AA36/AU36/F36)*100</f>
        <v>79.416155859907619</v>
      </c>
      <c r="BG36">
        <f>(S36-E36/(N36/1.35))</f>
        <v>391.32441291564442</v>
      </c>
      <c r="BH36">
        <f>E36*BF36/100/BG36</f>
        <v>-1.9920124744539254E-3</v>
      </c>
    </row>
    <row r="37" spans="1:60" x14ac:dyDescent="0.35">
      <c r="A37" s="1" t="s">
        <v>0</v>
      </c>
      <c r="B37" s="1" t="s">
        <v>2668</v>
      </c>
      <c r="K37" s="1">
        <v>2.72</v>
      </c>
    </row>
    <row r="38" spans="1:60" x14ac:dyDescent="0.35">
      <c r="A38" s="1" t="s">
        <v>0</v>
      </c>
      <c r="B38" s="1" t="s">
        <v>2667</v>
      </c>
      <c r="K38" s="1">
        <v>2.72</v>
      </c>
    </row>
    <row r="39" spans="1:60" x14ac:dyDescent="0.35">
      <c r="A39" s="1">
        <v>8</v>
      </c>
      <c r="B39" s="1" t="s">
        <v>2666</v>
      </c>
      <c r="C39" s="1">
        <v>1908.5000007934868</v>
      </c>
      <c r="D39" s="1">
        <v>0</v>
      </c>
      <c r="E39">
        <f>(R39-S39*(1000-T39)/(1000-U39))*AO39</f>
        <v>-0.63154158230235524</v>
      </c>
      <c r="F39">
        <f>IF(AZ39&lt;&gt;0,1/(1/AZ39-1/N39),0)</f>
        <v>2.8782227886140004</v>
      </c>
      <c r="G39">
        <f>((BC39-AP39/2)*S39-E39)/(BC39+AP39/2)</f>
        <v>381.80005955597881</v>
      </c>
      <c r="H39">
        <f>AP39*1000</f>
        <v>27.807893736098549</v>
      </c>
      <c r="I39">
        <f>(AU39-BA39)</f>
        <v>1.3682340115122233</v>
      </c>
      <c r="J39">
        <f>(P39+AT39*D39)</f>
        <v>30.665714263916016</v>
      </c>
      <c r="K39" s="1"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31.733697891235352</v>
      </c>
      <c r="P39" s="1">
        <v>30.665714263916016</v>
      </c>
      <c r="Q39" s="1">
        <v>31.867048263549805</v>
      </c>
      <c r="R39" s="1">
        <v>399.92144775390625</v>
      </c>
      <c r="S39" s="1">
        <v>390.65487670898438</v>
      </c>
      <c r="T39" s="1">
        <v>10.269771575927734</v>
      </c>
      <c r="U39" s="1">
        <v>34.583526611328125</v>
      </c>
      <c r="V39" s="1">
        <v>19.305526733398438</v>
      </c>
      <c r="W39" s="1">
        <v>65.011497497558594</v>
      </c>
      <c r="X39" s="1">
        <v>300.33065795898438</v>
      </c>
      <c r="Y39" s="1">
        <v>749.707763671875</v>
      </c>
      <c r="Z39" s="1">
        <v>6.8601116538047791E-2</v>
      </c>
      <c r="AA39" s="1">
        <v>88.419761657714844</v>
      </c>
      <c r="AB39" s="1">
        <v>19.446008682250977</v>
      </c>
      <c r="AC39" s="1">
        <v>0.53260952234268188</v>
      </c>
      <c r="AD39" s="1">
        <v>4.3427083641290665E-2</v>
      </c>
      <c r="AE39" s="1">
        <v>4.7486103139817715E-3</v>
      </c>
      <c r="AF39" s="1">
        <v>2.7673963457345963E-2</v>
      </c>
      <c r="AG39" s="1">
        <v>1.5884043648838997E-2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1.1041568307315599</v>
      </c>
      <c r="AP39">
        <f>(U39-T39)/(1000-U39)*AO39</f>
        <v>2.780789373609855E-2</v>
      </c>
      <c r="AQ39">
        <f>(P39+273.15)</f>
        <v>303.81571426391599</v>
      </c>
      <c r="AR39">
        <f>(O39+273.15)</f>
        <v>304.88369789123533</v>
      </c>
      <c r="AS39">
        <f>(Y39*AK39+Z39*AL39)*AM39</f>
        <v>119.9532395063361</v>
      </c>
      <c r="AT39">
        <f>((AS39+0.00000010773*(AR39^4-AQ39^4))-AP39*44100)/(L39*0.92*2*29.3+0.00000043092*AQ39^3)</f>
        <v>-8.5780108911829203</v>
      </c>
      <c r="AU39">
        <f>0.61365*EXP(17.502*J39/(240.97+J39))</f>
        <v>4.4261011917690949</v>
      </c>
      <c r="AV39">
        <f>AU39*1000/AA39</f>
        <v>50.057827670958289</v>
      </c>
      <c r="AW39">
        <f>(AV39-U39)</f>
        <v>15.474301059630164</v>
      </c>
      <c r="AX39">
        <f>IF(D39,P39,(O39+P39)/2)</f>
        <v>31.199706077575684</v>
      </c>
      <c r="AY39">
        <f>0.61365*EXP(17.502*AX39/(240.97+AX39))</f>
        <v>4.5630037219080322</v>
      </c>
      <c r="AZ39">
        <f>IF(AW39&lt;&gt;0,(1000-(AV39+U39)/2)/AW39*AP39,0)</f>
        <v>1.720985312402497</v>
      </c>
      <c r="BA39">
        <f>U39*AA39/1000</f>
        <v>3.0578671802568715</v>
      </c>
      <c r="BB39">
        <f>(AY39-BA39)</f>
        <v>1.5051365416511606</v>
      </c>
      <c r="BC39">
        <f>1/(1.6/F39+1.37/N39)</f>
        <v>1.1415967867904473</v>
      </c>
      <c r="BD39">
        <f>G39*AA39*0.001</f>
        <v>33.75867026684098</v>
      </c>
      <c r="BE39">
        <f>G39/S39</f>
        <v>0.97733340172890792</v>
      </c>
      <c r="BF39">
        <f>(1-AP39*AA39/AU39/F39)*100</f>
        <v>80.699360949607268</v>
      </c>
      <c r="BG39">
        <f>(S39-E39/(N39/1.35))</f>
        <v>390.85406171245944</v>
      </c>
      <c r="BH39">
        <f>E39*BF39/100/BG39</f>
        <v>-1.3039394264347552E-3</v>
      </c>
    </row>
    <row r="40" spans="1:60" x14ac:dyDescent="0.35">
      <c r="A40" s="1" t="s">
        <v>0</v>
      </c>
      <c r="B40" s="1" t="s">
        <v>2665</v>
      </c>
      <c r="K40" s="1">
        <v>2.72</v>
      </c>
    </row>
    <row r="41" spans="1:60" x14ac:dyDescent="0.35">
      <c r="A41" s="1" t="s">
        <v>0</v>
      </c>
      <c r="B41" s="1" t="s">
        <v>2664</v>
      </c>
      <c r="K41" s="1">
        <v>2.72</v>
      </c>
    </row>
    <row r="42" spans="1:60" x14ac:dyDescent="0.35">
      <c r="A42" s="1">
        <v>9</v>
      </c>
      <c r="B42" s="1" t="s">
        <v>2663</v>
      </c>
      <c r="C42" s="1">
        <v>2113.5000007934868</v>
      </c>
      <c r="D42" s="1">
        <v>0</v>
      </c>
      <c r="E42">
        <f>(R42-S42*(1000-T42)/(1000-U42))*AO42</f>
        <v>-0.20500042720810979</v>
      </c>
      <c r="F42">
        <f>IF(AZ42&lt;&gt;0,1/(1/AZ42-1/N42),0)</f>
        <v>3.1022079386666328</v>
      </c>
      <c r="G42">
        <f>((BC42-AP42/2)*S42-E42)/(BC42+AP42/2)</f>
        <v>381.30654913091325</v>
      </c>
      <c r="H42">
        <f>AP42*1000</f>
        <v>27.969954533871704</v>
      </c>
      <c r="I42">
        <f>(AU42-BA42)</f>
        <v>1.3158871048169507</v>
      </c>
      <c r="J42">
        <f>(P42+AT42*D42)</f>
        <v>30.782827377319336</v>
      </c>
      <c r="K42" s="1"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31.757379531860352</v>
      </c>
      <c r="P42" s="1">
        <v>30.782827377319336</v>
      </c>
      <c r="Q42" s="1">
        <v>31.882038116455078</v>
      </c>
      <c r="R42" s="1">
        <v>399.8502197265625</v>
      </c>
      <c r="S42" s="1">
        <v>390.15283203125</v>
      </c>
      <c r="T42" s="1">
        <v>11.080959320068359</v>
      </c>
      <c r="U42" s="1">
        <v>35.512603759765625</v>
      </c>
      <c r="V42" s="1">
        <v>20.801897048950195</v>
      </c>
      <c r="W42" s="1">
        <v>66.66656494140625</v>
      </c>
      <c r="X42" s="1">
        <v>300.33401489257813</v>
      </c>
      <c r="Y42" s="1">
        <v>1000.4963989257813</v>
      </c>
      <c r="Z42" s="1">
        <v>9.490010142326355E-2</v>
      </c>
      <c r="AA42" s="1">
        <v>88.417304992675781</v>
      </c>
      <c r="AB42" s="1">
        <v>19.498174667358398</v>
      </c>
      <c r="AC42" s="1">
        <v>0.5308341383934021</v>
      </c>
      <c r="AD42" s="1">
        <v>7.2821401059627533E-2</v>
      </c>
      <c r="AE42" s="1">
        <v>6.5234191715717316E-3</v>
      </c>
      <c r="AF42" s="1">
        <v>4.3067708611488342E-2</v>
      </c>
      <c r="AG42" s="1">
        <v>1.7193622887134552E-2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1.104169172399184</v>
      </c>
      <c r="AP42">
        <f>(U42-T42)/(1000-U42)*AO42</f>
        <v>2.7969954533871702E-2</v>
      </c>
      <c r="AQ42">
        <f>(P42+273.15)</f>
        <v>303.93282737731931</v>
      </c>
      <c r="AR42">
        <f>(O42+273.15)</f>
        <v>304.90737953186033</v>
      </c>
      <c r="AS42">
        <f>(Y42*AK42+Z42*AL42)*AM42</f>
        <v>160.07942025007105</v>
      </c>
      <c r="AT42">
        <f>((AS42+0.00000010773*(AR42^4-AQ42^4))-AP42*44100)/(L42*0.92*2*29.3+0.00000043092*AQ42^3)</f>
        <v>-8.3272066849008866</v>
      </c>
      <c r="AU42">
        <f>0.61365*EXP(17.502*J42/(240.97+J42))</f>
        <v>4.4558158225281925</v>
      </c>
      <c r="AV42">
        <f>AU42*1000/AA42</f>
        <v>50.395291090327831</v>
      </c>
      <c r="AW42">
        <f>(AV42-U42)</f>
        <v>14.882687330562206</v>
      </c>
      <c r="AX42">
        <f>IF(D42,P42,(O42+P42)/2)</f>
        <v>31.270103454589844</v>
      </c>
      <c r="AY42">
        <f>0.61365*EXP(17.502*AX42/(240.97+AX42))</f>
        <v>4.5813241856994908</v>
      </c>
      <c r="AZ42">
        <f>IF(AW42&lt;&gt;0,(1000-(AV42+U42)/2)/AW42*AP42,0)</f>
        <v>1.7986358231401229</v>
      </c>
      <c r="BA42">
        <f>U42*AA42/1000</f>
        <v>3.1399287177112418</v>
      </c>
      <c r="BB42">
        <f>(AY42-BA42)</f>
        <v>1.441395467988249</v>
      </c>
      <c r="BC42">
        <f>1/(1.6/F42+1.37/N42)</f>
        <v>1.196416800134912</v>
      </c>
      <c r="BD42">
        <f>G42*AA42*0.001</f>
        <v>33.71409745021267</v>
      </c>
      <c r="BE42">
        <f>G42/S42</f>
        <v>0.97732610870904002</v>
      </c>
      <c r="BF42">
        <f>(1-AP42*AA42/AU42/F42)*100</f>
        <v>82.109153175882881</v>
      </c>
      <c r="BG42">
        <f>(S42-E42/(N42/1.35))</f>
        <v>390.21748812350125</v>
      </c>
      <c r="BH42">
        <f>E42*BF42/100/BG42</f>
        <v>-4.3135974145332937E-4</v>
      </c>
    </row>
    <row r="43" spans="1:60" x14ac:dyDescent="0.35">
      <c r="A43" s="1" t="s">
        <v>0</v>
      </c>
      <c r="B43" s="1" t="s">
        <v>2662</v>
      </c>
      <c r="K43" s="1">
        <v>2.72</v>
      </c>
    </row>
    <row r="44" spans="1:60" x14ac:dyDescent="0.35">
      <c r="A44" s="1" t="s">
        <v>0</v>
      </c>
      <c r="B44" s="1" t="s">
        <v>2661</v>
      </c>
      <c r="K44" s="1">
        <v>2.72</v>
      </c>
    </row>
    <row r="45" spans="1:60" x14ac:dyDescent="0.35">
      <c r="A45" s="1">
        <v>10</v>
      </c>
      <c r="B45" s="1" t="s">
        <v>2660</v>
      </c>
      <c r="C45" s="1">
        <v>2318.5000007934868</v>
      </c>
      <c r="D45" s="1">
        <v>0</v>
      </c>
      <c r="E45">
        <f>(R45-S45*(1000-T45)/(1000-U45))*AO45</f>
        <v>0.14200264381789326</v>
      </c>
      <c r="F45">
        <f>IF(AZ45&lt;&gt;0,1/(1/AZ45-1/N45),0)</f>
        <v>3.403900106665219</v>
      </c>
      <c r="G45">
        <f>((BC45-AP45/2)*S45-E45)/(BC45+AP45/2)</f>
        <v>381.08564988573818</v>
      </c>
      <c r="H45">
        <f>AP45*1000</f>
        <v>28.256005381130354</v>
      </c>
      <c r="I45">
        <f>(AU45-BA45)</f>
        <v>1.2600386711298044</v>
      </c>
      <c r="J45">
        <f>(P45+AT45*D45)</f>
        <v>30.91071891784668</v>
      </c>
      <c r="K45" s="1"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31.786771774291992</v>
      </c>
      <c r="P45" s="1">
        <v>30.91071891784668</v>
      </c>
      <c r="Q45" s="1">
        <v>31.893337249755859</v>
      </c>
      <c r="R45" s="1">
        <v>399.90875244140625</v>
      </c>
      <c r="S45" s="1">
        <v>389.8031005859375</v>
      </c>
      <c r="T45" s="1">
        <v>11.85562801361084</v>
      </c>
      <c r="U45" s="1">
        <v>36.516029357910156</v>
      </c>
      <c r="V45" s="1">
        <v>22.217555999755859</v>
      </c>
      <c r="W45" s="1">
        <v>68.431373596191406</v>
      </c>
      <c r="X45" s="1">
        <v>300.27835083007813</v>
      </c>
      <c r="Y45" s="1">
        <v>1250.7626953125</v>
      </c>
      <c r="Z45" s="1">
        <v>0.18637116253376007</v>
      </c>
      <c r="AA45" s="1">
        <v>88.411170959472656</v>
      </c>
      <c r="AB45" s="1">
        <v>19.428159713745117</v>
      </c>
      <c r="AC45" s="1">
        <v>0.52074790000915527</v>
      </c>
      <c r="AD45" s="1">
        <v>3.6552034318447113E-2</v>
      </c>
      <c r="AE45" s="1">
        <v>4.9277800135314465E-3</v>
      </c>
      <c r="AF45" s="1">
        <v>3.9008483290672302E-2</v>
      </c>
      <c r="AG45" s="1">
        <v>2.0707372575998306E-2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1.1039645251105812</v>
      </c>
      <c r="AP45">
        <f>(U45-T45)/(1000-U45)*AO45</f>
        <v>2.8256005381130354E-2</v>
      </c>
      <c r="AQ45">
        <f>(P45+273.15)</f>
        <v>304.06071891784666</v>
      </c>
      <c r="AR45">
        <f>(O45+273.15)</f>
        <v>304.93677177429197</v>
      </c>
      <c r="AS45">
        <f>(Y45*AK45+Z45*AL45)*AM45</f>
        <v>200.12202677692403</v>
      </c>
      <c r="AT45">
        <f>((AS45+0.00000010773*(AR45^4-AQ45^4))-AP45*44100)/(L45*0.92*2*29.3+0.00000043092*AQ45^3)</f>
        <v>-8.120407518838876</v>
      </c>
      <c r="AU45">
        <f>0.61365*EXP(17.502*J45/(240.97+J45))</f>
        <v>4.4884635854531219</v>
      </c>
      <c r="AV45">
        <f>AU45*1000/AA45</f>
        <v>50.768059474188121</v>
      </c>
      <c r="AW45">
        <f>(AV45-U45)</f>
        <v>14.252030116277965</v>
      </c>
      <c r="AX45">
        <f>IF(D45,P45,(O45+P45)/2)</f>
        <v>31.348745346069336</v>
      </c>
      <c r="AY45">
        <f>0.61365*EXP(17.502*AX45/(240.97+AX45))</f>
        <v>4.601865953966418</v>
      </c>
      <c r="AZ45">
        <f>IF(AW45&lt;&gt;0,(1000-(AV45+U45)/2)/AW45*AP45,0)</f>
        <v>1.8960706172240522</v>
      </c>
      <c r="BA45">
        <f>U45*AA45/1000</f>
        <v>3.2284249143233175</v>
      </c>
      <c r="BB45">
        <f>(AY45-BA45)</f>
        <v>1.3734410396431005</v>
      </c>
      <c r="BC45">
        <f>1/(1.6/F45+1.37/N45)</f>
        <v>1.2656361778284526</v>
      </c>
      <c r="BD45">
        <f>G45*AA45*0.001</f>
        <v>33.692228542249737</v>
      </c>
      <c r="BE45">
        <f>G45/S45</f>
        <v>0.9776362715250454</v>
      </c>
      <c r="BF45">
        <f>(1-AP45*AA45/AU45/F45)*100</f>
        <v>83.649034785785375</v>
      </c>
      <c r="BG45">
        <f>(S45-E45/(N45/1.35))</f>
        <v>389.75831367420443</v>
      </c>
      <c r="BH45">
        <f>E45*BF45/100/BG45</f>
        <v>3.0476281520258944E-4</v>
      </c>
    </row>
    <row r="46" spans="1:60" x14ac:dyDescent="0.35">
      <c r="A46" s="1" t="s">
        <v>0</v>
      </c>
      <c r="B46" s="1" t="s">
        <v>2659</v>
      </c>
      <c r="K46" s="1">
        <v>2.72</v>
      </c>
    </row>
    <row r="47" spans="1:60" x14ac:dyDescent="0.35">
      <c r="A47" s="1" t="s">
        <v>0</v>
      </c>
      <c r="B47" s="1" t="s">
        <v>2658</v>
      </c>
      <c r="K47" s="1">
        <v>2.72</v>
      </c>
    </row>
    <row r="48" spans="1:60" x14ac:dyDescent="0.35">
      <c r="A48" s="1">
        <v>11</v>
      </c>
      <c r="B48" s="1" t="s">
        <v>2657</v>
      </c>
      <c r="C48" s="1">
        <v>2523.000000782311</v>
      </c>
      <c r="D48" s="1">
        <v>0</v>
      </c>
      <c r="E48">
        <f>(R48-S48*(1000-T48)/(1000-U48))*AO48</f>
        <v>0.11764812180743664</v>
      </c>
      <c r="F48">
        <f>IF(AZ48&lt;&gt;0,1/(1/AZ48-1/N48),0)</f>
        <v>4.0328513272864965</v>
      </c>
      <c r="G48">
        <f>((BC48-AP48/2)*S48-E48)/(BC48+AP48/2)</f>
        <v>381.3807472738518</v>
      </c>
      <c r="H48">
        <f>AP48*1000</f>
        <v>29.195449781608197</v>
      </c>
      <c r="I48">
        <f>(AU48-BA48)</f>
        <v>1.1874228594444549</v>
      </c>
      <c r="J48">
        <f>(P48+AT48*D48)</f>
        <v>31.143207550048828</v>
      </c>
      <c r="K48" s="1"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31.873842239379883</v>
      </c>
      <c r="P48" s="1">
        <v>31.143207550048828</v>
      </c>
      <c r="Q48" s="1">
        <v>31.947114944458008</v>
      </c>
      <c r="R48" s="1">
        <v>399.93814086914063</v>
      </c>
      <c r="S48" s="1">
        <v>389.53173828125</v>
      </c>
      <c r="T48" s="1">
        <v>12.579952239990234</v>
      </c>
      <c r="U48" s="1">
        <v>38.016361236572266</v>
      </c>
      <c r="V48" s="1">
        <v>23.457874298095703</v>
      </c>
      <c r="W48" s="1">
        <v>70.889228820800781</v>
      </c>
      <c r="X48" s="1">
        <v>300.32809448242188</v>
      </c>
      <c r="Y48" s="1">
        <v>1599.4619140625</v>
      </c>
      <c r="Z48" s="1">
        <v>1.9437100738286972E-2</v>
      </c>
      <c r="AA48" s="1">
        <v>88.407295227050781</v>
      </c>
      <c r="AB48" s="1">
        <v>19.481056213378906</v>
      </c>
      <c r="AC48" s="1">
        <v>0.52617985010147095</v>
      </c>
      <c r="AD48" s="1">
        <v>3.7833895534276962E-2</v>
      </c>
      <c r="AE48" s="1">
        <v>1.304765697568655E-2</v>
      </c>
      <c r="AF48" s="1">
        <v>2.2088361904025078E-2</v>
      </c>
      <c r="AG48" s="1">
        <v>2.2740285843610764E-2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1.1041474061853744</v>
      </c>
      <c r="AP48">
        <f>(U48-T48)/(1000-U48)*AO48</f>
        <v>2.9195449781608197E-2</v>
      </c>
      <c r="AQ48">
        <f>(P48+273.15)</f>
        <v>304.29320755004881</v>
      </c>
      <c r="AR48">
        <f>(O48+273.15)</f>
        <v>305.02384223937986</v>
      </c>
      <c r="AS48">
        <f>(Y48*AK48+Z48*AL48)*AM48</f>
        <v>255.91390052987845</v>
      </c>
      <c r="AT48">
        <f>((AS48+0.00000010773*(AR48^4-AQ48^4))-AP48*44100)/(L48*0.92*2*29.3+0.00000043092*AQ48^3)</f>
        <v>-8.019774360771617</v>
      </c>
      <c r="AU48">
        <f>0.61365*EXP(17.502*J48/(240.97+J48))</f>
        <v>4.5483465307443085</v>
      </c>
      <c r="AV48">
        <f>AU48*1000/AA48</f>
        <v>51.44763810569119</v>
      </c>
      <c r="AW48">
        <f>(AV48-U48)</f>
        <v>13.431276869118925</v>
      </c>
      <c r="AX48">
        <f>IF(D48,P48,(O48+P48)/2)</f>
        <v>31.508524894714355</v>
      </c>
      <c r="AY48">
        <f>0.61365*EXP(17.502*AX48/(240.97+AX48))</f>
        <v>4.643848573150847</v>
      </c>
      <c r="AZ48">
        <f>IF(AW48&lt;&gt;0,(1000-(AV48+U48)/2)/AW48*AP48,0)</f>
        <v>2.0764577488311633</v>
      </c>
      <c r="BA48">
        <f>U48*AA48/1000</f>
        <v>3.3609236712998536</v>
      </c>
      <c r="BB48">
        <f>(AY48-BA48)</f>
        <v>1.2829249018509934</v>
      </c>
      <c r="BC48">
        <f>1/(1.6/F48+1.37/N48)</f>
        <v>1.3950716533125418</v>
      </c>
      <c r="BD48">
        <f>G48*AA48*0.001</f>
        <v>33.716840318152663</v>
      </c>
      <c r="BE48">
        <f>G48/S48</f>
        <v>0.97907489889434118</v>
      </c>
      <c r="BF48">
        <f>(1-AP48*AA48/AU48/F48)*100</f>
        <v>85.92859325605896</v>
      </c>
      <c r="BG48">
        <f>(S48-E48/(N48/1.35))</f>
        <v>389.49463266190878</v>
      </c>
      <c r="BH48">
        <f>E48*BF48/100/BG48</f>
        <v>2.5955011336204121E-4</v>
      </c>
    </row>
    <row r="49" spans="1:60" x14ac:dyDescent="0.35">
      <c r="A49" s="1" t="s">
        <v>0</v>
      </c>
      <c r="B49" s="1" t="s">
        <v>2656</v>
      </c>
      <c r="K49" s="1">
        <v>2.72</v>
      </c>
    </row>
    <row r="50" spans="1:60" x14ac:dyDescent="0.35">
      <c r="A50" s="1" t="s">
        <v>0</v>
      </c>
      <c r="B50" s="1" t="s">
        <v>2651</v>
      </c>
      <c r="K50" s="1">
        <v>2.72</v>
      </c>
    </row>
    <row r="51" spans="1:60" x14ac:dyDescent="0.35">
      <c r="A51" s="1">
        <v>12</v>
      </c>
      <c r="B51" s="1" t="s">
        <v>2655</v>
      </c>
      <c r="C51" s="1">
        <v>2728.5000007711351</v>
      </c>
      <c r="D51" s="1">
        <v>0</v>
      </c>
      <c r="E51">
        <f>(R51-S51*(1000-T51)/(1000-U51))*AO51</f>
        <v>0.33401985887313163</v>
      </c>
      <c r="F51">
        <f>IF(AZ51&lt;&gt;0,1/(1/AZ51-1/N51),0)</f>
        <v>5.0282783047668245</v>
      </c>
      <c r="G51">
        <f>((BC51-AP51/2)*S51-E51)/(BC51+AP51/2)</f>
        <v>381.45305581985139</v>
      </c>
      <c r="H51">
        <f>AP51*1000</f>
        <v>30.390256004681049</v>
      </c>
      <c r="I51">
        <f>(AU51-BA51)</f>
        <v>1.108579694283776</v>
      </c>
      <c r="J51">
        <f>(P51+AT51*D51)</f>
        <v>31.418918609619141</v>
      </c>
      <c r="K51" s="1"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32.014595031738281</v>
      </c>
      <c r="P51" s="1">
        <v>31.418918609619141</v>
      </c>
      <c r="Q51" s="1">
        <v>32.053157806396484</v>
      </c>
      <c r="R51" s="1">
        <v>400.15310668945313</v>
      </c>
      <c r="S51" s="1">
        <v>389.139892578125</v>
      </c>
      <c r="T51" s="1">
        <v>13.290478706359863</v>
      </c>
      <c r="U51" s="1">
        <v>39.721218109130859</v>
      </c>
      <c r="V51" s="1">
        <v>24.586332321166992</v>
      </c>
      <c r="W51" s="1">
        <v>73.481101989746094</v>
      </c>
      <c r="X51" s="1">
        <v>300.32485961914063</v>
      </c>
      <c r="Y51" s="1">
        <v>2001.087890625</v>
      </c>
      <c r="Z51" s="1">
        <v>3.4300763159990311E-2</v>
      </c>
      <c r="AA51" s="1">
        <v>88.408256530761719</v>
      </c>
      <c r="AB51" s="1">
        <v>19.566816329956055</v>
      </c>
      <c r="AC51" s="1">
        <v>0.51518207788467407</v>
      </c>
      <c r="AD51" s="1">
        <v>9.476490318775177E-2</v>
      </c>
      <c r="AE51" s="1">
        <v>1.2360986322164536E-2</v>
      </c>
      <c r="AF51" s="1">
        <v>3.234611451625824E-2</v>
      </c>
      <c r="AG51" s="1">
        <v>2.5912078097462654E-2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1.1041355133056638</v>
      </c>
      <c r="AP51">
        <f>(U51-T51)/(1000-U51)*AO51</f>
        <v>3.0390256004681048E-2</v>
      </c>
      <c r="AQ51">
        <f>(P51+273.15)</f>
        <v>304.56891860961912</v>
      </c>
      <c r="AR51">
        <f>(O51+273.15)</f>
        <v>305.16459503173826</v>
      </c>
      <c r="AS51">
        <f>(Y51*AK51+Z51*AL51)*AM51</f>
        <v>320.17405534355203</v>
      </c>
      <c r="AT51">
        <f>((AS51+0.00000010773*(AR51^4-AQ51^4))-AP51*44100)/(L51*0.92*2*29.3+0.00000043092*AQ51^3)</f>
        <v>-7.9397739847530353</v>
      </c>
      <c r="AU51">
        <f>0.61365*EXP(17.502*J51/(240.97+J51))</f>
        <v>4.6202633345901551</v>
      </c>
      <c r="AV51">
        <f>AU51*1000/AA51</f>
        <v>52.260541219727941</v>
      </c>
      <c r="AW51">
        <f>(AV51-U51)</f>
        <v>12.539323110597081</v>
      </c>
      <c r="AX51">
        <f>IF(D51,P51,(O51+P51)/2)</f>
        <v>31.716756820678711</v>
      </c>
      <c r="AY51">
        <f>0.61365*EXP(17.502*AX51/(240.97+AX51))</f>
        <v>4.6990625223798768</v>
      </c>
      <c r="AZ51">
        <f>IF(AW51&lt;&gt;0,(1000-(AV51+U51)/2)/AW51*AP51,0)</f>
        <v>2.3121328912321193</v>
      </c>
      <c r="BA51">
        <f>U51*AA51/1000</f>
        <v>3.5116836403063791</v>
      </c>
      <c r="BB51">
        <f>(AY51-BA51)</f>
        <v>1.1873788820734976</v>
      </c>
      <c r="BC51">
        <f>1/(1.6/F51+1.37/N51)</f>
        <v>1.5667404845717325</v>
      </c>
      <c r="BD51">
        <f>G51*AA51*0.001</f>
        <v>33.723599613364392</v>
      </c>
      <c r="BE51">
        <f>G51/S51</f>
        <v>0.98024659793333735</v>
      </c>
      <c r="BF51">
        <f>(1-AP51*AA51/AU51/F51)*100</f>
        <v>88.435119527560929</v>
      </c>
      <c r="BG51">
        <f>(S51-E51/(N51/1.35))</f>
        <v>389.03454441323009</v>
      </c>
      <c r="BH51">
        <f>E51*BF51/100/BG51</f>
        <v>7.5929211346970245E-4</v>
      </c>
    </row>
    <row r="52" spans="1:60" x14ac:dyDescent="0.35">
      <c r="A52" s="1" t="s">
        <v>0</v>
      </c>
      <c r="B52" s="1" t="s">
        <v>2654</v>
      </c>
      <c r="K52" s="1">
        <v>1.9257599999999999</v>
      </c>
    </row>
    <row r="53" spans="1:60" x14ac:dyDescent="0.35">
      <c r="A53" s="1" t="s">
        <v>0</v>
      </c>
      <c r="B53" s="1" t="s">
        <v>2653</v>
      </c>
    </row>
    <row r="54" spans="1:60" x14ac:dyDescent="0.35">
      <c r="A54" s="1" t="s">
        <v>0</v>
      </c>
      <c r="B54" s="1" t="s">
        <v>2652</v>
      </c>
    </row>
    <row r="55" spans="1:60" x14ac:dyDescent="0.35">
      <c r="A55" s="1" t="s">
        <v>0</v>
      </c>
      <c r="B55" s="1" t="s">
        <v>2651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F30BE0-7749-4404-8D71-F82ED3398D05}">
  <dimension ref="A1:BH55"/>
  <sheetViews>
    <sheetView zoomScale="50" workbookViewId="0">
      <selection activeCell="K18" sqref="K18:K51"/>
    </sheetView>
  </sheetViews>
  <sheetFormatPr defaultRowHeight="14.5" x14ac:dyDescent="0.35"/>
  <sheetData>
    <row r="1" spans="1:60" x14ac:dyDescent="0.35">
      <c r="A1" s="1" t="s">
        <v>398</v>
      </c>
    </row>
    <row r="2" spans="1:60" x14ac:dyDescent="0.35">
      <c r="A2" s="1" t="s">
        <v>2740</v>
      </c>
    </row>
    <row r="3" spans="1:60" x14ac:dyDescent="0.35">
      <c r="A3" s="1" t="s">
        <v>69</v>
      </c>
      <c r="B3" s="1" t="s">
        <v>396</v>
      </c>
    </row>
    <row r="4" spans="1:60" x14ac:dyDescent="0.35">
      <c r="A4" s="1" t="s">
        <v>67</v>
      </c>
      <c r="B4" s="1" t="s">
        <v>66</v>
      </c>
      <c r="C4" s="1">
        <v>1</v>
      </c>
      <c r="D4" s="1">
        <v>0.15999999642372131</v>
      </c>
    </row>
    <row r="5" spans="1:60" x14ac:dyDescent="0.35">
      <c r="A5" s="1" t="s">
        <v>65</v>
      </c>
      <c r="B5" s="1">
        <v>4</v>
      </c>
    </row>
    <row r="6" spans="1:60" x14ac:dyDescent="0.35">
      <c r="A6" s="1" t="s">
        <v>64</v>
      </c>
      <c r="B6" s="1" t="s">
        <v>395</v>
      </c>
    </row>
    <row r="7" spans="1:60" x14ac:dyDescent="0.35">
      <c r="A7" s="1" t="s">
        <v>0</v>
      </c>
      <c r="B7" s="1" t="s">
        <v>62</v>
      </c>
    </row>
    <row r="9" spans="1:60" x14ac:dyDescent="0.35">
      <c r="A9" s="1" t="s">
        <v>61</v>
      </c>
      <c r="B9" s="1" t="s">
        <v>60</v>
      </c>
      <c r="C9" s="1" t="s">
        <v>59</v>
      </c>
      <c r="D9" s="1" t="s">
        <v>58</v>
      </c>
      <c r="E9" s="1" t="s">
        <v>57</v>
      </c>
      <c r="F9" s="1" t="s">
        <v>56</v>
      </c>
      <c r="G9" s="1" t="s">
        <v>55</v>
      </c>
      <c r="H9" s="1" t="s">
        <v>54</v>
      </c>
      <c r="I9" s="1" t="s">
        <v>53</v>
      </c>
      <c r="J9" s="1" t="s">
        <v>52</v>
      </c>
      <c r="K9" s="1" t="s">
        <v>51</v>
      </c>
      <c r="L9" s="1" t="s">
        <v>50</v>
      </c>
      <c r="M9" s="1" t="s">
        <v>49</v>
      </c>
      <c r="N9" s="1" t="s">
        <v>48</v>
      </c>
      <c r="O9" s="1" t="s">
        <v>47</v>
      </c>
      <c r="P9" s="1" t="s">
        <v>46</v>
      </c>
      <c r="Q9" s="1" t="s">
        <v>45</v>
      </c>
      <c r="R9" s="1" t="s">
        <v>44</v>
      </c>
      <c r="S9" s="1" t="s">
        <v>43</v>
      </c>
      <c r="T9" s="1" t="s">
        <v>42</v>
      </c>
      <c r="U9" s="1" t="s">
        <v>41</v>
      </c>
      <c r="V9" s="1" t="s">
        <v>40</v>
      </c>
      <c r="W9" s="1" t="s">
        <v>39</v>
      </c>
      <c r="X9" s="1" t="s">
        <v>38</v>
      </c>
      <c r="Y9" s="1" t="s">
        <v>37</v>
      </c>
      <c r="Z9" s="1" t="s">
        <v>36</v>
      </c>
      <c r="AA9" s="1" t="s">
        <v>35</v>
      </c>
      <c r="AB9" s="1" t="s">
        <v>34</v>
      </c>
      <c r="AC9" s="1" t="s">
        <v>33</v>
      </c>
      <c r="AD9" s="1" t="s">
        <v>394</v>
      </c>
      <c r="AE9" s="1" t="s">
        <v>393</v>
      </c>
      <c r="AF9" s="1" t="s">
        <v>392</v>
      </c>
      <c r="AG9" s="1" t="s">
        <v>391</v>
      </c>
      <c r="AH9" s="1" t="s">
        <v>32</v>
      </c>
      <c r="AI9" s="1" t="s">
        <v>31</v>
      </c>
      <c r="AJ9" s="1" t="s">
        <v>30</v>
      </c>
      <c r="AK9" s="1" t="s">
        <v>29</v>
      </c>
      <c r="AL9" s="1" t="s">
        <v>28</v>
      </c>
      <c r="AM9" s="1" t="s">
        <v>27</v>
      </c>
      <c r="AN9" s="1" t="s">
        <v>26</v>
      </c>
      <c r="AO9" s="1" t="s">
        <v>25</v>
      </c>
      <c r="AP9" s="1" t="s">
        <v>24</v>
      </c>
      <c r="AQ9" s="1" t="s">
        <v>23</v>
      </c>
      <c r="AR9" s="1" t="s">
        <v>22</v>
      </c>
      <c r="AS9" s="1" t="s">
        <v>21</v>
      </c>
      <c r="AT9" s="1" t="s">
        <v>20</v>
      </c>
      <c r="AU9" s="1" t="s">
        <v>19</v>
      </c>
      <c r="AV9" s="1" t="s">
        <v>18</v>
      </c>
      <c r="AW9" s="1" t="s">
        <v>17</v>
      </c>
      <c r="AX9" s="1" t="s">
        <v>16</v>
      </c>
      <c r="AY9" s="1" t="s">
        <v>15</v>
      </c>
      <c r="AZ9" s="1" t="s">
        <v>14</v>
      </c>
      <c r="BA9" s="1" t="s">
        <v>13</v>
      </c>
      <c r="BB9" s="1" t="s">
        <v>12</v>
      </c>
      <c r="BC9" s="1" t="s">
        <v>11</v>
      </c>
      <c r="BD9" s="1" t="s">
        <v>10</v>
      </c>
      <c r="BE9" s="1" t="s">
        <v>9</v>
      </c>
      <c r="BF9" s="1" t="s">
        <v>8</v>
      </c>
      <c r="BG9" s="1" t="s">
        <v>7</v>
      </c>
      <c r="BH9" s="1" t="s">
        <v>6</v>
      </c>
    </row>
    <row r="10" spans="1:60" x14ac:dyDescent="0.35">
      <c r="A10" s="1" t="s">
        <v>5</v>
      </c>
      <c r="B10" s="1" t="s">
        <v>5</v>
      </c>
      <c r="C10" s="1" t="s">
        <v>5</v>
      </c>
      <c r="D10" s="1" t="s">
        <v>5</v>
      </c>
      <c r="E10" s="1" t="s">
        <v>4</v>
      </c>
      <c r="F10" s="1" t="s">
        <v>4</v>
      </c>
      <c r="G10" s="1" t="s">
        <v>4</v>
      </c>
      <c r="H10" s="1" t="s">
        <v>4</v>
      </c>
      <c r="I10" s="1" t="s">
        <v>4</v>
      </c>
      <c r="J10" s="1" t="s">
        <v>4</v>
      </c>
      <c r="K10" s="1" t="s">
        <v>5</v>
      </c>
      <c r="L10" s="1" t="s">
        <v>4</v>
      </c>
      <c r="M10" s="1" t="s">
        <v>5</v>
      </c>
      <c r="N10" s="1" t="s">
        <v>4</v>
      </c>
      <c r="O10" s="1" t="s">
        <v>5</v>
      </c>
      <c r="P10" s="1" t="s">
        <v>5</v>
      </c>
      <c r="Q10" s="1" t="s">
        <v>5</v>
      </c>
      <c r="R10" s="1" t="s">
        <v>5</v>
      </c>
      <c r="S10" s="1" t="s">
        <v>5</v>
      </c>
      <c r="T10" s="1" t="s">
        <v>5</v>
      </c>
      <c r="U10" s="1" t="s">
        <v>5</v>
      </c>
      <c r="V10" s="1" t="s">
        <v>5</v>
      </c>
      <c r="W10" s="1" t="s">
        <v>5</v>
      </c>
      <c r="X10" s="1" t="s">
        <v>5</v>
      </c>
      <c r="Y10" s="1" t="s">
        <v>5</v>
      </c>
      <c r="Z10" s="1" t="s">
        <v>5</v>
      </c>
      <c r="AA10" s="1" t="s">
        <v>5</v>
      </c>
      <c r="AB10" s="1" t="s">
        <v>5</v>
      </c>
      <c r="AC10" s="1" t="s">
        <v>5</v>
      </c>
      <c r="AD10" s="1" t="s">
        <v>5</v>
      </c>
      <c r="AE10" s="1" t="s">
        <v>5</v>
      </c>
      <c r="AF10" s="1" t="s">
        <v>5</v>
      </c>
      <c r="AG10" s="1" t="s">
        <v>5</v>
      </c>
      <c r="AH10" s="1" t="s">
        <v>5</v>
      </c>
      <c r="AI10" s="1" t="s">
        <v>5</v>
      </c>
      <c r="AJ10" s="1" t="s">
        <v>5</v>
      </c>
      <c r="AK10" s="1" t="s">
        <v>5</v>
      </c>
      <c r="AL10" s="1" t="s">
        <v>5</v>
      </c>
      <c r="AM10" s="1" t="s">
        <v>5</v>
      </c>
      <c r="AN10" s="1" t="s">
        <v>5</v>
      </c>
      <c r="AO10" s="1" t="s">
        <v>4</v>
      </c>
      <c r="AP10" s="1" t="s">
        <v>4</v>
      </c>
      <c r="AQ10" s="1" t="s">
        <v>4</v>
      </c>
      <c r="AR10" s="1" t="s">
        <v>4</v>
      </c>
      <c r="AS10" s="1" t="s">
        <v>4</v>
      </c>
      <c r="AT10" s="1" t="s">
        <v>4</v>
      </c>
      <c r="AU10" s="1" t="s">
        <v>4</v>
      </c>
      <c r="AV10" s="1" t="s">
        <v>4</v>
      </c>
      <c r="AW10" s="1" t="s">
        <v>4</v>
      </c>
      <c r="AX10" s="1" t="s">
        <v>4</v>
      </c>
      <c r="AY10" s="1" t="s">
        <v>4</v>
      </c>
      <c r="AZ10" s="1" t="s">
        <v>4</v>
      </c>
      <c r="BA10" s="1" t="s">
        <v>4</v>
      </c>
      <c r="BB10" s="1" t="s">
        <v>4</v>
      </c>
      <c r="BC10" s="1" t="s">
        <v>4</v>
      </c>
      <c r="BD10" s="1" t="s">
        <v>4</v>
      </c>
      <c r="BE10" s="1" t="s">
        <v>4</v>
      </c>
      <c r="BF10" s="1" t="s">
        <v>4</v>
      </c>
      <c r="BG10" s="1" t="s">
        <v>4</v>
      </c>
      <c r="BH10" s="1" t="s">
        <v>4</v>
      </c>
    </row>
    <row r="11" spans="1:60" x14ac:dyDescent="0.35">
      <c r="A11" s="1" t="s">
        <v>0</v>
      </c>
      <c r="B11" s="1" t="s">
        <v>2739</v>
      </c>
    </row>
    <row r="12" spans="1:60" x14ac:dyDescent="0.35">
      <c r="A12" s="1" t="s">
        <v>0</v>
      </c>
      <c r="B12" s="1" t="s">
        <v>2738</v>
      </c>
    </row>
    <row r="13" spans="1:60" x14ac:dyDescent="0.35">
      <c r="A13" s="1" t="s">
        <v>0</v>
      </c>
      <c r="B13" s="1" t="s">
        <v>2737</v>
      </c>
    </row>
    <row r="14" spans="1:60" x14ac:dyDescent="0.35">
      <c r="A14" s="1" t="s">
        <v>0</v>
      </c>
      <c r="B14" s="1" t="s">
        <v>2736</v>
      </c>
    </row>
    <row r="15" spans="1:60" x14ac:dyDescent="0.35">
      <c r="A15" s="1" t="s">
        <v>0</v>
      </c>
      <c r="B15" s="1" t="s">
        <v>2735</v>
      </c>
    </row>
    <row r="16" spans="1:60" x14ac:dyDescent="0.35">
      <c r="A16" s="1" t="s">
        <v>0</v>
      </c>
      <c r="B16" s="1" t="s">
        <v>2734</v>
      </c>
    </row>
    <row r="17" spans="1:60" x14ac:dyDescent="0.35">
      <c r="A17" s="1" t="s">
        <v>0</v>
      </c>
      <c r="B17" s="1" t="s">
        <v>2733</v>
      </c>
    </row>
    <row r="18" spans="1:60" x14ac:dyDescent="0.35">
      <c r="A18" s="1">
        <v>1</v>
      </c>
      <c r="B18" s="1" t="s">
        <v>2732</v>
      </c>
      <c r="C18" s="1">
        <v>475.00000078231096</v>
      </c>
      <c r="D18" s="1">
        <v>0</v>
      </c>
      <c r="E18">
        <f>(R18-S18*(1000-T18)/(1000-U18))*AO18</f>
        <v>-7.5227939417346921</v>
      </c>
      <c r="F18">
        <f>IF(AZ18&lt;&gt;0,1/(1/AZ18-1/N18),0)</f>
        <v>2.4178316347078095</v>
      </c>
      <c r="G18">
        <f>((BC18-AP18/2)*S18-E18)/(BC18+AP18/2)</f>
        <v>396.51645636385678</v>
      </c>
      <c r="H18">
        <f>AP18*1000</f>
        <v>23.411747243760445</v>
      </c>
      <c r="I18">
        <f>(AU18-BA18)</f>
        <v>1.2820611250453195</v>
      </c>
      <c r="J18">
        <f>(P18+AT18*D18)</f>
        <v>30.673480987548828</v>
      </c>
      <c r="K18" s="1"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32.155628204345703</v>
      </c>
      <c r="P18" s="1">
        <v>30.673480987548828</v>
      </c>
      <c r="Q18" s="1">
        <v>32.250446319580078</v>
      </c>
      <c r="R18" s="1">
        <v>399.896240234375</v>
      </c>
      <c r="S18" s="1">
        <v>398.264892578125</v>
      </c>
      <c r="T18" s="1">
        <v>15.140917778015137</v>
      </c>
      <c r="U18" s="1">
        <v>35.589366912841797</v>
      </c>
      <c r="V18" s="1">
        <v>27.783506393432617</v>
      </c>
      <c r="W18" s="1">
        <v>65.306312561035156</v>
      </c>
      <c r="X18" s="1">
        <v>300.33389282226563</v>
      </c>
      <c r="Y18" s="1">
        <v>0.2200922966003418</v>
      </c>
      <c r="Z18" s="1">
        <v>0.11548034846782684</v>
      </c>
      <c r="AA18" s="1">
        <v>88.3973388671875</v>
      </c>
      <c r="AB18" s="1">
        <v>20.532100677490234</v>
      </c>
      <c r="AC18" s="1">
        <v>0.60274577140808105</v>
      </c>
      <c r="AD18" s="1">
        <v>2.0562527701258659E-2</v>
      </c>
      <c r="AE18" s="1">
        <v>4.5999330468475819E-3</v>
      </c>
      <c r="AF18" s="1">
        <v>3.2589878886938095E-2</v>
      </c>
      <c r="AG18" s="1">
        <v>1.4982121996581554E-2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1.1041687236112705</v>
      </c>
      <c r="AP18">
        <f>(U18-T18)/(1000-U18)*AO18</f>
        <v>2.3411747243760446E-2</v>
      </c>
      <c r="AQ18">
        <f>(P18+273.15)</f>
        <v>303.82348098754881</v>
      </c>
      <c r="AR18">
        <f>(O18+273.15)</f>
        <v>305.30562820434568</v>
      </c>
      <c r="AS18">
        <f>(Y18*AK18+Z18*AL18)*AM18</f>
        <v>3.5214766668943298E-2</v>
      </c>
      <c r="AT18">
        <f>((AS18+0.00000010773*(AR18^4-AQ18^4))-AP18*44100)/(L18*0.92*2*29.3+0.00000043092*AQ18^3)</f>
        <v>-7.9580078083501586</v>
      </c>
      <c r="AU18">
        <f>0.61365*EXP(17.502*J18/(240.97+J18))</f>
        <v>4.4280664521084665</v>
      </c>
      <c r="AV18">
        <f>AU18*1000/AA18</f>
        <v>50.09275741616397</v>
      </c>
      <c r="AW18">
        <f>(AV18-U18)</f>
        <v>14.503390503322173</v>
      </c>
      <c r="AX18">
        <f>IF(D18,P18,(O18+P18)/2)</f>
        <v>31.414554595947266</v>
      </c>
      <c r="AY18">
        <f>0.61365*EXP(17.502*AX18/(240.97+AX18))</f>
        <v>4.6191173528168186</v>
      </c>
      <c r="AZ18">
        <f>IF(AW18&lt;&gt;0,(1000-(AV18+U18)/2)/AW18*AP18,0)</f>
        <v>1.545070659138488</v>
      </c>
      <c r="BA18">
        <f>U18*AA18/1000</f>
        <v>3.146005327063147</v>
      </c>
      <c r="BB18">
        <f>(AY18-BA18)</f>
        <v>1.4731120257536716</v>
      </c>
      <c r="BC18">
        <f>1/(1.6/F18+1.37/N18)</f>
        <v>1.01851933257573</v>
      </c>
      <c r="BD18">
        <f>G18*AA18*0.001</f>
        <v>35.050999559612208</v>
      </c>
      <c r="BE18">
        <f>G18/S18</f>
        <v>0.99560986607945801</v>
      </c>
      <c r="BF18">
        <f>(1-AP18*AA18/AU18/F18)*100</f>
        <v>80.669956444644981</v>
      </c>
      <c r="BG18">
        <f>(S18-E18/(N18/1.35))</f>
        <v>400.63754353162795</v>
      </c>
      <c r="BH18">
        <f>E18*BF18/100/BG18</f>
        <v>-1.5147443603818636E-2</v>
      </c>
    </row>
    <row r="19" spans="1:60" x14ac:dyDescent="0.35">
      <c r="A19" s="1" t="s">
        <v>0</v>
      </c>
      <c r="B19" s="1" t="s">
        <v>2731</v>
      </c>
      <c r="K19" s="1">
        <v>2.72</v>
      </c>
    </row>
    <row r="20" spans="1:60" x14ac:dyDescent="0.35">
      <c r="A20" s="1" t="s">
        <v>0</v>
      </c>
      <c r="B20" s="1" t="s">
        <v>2730</v>
      </c>
      <c r="K20" s="1">
        <v>2.72</v>
      </c>
    </row>
    <row r="21" spans="1:60" x14ac:dyDescent="0.35">
      <c r="A21" s="1">
        <v>2</v>
      </c>
      <c r="B21" s="1" t="s">
        <v>2729</v>
      </c>
      <c r="C21" s="1">
        <v>678.50000079348683</v>
      </c>
      <c r="D21" s="1">
        <v>0</v>
      </c>
      <c r="E21">
        <f>(R21-S21*(1000-T21)/(1000-U21))*AO21</f>
        <v>-6.6856378612724772</v>
      </c>
      <c r="F21">
        <f>IF(AZ21&lt;&gt;0,1/(1/AZ21-1/N21),0)</f>
        <v>2.2627359743980402</v>
      </c>
      <c r="G21">
        <f>((BC21-AP21/2)*S21-E21)/(BC21+AP21/2)</f>
        <v>395.86553383183207</v>
      </c>
      <c r="H21">
        <f>AP21*1000</f>
        <v>22.306348972909976</v>
      </c>
      <c r="I21">
        <f>(AU21-BA21)</f>
        <v>1.2755041789246082</v>
      </c>
      <c r="J21">
        <f>(P21+AT21*D21)</f>
        <v>30.545534133911133</v>
      </c>
      <c r="K21" s="1"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32.116268157958984</v>
      </c>
      <c r="P21" s="1">
        <v>30.545534133911133</v>
      </c>
      <c r="Q21" s="1">
        <v>32.256149291992188</v>
      </c>
      <c r="R21" s="1">
        <v>400.08135986328125</v>
      </c>
      <c r="S21" s="1">
        <v>398.09402465820313</v>
      </c>
      <c r="T21" s="1">
        <v>15.808905601501465</v>
      </c>
      <c r="U21" s="1">
        <v>35.297473907470703</v>
      </c>
      <c r="V21" s="1">
        <v>29.074653625488281</v>
      </c>
      <c r="W21" s="1">
        <v>64.91668701171875</v>
      </c>
      <c r="X21" s="1">
        <v>300.33840942382813</v>
      </c>
      <c r="Y21" s="1">
        <v>25.978542327880859</v>
      </c>
      <c r="Z21" s="1">
        <v>9.9471792578697205E-2</v>
      </c>
      <c r="AA21" s="1">
        <v>88.399635314941406</v>
      </c>
      <c r="AB21" s="1">
        <v>20.52838134765625</v>
      </c>
      <c r="AC21" s="1">
        <v>0.61591947078704834</v>
      </c>
      <c r="AD21" s="1">
        <v>6.6856659948825836E-2</v>
      </c>
      <c r="AE21" s="1">
        <v>1.0494306683540344E-2</v>
      </c>
      <c r="AF21" s="1">
        <v>1.7562905326485634E-2</v>
      </c>
      <c r="AG21" s="1">
        <v>3.8107330910861492E-3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1.1041853287640737</v>
      </c>
      <c r="AP21">
        <f>(U21-T21)/(1000-U21)*AO21</f>
        <v>2.2306348972909975E-2</v>
      </c>
      <c r="AQ21">
        <f>(P21+273.15)</f>
        <v>303.69553413391111</v>
      </c>
      <c r="AR21">
        <f>(O21+273.15)</f>
        <v>305.26626815795896</v>
      </c>
      <c r="AS21">
        <f>(Y21*AK21+Z21*AL21)*AM21</f>
        <v>4.1565666795544303</v>
      </c>
      <c r="AT21">
        <f>((AS21+0.00000010773*(AR21^4-AQ21^4))-AP21*44100)/(L21*0.92*2*29.3+0.00000043092*AQ21^3)</f>
        <v>-7.5358015550634363</v>
      </c>
      <c r="AU21">
        <f>0.61365*EXP(17.502*J21/(240.97+J21))</f>
        <v>4.3957879998836784</v>
      </c>
      <c r="AV21">
        <f>AU21*1000/AA21</f>
        <v>49.726313736734362</v>
      </c>
      <c r="AW21">
        <f>(AV21-U21)</f>
        <v>14.428839829263659</v>
      </c>
      <c r="AX21">
        <f>IF(D21,P21,(O21+P21)/2)</f>
        <v>31.330901145935059</v>
      </c>
      <c r="AY21">
        <f>0.61365*EXP(17.502*AX21/(240.97+AX21))</f>
        <v>4.5971979122588831</v>
      </c>
      <c r="AZ21">
        <f>IF(AW21&lt;&gt;0,(1000-(AV21+U21)/2)/AW21*AP21,0)</f>
        <v>1.4802343145079333</v>
      </c>
      <c r="BA21">
        <f>U21*AA21/1000</f>
        <v>3.1202838209590702</v>
      </c>
      <c r="BB21">
        <f>(AY21-BA21)</f>
        <v>1.4769140912998129</v>
      </c>
      <c r="BC21">
        <f>1/(1.6/F21+1.37/N21)</f>
        <v>0.97354299334880323</v>
      </c>
      <c r="BD21">
        <f>G21*AA21*0.001</f>
        <v>34.994368824488554</v>
      </c>
      <c r="BE21">
        <f>G21/S21</f>
        <v>0.99440209928223766</v>
      </c>
      <c r="BF21">
        <f>(1-AP21*AA21/AU21/F21)*100</f>
        <v>80.175221442992807</v>
      </c>
      <c r="BG21">
        <f>(S21-E21/(N21/1.35))</f>
        <v>400.20264084112432</v>
      </c>
      <c r="BH21">
        <f>E21*BF21/100/BG21</f>
        <v>-1.3393777084743734E-2</v>
      </c>
    </row>
    <row r="22" spans="1:60" x14ac:dyDescent="0.35">
      <c r="A22" s="1" t="s">
        <v>0</v>
      </c>
      <c r="B22" s="1" t="s">
        <v>2728</v>
      </c>
      <c r="K22" s="1">
        <v>2.72</v>
      </c>
    </row>
    <row r="23" spans="1:60" x14ac:dyDescent="0.35">
      <c r="A23" s="1" t="s">
        <v>0</v>
      </c>
      <c r="B23" s="1" t="s">
        <v>2727</v>
      </c>
      <c r="K23" s="1">
        <v>2.72</v>
      </c>
    </row>
    <row r="24" spans="1:60" x14ac:dyDescent="0.35">
      <c r="A24" s="1">
        <v>3</v>
      </c>
      <c r="B24" s="1" t="s">
        <v>2726</v>
      </c>
      <c r="C24" s="1">
        <v>882.50000079348683</v>
      </c>
      <c r="D24" s="1">
        <v>0</v>
      </c>
      <c r="E24">
        <f>(R24-S24*(1000-T24)/(1000-U24))*AO24</f>
        <v>-5.8180332366867908</v>
      </c>
      <c r="F24">
        <f>IF(AZ24&lt;&gt;0,1/(1/AZ24-1/N24),0)</f>
        <v>2.17677495589259</v>
      </c>
      <c r="G24">
        <f>((BC24-AP24/2)*S24-E24)/(BC24+AP24/2)</f>
        <v>394.68164049167552</v>
      </c>
      <c r="H24">
        <f>AP24*1000</f>
        <v>21.3115482239062</v>
      </c>
      <c r="I24">
        <f>(AU24-BA24)</f>
        <v>1.2505088835811162</v>
      </c>
      <c r="J24">
        <f>(P24+AT24*D24)</f>
        <v>30.365713119506836</v>
      </c>
      <c r="K24" s="1"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32.012248992919922</v>
      </c>
      <c r="P24" s="1">
        <v>30.365713119506836</v>
      </c>
      <c r="Q24" s="1">
        <v>32.178733825683594</v>
      </c>
      <c r="R24" s="1">
        <v>399.85073852539063</v>
      </c>
      <c r="S24" s="1">
        <v>397.44888305664063</v>
      </c>
      <c r="T24" s="1">
        <v>16.450031280517578</v>
      </c>
      <c r="U24" s="1">
        <v>35.072925567626953</v>
      </c>
      <c r="V24" s="1">
        <v>30.430627822875977</v>
      </c>
      <c r="W24" s="1">
        <v>64.88079833984375</v>
      </c>
      <c r="X24" s="1">
        <v>300.35247802734375</v>
      </c>
      <c r="Y24" s="1">
        <v>49.763957977294922</v>
      </c>
      <c r="Z24" s="1">
        <v>0.10176050662994385</v>
      </c>
      <c r="AA24" s="1">
        <v>88.394691467285156</v>
      </c>
      <c r="AB24" s="1">
        <v>20.481761932373047</v>
      </c>
      <c r="AC24" s="1">
        <v>0.62999606132507324</v>
      </c>
      <c r="AD24" s="1">
        <v>8.9161209762096405E-2</v>
      </c>
      <c r="AE24" s="1">
        <v>6.785981822758913E-3</v>
      </c>
      <c r="AF24" s="1">
        <v>3.7131503224372864E-2</v>
      </c>
      <c r="AG24" s="1">
        <v>1.1012095957994461E-2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1.1042370515711164</v>
      </c>
      <c r="AP24">
        <f>(U24-T24)/(1000-U24)*AO24</f>
        <v>2.1311548223906199E-2</v>
      </c>
      <c r="AQ24">
        <f>(P24+273.15)</f>
        <v>303.51571311950681</v>
      </c>
      <c r="AR24">
        <f>(O24+273.15)</f>
        <v>305.1622489929199</v>
      </c>
      <c r="AS24">
        <f>(Y24*AK24+Z24*AL24)*AM24</f>
        <v>7.9622330983974052</v>
      </c>
      <c r="AT24">
        <f>((AS24+0.00000010773*(AR24^4-AQ24^4))-AP24*44100)/(L24*0.92*2*29.3+0.00000043092*AQ24^3)</f>
        <v>-7.1559139693343798</v>
      </c>
      <c r="AU24">
        <f>0.61365*EXP(17.502*J24/(240.97+J24))</f>
        <v>4.3507693179865576</v>
      </c>
      <c r="AV24">
        <f>AU24*1000/AA24</f>
        <v>49.219803200475852</v>
      </c>
      <c r="AW24">
        <f>(AV24-U24)</f>
        <v>14.146877632848899</v>
      </c>
      <c r="AX24">
        <f>IF(D24,P24,(O24+P24)/2)</f>
        <v>31.188981056213379</v>
      </c>
      <c r="AY24">
        <f>0.61365*EXP(17.502*AX24/(240.97+AX24))</f>
        <v>4.5602182126958564</v>
      </c>
      <c r="AZ24">
        <f>IF(AW24&lt;&gt;0,(1000-(AV24+U24)/2)/AW24*AP24,0)</f>
        <v>1.4429575540735291</v>
      </c>
      <c r="BA24">
        <f>U24*AA24/1000</f>
        <v>3.1002604344054414</v>
      </c>
      <c r="BB24">
        <f>(AY24-BA24)</f>
        <v>1.459957778290415</v>
      </c>
      <c r="BC24">
        <f>1/(1.6/F24+1.37/N24)</f>
        <v>0.9477776623677544</v>
      </c>
      <c r="BD24">
        <f>G24*AA24*0.001</f>
        <v>34.887761839063621</v>
      </c>
      <c r="BE24">
        <f>G24/S24</f>
        <v>0.99303748813260406</v>
      </c>
      <c r="BF24">
        <f>(1-AP24*AA24/AU24/F24)*100</f>
        <v>80.108771972327531</v>
      </c>
      <c r="BG24">
        <f>(S24-E24/(N24/1.35))</f>
        <v>399.28386115300378</v>
      </c>
      <c r="BH24">
        <f>E24*BF24/100/BG24</f>
        <v>-1.1672785785513297E-2</v>
      </c>
    </row>
    <row r="25" spans="1:60" x14ac:dyDescent="0.35">
      <c r="A25" s="1" t="s">
        <v>0</v>
      </c>
      <c r="B25" s="1" t="s">
        <v>2725</v>
      </c>
      <c r="K25" s="1">
        <v>2.72</v>
      </c>
    </row>
    <row r="26" spans="1:60" x14ac:dyDescent="0.35">
      <c r="A26" s="1" t="s">
        <v>0</v>
      </c>
      <c r="B26" s="1" t="s">
        <v>2724</v>
      </c>
      <c r="K26" s="1">
        <v>2.72</v>
      </c>
    </row>
    <row r="27" spans="1:60" x14ac:dyDescent="0.35">
      <c r="A27" s="1">
        <v>4</v>
      </c>
      <c r="B27" s="1" t="s">
        <v>2723</v>
      </c>
      <c r="C27" s="1">
        <v>1086.5000007934868</v>
      </c>
      <c r="D27" s="1">
        <v>0</v>
      </c>
      <c r="E27">
        <f>(R27-S27*(1000-T27)/(1000-U27))*AO27</f>
        <v>-4.5031320615293646</v>
      </c>
      <c r="F27">
        <f>IF(AZ27&lt;&gt;0,1/(1/AZ27-1/N27),0)</f>
        <v>2.1382880912093922</v>
      </c>
      <c r="G27">
        <f>((BC27-AP27/2)*S27-E27)/(BC27+AP27/2)</f>
        <v>392.68830344827887</v>
      </c>
      <c r="H27">
        <f>AP27*1000</f>
        <v>20.643669993743654</v>
      </c>
      <c r="I27">
        <f>(AU27-BA27)</f>
        <v>1.2258029305027227</v>
      </c>
      <c r="J27">
        <f>(P27+AT27*D27)</f>
        <v>30.285009384155273</v>
      </c>
      <c r="K27" s="1"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31.918615341186523</v>
      </c>
      <c r="P27" s="1">
        <v>30.285009384155273</v>
      </c>
      <c r="Q27" s="1">
        <v>32.092132568359375</v>
      </c>
      <c r="R27" s="1">
        <v>399.91696166992188</v>
      </c>
      <c r="S27" s="1">
        <v>396.58084106445313</v>
      </c>
      <c r="T27" s="1">
        <v>17.088729858398438</v>
      </c>
      <c r="U27" s="1">
        <v>35.127552032470703</v>
      </c>
      <c r="V27" s="1">
        <v>31.778156280517578</v>
      </c>
      <c r="W27" s="1">
        <v>65.323104858398438</v>
      </c>
      <c r="X27" s="1">
        <v>300.343017578125</v>
      </c>
      <c r="Y27" s="1">
        <v>100.03270721435547</v>
      </c>
      <c r="Z27" s="1">
        <v>7.6607070863246918E-2</v>
      </c>
      <c r="AA27" s="1">
        <v>88.389106750488281</v>
      </c>
      <c r="AB27" s="1">
        <v>20.437141418457031</v>
      </c>
      <c r="AC27" s="1">
        <v>0.61966073513031006</v>
      </c>
      <c r="AD27" s="1">
        <v>5.5584795773029327E-2</v>
      </c>
      <c r="AE27" s="1">
        <v>3.4309541806578636E-3</v>
      </c>
      <c r="AF27" s="1">
        <v>1.558241993188858E-2</v>
      </c>
      <c r="AG27" s="1">
        <v>1.4900300651788712E-2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1.1042022705078123</v>
      </c>
      <c r="AP27">
        <f>(U27-T27)/(1000-U27)*AO27</f>
        <v>2.0643669993743653E-2</v>
      </c>
      <c r="AQ27">
        <f>(P27+273.15)</f>
        <v>303.43500938415525</v>
      </c>
      <c r="AR27">
        <f>(O27+273.15)</f>
        <v>305.0686153411865</v>
      </c>
      <c r="AS27">
        <f>(Y27*AK27+Z27*AL27)*AM27</f>
        <v>16.005232796552036</v>
      </c>
      <c r="AT27">
        <f>((AS27+0.00000010773*(AR27^4-AQ27^4))-AP27*44100)/(L27*0.92*2*29.3+0.00000043092*AQ27^3)</f>
        <v>-6.8635460687868468</v>
      </c>
      <c r="AU27">
        <f>0.61365*EXP(17.502*J27/(240.97+J27))</f>
        <v>4.3306958769841071</v>
      </c>
      <c r="AV27">
        <f>AU27*1000/AA27</f>
        <v>48.995809961165641</v>
      </c>
      <c r="AW27">
        <f>(AV27-U27)</f>
        <v>13.868257928694938</v>
      </c>
      <c r="AX27">
        <f>IF(D27,P27,(O27+P27)/2)</f>
        <v>31.101812362670898</v>
      </c>
      <c r="AY27">
        <f>0.61365*EXP(17.502*AX27/(240.97+AX27))</f>
        <v>4.5376335845463007</v>
      </c>
      <c r="AZ27">
        <f>IF(AW27&lt;&gt;0,(1000-(AV27+U27)/2)/AW27*AP27,0)</f>
        <v>1.4259442414137569</v>
      </c>
      <c r="BA27">
        <f>U27*AA27/1000</f>
        <v>3.1048929464813844</v>
      </c>
      <c r="BB27">
        <f>(AY27-BA27)</f>
        <v>1.4327406380649164</v>
      </c>
      <c r="BC27">
        <f>1/(1.6/F27+1.37/N27)</f>
        <v>0.93604074655913483</v>
      </c>
      <c r="BD27">
        <f>G27*AA27*0.001</f>
        <v>34.709368373158057</v>
      </c>
      <c r="BE27">
        <f>G27/S27</f>
        <v>0.99018475626375091</v>
      </c>
      <c r="BF27">
        <f>(1-AP27*AA27/AU27/F27)*100</f>
        <v>80.295666511405869</v>
      </c>
      <c r="BG27">
        <f>(S27-E27/(N27/1.35))</f>
        <v>398.00110601684838</v>
      </c>
      <c r="BH27">
        <f>E27*BF27/100/BG27</f>
        <v>-9.084949383383745E-3</v>
      </c>
    </row>
    <row r="28" spans="1:60" x14ac:dyDescent="0.35">
      <c r="A28" s="1" t="s">
        <v>0</v>
      </c>
      <c r="B28" s="1" t="s">
        <v>2722</v>
      </c>
      <c r="K28" s="1">
        <v>2.72</v>
      </c>
    </row>
    <row r="29" spans="1:60" x14ac:dyDescent="0.35">
      <c r="A29" s="1" t="s">
        <v>0</v>
      </c>
      <c r="B29" s="1" t="s">
        <v>2721</v>
      </c>
      <c r="K29" s="1">
        <v>2.72</v>
      </c>
    </row>
    <row r="30" spans="1:60" x14ac:dyDescent="0.35">
      <c r="A30" s="1">
        <v>5</v>
      </c>
      <c r="B30" s="1" t="s">
        <v>2720</v>
      </c>
      <c r="C30" s="1">
        <v>1290.5000007934868</v>
      </c>
      <c r="D30" s="1">
        <v>0</v>
      </c>
      <c r="E30">
        <f>(R30-S30*(1000-T30)/(1000-U30))*AO30</f>
        <v>-3.6699369248976352</v>
      </c>
      <c r="F30">
        <f>IF(AZ30&lt;&gt;0,1/(1/AZ30-1/N30),0)</f>
        <v>2.1195325492903496</v>
      </c>
      <c r="G30">
        <f>((BC30-AP30/2)*S30-E30)/(BC30+AP30/2)</f>
        <v>391.708192027623</v>
      </c>
      <c r="H30">
        <f>AP30*1000</f>
        <v>20.135390421464432</v>
      </c>
      <c r="I30">
        <f>(AU30-BA30)</f>
        <v>1.2024332184200177</v>
      </c>
      <c r="J30">
        <f>(P30+AT30*D30)</f>
        <v>30.253787994384766</v>
      </c>
      <c r="K30" s="1"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31.843503952026367</v>
      </c>
      <c r="P30" s="1">
        <v>30.253787994384766</v>
      </c>
      <c r="Q30" s="1">
        <v>32.015415191650391</v>
      </c>
      <c r="R30" s="1">
        <v>400.19427490234375</v>
      </c>
      <c r="S30" s="1">
        <v>396.2911376953125</v>
      </c>
      <c r="T30" s="1">
        <v>17.716983795166016</v>
      </c>
      <c r="U30" s="1">
        <v>35.309619903564453</v>
      </c>
      <c r="V30" s="1">
        <v>33.081993103027344</v>
      </c>
      <c r="W30" s="1">
        <v>65.931793212890625</v>
      </c>
      <c r="X30" s="1">
        <v>300.32119750976563</v>
      </c>
      <c r="Y30" s="1">
        <v>150.38973999023438</v>
      </c>
      <c r="Z30" s="1">
        <v>6.974504142999649E-2</v>
      </c>
      <c r="AA30" s="1">
        <v>88.375877380371094</v>
      </c>
      <c r="AB30" s="1">
        <v>20.518001556396484</v>
      </c>
      <c r="AC30" s="1">
        <v>0.61750847101211548</v>
      </c>
      <c r="AD30" s="1">
        <v>4.6618297696113586E-2</v>
      </c>
      <c r="AE30" s="1">
        <v>3.7163735833019018E-3</v>
      </c>
      <c r="AF30" s="1">
        <v>2.3317772895097733E-2</v>
      </c>
      <c r="AG30" s="1">
        <v>1.3820254243910313E-2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1.1041220496682558</v>
      </c>
      <c r="AP30">
        <f>(U30-T30)/(1000-U30)*AO30</f>
        <v>2.0135390421464432E-2</v>
      </c>
      <c r="AQ30">
        <f>(P30+273.15)</f>
        <v>303.40378799438474</v>
      </c>
      <c r="AR30">
        <f>(O30+273.15)</f>
        <v>304.99350395202634</v>
      </c>
      <c r="AS30">
        <f>(Y30*AK30+Z30*AL30)*AM30</f>
        <v>24.062357860601878</v>
      </c>
      <c r="AT30">
        <f>((AS30+0.00000010773*(AR30^4-AQ30^4))-AP30*44100)/(L30*0.92*2*29.3+0.00000043092*AQ30^3)</f>
        <v>-6.6288514492591508</v>
      </c>
      <c r="AU30">
        <f>0.61365*EXP(17.502*J30/(240.97+J30))</f>
        <v>4.3229518573649406</v>
      </c>
      <c r="AV30">
        <f>AU30*1000/AA30</f>
        <v>48.91551841413569</v>
      </c>
      <c r="AW30">
        <f>(AV30-U30)</f>
        <v>13.605898510571237</v>
      </c>
      <c r="AX30">
        <f>IF(D30,P30,(O30+P30)/2)</f>
        <v>31.048645973205566</v>
      </c>
      <c r="AY30">
        <f>0.61365*EXP(17.502*AX30/(240.97+AX30))</f>
        <v>4.5239065321627807</v>
      </c>
      <c r="AZ30">
        <f>IF(AW30&lt;&gt;0,(1000-(AV30+U30)/2)/AW30*AP30,0)</f>
        <v>1.4175791025351616</v>
      </c>
      <c r="BA30">
        <f>U30*AA30/1000</f>
        <v>3.1205186389449229</v>
      </c>
      <c r="BB30">
        <f>(AY30-BA30)</f>
        <v>1.4033878932178578</v>
      </c>
      <c r="BC30">
        <f>1/(1.6/F30+1.37/N30)</f>
        <v>0.93027508117145474</v>
      </c>
      <c r="BD30">
        <f>G30*AA30*0.001</f>
        <v>34.617555147520065</v>
      </c>
      <c r="BE30">
        <f>G30/S30</f>
        <v>0.98843540712431199</v>
      </c>
      <c r="BF30">
        <f>(1-AP30*AA30/AU30/F30)*100</f>
        <v>80.578923275674569</v>
      </c>
      <c r="BG30">
        <f>(S30-E30/(N30/1.35))</f>
        <v>397.4486171386676</v>
      </c>
      <c r="BH30">
        <f>E30*BF30/100/BG30</f>
        <v>-7.440447724459353E-3</v>
      </c>
    </row>
    <row r="31" spans="1:60" x14ac:dyDescent="0.35">
      <c r="A31" s="1" t="s">
        <v>0</v>
      </c>
      <c r="B31" s="1" t="s">
        <v>2719</v>
      </c>
      <c r="K31" s="1">
        <v>2.72</v>
      </c>
    </row>
    <row r="32" spans="1:60" x14ac:dyDescent="0.35">
      <c r="A32" s="1" t="s">
        <v>0</v>
      </c>
      <c r="B32" s="1" t="s">
        <v>2718</v>
      </c>
      <c r="K32" s="1">
        <v>2.72</v>
      </c>
    </row>
    <row r="33" spans="1:60" x14ac:dyDescent="0.35">
      <c r="A33" s="1">
        <v>6</v>
      </c>
      <c r="B33" s="1" t="s">
        <v>2717</v>
      </c>
      <c r="C33" s="1">
        <v>1494.5000007934868</v>
      </c>
      <c r="D33" s="1">
        <v>0</v>
      </c>
      <c r="E33">
        <f>(R33-S33*(1000-T33)/(1000-U33))*AO33</f>
        <v>-1.5207124945581141</v>
      </c>
      <c r="F33">
        <f>IF(AZ33&lt;&gt;0,1/(1/AZ33-1/N33),0)</f>
        <v>2.1872982048877891</v>
      </c>
      <c r="G33">
        <f>((BC33-AP33/2)*S33-E33)/(BC33+AP33/2)</f>
        <v>387.65974285542967</v>
      </c>
      <c r="H33">
        <f>AP33*1000</f>
        <v>19.980584578598322</v>
      </c>
      <c r="I33">
        <f>(AU33-BA33)</f>
        <v>1.1680453760423424</v>
      </c>
      <c r="J33">
        <f>(P33+AT33*D33)</f>
        <v>30.281316757202148</v>
      </c>
      <c r="K33" s="1"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31.789236068725586</v>
      </c>
      <c r="P33" s="1">
        <v>30.281316757202148</v>
      </c>
      <c r="Q33" s="1">
        <v>31.954486846923828</v>
      </c>
      <c r="R33" s="1">
        <v>400.03265380859375</v>
      </c>
      <c r="S33" s="1">
        <v>394.27517700195313</v>
      </c>
      <c r="T33" s="1">
        <v>18.330154418945313</v>
      </c>
      <c r="U33" s="1">
        <v>35.778556823730469</v>
      </c>
      <c r="V33" s="1">
        <v>34.329898834228516</v>
      </c>
      <c r="W33" s="1">
        <v>67.008399963378906</v>
      </c>
      <c r="X33" s="1">
        <v>300.32965087890625</v>
      </c>
      <c r="Y33" s="1">
        <v>299.83395385742188</v>
      </c>
      <c r="Z33" s="1">
        <v>0.16006937623023987</v>
      </c>
      <c r="AA33" s="1">
        <v>88.369522094726563</v>
      </c>
      <c r="AB33" s="1">
        <v>20.523647308349609</v>
      </c>
      <c r="AC33" s="1">
        <v>0.62682092189788818</v>
      </c>
      <c r="AD33" s="1">
        <v>4.0490817278623581E-2</v>
      </c>
      <c r="AE33" s="1">
        <v>5.211124662309885E-3</v>
      </c>
      <c r="AF33" s="1">
        <v>3.9597488939762115E-2</v>
      </c>
      <c r="AG33" s="1">
        <v>1.3141843490302563E-2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1.1041531282312727</v>
      </c>
      <c r="AP33">
        <f>(U33-T33)/(1000-U33)*AO33</f>
        <v>1.9980584578598321E-2</v>
      </c>
      <c r="AQ33">
        <f>(P33+273.15)</f>
        <v>303.43131675720213</v>
      </c>
      <c r="AR33">
        <f>(O33+273.15)</f>
        <v>304.93923606872556</v>
      </c>
      <c r="AS33">
        <f>(Y33*AK33+Z33*AL33)*AM33</f>
        <v>47.973431544897721</v>
      </c>
      <c r="AT33">
        <f>((AS33+0.00000010773*(AR33^4-AQ33^4))-AP33*44100)/(L33*0.92*2*29.3+0.00000043092*AQ33^3)</f>
        <v>-6.3952526830977385</v>
      </c>
      <c r="AU33">
        <f>0.61365*EXP(17.502*J33/(240.97+J33))</f>
        <v>4.3297793437944216</v>
      </c>
      <c r="AV33">
        <f>AU33*1000/AA33</f>
        <v>48.99629692636757</v>
      </c>
      <c r="AW33">
        <f>(AV33-U33)</f>
        <v>13.217740102637102</v>
      </c>
      <c r="AX33">
        <f>IF(D33,P33,(O33+P33)/2)</f>
        <v>31.035276412963867</v>
      </c>
      <c r="AY33">
        <f>0.61365*EXP(17.502*AX33/(240.97+AX33))</f>
        <v>4.5204603365103093</v>
      </c>
      <c r="AZ33">
        <f>IF(AW33&lt;&gt;0,(1000-(AV33+U33)/2)/AW33*AP33,0)</f>
        <v>1.447574158840879</v>
      </c>
      <c r="BA33">
        <f>U33*AA33/1000</f>
        <v>3.1617339677520793</v>
      </c>
      <c r="BB33">
        <f>(AY33-BA33)</f>
        <v>1.3587263687582301</v>
      </c>
      <c r="BC33">
        <f>1/(1.6/F33+1.37/N33)</f>
        <v>0.95096493543556426</v>
      </c>
      <c r="BD33">
        <f>G33*AA33*0.001</f>
        <v>34.257306211498907</v>
      </c>
      <c r="BE33">
        <f>G33/S33</f>
        <v>0.98322127657940106</v>
      </c>
      <c r="BF33">
        <f>(1-AP33*AA33/AU33/F33)*100</f>
        <v>81.356092654217804</v>
      </c>
      <c r="BG33">
        <f>(S33-E33/(N33/1.35))</f>
        <v>394.75480198944615</v>
      </c>
      <c r="BH33">
        <f>E33*BF33/100/BG33</f>
        <v>-3.1340778119528555E-3</v>
      </c>
    </row>
    <row r="34" spans="1:60" x14ac:dyDescent="0.35">
      <c r="A34" s="1" t="s">
        <v>0</v>
      </c>
      <c r="B34" s="1" t="s">
        <v>2716</v>
      </c>
      <c r="K34" s="1">
        <v>2.72</v>
      </c>
    </row>
    <row r="35" spans="1:60" x14ac:dyDescent="0.35">
      <c r="A35" s="1" t="s">
        <v>0</v>
      </c>
      <c r="B35" s="1" t="s">
        <v>2715</v>
      </c>
      <c r="K35" s="1">
        <v>2.72</v>
      </c>
    </row>
    <row r="36" spans="1:60" x14ac:dyDescent="0.35">
      <c r="A36" s="1">
        <v>7</v>
      </c>
      <c r="B36" s="1" t="s">
        <v>2714</v>
      </c>
      <c r="C36" s="1">
        <v>1699.000000782311</v>
      </c>
      <c r="D36" s="1">
        <v>0</v>
      </c>
      <c r="E36">
        <f>(R36-S36*(1000-T36)/(1000-U36))*AO36</f>
        <v>-0.29461225127930041</v>
      </c>
      <c r="F36">
        <f>IF(AZ36&lt;&gt;0,1/(1/AZ36-1/N36),0)</f>
        <v>2.2968415369232749</v>
      </c>
      <c r="G36">
        <f>((BC36-AP36/2)*S36-E36)/(BC36+AP36/2)</f>
        <v>385.33632198584337</v>
      </c>
      <c r="H36">
        <f>AP36*1000</f>
        <v>20.090675314014167</v>
      </c>
      <c r="I36">
        <f>(AU36-BA36)</f>
        <v>1.1368252508070005</v>
      </c>
      <c r="J36">
        <f>(P36+AT36*D36)</f>
        <v>30.393190383911133</v>
      </c>
      <c r="K36" s="1"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31.762762069702148</v>
      </c>
      <c r="P36" s="1">
        <v>30.393190383911133</v>
      </c>
      <c r="Q36" s="1">
        <v>31.914573669433594</v>
      </c>
      <c r="R36" s="1">
        <v>399.868896484375</v>
      </c>
      <c r="S36" s="1">
        <v>392.98568725585938</v>
      </c>
      <c r="T36" s="1">
        <v>18.915996551513672</v>
      </c>
      <c r="U36" s="1">
        <v>36.446949005126953</v>
      </c>
      <c r="V36" s="1">
        <v>35.480289459228516</v>
      </c>
      <c r="W36" s="1">
        <v>68.362678527832031</v>
      </c>
      <c r="X36" s="1">
        <v>300.35409545898438</v>
      </c>
      <c r="Y36" s="1">
        <v>499.50521850585938</v>
      </c>
      <c r="Z36" s="1">
        <v>4.5733939856290817E-2</v>
      </c>
      <c r="AA36" s="1">
        <v>88.369453430175781</v>
      </c>
      <c r="AB36" s="1">
        <v>20.5457763671875</v>
      </c>
      <c r="AC36" s="1">
        <v>0.62671279907226563</v>
      </c>
      <c r="AD36" s="1">
        <v>4.2110539972782135E-2</v>
      </c>
      <c r="AE36" s="1">
        <v>8.7308008223772049E-3</v>
      </c>
      <c r="AF36" s="1">
        <v>2.8425876051187515E-2</v>
      </c>
      <c r="AG36" s="1">
        <v>1.421207282692194E-2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1.1042429980109718</v>
      </c>
      <c r="AP36">
        <f>(U36-T36)/(1000-U36)*AO36</f>
        <v>2.0090675314014168E-2</v>
      </c>
      <c r="AQ36">
        <f>(P36+273.15)</f>
        <v>303.54319038391111</v>
      </c>
      <c r="AR36">
        <f>(O36+273.15)</f>
        <v>304.91276206970213</v>
      </c>
      <c r="AS36">
        <f>(Y36*AK36+Z36*AL36)*AM36</f>
        <v>79.920833174567633</v>
      </c>
      <c r="AT36">
        <f>((AS36+0.00000010773*(AR36^4-AQ36^4))-AP36*44100)/(L36*0.92*2*29.3+0.00000043092*AQ36^3)</f>
        <v>-6.1950958514146848</v>
      </c>
      <c r="AU36">
        <f>0.61365*EXP(17.502*J36/(240.97+J36))</f>
        <v>4.3576222135875584</v>
      </c>
      <c r="AV36">
        <f>AU36*1000/AA36</f>
        <v>49.311408461190602</v>
      </c>
      <c r="AW36">
        <f>(AV36-U36)</f>
        <v>12.864459456063649</v>
      </c>
      <c r="AX36">
        <f>IF(D36,P36,(O36+P36)/2)</f>
        <v>31.077976226806641</v>
      </c>
      <c r="AY36">
        <f>0.61365*EXP(17.502*AX36/(240.97+AX36))</f>
        <v>4.5314748428175022</v>
      </c>
      <c r="AZ36">
        <f>IF(AW36&lt;&gt;0,(1000-(AV36+U36)/2)/AW36*AP36,0)</f>
        <v>1.494754110892007</v>
      </c>
      <c r="BA36">
        <f>U36*AA36/1000</f>
        <v>3.2207969627805579</v>
      </c>
      <c r="BB36">
        <f>(AY36-BA36)</f>
        <v>1.3106778800369443</v>
      </c>
      <c r="BC36">
        <f>1/(1.6/F36+1.37/N36)</f>
        <v>0.98359731452830435</v>
      </c>
      <c r="BD36">
        <f>G36*AA36*0.001</f>
        <v>34.051960160683208</v>
      </c>
      <c r="BE36">
        <f>G36/S36</f>
        <v>0.98053525734377245</v>
      </c>
      <c r="BF36">
        <f>(1-AP36*AA36/AU36/F36)*100</f>
        <v>82.261532594876186</v>
      </c>
      <c r="BG36">
        <f>(S36-E36/(N36/1.35))</f>
        <v>393.078606461719</v>
      </c>
      <c r="BH36">
        <f>E36*BF36/100/BG36</f>
        <v>-6.1654984303558728E-4</v>
      </c>
    </row>
    <row r="37" spans="1:60" x14ac:dyDescent="0.35">
      <c r="A37" s="1" t="s">
        <v>0</v>
      </c>
      <c r="B37" s="1" t="s">
        <v>2713</v>
      </c>
      <c r="K37" s="1">
        <v>2.72</v>
      </c>
    </row>
    <row r="38" spans="1:60" x14ac:dyDescent="0.35">
      <c r="A38" s="1" t="s">
        <v>0</v>
      </c>
      <c r="B38" s="1" t="s">
        <v>2712</v>
      </c>
      <c r="K38" s="1">
        <v>2.72</v>
      </c>
    </row>
    <row r="39" spans="1:60" x14ac:dyDescent="0.35">
      <c r="A39" s="1">
        <v>8</v>
      </c>
      <c r="B39" s="1" t="s">
        <v>2711</v>
      </c>
      <c r="C39" s="1">
        <v>1904.000000782311</v>
      </c>
      <c r="D39" s="1">
        <v>0</v>
      </c>
      <c r="E39">
        <f>(R39-S39*(1000-T39)/(1000-U39))*AO39</f>
        <v>1.0392321391803501</v>
      </c>
      <c r="F39">
        <f>IF(AZ39&lt;&gt;0,1/(1/AZ39-1/N39),0)</f>
        <v>2.5090410938556822</v>
      </c>
      <c r="G39">
        <f>((BC39-AP39/2)*S39-E39)/(BC39+AP39/2)</f>
        <v>383.2565120178507</v>
      </c>
      <c r="H39">
        <f>AP39*1000</f>
        <v>20.420097768828864</v>
      </c>
      <c r="I39">
        <f>(AU39-BA39)</f>
        <v>1.0911710940416164</v>
      </c>
      <c r="J39">
        <f>(P39+AT39*D39)</f>
        <v>30.500099182128906</v>
      </c>
      <c r="K39" s="1"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31.752405166625977</v>
      </c>
      <c r="P39" s="1">
        <v>30.500099182128906</v>
      </c>
      <c r="Q39" s="1">
        <v>31.888618469238281</v>
      </c>
      <c r="R39" s="1">
        <v>400.01809692382813</v>
      </c>
      <c r="S39" s="1">
        <v>391.83126831054688</v>
      </c>
      <c r="T39" s="1">
        <v>19.465421676635742</v>
      </c>
      <c r="U39" s="1">
        <v>37.268211364746094</v>
      </c>
      <c r="V39" s="1">
        <v>36.530422210693359</v>
      </c>
      <c r="W39" s="1">
        <v>69.94061279296875</v>
      </c>
      <c r="X39" s="1">
        <v>300.36129760742188</v>
      </c>
      <c r="Y39" s="1">
        <v>750.02581787109375</v>
      </c>
      <c r="Z39" s="1">
        <v>0.1554943323135376</v>
      </c>
      <c r="AA39" s="1">
        <v>88.364959716796875</v>
      </c>
      <c r="AB39" s="1">
        <v>20.516937255859375</v>
      </c>
      <c r="AC39" s="1">
        <v>0.61614549160003662</v>
      </c>
      <c r="AD39" s="1">
        <v>8.1232897937297821E-2</v>
      </c>
      <c r="AE39" s="1">
        <v>1.288770604878664E-2</v>
      </c>
      <c r="AF39" s="1">
        <v>4.659048467874527E-2</v>
      </c>
      <c r="AG39" s="1">
        <v>1.4068556018173695E-2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1.1042694764978742</v>
      </c>
      <c r="AP39">
        <f>(U39-T39)/(1000-U39)*AO39</f>
        <v>2.0420097768828863E-2</v>
      </c>
      <c r="AQ39">
        <f>(P39+273.15)</f>
        <v>303.65009918212888</v>
      </c>
      <c r="AR39">
        <f>(O39+273.15)</f>
        <v>304.90240516662595</v>
      </c>
      <c r="AS39">
        <f>(Y39*AK39+Z39*AL39)*AM39</f>
        <v>120.00412817707365</v>
      </c>
      <c r="AT39">
        <f>((AS39+0.00000010773*(AR39^4-AQ39^4))-AP39*44100)/(L39*0.92*2*29.3+0.00000043092*AQ39^3)</f>
        <v>-6.0050618697116853</v>
      </c>
      <c r="AU39">
        <f>0.61365*EXP(17.502*J39/(240.97+J39))</f>
        <v>4.3843750900044762</v>
      </c>
      <c r="AV39">
        <f>AU39*1000/AA39</f>
        <v>49.616670499891271</v>
      </c>
      <c r="AW39">
        <f>(AV39-U39)</f>
        <v>12.348459135145177</v>
      </c>
      <c r="AX39">
        <f>IF(D39,P39,(O39+P39)/2)</f>
        <v>31.126252174377441</v>
      </c>
      <c r="AY39">
        <f>0.61365*EXP(17.502*AX39/(240.97+AX39))</f>
        <v>4.5439558714870607</v>
      </c>
      <c r="AZ39">
        <f>IF(AW39&lt;&gt;0,(1000-(AV39+U39)/2)/AW39*AP39,0)</f>
        <v>1.5818166998731942</v>
      </c>
      <c r="BA39">
        <f>U39*AA39/1000</f>
        <v>3.2932039959628598</v>
      </c>
      <c r="BB39">
        <f>(AY39-BA39)</f>
        <v>1.2507518755242009</v>
      </c>
      <c r="BC39">
        <f>1/(1.6/F39+1.37/N39)</f>
        <v>1.0441015418329027</v>
      </c>
      <c r="BD39">
        <f>G39*AA39*0.001</f>
        <v>33.866446245657457</v>
      </c>
      <c r="BE39">
        <f>G39/S39</f>
        <v>0.97811620208446404</v>
      </c>
      <c r="BF39">
        <f>(1-AP39*AA39/AU39/F39)*100</f>
        <v>83.597032481214313</v>
      </c>
      <c r="BG39">
        <f>(S39-E39/(N39/1.35))</f>
        <v>391.50349977866432</v>
      </c>
      <c r="BH39">
        <f>E39*BF39/100/BG39</f>
        <v>2.2190535446987608E-3</v>
      </c>
    </row>
    <row r="40" spans="1:60" x14ac:dyDescent="0.35">
      <c r="A40" s="1" t="s">
        <v>0</v>
      </c>
      <c r="B40" s="1" t="s">
        <v>2710</v>
      </c>
      <c r="K40" s="1">
        <v>2.72</v>
      </c>
    </row>
    <row r="41" spans="1:60" x14ac:dyDescent="0.35">
      <c r="A41" s="1" t="s">
        <v>0</v>
      </c>
      <c r="B41" s="1" t="s">
        <v>2709</v>
      </c>
      <c r="K41" s="1">
        <v>2.72</v>
      </c>
    </row>
    <row r="42" spans="1:60" x14ac:dyDescent="0.35">
      <c r="A42" s="1">
        <v>9</v>
      </c>
      <c r="B42" s="1" t="s">
        <v>2708</v>
      </c>
      <c r="C42" s="1">
        <v>2108.000000782311</v>
      </c>
      <c r="D42" s="1">
        <v>0</v>
      </c>
      <c r="E42">
        <f>(R42-S42*(1000-T42)/(1000-U42))*AO42</f>
        <v>1.9176473064604733</v>
      </c>
      <c r="F42">
        <f>IF(AZ42&lt;&gt;0,1/(1/AZ42-1/N42),0)</f>
        <v>2.7707462182336307</v>
      </c>
      <c r="G42">
        <f>((BC42-AP42/2)*S42-E42)/(BC42+AP42/2)</f>
        <v>381.8358534225157</v>
      </c>
      <c r="H42">
        <f>AP42*1000</f>
        <v>20.839365718938975</v>
      </c>
      <c r="I42">
        <f>(AU42-BA42)</f>
        <v>1.0465654088251548</v>
      </c>
      <c r="J42">
        <f>(P42+AT42*D42)</f>
        <v>30.629467010498047</v>
      </c>
      <c r="K42" s="1"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31.745412826538086</v>
      </c>
      <c r="P42" s="1">
        <v>30.629467010498047</v>
      </c>
      <c r="Q42" s="1">
        <v>31.867048263549805</v>
      </c>
      <c r="R42" s="1">
        <v>399.89431762695313</v>
      </c>
      <c r="S42" s="1">
        <v>390.78250122070313</v>
      </c>
      <c r="T42" s="1">
        <v>19.989295959472656</v>
      </c>
      <c r="U42" s="1">
        <v>38.142192840576172</v>
      </c>
      <c r="V42" s="1">
        <v>37.527778625488281</v>
      </c>
      <c r="W42" s="1">
        <v>71.607917785644531</v>
      </c>
      <c r="X42" s="1">
        <v>300.34356689453125</v>
      </c>
      <c r="Y42" s="1">
        <v>1000.7783203125</v>
      </c>
      <c r="Z42" s="1">
        <v>0.12119653820991516</v>
      </c>
      <c r="AA42" s="1">
        <v>88.3634033203125</v>
      </c>
      <c r="AB42" s="1">
        <v>20.629026412963867</v>
      </c>
      <c r="AC42" s="1">
        <v>0.60548281669616699</v>
      </c>
      <c r="AD42" s="1">
        <v>5.9232793748378754E-2</v>
      </c>
      <c r="AE42" s="1">
        <v>9.0018482878804207E-3</v>
      </c>
      <c r="AF42" s="1">
        <v>2.6892336085438728E-2</v>
      </c>
      <c r="AG42" s="1">
        <v>1.7407728359103203E-2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1.1042042900534235</v>
      </c>
      <c r="AP42">
        <f>(U42-T42)/(1000-U42)*AO42</f>
        <v>2.0839365718938976E-2</v>
      </c>
      <c r="AQ42">
        <f>(P42+273.15)</f>
        <v>303.77946701049802</v>
      </c>
      <c r="AR42">
        <f>(O42+273.15)</f>
        <v>304.89541282653806</v>
      </c>
      <c r="AS42">
        <f>(Y42*AK42+Z42*AL42)*AM42</f>
        <v>160.12452767093782</v>
      </c>
      <c r="AT42">
        <f>((AS42+0.00000010773*(AR42^4-AQ42^4))-AP42*44100)/(L42*0.92*2*29.3+0.00000043092*AQ42^3)</f>
        <v>-5.8475540712116345</v>
      </c>
      <c r="AU42">
        <f>0.61365*EXP(17.502*J42/(240.97+J42))</f>
        <v>4.4169393783181228</v>
      </c>
      <c r="AV42">
        <f>AU42*1000/AA42</f>
        <v>49.986071295906967</v>
      </c>
      <c r="AW42">
        <f>(AV42-U42)</f>
        <v>11.843878455330795</v>
      </c>
      <c r="AX42">
        <f>IF(D42,P42,(O42+P42)/2)</f>
        <v>31.187439918518066</v>
      </c>
      <c r="AY42">
        <f>0.61365*EXP(17.502*AX42/(240.97+AX42))</f>
        <v>4.5598180691750674</v>
      </c>
      <c r="AZ42">
        <f>IF(AW42&lt;&gt;0,(1000-(AV42+U42)/2)/AW42*AP42,0)</f>
        <v>1.6819741295736623</v>
      </c>
      <c r="BA42">
        <f>U42*AA42/1000</f>
        <v>3.370373969492968</v>
      </c>
      <c r="BB42">
        <f>(AY42-BA42)</f>
        <v>1.1894440996820994</v>
      </c>
      <c r="BC42">
        <f>1/(1.6/F42+1.37/N42)</f>
        <v>1.1141698833017144</v>
      </c>
      <c r="BD42">
        <f>G42*AA42*0.001</f>
        <v>33.740315518129478</v>
      </c>
      <c r="BE42">
        <f>G42/S42</f>
        <v>0.97710581264452623</v>
      </c>
      <c r="BF42">
        <f>(1-AP42*AA42/AU42/F42)*100</f>
        <v>84.953387281309091</v>
      </c>
      <c r="BG42">
        <f>(S42-E42/(N42/1.35))</f>
        <v>390.17768501207166</v>
      </c>
      <c r="BH42">
        <f>E42*BF42/100/BG42</f>
        <v>4.1752934766029872E-3</v>
      </c>
    </row>
    <row r="43" spans="1:60" x14ac:dyDescent="0.35">
      <c r="A43" s="1" t="s">
        <v>0</v>
      </c>
      <c r="B43" s="1" t="s">
        <v>2707</v>
      </c>
      <c r="K43" s="1">
        <v>2.72</v>
      </c>
    </row>
    <row r="44" spans="1:60" x14ac:dyDescent="0.35">
      <c r="A44" s="1" t="s">
        <v>0</v>
      </c>
      <c r="B44" s="1" t="s">
        <v>2706</v>
      </c>
      <c r="K44" s="1">
        <v>2.72</v>
      </c>
    </row>
    <row r="45" spans="1:60" x14ac:dyDescent="0.35">
      <c r="A45" s="1">
        <v>10</v>
      </c>
      <c r="B45" s="1" t="s">
        <v>2705</v>
      </c>
      <c r="C45" s="1">
        <v>2312.000000782311</v>
      </c>
      <c r="D45" s="1">
        <v>0</v>
      </c>
      <c r="E45">
        <f>(R45-S45*(1000-T45)/(1000-U45))*AO45</f>
        <v>2.5902556169905697</v>
      </c>
      <c r="F45">
        <f>IF(AZ45&lt;&gt;0,1/(1/AZ45-1/N45),0)</f>
        <v>3.116911989833242</v>
      </c>
      <c r="G45">
        <f>((BC45-AP45/2)*S45-E45)/(BC45+AP45/2)</f>
        <v>381.07958148478269</v>
      </c>
      <c r="H45">
        <f>AP45*1000</f>
        <v>21.349552671704071</v>
      </c>
      <c r="I45">
        <f>(AU45-BA45)</f>
        <v>0.99916241552953844</v>
      </c>
      <c r="J45">
        <f>(P45+AT45*D45)</f>
        <v>30.767345428466797</v>
      </c>
      <c r="K45" s="1"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31.752687454223633</v>
      </c>
      <c r="P45" s="1">
        <v>30.767345428466797</v>
      </c>
      <c r="Q45" s="1">
        <v>31.858293533325195</v>
      </c>
      <c r="R45" s="1">
        <v>399.98736572265625</v>
      </c>
      <c r="S45" s="1">
        <v>390.09893798828125</v>
      </c>
      <c r="T45" s="1">
        <v>20.496200561523438</v>
      </c>
      <c r="U45" s="1">
        <v>39.075721740722656</v>
      </c>
      <c r="V45" s="1">
        <v>38.461917877197266</v>
      </c>
      <c r="W45" s="1">
        <v>73.327117919921875</v>
      </c>
      <c r="X45" s="1">
        <v>300.33941650390625</v>
      </c>
      <c r="Y45" s="1">
        <v>1249.330322265625</v>
      </c>
      <c r="Z45" s="1">
        <v>9.7184091806411743E-2</v>
      </c>
      <c r="AA45" s="1">
        <v>88.359603881835938</v>
      </c>
      <c r="AB45" s="1">
        <v>20.700061798095703</v>
      </c>
      <c r="AC45" s="1">
        <v>0.60941499471664429</v>
      </c>
      <c r="AD45" s="1">
        <v>4.2062614113092422E-2</v>
      </c>
      <c r="AE45" s="1">
        <v>6.7195422016084194E-3</v>
      </c>
      <c r="AF45" s="1">
        <v>3.4821216017007828E-2</v>
      </c>
      <c r="AG45" s="1">
        <v>2.1470686420798302E-2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1.104189031264361</v>
      </c>
      <c r="AP45">
        <f>(U45-T45)/(1000-U45)*AO45</f>
        <v>2.1349552671704072E-2</v>
      </c>
      <c r="AQ45">
        <f>(P45+273.15)</f>
        <v>303.91734542846677</v>
      </c>
      <c r="AR45">
        <f>(O45+273.15)</f>
        <v>304.90268745422361</v>
      </c>
      <c r="AS45">
        <f>(Y45*AK45+Z45*AL45)*AM45</f>
        <v>199.8928470945466</v>
      </c>
      <c r="AT45">
        <f>((AS45+0.00000010773*(AR45^4-AQ45^4))-AP45*44100)/(L45*0.92*2*29.3+0.00000043092*AQ45^3)</f>
        <v>-5.7237093704796393</v>
      </c>
      <c r="AU45">
        <f>0.61365*EXP(17.502*J45/(240.97+J45))</f>
        <v>4.4518777099366371</v>
      </c>
      <c r="AV45">
        <f>AU45*1000/AA45</f>
        <v>50.383631369490651</v>
      </c>
      <c r="AW45">
        <f>(AV45-U45)</f>
        <v>11.307909628767995</v>
      </c>
      <c r="AX45">
        <f>IF(D45,P45,(O45+P45)/2)</f>
        <v>31.260016441345215</v>
      </c>
      <c r="AY45">
        <f>0.61365*EXP(17.502*AX45/(240.97+AX45))</f>
        <v>4.5786951800342583</v>
      </c>
      <c r="AZ45">
        <f>IF(AW45&lt;&gt;0,(1000-(AV45+U45)/2)/AW45*AP45,0)</f>
        <v>1.8035688960776159</v>
      </c>
      <c r="BA45">
        <f>U45*AA45/1000</f>
        <v>3.4527152944070987</v>
      </c>
      <c r="BB45">
        <f>(AY45-BA45)</f>
        <v>1.1259798856271597</v>
      </c>
      <c r="BC45">
        <f>1/(1.6/F45+1.37/N45)</f>
        <v>1.1999097522291224</v>
      </c>
      <c r="BD45">
        <f>G45*AA45*0.001</f>
        <v>33.672040867451223</v>
      </c>
      <c r="BE45">
        <f>G45/S45</f>
        <v>0.9768793102846911</v>
      </c>
      <c r="BF45">
        <f>(1-AP45*AA45/AU45/F45)*100</f>
        <v>86.405138906859136</v>
      </c>
      <c r="BG45">
        <f>(S45-E45/(N45/1.35))</f>
        <v>389.28198453892867</v>
      </c>
      <c r="BH45">
        <f>E45*BF45/100/BG45</f>
        <v>5.7493386614186062E-3</v>
      </c>
    </row>
    <row r="46" spans="1:60" x14ac:dyDescent="0.35">
      <c r="A46" s="1" t="s">
        <v>0</v>
      </c>
      <c r="B46" s="1" t="s">
        <v>2704</v>
      </c>
      <c r="K46" s="1">
        <v>2.72</v>
      </c>
    </row>
    <row r="47" spans="1:60" x14ac:dyDescent="0.35">
      <c r="A47" s="1" t="s">
        <v>0</v>
      </c>
      <c r="B47" s="1" t="s">
        <v>2703</v>
      </c>
      <c r="K47" s="1">
        <v>2.72</v>
      </c>
    </row>
    <row r="48" spans="1:60" x14ac:dyDescent="0.35">
      <c r="A48" s="1">
        <v>11</v>
      </c>
      <c r="B48" s="1" t="s">
        <v>2702</v>
      </c>
      <c r="C48" s="1">
        <v>2517.5000007711351</v>
      </c>
      <c r="D48" s="1">
        <v>0</v>
      </c>
      <c r="E48">
        <f>(R48-S48*(1000-T48)/(1000-U48))*AO48</f>
        <v>3.2224604034270272</v>
      </c>
      <c r="F48">
        <f>IF(AZ48&lt;&gt;0,1/(1/AZ48-1/N48),0)</f>
        <v>3.7002030657400642</v>
      </c>
      <c r="G48">
        <f>((BC48-AP48/2)*S48-E48)/(BC48+AP48/2)</f>
        <v>380.39668052323009</v>
      </c>
      <c r="H48">
        <f>AP48*1000</f>
        <v>22.33283192881871</v>
      </c>
      <c r="I48">
        <f>(AU48-BA48)</f>
        <v>0.94881989424989754</v>
      </c>
      <c r="J48">
        <f>(P48+AT48*D48)</f>
        <v>31.020166397094727</v>
      </c>
      <c r="K48" s="1"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31.811855316162109</v>
      </c>
      <c r="P48" s="1">
        <v>31.020166397094727</v>
      </c>
      <c r="Q48" s="1">
        <v>31.882844924926758</v>
      </c>
      <c r="R48" s="1">
        <v>400.08099365234375</v>
      </c>
      <c r="S48" s="1">
        <v>389.28875732421875</v>
      </c>
      <c r="T48" s="1">
        <v>20.96875</v>
      </c>
      <c r="U48" s="1">
        <v>40.378101348876953</v>
      </c>
      <c r="V48" s="1">
        <v>39.216419219970703</v>
      </c>
      <c r="W48" s="1">
        <v>75.516403198242188</v>
      </c>
      <c r="X48" s="1">
        <v>300.3321533203125</v>
      </c>
      <c r="Y48" s="1">
        <v>1599.455078125</v>
      </c>
      <c r="Z48" s="1">
        <v>0.14520460367202759</v>
      </c>
      <c r="AA48" s="1">
        <v>88.358497619628906</v>
      </c>
      <c r="AB48" s="1">
        <v>20.806272506713867</v>
      </c>
      <c r="AC48" s="1">
        <v>0.59198451042175293</v>
      </c>
      <c r="AD48" s="1">
        <v>3.1244421377778053E-2</v>
      </c>
      <c r="AE48" s="1">
        <v>1.065470464527607E-2</v>
      </c>
      <c r="AF48" s="1">
        <v>2.3627804592251778E-2</v>
      </c>
      <c r="AG48" s="1">
        <v>2.3929551243782043E-2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1.1041623283835016</v>
      </c>
      <c r="AP48">
        <f>(U48-T48)/(1000-U48)*AO48</f>
        <v>2.233283192881871E-2</v>
      </c>
      <c r="AQ48">
        <f>(P48+273.15)</f>
        <v>304.1701663970947</v>
      </c>
      <c r="AR48">
        <f>(O48+273.15)</f>
        <v>304.96185531616209</v>
      </c>
      <c r="AS48">
        <f>(Y48*AK48+Z48*AL48)*AM48</f>
        <v>255.91280677990289</v>
      </c>
      <c r="AT48">
        <f>((AS48+0.00000010773*(AR48^4-AQ48^4))-AP48*44100)/(L48*0.92*2*29.3+0.00000043092*AQ48^3)</f>
        <v>-5.6414312191639464</v>
      </c>
      <c r="AU48">
        <f>0.61365*EXP(17.502*J48/(240.97+J48))</f>
        <v>4.5165682661697764</v>
      </c>
      <c r="AV48">
        <f>AU48*1000/AA48</f>
        <v>51.116399529708815</v>
      </c>
      <c r="AW48">
        <f>(AV48-U48)</f>
        <v>10.738298180831862</v>
      </c>
      <c r="AX48">
        <f>IF(D48,P48,(O48+P48)/2)</f>
        <v>31.416010856628418</v>
      </c>
      <c r="AY48">
        <f>0.61365*EXP(17.502*AX48/(240.97+AX48))</f>
        <v>4.6194997366086517</v>
      </c>
      <c r="AZ48">
        <f>IF(AW48&lt;&gt;0,(1000-(AV48+U48)/2)/AW48*AP48,0)</f>
        <v>1.9845943849457806</v>
      </c>
      <c r="BA48">
        <f>U48*AA48/1000</f>
        <v>3.5677483719198788</v>
      </c>
      <c r="BB48">
        <f>(AY48-BA48)</f>
        <v>1.0517513646887728</v>
      </c>
      <c r="BC48">
        <f>1/(1.6/F48+1.37/N48)</f>
        <v>1.3289458051988841</v>
      </c>
      <c r="BD48">
        <f>G48*AA48*0.001</f>
        <v>33.61127919052656</v>
      </c>
      <c r="BE48">
        <f>G48/S48</f>
        <v>0.97715814640497589</v>
      </c>
      <c r="BF48">
        <f>(1-AP48*AA48/AU48/F48)*100</f>
        <v>88.192499219620444</v>
      </c>
      <c r="BG48">
        <f>(S48-E48/(N48/1.35))</f>
        <v>388.27240970017982</v>
      </c>
      <c r="BH48">
        <f>E48*BF48/100/BG48</f>
        <v>7.3195217974398432E-3</v>
      </c>
    </row>
    <row r="49" spans="1:60" x14ac:dyDescent="0.35">
      <c r="A49" s="1" t="s">
        <v>0</v>
      </c>
      <c r="B49" s="1" t="s">
        <v>2701</v>
      </c>
      <c r="K49" s="1">
        <v>2.72</v>
      </c>
    </row>
    <row r="50" spans="1:60" x14ac:dyDescent="0.35">
      <c r="A50" s="1" t="s">
        <v>0</v>
      </c>
      <c r="B50" s="1" t="s">
        <v>2696</v>
      </c>
      <c r="K50" s="1">
        <v>2.72</v>
      </c>
    </row>
    <row r="51" spans="1:60" x14ac:dyDescent="0.35">
      <c r="A51" s="1">
        <v>12</v>
      </c>
      <c r="B51" s="1" t="s">
        <v>2700</v>
      </c>
      <c r="C51" s="1">
        <v>2723.5000007487833</v>
      </c>
      <c r="D51" s="1">
        <v>0</v>
      </c>
      <c r="E51">
        <f>(R51-S51*(1000-T51)/(1000-U51))*AO51</f>
        <v>3.688884879757695</v>
      </c>
      <c r="F51">
        <f>IF(AZ51&lt;&gt;0,1/(1/AZ51-1/N51),0)</f>
        <v>4.6496446556893103</v>
      </c>
      <c r="G51">
        <f>((BC51-AP51/2)*S51-E51)/(BC51+AP51/2)</f>
        <v>379.95015534703646</v>
      </c>
      <c r="H51">
        <f>AP51*1000</f>
        <v>23.684570259349492</v>
      </c>
      <c r="I51">
        <f>(AU51-BA51)</f>
        <v>0.89479171710262362</v>
      </c>
      <c r="J51">
        <f>(P51+AT51*D51)</f>
        <v>31.348562240600586</v>
      </c>
      <c r="K51" s="1"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31.929059982299805</v>
      </c>
      <c r="P51" s="1">
        <v>31.348562240600586</v>
      </c>
      <c r="Q51" s="1">
        <v>31.964262008666992</v>
      </c>
      <c r="R51" s="1">
        <v>400.1171875</v>
      </c>
      <c r="S51" s="1">
        <v>388.4439697265625</v>
      </c>
      <c r="T51" s="1">
        <v>21.406593322753906</v>
      </c>
      <c r="U51" s="1">
        <v>41.957046508789063</v>
      </c>
      <c r="V51" s="1">
        <v>39.767803192138672</v>
      </c>
      <c r="W51" s="1">
        <v>77.945121765136719</v>
      </c>
      <c r="X51" s="1">
        <v>300.32949829101563</v>
      </c>
      <c r="Y51" s="1">
        <v>1999.2769775390625</v>
      </c>
      <c r="Z51" s="1">
        <v>0.15206538140773773</v>
      </c>
      <c r="AA51" s="1">
        <v>88.352890014648438</v>
      </c>
      <c r="AB51" s="1">
        <v>20.897769927978516</v>
      </c>
      <c r="AC51" s="1">
        <v>0.56438648700714111</v>
      </c>
      <c r="AD51" s="1">
        <v>4.7128241509199142E-2</v>
      </c>
      <c r="AE51" s="1">
        <v>1.0124116204679012E-2</v>
      </c>
      <c r="AF51" s="1">
        <v>2.9345592483878136E-2</v>
      </c>
      <c r="AG51" s="1">
        <v>2.6607770472764969E-2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1.1041525672463808</v>
      </c>
      <c r="AP51">
        <f>(U51-T51)/(1000-U51)*AO51</f>
        <v>2.3684570259349492E-2</v>
      </c>
      <c r="AQ51">
        <f>(P51+273.15)</f>
        <v>304.49856224060056</v>
      </c>
      <c r="AR51">
        <f>(O51+273.15)</f>
        <v>305.07905998229978</v>
      </c>
      <c r="AS51">
        <f>(Y51*AK51+Z51*AL51)*AM51</f>
        <v>319.88430925627836</v>
      </c>
      <c r="AT51">
        <f>((AS51+0.00000010773*(AR51^4-AQ51^4))-AP51*44100)/(L51*0.92*2*29.3+0.00000043092*AQ51^3)</f>
        <v>-5.6255462005107582</v>
      </c>
      <c r="AU51">
        <f>0.61365*EXP(17.502*J51/(240.97+J51))</f>
        <v>4.6018180326331528</v>
      </c>
      <c r="AV51">
        <f>AU51*1000/AA51</f>
        <v>52.084521874385729</v>
      </c>
      <c r="AW51">
        <f>(AV51-U51)</f>
        <v>10.127475365596666</v>
      </c>
      <c r="AX51">
        <f>IF(D51,P51,(O51+P51)/2)</f>
        <v>31.638811111450195</v>
      </c>
      <c r="AY51">
        <f>0.61365*EXP(17.502*AX51/(240.97+AX51))</f>
        <v>4.678328181111632</v>
      </c>
      <c r="AZ51">
        <f>IF(AW51&lt;&gt;0,(1000-(AV51+U51)/2)/AW51*AP51,0)</f>
        <v>2.2286801377160743</v>
      </c>
      <c r="BA51">
        <f>U51*AA51/1000</f>
        <v>3.7070263155305292</v>
      </c>
      <c r="BB51">
        <f>(AY51-BA51)</f>
        <v>0.97130186558110276</v>
      </c>
      <c r="BC51">
        <f>1/(1.6/F51+1.37/N51)</f>
        <v>1.5056165144922489</v>
      </c>
      <c r="BD51">
        <f>G51*AA51*0.001</f>
        <v>33.569694286425303</v>
      </c>
      <c r="BE51">
        <f>G51/S51</f>
        <v>0.9781337463276748</v>
      </c>
      <c r="BF51">
        <f>(1-AP51*AA51/AU51/F51)*100</f>
        <v>90.220040333342183</v>
      </c>
      <c r="BG51">
        <f>(S51-E51/(N51/1.35))</f>
        <v>387.28051419460076</v>
      </c>
      <c r="BH51">
        <f>E51*BF51/100/BG51</f>
        <v>8.5935473239318275E-3</v>
      </c>
    </row>
    <row r="52" spans="1:60" x14ac:dyDescent="0.35">
      <c r="A52" s="1" t="s">
        <v>0</v>
      </c>
      <c r="B52" s="1" t="s">
        <v>2699</v>
      </c>
    </row>
    <row r="53" spans="1:60" x14ac:dyDescent="0.35">
      <c r="A53" s="1" t="s">
        <v>0</v>
      </c>
      <c r="B53" s="1" t="s">
        <v>2698</v>
      </c>
    </row>
    <row r="54" spans="1:60" x14ac:dyDescent="0.35">
      <c r="A54" s="1" t="s">
        <v>0</v>
      </c>
      <c r="B54" s="1" t="s">
        <v>2697</v>
      </c>
    </row>
    <row r="55" spans="1:60" x14ac:dyDescent="0.35">
      <c r="A55" s="1" t="s">
        <v>0</v>
      </c>
      <c r="B55" s="1" t="s">
        <v>2696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D6E12B-90BA-4065-B763-9BC274EBA0CD}">
  <dimension ref="A1:BH55"/>
  <sheetViews>
    <sheetView zoomScale="44" workbookViewId="0">
      <selection activeCell="K18" sqref="K18:K51"/>
    </sheetView>
  </sheetViews>
  <sheetFormatPr defaultRowHeight="14.5" x14ac:dyDescent="0.35"/>
  <sheetData>
    <row r="1" spans="1:60" x14ac:dyDescent="0.35">
      <c r="A1" s="1" t="s">
        <v>398</v>
      </c>
    </row>
    <row r="2" spans="1:60" x14ac:dyDescent="0.35">
      <c r="A2" s="1" t="s">
        <v>2785</v>
      </c>
    </row>
    <row r="3" spans="1:60" x14ac:dyDescent="0.35">
      <c r="A3" s="1" t="s">
        <v>69</v>
      </c>
      <c r="B3" s="1" t="s">
        <v>396</v>
      </c>
    </row>
    <row r="4" spans="1:60" x14ac:dyDescent="0.35">
      <c r="A4" s="1" t="s">
        <v>67</v>
      </c>
      <c r="B4" s="1" t="s">
        <v>66</v>
      </c>
      <c r="C4" s="1">
        <v>1</v>
      </c>
      <c r="D4" s="1">
        <v>0.15999999642372131</v>
      </c>
    </row>
    <row r="5" spans="1:60" x14ac:dyDescent="0.35">
      <c r="A5" s="1" t="s">
        <v>65</v>
      </c>
      <c r="B5" s="1">
        <v>4</v>
      </c>
    </row>
    <row r="6" spans="1:60" x14ac:dyDescent="0.35">
      <c r="A6" s="1" t="s">
        <v>64</v>
      </c>
      <c r="B6" s="1" t="s">
        <v>395</v>
      </c>
    </row>
    <row r="7" spans="1:60" x14ac:dyDescent="0.35">
      <c r="A7" s="1" t="s">
        <v>0</v>
      </c>
      <c r="B7" s="1" t="s">
        <v>62</v>
      </c>
    </row>
    <row r="9" spans="1:60" x14ac:dyDescent="0.35">
      <c r="A9" s="1" t="s">
        <v>61</v>
      </c>
      <c r="B9" s="1" t="s">
        <v>60</v>
      </c>
      <c r="C9" s="1" t="s">
        <v>59</v>
      </c>
      <c r="D9" s="1" t="s">
        <v>58</v>
      </c>
      <c r="E9" s="1" t="s">
        <v>57</v>
      </c>
      <c r="F9" s="1" t="s">
        <v>56</v>
      </c>
      <c r="G9" s="1" t="s">
        <v>55</v>
      </c>
      <c r="H9" s="1" t="s">
        <v>54</v>
      </c>
      <c r="I9" s="1" t="s">
        <v>53</v>
      </c>
      <c r="J9" s="1" t="s">
        <v>52</v>
      </c>
      <c r="K9" s="1" t="s">
        <v>51</v>
      </c>
      <c r="L9" s="1" t="s">
        <v>50</v>
      </c>
      <c r="M9" s="1" t="s">
        <v>49</v>
      </c>
      <c r="N9" s="1" t="s">
        <v>48</v>
      </c>
      <c r="O9" s="1" t="s">
        <v>47</v>
      </c>
      <c r="P9" s="1" t="s">
        <v>46</v>
      </c>
      <c r="Q9" s="1" t="s">
        <v>45</v>
      </c>
      <c r="R9" s="1" t="s">
        <v>44</v>
      </c>
      <c r="S9" s="1" t="s">
        <v>43</v>
      </c>
      <c r="T9" s="1" t="s">
        <v>42</v>
      </c>
      <c r="U9" s="1" t="s">
        <v>41</v>
      </c>
      <c r="V9" s="1" t="s">
        <v>40</v>
      </c>
      <c r="W9" s="1" t="s">
        <v>39</v>
      </c>
      <c r="X9" s="1" t="s">
        <v>38</v>
      </c>
      <c r="Y9" s="1" t="s">
        <v>37</v>
      </c>
      <c r="Z9" s="1" t="s">
        <v>36</v>
      </c>
      <c r="AA9" s="1" t="s">
        <v>35</v>
      </c>
      <c r="AB9" s="1" t="s">
        <v>34</v>
      </c>
      <c r="AC9" s="1" t="s">
        <v>33</v>
      </c>
      <c r="AD9" s="1" t="s">
        <v>394</v>
      </c>
      <c r="AE9" s="1" t="s">
        <v>393</v>
      </c>
      <c r="AF9" s="1" t="s">
        <v>392</v>
      </c>
      <c r="AG9" s="1" t="s">
        <v>391</v>
      </c>
      <c r="AH9" s="1" t="s">
        <v>32</v>
      </c>
      <c r="AI9" s="1" t="s">
        <v>31</v>
      </c>
      <c r="AJ9" s="1" t="s">
        <v>30</v>
      </c>
      <c r="AK9" s="1" t="s">
        <v>29</v>
      </c>
      <c r="AL9" s="1" t="s">
        <v>28</v>
      </c>
      <c r="AM9" s="1" t="s">
        <v>27</v>
      </c>
      <c r="AN9" s="1" t="s">
        <v>26</v>
      </c>
      <c r="AO9" s="1" t="s">
        <v>25</v>
      </c>
      <c r="AP9" s="1" t="s">
        <v>24</v>
      </c>
      <c r="AQ9" s="1" t="s">
        <v>23</v>
      </c>
      <c r="AR9" s="1" t="s">
        <v>22</v>
      </c>
      <c r="AS9" s="1" t="s">
        <v>21</v>
      </c>
      <c r="AT9" s="1" t="s">
        <v>20</v>
      </c>
      <c r="AU9" s="1" t="s">
        <v>19</v>
      </c>
      <c r="AV9" s="1" t="s">
        <v>18</v>
      </c>
      <c r="AW9" s="1" t="s">
        <v>17</v>
      </c>
      <c r="AX9" s="1" t="s">
        <v>16</v>
      </c>
      <c r="AY9" s="1" t="s">
        <v>15</v>
      </c>
      <c r="AZ9" s="1" t="s">
        <v>14</v>
      </c>
      <c r="BA9" s="1" t="s">
        <v>13</v>
      </c>
      <c r="BB9" s="1" t="s">
        <v>12</v>
      </c>
      <c r="BC9" s="1" t="s">
        <v>11</v>
      </c>
      <c r="BD9" s="1" t="s">
        <v>10</v>
      </c>
      <c r="BE9" s="1" t="s">
        <v>9</v>
      </c>
      <c r="BF9" s="1" t="s">
        <v>8</v>
      </c>
      <c r="BG9" s="1" t="s">
        <v>7</v>
      </c>
      <c r="BH9" s="1" t="s">
        <v>6</v>
      </c>
    </row>
    <row r="10" spans="1:60" x14ac:dyDescent="0.35">
      <c r="A10" s="1" t="s">
        <v>5</v>
      </c>
      <c r="B10" s="1" t="s">
        <v>5</v>
      </c>
      <c r="C10" s="1" t="s">
        <v>5</v>
      </c>
      <c r="D10" s="1" t="s">
        <v>5</v>
      </c>
      <c r="E10" s="1" t="s">
        <v>4</v>
      </c>
      <c r="F10" s="1" t="s">
        <v>4</v>
      </c>
      <c r="G10" s="1" t="s">
        <v>4</v>
      </c>
      <c r="H10" s="1" t="s">
        <v>4</v>
      </c>
      <c r="I10" s="1" t="s">
        <v>4</v>
      </c>
      <c r="J10" s="1" t="s">
        <v>4</v>
      </c>
      <c r="K10" s="1" t="s">
        <v>5</v>
      </c>
      <c r="L10" s="1" t="s">
        <v>4</v>
      </c>
      <c r="M10" s="1" t="s">
        <v>5</v>
      </c>
      <c r="N10" s="1" t="s">
        <v>4</v>
      </c>
      <c r="O10" s="1" t="s">
        <v>5</v>
      </c>
      <c r="P10" s="1" t="s">
        <v>5</v>
      </c>
      <c r="Q10" s="1" t="s">
        <v>5</v>
      </c>
      <c r="R10" s="1" t="s">
        <v>5</v>
      </c>
      <c r="S10" s="1" t="s">
        <v>5</v>
      </c>
      <c r="T10" s="1" t="s">
        <v>5</v>
      </c>
      <c r="U10" s="1" t="s">
        <v>5</v>
      </c>
      <c r="V10" s="1" t="s">
        <v>5</v>
      </c>
      <c r="W10" s="1" t="s">
        <v>5</v>
      </c>
      <c r="X10" s="1" t="s">
        <v>5</v>
      </c>
      <c r="Y10" s="1" t="s">
        <v>5</v>
      </c>
      <c r="Z10" s="1" t="s">
        <v>5</v>
      </c>
      <c r="AA10" s="1" t="s">
        <v>5</v>
      </c>
      <c r="AB10" s="1" t="s">
        <v>5</v>
      </c>
      <c r="AC10" s="1" t="s">
        <v>5</v>
      </c>
      <c r="AD10" s="1" t="s">
        <v>5</v>
      </c>
      <c r="AE10" s="1" t="s">
        <v>5</v>
      </c>
      <c r="AF10" s="1" t="s">
        <v>5</v>
      </c>
      <c r="AG10" s="1" t="s">
        <v>5</v>
      </c>
      <c r="AH10" s="1" t="s">
        <v>5</v>
      </c>
      <c r="AI10" s="1" t="s">
        <v>5</v>
      </c>
      <c r="AJ10" s="1" t="s">
        <v>5</v>
      </c>
      <c r="AK10" s="1" t="s">
        <v>5</v>
      </c>
      <c r="AL10" s="1" t="s">
        <v>5</v>
      </c>
      <c r="AM10" s="1" t="s">
        <v>5</v>
      </c>
      <c r="AN10" s="1" t="s">
        <v>5</v>
      </c>
      <c r="AO10" s="1" t="s">
        <v>4</v>
      </c>
      <c r="AP10" s="1" t="s">
        <v>4</v>
      </c>
      <c r="AQ10" s="1" t="s">
        <v>4</v>
      </c>
      <c r="AR10" s="1" t="s">
        <v>4</v>
      </c>
      <c r="AS10" s="1" t="s">
        <v>4</v>
      </c>
      <c r="AT10" s="1" t="s">
        <v>4</v>
      </c>
      <c r="AU10" s="1" t="s">
        <v>4</v>
      </c>
      <c r="AV10" s="1" t="s">
        <v>4</v>
      </c>
      <c r="AW10" s="1" t="s">
        <v>4</v>
      </c>
      <c r="AX10" s="1" t="s">
        <v>4</v>
      </c>
      <c r="AY10" s="1" t="s">
        <v>4</v>
      </c>
      <c r="AZ10" s="1" t="s">
        <v>4</v>
      </c>
      <c r="BA10" s="1" t="s">
        <v>4</v>
      </c>
      <c r="BB10" s="1" t="s">
        <v>4</v>
      </c>
      <c r="BC10" s="1" t="s">
        <v>4</v>
      </c>
      <c r="BD10" s="1" t="s">
        <v>4</v>
      </c>
      <c r="BE10" s="1" t="s">
        <v>4</v>
      </c>
      <c r="BF10" s="1" t="s">
        <v>4</v>
      </c>
      <c r="BG10" s="1" t="s">
        <v>4</v>
      </c>
      <c r="BH10" s="1" t="s">
        <v>4</v>
      </c>
    </row>
    <row r="11" spans="1:60" x14ac:dyDescent="0.35">
      <c r="A11" s="1" t="s">
        <v>0</v>
      </c>
      <c r="B11" s="1" t="s">
        <v>2784</v>
      </c>
    </row>
    <row r="12" spans="1:60" x14ac:dyDescent="0.35">
      <c r="A12" s="1" t="s">
        <v>0</v>
      </c>
      <c r="B12" s="1" t="s">
        <v>2783</v>
      </c>
    </row>
    <row r="13" spans="1:60" x14ac:dyDescent="0.35">
      <c r="A13" s="1" t="s">
        <v>0</v>
      </c>
      <c r="B13" s="1" t="s">
        <v>2782</v>
      </c>
    </row>
    <row r="14" spans="1:60" x14ac:dyDescent="0.35">
      <c r="A14" s="1" t="s">
        <v>0</v>
      </c>
      <c r="B14" s="1" t="s">
        <v>2781</v>
      </c>
    </row>
    <row r="15" spans="1:60" x14ac:dyDescent="0.35">
      <c r="A15" s="1" t="s">
        <v>0</v>
      </c>
      <c r="B15" s="1" t="s">
        <v>2780</v>
      </c>
    </row>
    <row r="16" spans="1:60" x14ac:dyDescent="0.35">
      <c r="A16" s="1" t="s">
        <v>0</v>
      </c>
      <c r="B16" s="1" t="s">
        <v>2779</v>
      </c>
    </row>
    <row r="17" spans="1:60" x14ac:dyDescent="0.35">
      <c r="A17" s="1" t="s">
        <v>0</v>
      </c>
      <c r="B17" s="1" t="s">
        <v>2778</v>
      </c>
    </row>
    <row r="18" spans="1:60" x14ac:dyDescent="0.35">
      <c r="A18" s="1">
        <v>1</v>
      </c>
      <c r="B18" s="1" t="s">
        <v>2777</v>
      </c>
      <c r="C18" s="1">
        <v>447.00000227987766</v>
      </c>
      <c r="D18" s="1">
        <v>0</v>
      </c>
      <c r="E18">
        <f>(R18-S18*(1000-T18)/(1000-U18))*AO18</f>
        <v>-5.0914010296177201</v>
      </c>
      <c r="F18">
        <f>IF(AZ18&lt;&gt;0,1/(1/AZ18-1/N18),0)</f>
        <v>2.5847169926891778</v>
      </c>
      <c r="G18">
        <f>((BC18-AP18/2)*S18-E18)/(BC18+AP18/2)</f>
        <v>394.97591919017214</v>
      </c>
      <c r="H18">
        <f>AP18*1000</f>
        <v>19.735416182024593</v>
      </c>
      <c r="I18">
        <f>(AU18-BA18)</f>
        <v>1.0323123216997914</v>
      </c>
      <c r="J18">
        <f>(P18+AT18*D18)</f>
        <v>31.182252883911133</v>
      </c>
      <c r="K18" s="1"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32.174068450927734</v>
      </c>
      <c r="P18" s="1">
        <v>31.182252883911133</v>
      </c>
      <c r="Q18" s="1">
        <v>32.242408752441406</v>
      </c>
      <c r="R18" s="1">
        <v>400.03311157226563</v>
      </c>
      <c r="S18" s="1">
        <v>397.53860473632813</v>
      </c>
      <c r="T18" s="1">
        <v>22.754915237426758</v>
      </c>
      <c r="U18" s="1">
        <v>39.916069030761719</v>
      </c>
      <c r="V18" s="1">
        <v>41.684284210205078</v>
      </c>
      <c r="W18" s="1">
        <v>73.1214599609375</v>
      </c>
      <c r="X18" s="1">
        <v>300.31561279296875</v>
      </c>
      <c r="Y18" s="1">
        <v>0.11652000993490219</v>
      </c>
      <c r="Z18" s="1">
        <v>0.13377492129802704</v>
      </c>
      <c r="AA18" s="1">
        <v>88.339340209960938</v>
      </c>
      <c r="AB18" s="1">
        <v>22.076385498046875</v>
      </c>
      <c r="AC18" s="1">
        <v>0.63638567924499512</v>
      </c>
      <c r="AD18" s="1">
        <v>3.9894126355648041E-2</v>
      </c>
      <c r="AE18" s="1">
        <v>7.5198402628302574E-3</v>
      </c>
      <c r="AF18" s="1">
        <v>2.2466108202934265E-2</v>
      </c>
      <c r="AG18" s="1">
        <v>1.6545454040169716E-2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1.1041015176212083</v>
      </c>
      <c r="AP18">
        <f>(U18-T18)/(1000-U18)*AO18</f>
        <v>1.9735416182024592E-2</v>
      </c>
      <c r="AQ18">
        <f>(P18+273.15)</f>
        <v>304.33225288391111</v>
      </c>
      <c r="AR18">
        <f>(O18+273.15)</f>
        <v>305.32406845092771</v>
      </c>
      <c r="AS18">
        <f>(Y18*AK18+Z18*AL18)*AM18</f>
        <v>1.8643201172876323E-2</v>
      </c>
      <c r="AT18">
        <f>((AS18+0.00000010773*(AR18^4-AQ18^4))-AP18*44100)/(L18*0.92*2*29.3+0.00000043092*AQ18^3)</f>
        <v>-6.7295992766012329</v>
      </c>
      <c r="AU18">
        <f>0.61365*EXP(17.502*J18/(240.97+J18))</f>
        <v>4.5584715236525364</v>
      </c>
      <c r="AV18">
        <f>AU18*1000/AA18</f>
        <v>51.601828956591341</v>
      </c>
      <c r="AW18">
        <f>(AV18-U18)</f>
        <v>11.685759925829622</v>
      </c>
      <c r="AX18">
        <f>IF(D18,P18,(O18+P18)/2)</f>
        <v>31.678160667419434</v>
      </c>
      <c r="AY18">
        <f>0.61365*EXP(17.502*AX18/(240.97+AX18))</f>
        <v>4.6887855794377842</v>
      </c>
      <c r="AZ18">
        <f>IF(AW18&lt;&gt;0,(1000-(AV18+U18)/2)/AW18*AP18,0)</f>
        <v>1.6115635097000645</v>
      </c>
      <c r="BA18">
        <f>U18*AA18/1000</f>
        <v>3.526159201952745</v>
      </c>
      <c r="BB18">
        <f>(AY18-BA18)</f>
        <v>1.1626263774850392</v>
      </c>
      <c r="BC18">
        <f>1/(1.6/F18+1.37/N18)</f>
        <v>1.0648598515997776</v>
      </c>
      <c r="BD18">
        <f>G18*AA18*0.001</f>
        <v>34.891912100082656</v>
      </c>
      <c r="BE18">
        <f>G18/S18</f>
        <v>0.99355361840177581</v>
      </c>
      <c r="BF18">
        <f>(1-AP18*AA18/AU18/F18)*100</f>
        <v>85.203186622326655</v>
      </c>
      <c r="BG18">
        <f>(S18-E18/(N18/1.35))</f>
        <v>399.14440672972989</v>
      </c>
      <c r="BH18">
        <f>E18*BF18/100/BG18</f>
        <v>-1.0868336992364854E-2</v>
      </c>
    </row>
    <row r="19" spans="1:60" x14ac:dyDescent="0.35">
      <c r="A19" s="1" t="s">
        <v>0</v>
      </c>
      <c r="B19" s="1" t="s">
        <v>2776</v>
      </c>
      <c r="K19" s="1">
        <v>2.72</v>
      </c>
    </row>
    <row r="20" spans="1:60" x14ac:dyDescent="0.35">
      <c r="A20" s="1" t="s">
        <v>0</v>
      </c>
      <c r="B20" s="1" t="s">
        <v>2775</v>
      </c>
      <c r="K20" s="1">
        <v>2.72</v>
      </c>
    </row>
    <row r="21" spans="1:60" x14ac:dyDescent="0.35">
      <c r="A21" s="1">
        <v>2</v>
      </c>
      <c r="B21" s="1" t="s">
        <v>2774</v>
      </c>
      <c r="C21" s="1">
        <v>651.50000229105353</v>
      </c>
      <c r="D21" s="1">
        <v>0</v>
      </c>
      <c r="E21">
        <f>(R21-S21*(1000-T21)/(1000-U21))*AO21</f>
        <v>-5.1296108203315924</v>
      </c>
      <c r="F21">
        <f>IF(AZ21&lt;&gt;0,1/(1/AZ21-1/N21),0)</f>
        <v>2.3610246770181091</v>
      </c>
      <c r="G21">
        <f>((BC21-AP21/2)*S21-E21)/(BC21+AP21/2)</f>
        <v>395.61946496132617</v>
      </c>
      <c r="H21">
        <f>AP21*1000</f>
        <v>18.7406820602348</v>
      </c>
      <c r="I21">
        <f>(AU21-BA21)</f>
        <v>1.0385584688133984</v>
      </c>
      <c r="J21">
        <f>(P21+AT21*D21)</f>
        <v>31.038436889648438</v>
      </c>
      <c r="K21" s="1"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32.165859222412109</v>
      </c>
      <c r="P21" s="1">
        <v>31.038436889648438</v>
      </c>
      <c r="Q21" s="1">
        <v>32.269615173339844</v>
      </c>
      <c r="R21" s="1">
        <v>400.02853393554688</v>
      </c>
      <c r="S21" s="1">
        <v>397.92037963867188</v>
      </c>
      <c r="T21" s="1">
        <v>23.124919891357422</v>
      </c>
      <c r="U21" s="1">
        <v>39.428855895996094</v>
      </c>
      <c r="V21" s="1">
        <v>42.376850128173828</v>
      </c>
      <c r="W21" s="1">
        <v>72.254112243652344</v>
      </c>
      <c r="X21" s="1">
        <v>300.32492065429688</v>
      </c>
      <c r="Y21" s="1">
        <v>25.090568542480469</v>
      </c>
      <c r="Z21" s="1">
        <v>5.716860294342041E-2</v>
      </c>
      <c r="AA21" s="1">
        <v>88.329124450683594</v>
      </c>
      <c r="AB21" s="1">
        <v>22.101345062255859</v>
      </c>
      <c r="AC21" s="1">
        <v>0.64881128072738647</v>
      </c>
      <c r="AD21" s="1">
        <v>5.0008755177259445E-2</v>
      </c>
      <c r="AE21" s="1">
        <v>1.2429835274815559E-2</v>
      </c>
      <c r="AF21" s="1">
        <v>4.8322144895792007E-2</v>
      </c>
      <c r="AG21" s="1">
        <v>3.0398890376091003E-3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1.1041357376996206</v>
      </c>
      <c r="AP21">
        <f>(U21-T21)/(1000-U21)*AO21</f>
        <v>1.8740682060234801E-2</v>
      </c>
      <c r="AQ21">
        <f>(P21+273.15)</f>
        <v>304.18843688964841</v>
      </c>
      <c r="AR21">
        <f>(O21+273.15)</f>
        <v>305.31585922241209</v>
      </c>
      <c r="AS21">
        <f>(Y21*AK21+Z21*AL21)*AM21</f>
        <v>4.0144908770660095</v>
      </c>
      <c r="AT21">
        <f>((AS21+0.00000010773*(AR21^4-AQ21^4))-AP21*44100)/(L21*0.92*2*29.3+0.00000043092*AQ21^3)</f>
        <v>-6.3422361577919544</v>
      </c>
      <c r="AU21">
        <f>0.61365*EXP(17.502*J21/(240.97+J21))</f>
        <v>4.521274788198907</v>
      </c>
      <c r="AV21">
        <f>AU21*1000/AA21</f>
        <v>51.186681814368605</v>
      </c>
      <c r="AW21">
        <f>(AV21-U21)</f>
        <v>11.757825918372511</v>
      </c>
      <c r="AX21">
        <f>IF(D21,P21,(O21+P21)/2)</f>
        <v>31.602148056030273</v>
      </c>
      <c r="AY21">
        <f>0.61365*EXP(17.502*AX21/(240.97+AX21))</f>
        <v>4.6686030191978967</v>
      </c>
      <c r="AZ21">
        <f>IF(AW21&lt;&gt;0,(1000-(AV21+U21)/2)/AW21*AP21,0)</f>
        <v>1.5216744739607209</v>
      </c>
      <c r="BA21">
        <f>U21*AA21/1000</f>
        <v>3.4827163193855086</v>
      </c>
      <c r="BB21">
        <f>(AY21-BA21)</f>
        <v>1.185886699812388</v>
      </c>
      <c r="BC21">
        <f>1/(1.6/F21+1.37/N21)</f>
        <v>1.0022658237884057</v>
      </c>
      <c r="BD21">
        <f>G21*AA21*0.001</f>
        <v>34.944720955681838</v>
      </c>
      <c r="BE21">
        <f>G21/S21</f>
        <v>0.9942176505776481</v>
      </c>
      <c r="BF21">
        <f>(1-AP21*AA21/AU21/F21)*100</f>
        <v>84.492996342945986</v>
      </c>
      <c r="BG21">
        <f>(S21-E21/(N21/1.35))</f>
        <v>399.53823280575625</v>
      </c>
      <c r="BH21">
        <f>E21*BF21/100/BG21</f>
        <v>-1.08479277499765E-2</v>
      </c>
    </row>
    <row r="22" spans="1:60" x14ac:dyDescent="0.35">
      <c r="A22" s="1" t="s">
        <v>0</v>
      </c>
      <c r="B22" s="1" t="s">
        <v>2773</v>
      </c>
      <c r="K22" s="1">
        <v>2.72</v>
      </c>
    </row>
    <row r="23" spans="1:60" x14ac:dyDescent="0.35">
      <c r="A23" s="1" t="s">
        <v>0</v>
      </c>
      <c r="B23" s="1" t="s">
        <v>2772</v>
      </c>
      <c r="K23" s="1">
        <v>2.72</v>
      </c>
    </row>
    <row r="24" spans="1:60" x14ac:dyDescent="0.35">
      <c r="A24" s="1">
        <v>3</v>
      </c>
      <c r="B24" s="1" t="s">
        <v>2771</v>
      </c>
      <c r="C24" s="1">
        <v>856.50000229105353</v>
      </c>
      <c r="D24" s="1">
        <v>0</v>
      </c>
      <c r="E24">
        <f>(R24-S24*(1000-T24)/(1000-U24))*AO24</f>
        <v>-5.1084153855292387</v>
      </c>
      <c r="F24">
        <f>IF(AZ24&lt;&gt;0,1/(1/AZ24-1/N24),0)</f>
        <v>2.2534434994175165</v>
      </c>
      <c r="G24">
        <f>((BC24-AP24/2)*S24-E24)/(BC24+AP24/2)</f>
        <v>396.02704649312705</v>
      </c>
      <c r="H24">
        <f>AP24*1000</f>
        <v>18.030165249622133</v>
      </c>
      <c r="I24">
        <f>(AU24-BA24)</f>
        <v>1.030322911153164</v>
      </c>
      <c r="J24">
        <f>(P24+AT24*D24)</f>
        <v>30.891151428222656</v>
      </c>
      <c r="K24" s="1"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32.110622406005859</v>
      </c>
      <c r="P24" s="1">
        <v>30.891151428222656</v>
      </c>
      <c r="Q24" s="1">
        <v>32.235984802246094</v>
      </c>
      <c r="R24" s="1">
        <v>400.01458740234375</v>
      </c>
      <c r="S24" s="1">
        <v>398.13983154296875</v>
      </c>
      <c r="T24" s="1">
        <v>23.404197692871094</v>
      </c>
      <c r="U24" s="1">
        <v>39.094501495361328</v>
      </c>
      <c r="V24" s="1">
        <v>43.022151947021484</v>
      </c>
      <c r="W24" s="1">
        <v>71.86444091796875</v>
      </c>
      <c r="X24" s="1">
        <v>300.34329223632813</v>
      </c>
      <c r="Y24" s="1">
        <v>49.879493713378906</v>
      </c>
      <c r="Z24" s="1">
        <v>8.5752598941326141E-2</v>
      </c>
      <c r="AA24" s="1">
        <v>88.32781982421875</v>
      </c>
      <c r="AB24" s="1">
        <v>22.113180160522461</v>
      </c>
      <c r="AC24" s="1">
        <v>0.65475708246231079</v>
      </c>
      <c r="AD24" s="1">
        <v>3.8571029901504517E-2</v>
      </c>
      <c r="AE24" s="1">
        <v>4.1522406972944736E-3</v>
      </c>
      <c r="AF24" s="1">
        <v>3.2051816582679749E-2</v>
      </c>
      <c r="AG24" s="1">
        <v>9.3425996601581573E-3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1.1042032802806179</v>
      </c>
      <c r="AP24">
        <f>(U24-T24)/(1000-U24)*AO24</f>
        <v>1.8030165249622133E-2</v>
      </c>
      <c r="AQ24">
        <f>(P24+273.15)</f>
        <v>304.04115142822263</v>
      </c>
      <c r="AR24">
        <f>(O24+273.15)</f>
        <v>305.26062240600584</v>
      </c>
      <c r="AS24">
        <f>(Y24*AK24+Z24*AL24)*AM24</f>
        <v>7.9807188157576547</v>
      </c>
      <c r="AT24">
        <f>((AS24+0.00000010773*(AR24^4-AQ24^4))-AP24*44100)/(L24*0.92*2*29.3+0.00000043092*AQ24^3)</f>
        <v>-6.0575431990275179</v>
      </c>
      <c r="AU24">
        <f>0.61365*EXP(17.502*J24/(240.97+J24))</f>
        <v>4.4834549953530898</v>
      </c>
      <c r="AV24">
        <f>AU24*1000/AA24</f>
        <v>50.759262532185396</v>
      </c>
      <c r="AW24">
        <f>(AV24-U24)</f>
        <v>11.664761036824068</v>
      </c>
      <c r="AX24">
        <f>IF(D24,P24,(O24+P24)/2)</f>
        <v>31.500886917114258</v>
      </c>
      <c r="AY24">
        <f>0.61365*EXP(17.502*AX24/(240.97+AX24))</f>
        <v>4.6418341046151319</v>
      </c>
      <c r="AZ24">
        <f>IF(AW24&lt;&gt;0,(1000-(AV24+U24)/2)/AW24*AP24,0)</f>
        <v>1.4762519427875052</v>
      </c>
      <c r="BA24">
        <f>U24*AA24/1000</f>
        <v>3.4531320841999258</v>
      </c>
      <c r="BB24">
        <f>(AY24-BA24)</f>
        <v>1.1887020204152061</v>
      </c>
      <c r="BC24">
        <f>1/(1.6/F24+1.37/N24)</f>
        <v>0.97078717875636122</v>
      </c>
      <c r="BD24">
        <f>G24*AA24*0.001</f>
        <v>34.980205608162429</v>
      </c>
      <c r="BE24">
        <f>G24/S24</f>
        <v>0.99469335926110758</v>
      </c>
      <c r="BF24">
        <f>(1-AP24*AA24/AU24/F24)*100</f>
        <v>84.237041581282284</v>
      </c>
      <c r="BG24">
        <f>(S24-E24/(N24/1.35))</f>
        <v>399.75099977770179</v>
      </c>
      <c r="BH24">
        <f>E24*BF24/100/BG24</f>
        <v>-1.0764645979236695E-2</v>
      </c>
    </row>
    <row r="25" spans="1:60" x14ac:dyDescent="0.35">
      <c r="A25" s="1" t="s">
        <v>0</v>
      </c>
      <c r="B25" s="1" t="s">
        <v>2770</v>
      </c>
      <c r="K25" s="1">
        <v>2.72</v>
      </c>
    </row>
    <row r="26" spans="1:60" x14ac:dyDescent="0.35">
      <c r="A26" s="1" t="s">
        <v>0</v>
      </c>
      <c r="B26" s="1" t="s">
        <v>2769</v>
      </c>
      <c r="K26" s="1">
        <v>2.72</v>
      </c>
    </row>
    <row r="27" spans="1:60" x14ac:dyDescent="0.35">
      <c r="A27" s="1">
        <v>4</v>
      </c>
      <c r="B27" s="1" t="s">
        <v>2768</v>
      </c>
      <c r="C27" s="1">
        <v>1061.5000022910535</v>
      </c>
      <c r="D27" s="1">
        <v>0</v>
      </c>
      <c r="E27">
        <f>(R27-S27*(1000-T27)/(1000-U27))*AO27</f>
        <v>-4.8114087558256156</v>
      </c>
      <c r="F27">
        <f>IF(AZ27&lt;&gt;0,1/(1/AZ27-1/N27),0)</f>
        <v>2.2403358175476584</v>
      </c>
      <c r="G27">
        <f>((BC27-AP27/2)*S27-E27)/(BC27+AP27/2)</f>
        <v>395.58149751153985</v>
      </c>
      <c r="H27">
        <f>AP27*1000</f>
        <v>17.797514483292492</v>
      </c>
      <c r="I27">
        <f>(AU27-BA27)</f>
        <v>1.020925496647846</v>
      </c>
      <c r="J27">
        <f>(P27+AT27*D27)</f>
        <v>30.857477188110352</v>
      </c>
      <c r="K27" s="1"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32.066661834716797</v>
      </c>
      <c r="P27" s="1">
        <v>30.857477188110352</v>
      </c>
      <c r="Q27" s="1">
        <v>32.199329376220703</v>
      </c>
      <c r="R27" s="1">
        <v>399.96453857421875</v>
      </c>
      <c r="S27" s="1">
        <v>397.908203125</v>
      </c>
      <c r="T27" s="1">
        <v>23.615863800048828</v>
      </c>
      <c r="U27" s="1">
        <v>39.105201721191406</v>
      </c>
      <c r="V27" s="1">
        <v>43.517364501953125</v>
      </c>
      <c r="W27" s="1">
        <v>72.059837341308594</v>
      </c>
      <c r="X27" s="1">
        <v>300.31100463867188</v>
      </c>
      <c r="Y27" s="1">
        <v>100.39402770996094</v>
      </c>
      <c r="Z27" s="1">
        <v>8.0034814774990082E-2</v>
      </c>
      <c r="AA27" s="1">
        <v>88.323837280273438</v>
      </c>
      <c r="AB27" s="1">
        <v>22.003549575805664</v>
      </c>
      <c r="AC27" s="1">
        <v>0.65561407804489136</v>
      </c>
      <c r="AD27" s="1">
        <v>4.3952666223049164E-2</v>
      </c>
      <c r="AE27" s="1">
        <v>6.4107845537364483E-3</v>
      </c>
      <c r="AF27" s="1">
        <v>3.1491789966821671E-2</v>
      </c>
      <c r="AG27" s="1">
        <v>1.0747444815933704E-2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1.10408457587747</v>
      </c>
      <c r="AP27">
        <f>(U27-T27)/(1000-U27)*AO27</f>
        <v>1.7797514483292493E-2</v>
      </c>
      <c r="AQ27">
        <f>(P27+273.15)</f>
        <v>304.00747718811033</v>
      </c>
      <c r="AR27">
        <f>(O27+273.15)</f>
        <v>305.21666183471677</v>
      </c>
      <c r="AS27">
        <f>(Y27*AK27+Z27*AL27)*AM27</f>
        <v>16.063044074556728</v>
      </c>
      <c r="AT27">
        <f>((AS27+0.00000010773*(AR27^4-AQ27^4))-AP27*44100)/(L27*0.92*2*29.3+0.00000043092*AQ27^3)</f>
        <v>-5.9148880109137059</v>
      </c>
      <c r="AU27">
        <f>0.61365*EXP(17.502*J27/(240.97+J27))</f>
        <v>4.4748469702826243</v>
      </c>
      <c r="AV27">
        <f>AU27*1000/AA27</f>
        <v>50.664091462453392</v>
      </c>
      <c r="AW27">
        <f>(AV27-U27)</f>
        <v>11.558889741261986</v>
      </c>
      <c r="AX27">
        <f>IF(D27,P27,(O27+P27)/2)</f>
        <v>31.462069511413574</v>
      </c>
      <c r="AY27">
        <f>0.61365*EXP(17.502*AX27/(240.97+AX27))</f>
        <v>4.631608014328422</v>
      </c>
      <c r="AZ27">
        <f>IF(AW27&lt;&gt;0,(1000-(AV27+U27)/2)/AW27*AP27,0)</f>
        <v>1.470615233469748</v>
      </c>
      <c r="BA27">
        <f>U27*AA27/1000</f>
        <v>3.4539214736347783</v>
      </c>
      <c r="BB27">
        <f>(AY27-BA27)</f>
        <v>1.1776865406936436</v>
      </c>
      <c r="BC27">
        <f>1/(1.6/F27+1.37/N27)</f>
        <v>0.96688788253703961</v>
      </c>
      <c r="BD27">
        <f>G27*AA27*0.001</f>
        <v>34.939275817296142</v>
      </c>
      <c r="BE27">
        <f>G27/S27</f>
        <v>0.99415265733355784</v>
      </c>
      <c r="BF27">
        <f>(1-AP27*AA27/AU27/F27)*100</f>
        <v>84.320003054809618</v>
      </c>
      <c r="BG27">
        <f>(S27-E27/(N27/1.35))</f>
        <v>399.42569697909454</v>
      </c>
      <c r="BH27">
        <f>E27*BF27/100/BG27</f>
        <v>-1.0157033061655704E-2</v>
      </c>
    </row>
    <row r="28" spans="1:60" x14ac:dyDescent="0.35">
      <c r="A28" s="1" t="s">
        <v>0</v>
      </c>
      <c r="B28" s="1" t="s">
        <v>2767</v>
      </c>
      <c r="K28" s="1">
        <v>2.72</v>
      </c>
    </row>
    <row r="29" spans="1:60" x14ac:dyDescent="0.35">
      <c r="A29" s="1" t="s">
        <v>0</v>
      </c>
      <c r="B29" s="1" t="s">
        <v>2766</v>
      </c>
      <c r="K29" s="1">
        <v>2.72</v>
      </c>
    </row>
    <row r="30" spans="1:60" x14ac:dyDescent="0.35">
      <c r="A30" s="1">
        <v>5</v>
      </c>
      <c r="B30" s="1" t="s">
        <v>2765</v>
      </c>
      <c r="C30" s="1">
        <v>1265.5000022910535</v>
      </c>
      <c r="D30" s="1">
        <v>0</v>
      </c>
      <c r="E30">
        <f>(R30-S30*(1000-T30)/(1000-U30))*AO30</f>
        <v>-4.885354615383064</v>
      </c>
      <c r="F30">
        <f>IF(AZ30&lt;&gt;0,1/(1/AZ30-1/N30),0)</f>
        <v>2.2483449290427404</v>
      </c>
      <c r="G30">
        <f>((BC30-AP30/2)*S30-E30)/(BC30+AP30/2)</f>
        <v>395.98609069654077</v>
      </c>
      <c r="H30">
        <f>AP30*1000</f>
        <v>17.710120902367237</v>
      </c>
      <c r="I30">
        <f>(AU30-BA30)</f>
        <v>1.0134062137220998</v>
      </c>
      <c r="J30">
        <f>(P30+AT30*D30)</f>
        <v>30.861371994018555</v>
      </c>
      <c r="K30" s="1"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32.041244506835938</v>
      </c>
      <c r="P30" s="1">
        <v>30.861371994018555</v>
      </c>
      <c r="Q30" s="1">
        <v>32.172653198242188</v>
      </c>
      <c r="R30" s="1">
        <v>400.16397094726563</v>
      </c>
      <c r="S30" s="1">
        <v>398.20138549804688</v>
      </c>
      <c r="T30" s="1">
        <v>23.792478561401367</v>
      </c>
      <c r="U30" s="1">
        <v>39.204311370849609</v>
      </c>
      <c r="V30" s="1">
        <v>43.902870178222656</v>
      </c>
      <c r="W30" s="1">
        <v>72.341423034667969</v>
      </c>
      <c r="X30" s="1">
        <v>300.30819702148438</v>
      </c>
      <c r="Y30" s="1">
        <v>151.40882873535156</v>
      </c>
      <c r="Z30" s="1">
        <v>0.12576976418495178</v>
      </c>
      <c r="AA30" s="1">
        <v>88.317726135253906</v>
      </c>
      <c r="AB30" s="1">
        <v>22.254976272583008</v>
      </c>
      <c r="AC30" s="1">
        <v>0.65415209531784058</v>
      </c>
      <c r="AD30" s="1">
        <v>5.2092991769313812E-2</v>
      </c>
      <c r="AE30" s="1">
        <v>4.9385814927518368E-3</v>
      </c>
      <c r="AF30" s="1">
        <v>4.3729014694690704E-2</v>
      </c>
      <c r="AG30" s="1">
        <v>1.2729673646390438E-2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1.1040742537554571</v>
      </c>
      <c r="AP30">
        <f>(U30-T30)/(1000-U30)*AO30</f>
        <v>1.7710120902367236E-2</v>
      </c>
      <c r="AQ30">
        <f>(P30+273.15)</f>
        <v>304.01137199401853</v>
      </c>
      <c r="AR30">
        <f>(O30+273.15)</f>
        <v>305.19124450683591</v>
      </c>
      <c r="AS30">
        <f>(Y30*AK30+Z30*AL30)*AM30</f>
        <v>24.225412056176083</v>
      </c>
      <c r="AT30">
        <f>((AS30+0.00000010773*(AR30^4-AQ30^4))-AP30*44100)/(L30*0.92*2*29.3+0.00000043092*AQ30^3)</f>
        <v>-5.8234240686702892</v>
      </c>
      <c r="AU30">
        <f>0.61365*EXP(17.502*J30/(240.97+J30))</f>
        <v>4.4758418486940164</v>
      </c>
      <c r="AV30">
        <f>AU30*1000/AA30</f>
        <v>50.678861929025466</v>
      </c>
      <c r="AW30">
        <f>(AV30-U30)</f>
        <v>11.474550558175856</v>
      </c>
      <c r="AX30">
        <f>IF(D30,P30,(O30+P30)/2)</f>
        <v>31.451308250427246</v>
      </c>
      <c r="AY30">
        <f>0.61365*EXP(17.502*AX30/(240.97+AX30))</f>
        <v>4.6287765341214486</v>
      </c>
      <c r="AZ30">
        <f>IF(AW30&lt;&gt;0,(1000-(AV30+U30)/2)/AW30*AP30,0)</f>
        <v>1.4740620892729352</v>
      </c>
      <c r="BA30">
        <f>U30*AA30/1000</f>
        <v>3.4624356349719165</v>
      </c>
      <c r="BB30">
        <f>(AY30-BA30)</f>
        <v>1.1663408991495321</v>
      </c>
      <c r="BC30">
        <f>1/(1.6/F30+1.37/N30)</f>
        <v>0.96927212325563927</v>
      </c>
      <c r="BD30">
        <f>G30*AA30*0.001</f>
        <v>34.972591111506901</v>
      </c>
      <c r="BE30">
        <f>G30/S30</f>
        <v>0.99443674763025913</v>
      </c>
      <c r="BF30">
        <f>(1-AP30*AA30/AU30/F30)*100</f>
        <v>84.457111436481696</v>
      </c>
      <c r="BG30">
        <f>(S30-E30/(N30/1.35))</f>
        <v>399.74220150020841</v>
      </c>
      <c r="BH30">
        <f>E30*BF30/100/BG30</f>
        <v>-1.0321725792514867E-2</v>
      </c>
    </row>
    <row r="31" spans="1:60" x14ac:dyDescent="0.35">
      <c r="A31" s="1" t="s">
        <v>0</v>
      </c>
      <c r="B31" s="1" t="s">
        <v>2764</v>
      </c>
      <c r="K31" s="1">
        <v>2.72</v>
      </c>
    </row>
    <row r="32" spans="1:60" x14ac:dyDescent="0.35">
      <c r="A32" s="1" t="s">
        <v>0</v>
      </c>
      <c r="B32" s="1" t="s">
        <v>2763</v>
      </c>
      <c r="K32" s="1">
        <v>2.72</v>
      </c>
    </row>
    <row r="33" spans="1:60" x14ac:dyDescent="0.35">
      <c r="A33" s="1">
        <v>6</v>
      </c>
      <c r="B33" s="1" t="s">
        <v>2762</v>
      </c>
      <c r="C33" s="1">
        <v>1470.5000022910535</v>
      </c>
      <c r="D33" s="1">
        <v>0</v>
      </c>
      <c r="E33">
        <f>(R33-S33*(1000-T33)/(1000-U33))*AO33</f>
        <v>-4.5192289886452208</v>
      </c>
      <c r="F33">
        <f>IF(AZ33&lt;&gt;0,1/(1/AZ33-1/N33),0)</f>
        <v>2.3750603809365556</v>
      </c>
      <c r="G33">
        <f>((BC33-AP33/2)*S33-E33)/(BC33+AP33/2)</f>
        <v>395.0932825577035</v>
      </c>
      <c r="H33">
        <f>AP33*1000</f>
        <v>17.949504205863477</v>
      </c>
      <c r="I33">
        <f>(AU33-BA33)</f>
        <v>0.99087143259906219</v>
      </c>
      <c r="J33">
        <f>(P33+AT33*D33)</f>
        <v>30.895456314086914</v>
      </c>
      <c r="K33" s="1"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32.032413482666016</v>
      </c>
      <c r="P33" s="1">
        <v>30.895456314086914</v>
      </c>
      <c r="Q33" s="1">
        <v>32.159099578857422</v>
      </c>
      <c r="R33" s="1">
        <v>400.04452514648438</v>
      </c>
      <c r="S33" s="1">
        <v>397.67266845703125</v>
      </c>
      <c r="T33" s="1">
        <v>23.947036743164063</v>
      </c>
      <c r="U33" s="1">
        <v>39.560840606689453</v>
      </c>
      <c r="V33" s="1">
        <v>44.207138061523438</v>
      </c>
      <c r="W33" s="1">
        <v>73.030815124511719</v>
      </c>
      <c r="X33" s="1">
        <v>300.31878662109375</v>
      </c>
      <c r="Y33" s="1">
        <v>299.35824584960938</v>
      </c>
      <c r="Z33" s="1">
        <v>3.4300465136766434E-2</v>
      </c>
      <c r="AA33" s="1">
        <v>88.311698913574219</v>
      </c>
      <c r="AB33" s="1">
        <v>22.176572799682617</v>
      </c>
      <c r="AC33" s="1">
        <v>0.65068799257278442</v>
      </c>
      <c r="AD33" s="1">
        <v>3.041178360581398E-2</v>
      </c>
      <c r="AE33" s="1">
        <v>9.7307022660970688E-3</v>
      </c>
      <c r="AF33" s="1">
        <v>7.1172542870044708E-2</v>
      </c>
      <c r="AG33" s="1">
        <v>1.2893141247332096E-2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1.104113186106962</v>
      </c>
      <c r="AP33">
        <f>(U33-T33)/(1000-U33)*AO33</f>
        <v>1.7949504205863477E-2</v>
      </c>
      <c r="AQ33">
        <f>(P33+273.15)</f>
        <v>304.04545631408689</v>
      </c>
      <c r="AR33">
        <f>(O33+273.15)</f>
        <v>305.18241348266599</v>
      </c>
      <c r="AS33">
        <f>(Y33*AK33+Z33*AL33)*AM33</f>
        <v>47.897318265348986</v>
      </c>
      <c r="AT33">
        <f>((AS33+0.00000010773*(AR33^4-AQ33^4))-AP33*44100)/(L33*0.92*2*29.3+0.00000043092*AQ33^3)</f>
        <v>-5.7244547240128263</v>
      </c>
      <c r="AU33">
        <f>0.61365*EXP(17.502*J33/(240.97+J33))</f>
        <v>4.4845564770249222</v>
      </c>
      <c r="AV33">
        <f>AU33*1000/AA33</f>
        <v>50.781001070013495</v>
      </c>
      <c r="AW33">
        <f>(AV33-U33)</f>
        <v>11.220160463324042</v>
      </c>
      <c r="AX33">
        <f>IF(D33,P33,(O33+P33)/2)</f>
        <v>31.463934898376465</v>
      </c>
      <c r="AY33">
        <f>0.61365*EXP(17.502*AX33/(240.97+AX33))</f>
        <v>4.6320989843509279</v>
      </c>
      <c r="AZ33">
        <f>IF(AW33&lt;&gt;0,(1000-(AV33+U33)/2)/AW33*AP33,0)</f>
        <v>1.5274922875047112</v>
      </c>
      <c r="BA33">
        <f>U33*AA33/1000</f>
        <v>3.49368504442586</v>
      </c>
      <c r="BB33">
        <f>(AY33-BA33)</f>
        <v>1.1384139399250679</v>
      </c>
      <c r="BC33">
        <f>1/(1.6/F33+1.37/N33)</f>
        <v>1.0063049883437019</v>
      </c>
      <c r="BD33">
        <f>G33*AA33*0.001</f>
        <v>34.891359012011613</v>
      </c>
      <c r="BE33">
        <f>G33/S33</f>
        <v>0.99351379638601833</v>
      </c>
      <c r="BF33">
        <f>(1-AP33*AA33/AU33/F33)*100</f>
        <v>85.117477631728946</v>
      </c>
      <c r="BG33">
        <f>(S33-E33/(N33/1.35))</f>
        <v>399.09801029838104</v>
      </c>
      <c r="BH33">
        <f>E33*BF33/100/BG33</f>
        <v>-9.6383685818448445E-3</v>
      </c>
    </row>
    <row r="34" spans="1:60" x14ac:dyDescent="0.35">
      <c r="A34" s="1" t="s">
        <v>0</v>
      </c>
      <c r="B34" s="1" t="s">
        <v>2761</v>
      </c>
      <c r="K34" s="1">
        <v>2.72</v>
      </c>
    </row>
    <row r="35" spans="1:60" x14ac:dyDescent="0.35">
      <c r="A35" s="1" t="s">
        <v>0</v>
      </c>
      <c r="B35" s="1" t="s">
        <v>2760</v>
      </c>
      <c r="K35" s="1">
        <v>2.72</v>
      </c>
    </row>
    <row r="36" spans="1:60" x14ac:dyDescent="0.35">
      <c r="A36" s="1">
        <v>7</v>
      </c>
      <c r="B36" s="1" t="s">
        <v>2759</v>
      </c>
      <c r="C36" s="1">
        <v>1676.0000022798777</v>
      </c>
      <c r="D36" s="1">
        <v>0</v>
      </c>
      <c r="E36">
        <f>(R36-S36*(1000-T36)/(1000-U36))*AO36</f>
        <v>-4.1779557475122484</v>
      </c>
      <c r="F36">
        <f>IF(AZ36&lt;&gt;0,1/(1/AZ36-1/N36),0)</f>
        <v>2.5779705339455283</v>
      </c>
      <c r="G36">
        <f>((BC36-AP36/2)*S36-E36)/(BC36+AP36/2)</f>
        <v>394.22115132998806</v>
      </c>
      <c r="H36">
        <f>AP36*1000</f>
        <v>18.443735943925834</v>
      </c>
      <c r="I36">
        <f>(AU36-BA36)</f>
        <v>0.96614981617580931</v>
      </c>
      <c r="J36">
        <f>(P36+AT36*D36)</f>
        <v>30.991626739501953</v>
      </c>
      <c r="K36" s="1"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32.040782928466797</v>
      </c>
      <c r="P36" s="1">
        <v>30.991626739501953</v>
      </c>
      <c r="Q36" s="1">
        <v>32.154617309570313</v>
      </c>
      <c r="R36" s="1">
        <v>400.00653076171875</v>
      </c>
      <c r="S36" s="1">
        <v>397.15618896484375</v>
      </c>
      <c r="T36" s="1">
        <v>24.087297439575195</v>
      </c>
      <c r="U36" s="1">
        <v>40.121711730957031</v>
      </c>
      <c r="V36" s="1">
        <v>44.4432373046875</v>
      </c>
      <c r="W36" s="1">
        <v>74.028175354003906</v>
      </c>
      <c r="X36" s="1">
        <v>300.31765747070313</v>
      </c>
      <c r="Y36" s="1">
        <v>500.67471313476563</v>
      </c>
      <c r="Z36" s="1">
        <v>0.20123058557510376</v>
      </c>
      <c r="AA36" s="1">
        <v>88.308174133300781</v>
      </c>
      <c r="AB36" s="1">
        <v>22.179035186767578</v>
      </c>
      <c r="AC36" s="1">
        <v>0.64504051208496094</v>
      </c>
      <c r="AD36" s="1">
        <v>4.8710063099861145E-2</v>
      </c>
      <c r="AE36" s="1">
        <v>8.0075562000274658E-3</v>
      </c>
      <c r="AF36" s="1">
        <v>1.996561698615551E-2</v>
      </c>
      <c r="AG36" s="1">
        <v>1.3369894586503506E-2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1.1041090348187612</v>
      </c>
      <c r="AP36">
        <f>(U36-T36)/(1000-U36)*AO36</f>
        <v>1.8443735943925833E-2</v>
      </c>
      <c r="AQ36">
        <f>(P36+273.15)</f>
        <v>304.14162673950193</v>
      </c>
      <c r="AR36">
        <f>(O36+273.15)</f>
        <v>305.19078292846677</v>
      </c>
      <c r="AS36">
        <f>(Y36*AK36+Z36*AL36)*AM36</f>
        <v>80.107952311010195</v>
      </c>
      <c r="AT36">
        <f>((AS36+0.00000010773*(AR36^4-AQ36^4))-AP36*44100)/(L36*0.92*2*29.3+0.00000043092*AQ36^3)</f>
        <v>-5.6505907703494778</v>
      </c>
      <c r="AU36">
        <f>0.61365*EXP(17.502*J36/(240.97+J36))</f>
        <v>4.5092249222392597</v>
      </c>
      <c r="AV36">
        <f>AU36*1000/AA36</f>
        <v>51.06237295125824</v>
      </c>
      <c r="AW36">
        <f>(AV36-U36)</f>
        <v>10.940661220301209</v>
      </c>
      <c r="AX36">
        <f>IF(D36,P36,(O36+P36)/2)</f>
        <v>31.516204833984375</v>
      </c>
      <c r="AY36">
        <f>0.61365*EXP(17.502*AX36/(240.97+AX36))</f>
        <v>4.6458748763319893</v>
      </c>
      <c r="AZ36">
        <f>IF(AW36&lt;&gt;0,(1000-(AV36+U36)/2)/AW36*AP36,0)</f>
        <v>1.6089382533094767</v>
      </c>
      <c r="BA36">
        <f>U36*AA36/1000</f>
        <v>3.5430751060634504</v>
      </c>
      <c r="BB36">
        <f>(AY36-BA36)</f>
        <v>1.1027997702685388</v>
      </c>
      <c r="BC36">
        <f>1/(1.6/F36+1.37/N36)</f>
        <v>1.063026096714158</v>
      </c>
      <c r="BD36">
        <f>G36*AA36*0.001</f>
        <v>34.812950078678909</v>
      </c>
      <c r="BE36">
        <f>G36/S36</f>
        <v>0.99260986554809671</v>
      </c>
      <c r="BF36">
        <f>(1-AP36*AA36/AU36/F36)*100</f>
        <v>85.988973532518827</v>
      </c>
      <c r="BG36">
        <f>(S36-E36/(N36/1.35))</f>
        <v>398.47389496141955</v>
      </c>
      <c r="BH36">
        <f>E36*BF36/100/BG36</f>
        <v>-9.0158509938938203E-3</v>
      </c>
    </row>
    <row r="37" spans="1:60" x14ac:dyDescent="0.35">
      <c r="A37" s="1" t="s">
        <v>0</v>
      </c>
      <c r="B37" s="1" t="s">
        <v>2758</v>
      </c>
      <c r="K37" s="1">
        <v>2.72</v>
      </c>
    </row>
    <row r="38" spans="1:60" x14ac:dyDescent="0.35">
      <c r="A38" s="1" t="s">
        <v>0</v>
      </c>
      <c r="B38" s="1" t="s">
        <v>2757</v>
      </c>
      <c r="K38" s="1">
        <v>2.72</v>
      </c>
    </row>
    <row r="39" spans="1:60" x14ac:dyDescent="0.35">
      <c r="A39" s="1">
        <v>8</v>
      </c>
      <c r="B39" s="1" t="s">
        <v>2756</v>
      </c>
      <c r="C39" s="1">
        <v>1881.0000022798777</v>
      </c>
      <c r="D39" s="1">
        <v>0</v>
      </c>
      <c r="E39">
        <f>(R39-S39*(1000-T39)/(1000-U39))*AO39</f>
        <v>-3.5448499994757525</v>
      </c>
      <c r="F39">
        <f>IF(AZ39&lt;&gt;0,1/(1/AZ39-1/N39),0)</f>
        <v>2.9248659518311948</v>
      </c>
      <c r="G39">
        <f>((BC39-AP39/2)*S39-E39)/(BC39+AP39/2)</f>
        <v>392.82679629383051</v>
      </c>
      <c r="H39">
        <f>AP39*1000</f>
        <v>19.165914129861203</v>
      </c>
      <c r="I39">
        <f>(AU39-BA39)</f>
        <v>0.92908602915169691</v>
      </c>
      <c r="J39">
        <f>(P39+AT39*D39)</f>
        <v>31.103061676025391</v>
      </c>
      <c r="K39" s="1"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32.065322875976563</v>
      </c>
      <c r="P39" s="1">
        <v>31.103061676025391</v>
      </c>
      <c r="Q39" s="1">
        <v>32.166893005371094</v>
      </c>
      <c r="R39" s="1">
        <v>399.97900390625</v>
      </c>
      <c r="S39" s="1">
        <v>396.310302734375</v>
      </c>
      <c r="T39" s="1">
        <v>24.22053337097168</v>
      </c>
      <c r="U39" s="1">
        <v>40.869182586669922</v>
      </c>
      <c r="V39" s="1">
        <v>44.624443054199219</v>
      </c>
      <c r="W39" s="1">
        <v>75.298271179199219</v>
      </c>
      <c r="X39" s="1">
        <v>300.32901000976563</v>
      </c>
      <c r="Y39" s="1">
        <v>749.73944091796875</v>
      </c>
      <c r="Z39" s="1">
        <v>5.488123744726181E-2</v>
      </c>
      <c r="AA39" s="1">
        <v>88.302978515625</v>
      </c>
      <c r="AB39" s="1">
        <v>22.243110656738281</v>
      </c>
      <c r="AC39" s="1">
        <v>0.63136541843414307</v>
      </c>
      <c r="AD39" s="1">
        <v>3.3072791993618011E-2</v>
      </c>
      <c r="AE39" s="1">
        <v>2.5610455777496099E-3</v>
      </c>
      <c r="AF39" s="1">
        <v>7.5731158256530762E-2</v>
      </c>
      <c r="AG39" s="1">
        <v>1.3787128031253815E-2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1.1041507720947261</v>
      </c>
      <c r="AP39">
        <f>(U39-T39)/(1000-U39)*AO39</f>
        <v>1.9165914129861204E-2</v>
      </c>
      <c r="AQ39">
        <f>(P39+273.15)</f>
        <v>304.25306167602537</v>
      </c>
      <c r="AR39">
        <f>(O39+273.15)</f>
        <v>305.21532287597654</v>
      </c>
      <c r="AS39">
        <f>(Y39*AK39+Z39*AL39)*AM39</f>
        <v>119.95830786559782</v>
      </c>
      <c r="AT39">
        <f>((AS39+0.00000010773*(AR39^4-AQ39^4))-AP39*44100)/(L39*0.92*2*29.3+0.00000043092*AQ39^3)</f>
        <v>-5.5954883068034862</v>
      </c>
      <c r="AU39">
        <f>0.61365*EXP(17.502*J39/(240.97+J39))</f>
        <v>4.5379565810535665</v>
      </c>
      <c r="AV39">
        <f>AU39*1000/AA39</f>
        <v>51.390753260385054</v>
      </c>
      <c r="AW39">
        <f>(AV39-U39)</f>
        <v>10.521570673715132</v>
      </c>
      <c r="AX39">
        <f>IF(D39,P39,(O39+P39)/2)</f>
        <v>31.584192276000977</v>
      </c>
      <c r="AY39">
        <f>0.61365*EXP(17.502*AX39/(240.97+AX39))</f>
        <v>4.663846533359834</v>
      </c>
      <c r="AZ39">
        <f>IF(AW39&lt;&gt;0,(1000-(AV39+U39)/2)/AW39*AP39,0)</f>
        <v>1.7375534217050868</v>
      </c>
      <c r="BA39">
        <f>U39*AA39/1000</f>
        <v>3.6088705519018696</v>
      </c>
      <c r="BB39">
        <f>(AY39-BA39)</f>
        <v>1.0549759814579645</v>
      </c>
      <c r="BC39">
        <f>1/(1.6/F39+1.37/N39)</f>
        <v>1.153268124352171</v>
      </c>
      <c r="BD39">
        <f>G39*AA39*0.001</f>
        <v>34.687776153495918</v>
      </c>
      <c r="BE39">
        <f>G39/S39</f>
        <v>0.99121015422382475</v>
      </c>
      <c r="BF39">
        <f>(1-AP39*AA39/AU39/F39)*100</f>
        <v>87.249166120965299</v>
      </c>
      <c r="BG39">
        <f>(S39-E39/(N39/1.35))</f>
        <v>397.42833039755749</v>
      </c>
      <c r="BH39">
        <f>E39*BF39/100/BG39</f>
        <v>-7.7821630422969081E-3</v>
      </c>
    </row>
    <row r="40" spans="1:60" x14ac:dyDescent="0.35">
      <c r="A40" s="1" t="s">
        <v>0</v>
      </c>
      <c r="B40" s="1" t="s">
        <v>2755</v>
      </c>
      <c r="K40" s="1">
        <v>2.72</v>
      </c>
    </row>
    <row r="41" spans="1:60" x14ac:dyDescent="0.35">
      <c r="A41" s="1" t="s">
        <v>0</v>
      </c>
      <c r="B41" s="1" t="s">
        <v>146</v>
      </c>
      <c r="K41" s="1">
        <v>2.72</v>
      </c>
    </row>
    <row r="42" spans="1:60" x14ac:dyDescent="0.35">
      <c r="A42" s="1">
        <v>9</v>
      </c>
      <c r="B42" s="1" t="s">
        <v>2754</v>
      </c>
      <c r="C42" s="1">
        <v>2086.5000022687018</v>
      </c>
      <c r="D42" s="1">
        <v>0</v>
      </c>
      <c r="E42">
        <f>(R42-S42*(1000-T42)/(1000-U42))*AO42</f>
        <v>-3.2960593577429091</v>
      </c>
      <c r="F42">
        <f>IF(AZ42&lt;&gt;0,1/(1/AZ42-1/N42),0)</f>
        <v>3.4060366595703928</v>
      </c>
      <c r="G42">
        <f>((BC42-AP42/2)*S42-E42)/(BC42+AP42/2)</f>
        <v>392.17510035981081</v>
      </c>
      <c r="H42">
        <f>AP42*1000</f>
        <v>19.982638402934409</v>
      </c>
      <c r="I42">
        <f>(AU42-BA42)</f>
        <v>0.88678226723765574</v>
      </c>
      <c r="J42">
        <f>(P42+AT42*D42)</f>
        <v>31.216773986816406</v>
      </c>
      <c r="K42" s="1"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32.105510711669922</v>
      </c>
      <c r="P42" s="1">
        <v>31.216773986816406</v>
      </c>
      <c r="Q42" s="1">
        <v>32.191513061523438</v>
      </c>
      <c r="R42" s="1">
        <v>399.96762084960938</v>
      </c>
      <c r="S42" s="1">
        <v>395.7899169921875</v>
      </c>
      <c r="T42" s="1">
        <v>24.342018127441406</v>
      </c>
      <c r="U42" s="1">
        <v>41.685157775878906</v>
      </c>
      <c r="V42" s="1">
        <v>44.743194580078125</v>
      </c>
      <c r="W42" s="1">
        <v>76.621711730957031</v>
      </c>
      <c r="X42" s="1">
        <v>300.33242797851563</v>
      </c>
      <c r="Y42" s="1">
        <v>999.34698486328125</v>
      </c>
      <c r="Z42" s="1">
        <v>5.4880794137716293E-2</v>
      </c>
      <c r="AA42" s="1">
        <v>88.296592712402344</v>
      </c>
      <c r="AB42" s="1">
        <v>22.22020149230957</v>
      </c>
      <c r="AC42" s="1">
        <v>0.62260746955871582</v>
      </c>
      <c r="AD42" s="1">
        <v>5.2539542317390442E-2</v>
      </c>
      <c r="AE42" s="1">
        <v>4.9069435335695744E-3</v>
      </c>
      <c r="AF42" s="1">
        <v>4.6035796403884888E-2</v>
      </c>
      <c r="AG42" s="1">
        <v>1.5383590944111347E-2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1.1041633381563072</v>
      </c>
      <c r="AP42">
        <f>(U42-T42)/(1000-U42)*AO42</f>
        <v>1.9982638402934409E-2</v>
      </c>
      <c r="AQ42">
        <f>(P42+273.15)</f>
        <v>304.36677398681638</v>
      </c>
      <c r="AR42">
        <f>(O42+273.15)</f>
        <v>305.2555107116699</v>
      </c>
      <c r="AS42">
        <f>(Y42*AK42+Z42*AL42)*AM42</f>
        <v>159.89551400418168</v>
      </c>
      <c r="AT42">
        <f>((AS42+0.00000010773*(AR42^4-AQ42^4))-AP42*44100)/(L42*0.92*2*29.3+0.00000043092*AQ42^3)</f>
        <v>-5.5711220941506241</v>
      </c>
      <c r="AU42">
        <f>0.61365*EXP(17.502*J42/(240.97+J42))</f>
        <v>4.5674396655266669</v>
      </c>
      <c r="AV42">
        <f>AU42*1000/AA42</f>
        <v>51.728379603544028</v>
      </c>
      <c r="AW42">
        <f>(AV42-U42)</f>
        <v>10.043221827665121</v>
      </c>
      <c r="AX42">
        <f>IF(D42,P42,(O42+P42)/2)</f>
        <v>31.661142349243164</v>
      </c>
      <c r="AY42">
        <f>0.61365*EXP(17.502*AX42/(240.97+AX42))</f>
        <v>4.6842603565326923</v>
      </c>
      <c r="AZ42">
        <f>IF(AW42&lt;&gt;0,(1000-(AV42+U42)/2)/AW42*AP42,0)</f>
        <v>1.8967333650607068</v>
      </c>
      <c r="BA42">
        <f>U42*AA42/1000</f>
        <v>3.6806573982890112</v>
      </c>
      <c r="BB42">
        <f>(AY42-BA42)</f>
        <v>1.0036029582436812</v>
      </c>
      <c r="BC42">
        <f>1/(1.6/F42+1.37/N42)</f>
        <v>1.2661086621152713</v>
      </c>
      <c r="BD42">
        <f>G42*AA42*0.001</f>
        <v>34.627725108415731</v>
      </c>
      <c r="BE42">
        <f>G42/S42</f>
        <v>0.99086682990853447</v>
      </c>
      <c r="BF42">
        <f>(1-AP42*AA42/AU42/F42)*100</f>
        <v>88.658391878926906</v>
      </c>
      <c r="BG42">
        <f>(S42-E42/(N42/1.35))</f>
        <v>396.82947735214435</v>
      </c>
      <c r="BH42">
        <f>E42*BF42/100/BG42</f>
        <v>-7.3639519963295862E-3</v>
      </c>
    </row>
    <row r="43" spans="1:60" x14ac:dyDescent="0.35">
      <c r="A43" s="1" t="s">
        <v>0</v>
      </c>
      <c r="B43" s="1" t="s">
        <v>2753</v>
      </c>
      <c r="K43" s="1">
        <v>2.72</v>
      </c>
    </row>
    <row r="44" spans="1:60" x14ac:dyDescent="0.35">
      <c r="A44" s="1" t="s">
        <v>0</v>
      </c>
      <c r="B44" s="1" t="s">
        <v>2752</v>
      </c>
      <c r="K44" s="1">
        <v>2.72</v>
      </c>
    </row>
    <row r="45" spans="1:60" x14ac:dyDescent="0.35">
      <c r="A45" s="1">
        <v>10</v>
      </c>
      <c r="B45" s="1" t="s">
        <v>2751</v>
      </c>
      <c r="C45" s="1">
        <v>2292.5000022687018</v>
      </c>
      <c r="D45" s="1">
        <v>0</v>
      </c>
      <c r="E45">
        <f>(R45-S45*(1000-T45)/(1000-U45))*AO45</f>
        <v>-2.9158176344323263</v>
      </c>
      <c r="F45">
        <f>IF(AZ45&lt;&gt;0,1/(1/AZ45-1/N45),0)</f>
        <v>3.9433581673878453</v>
      </c>
      <c r="G45">
        <f>((BC45-AP45/2)*S45-E45)/(BC45+AP45/2)</f>
        <v>391.32722054235052</v>
      </c>
      <c r="H45">
        <f>AP45*1000</f>
        <v>20.826001038717223</v>
      </c>
      <c r="I45">
        <f>(AU45-BA45)</f>
        <v>0.85344649298350506</v>
      </c>
      <c r="J45">
        <f>(P45+AT45*D45)</f>
        <v>31.372812271118164</v>
      </c>
      <c r="K45" s="1"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32.160148620605469</v>
      </c>
      <c r="P45" s="1">
        <v>31.372812271118164</v>
      </c>
      <c r="Q45" s="1">
        <v>32.230648040771484</v>
      </c>
      <c r="R45" s="1">
        <v>399.96746826171875</v>
      </c>
      <c r="S45" s="1">
        <v>395.155029296875</v>
      </c>
      <c r="T45" s="1">
        <v>24.467042922973633</v>
      </c>
      <c r="U45" s="1">
        <v>42.526405334472656</v>
      </c>
      <c r="V45" s="1">
        <v>44.831710815429688</v>
      </c>
      <c r="W45" s="1">
        <v>77.92242431640625</v>
      </c>
      <c r="X45" s="1">
        <v>300.330322265625</v>
      </c>
      <c r="Y45" s="1">
        <v>1249.944580078125</v>
      </c>
      <c r="Z45" s="1">
        <v>6.5171554684638977E-2</v>
      </c>
      <c r="AA45" s="1">
        <v>88.291542053222656</v>
      </c>
      <c r="AB45" s="1">
        <v>22.337413787841797</v>
      </c>
      <c r="AC45" s="1">
        <v>0.61067146062850952</v>
      </c>
      <c r="AD45" s="1">
        <v>4.9211412668228149E-2</v>
      </c>
      <c r="AE45" s="1">
        <v>8.8504161685705185E-3</v>
      </c>
      <c r="AF45" s="1">
        <v>4.4762708246707916E-2</v>
      </c>
      <c r="AG45" s="1">
        <v>2.0426232367753983E-2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1.1041555965647976</v>
      </c>
      <c r="AP45">
        <f>(U45-T45)/(1000-U45)*AO45</f>
        <v>2.0826001038717224E-2</v>
      </c>
      <c r="AQ45">
        <f>(P45+273.15)</f>
        <v>304.52281227111814</v>
      </c>
      <c r="AR45">
        <f>(O45+273.15)</f>
        <v>305.31014862060545</v>
      </c>
      <c r="AS45">
        <f>(Y45*AK45+Z45*AL45)*AM45</f>
        <v>199.99112834234984</v>
      </c>
      <c r="AT45">
        <f>((AS45+0.00000010773*(AR45^4-AQ45^4))-AP45*44100)/(L45*0.92*2*29.3+0.00000043092*AQ45^3)</f>
        <v>-5.5571668802256209</v>
      </c>
      <c r="AU45">
        <f>0.61365*EXP(17.502*J45/(240.97+J45))</f>
        <v>4.6081683979444898</v>
      </c>
      <c r="AV45">
        <f>AU45*1000/AA45</f>
        <v>52.192636925138977</v>
      </c>
      <c r="AW45">
        <f>(AV45-U45)</f>
        <v>9.666231590666321</v>
      </c>
      <c r="AX45">
        <f>IF(D45,P45,(O45+P45)/2)</f>
        <v>31.766480445861816</v>
      </c>
      <c r="AY45">
        <f>0.61365*EXP(17.502*AX45/(240.97+AX45))</f>
        <v>4.7123312666738268</v>
      </c>
      <c r="AZ45">
        <f>IF(AW45&lt;&gt;0,(1000-(AV45+U45)/2)/AW45*AP45,0)</f>
        <v>2.0524742673899801</v>
      </c>
      <c r="BA45">
        <f>U45*AA45/1000</f>
        <v>3.7547219049609848</v>
      </c>
      <c r="BB45">
        <f>(AY45-BA45)</f>
        <v>0.95760936171284206</v>
      </c>
      <c r="BC45">
        <f>1/(1.6/F45+1.37/N45)</f>
        <v>1.3777653952476561</v>
      </c>
      <c r="BD45">
        <f>G45*AA45*0.001</f>
        <v>34.550883749085678</v>
      </c>
      <c r="BE45">
        <f>G45/S45</f>
        <v>0.99031314681395921</v>
      </c>
      <c r="BF45">
        <f>(1-AP45*AA45/AU45/F45)*100</f>
        <v>89.881167161211778</v>
      </c>
      <c r="BG45">
        <f>(S45-E45/(N45/1.35))</f>
        <v>396.0746633509458</v>
      </c>
      <c r="BH45">
        <f>E45*BF45/100/BG45</f>
        <v>-6.6168608210064933E-3</v>
      </c>
    </row>
    <row r="46" spans="1:60" x14ac:dyDescent="0.35">
      <c r="A46" s="1" t="s">
        <v>0</v>
      </c>
      <c r="B46" s="1" t="s">
        <v>2750</v>
      </c>
      <c r="K46" s="1">
        <v>2.72</v>
      </c>
    </row>
    <row r="47" spans="1:60" x14ac:dyDescent="0.35">
      <c r="A47" s="1" t="s">
        <v>0</v>
      </c>
      <c r="B47" s="1" t="s">
        <v>2749</v>
      </c>
      <c r="K47" s="1">
        <v>2.72</v>
      </c>
    </row>
    <row r="48" spans="1:60" x14ac:dyDescent="0.35">
      <c r="A48" s="1">
        <v>11</v>
      </c>
      <c r="B48" s="1" t="s">
        <v>2748</v>
      </c>
      <c r="C48" s="1">
        <v>2499.0000022575259</v>
      </c>
      <c r="D48" s="1">
        <v>0</v>
      </c>
      <c r="E48">
        <f>(R48-S48*(1000-T48)/(1000-U48))*AO48</f>
        <v>-2.4834133430574603</v>
      </c>
      <c r="F48">
        <f>IF(AZ48&lt;&gt;0,1/(1/AZ48-1/N48),0)</f>
        <v>5.0341513429939573</v>
      </c>
      <c r="G48">
        <f>((BC48-AP48/2)*S48-E48)/(BC48+AP48/2)</f>
        <v>390.41032741040647</v>
      </c>
      <c r="H48">
        <f>AP48*1000</f>
        <v>22.037093136590958</v>
      </c>
      <c r="I48">
        <f>(AU48-BA48)</f>
        <v>0.80049493280667194</v>
      </c>
      <c r="J48">
        <f>(P48+AT48*D48)</f>
        <v>31.555299758911133</v>
      </c>
      <c r="K48" s="1"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32.233982086181641</v>
      </c>
      <c r="P48" s="1">
        <v>31.555299758911133</v>
      </c>
      <c r="Q48" s="1">
        <v>32.282188415527344</v>
      </c>
      <c r="R48" s="1">
        <v>399.96377563476563</v>
      </c>
      <c r="S48" s="1">
        <v>394.34194946289063</v>
      </c>
      <c r="T48" s="1">
        <v>24.582765579223633</v>
      </c>
      <c r="U48" s="1">
        <v>43.671428680419922</v>
      </c>
      <c r="V48" s="1">
        <v>44.854881286621094</v>
      </c>
      <c r="W48" s="1">
        <v>79.684967041015625</v>
      </c>
      <c r="X48" s="1">
        <v>300.29965209960938</v>
      </c>
      <c r="Y48" s="1">
        <v>1600.063232421875</v>
      </c>
      <c r="Z48" s="1">
        <v>4.2304109781980515E-2</v>
      </c>
      <c r="AA48" s="1">
        <v>88.28900146484375</v>
      </c>
      <c r="AB48" s="1">
        <v>22.320564270019531</v>
      </c>
      <c r="AC48" s="1">
        <v>0.59131109714508057</v>
      </c>
      <c r="AD48" s="1">
        <v>3.741159662604332E-2</v>
      </c>
      <c r="AE48" s="1">
        <v>7.1498830802738667E-3</v>
      </c>
      <c r="AF48" s="1">
        <v>6.8912111222743988E-2</v>
      </c>
      <c r="AG48" s="1">
        <v>2.3366115987300873E-2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1.1040428386015049</v>
      </c>
      <c r="AP48">
        <f>(U48-T48)/(1000-U48)*AO48</f>
        <v>2.2037093136590958E-2</v>
      </c>
      <c r="AQ48">
        <f>(P48+273.15)</f>
        <v>304.70529975891111</v>
      </c>
      <c r="AR48">
        <f>(O48+273.15)</f>
        <v>305.38398208618162</v>
      </c>
      <c r="AS48">
        <f>(Y48*AK48+Z48*AL48)*AM48</f>
        <v>256.01011146522796</v>
      </c>
      <c r="AT48">
        <f>((AS48+0.00000010773*(AR48^4-AQ48^4))-AP48*44100)/(L48*0.92*2*29.3+0.00000043092*AQ48^3)</f>
        <v>-5.5460784473690259</v>
      </c>
      <c r="AU48">
        <f>0.61365*EXP(17.502*J48/(240.97+J48))</f>
        <v>4.656201763544086</v>
      </c>
      <c r="AV48">
        <f>AU48*1000/AA48</f>
        <v>52.738185802205081</v>
      </c>
      <c r="AW48">
        <f>(AV48-U48)</f>
        <v>9.0667571217851588</v>
      </c>
      <c r="AX48">
        <f>IF(D48,P48,(O48+P48)/2)</f>
        <v>31.894640922546387</v>
      </c>
      <c r="AY48">
        <f>0.61365*EXP(17.502*AX48/(240.97+AX48))</f>
        <v>4.7466813804105543</v>
      </c>
      <c r="AZ48">
        <f>IF(AW48&lt;&gt;0,(1000-(AV48+U48)/2)/AW48*AP48,0)</f>
        <v>2.3133739029344373</v>
      </c>
      <c r="BA48">
        <f>U48*AA48/1000</f>
        <v>3.855706830737414</v>
      </c>
      <c r="BB48">
        <f>(AY48-BA48)</f>
        <v>0.89097454967314027</v>
      </c>
      <c r="BC48">
        <f>1/(1.6/F48+1.37/N48)</f>
        <v>1.5676522519128144</v>
      </c>
      <c r="BD48">
        <f>G48*AA48*0.001</f>
        <v>34.468937968627507</v>
      </c>
      <c r="BE48">
        <f>G48/S48</f>
        <v>0.99002991678202334</v>
      </c>
      <c r="BF48">
        <f>(1-AP48*AA48/AU48/F48)*100</f>
        <v>91.699526765687708</v>
      </c>
      <c r="BG48">
        <f>(S48-E48/(N48/1.35))</f>
        <v>395.12520540237051</v>
      </c>
      <c r="BH48">
        <f>E48*BF48/100/BG48</f>
        <v>-5.7634346077735021E-3</v>
      </c>
    </row>
    <row r="49" spans="1:60" x14ac:dyDescent="0.35">
      <c r="A49" s="1" t="s">
        <v>0</v>
      </c>
      <c r="B49" s="1" t="s">
        <v>2747</v>
      </c>
      <c r="K49" s="1">
        <v>2.72</v>
      </c>
    </row>
    <row r="50" spans="1:60" x14ac:dyDescent="0.35">
      <c r="A50" s="1" t="s">
        <v>0</v>
      </c>
      <c r="B50" s="1" t="s">
        <v>2746</v>
      </c>
      <c r="K50" s="1">
        <v>2.72</v>
      </c>
    </row>
    <row r="51" spans="1:60" x14ac:dyDescent="0.35">
      <c r="A51" s="1">
        <v>12</v>
      </c>
      <c r="B51" s="1" t="s">
        <v>2745</v>
      </c>
      <c r="C51" s="1">
        <v>2705.50000224635</v>
      </c>
      <c r="D51" s="1">
        <v>0</v>
      </c>
      <c r="E51">
        <f>(R51-S51*(1000-T51)/(1000-U51))*AO51</f>
        <v>-2.1175547963116577</v>
      </c>
      <c r="F51">
        <f>IF(AZ51&lt;&gt;0,1/(1/AZ51-1/N51),0)</f>
        <v>7.1412253780288433</v>
      </c>
      <c r="G51">
        <f>((BC51-AP51/2)*S51-E51)/(BC51+AP51/2)</f>
        <v>389.57586781927182</v>
      </c>
      <c r="H51">
        <f>AP51*1000</f>
        <v>23.560581600769773</v>
      </c>
      <c r="I51">
        <f>(AU51-BA51)</f>
        <v>0.73889976001176061</v>
      </c>
      <c r="J51">
        <f>(P51+AT51*D51)</f>
        <v>31.787019729614258</v>
      </c>
      <c r="K51" s="1"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32.332698822021484</v>
      </c>
      <c r="P51" s="1">
        <v>31.787019729614258</v>
      </c>
      <c r="Q51" s="1">
        <v>32.353874206542969</v>
      </c>
      <c r="R51" s="1">
        <v>399.9195556640625</v>
      </c>
      <c r="S51" s="1">
        <v>393.44271850585938</v>
      </c>
      <c r="T51" s="1">
        <v>24.697412490844727</v>
      </c>
      <c r="U51" s="1">
        <v>45.071636199951172</v>
      </c>
      <c r="V51" s="1">
        <v>44.808910369873047</v>
      </c>
      <c r="W51" s="1">
        <v>81.774192810058594</v>
      </c>
      <c r="X51" s="1">
        <v>300.36175537109375</v>
      </c>
      <c r="Y51" s="1">
        <v>2000.308349609375</v>
      </c>
      <c r="Z51" s="1">
        <v>8.1177227199077606E-2</v>
      </c>
      <c r="AA51" s="1">
        <v>88.279953002929688</v>
      </c>
      <c r="AB51" s="1">
        <v>22.408302307128906</v>
      </c>
      <c r="AC51" s="1">
        <v>0.54445517063140869</v>
      </c>
      <c r="AD51" s="1">
        <v>7.2070091962814331E-2</v>
      </c>
      <c r="AE51" s="1">
        <v>1.5802834182977676E-2</v>
      </c>
      <c r="AF51" s="1">
        <v>7.4284128844738007E-2</v>
      </c>
      <c r="AG51" s="1">
        <v>2.8823090717196465E-2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1.1042711594525503</v>
      </c>
      <c r="AP51">
        <f>(U51-T51)/(1000-U51)*AO51</f>
        <v>2.3560581600769771E-2</v>
      </c>
      <c r="AQ51">
        <f>(P51+273.15)</f>
        <v>304.93701972961424</v>
      </c>
      <c r="AR51">
        <f>(O51+273.15)</f>
        <v>305.48269882202146</v>
      </c>
      <c r="AS51">
        <f>(Y51*AK51+Z51*AL51)*AM51</f>
        <v>320.04932878383988</v>
      </c>
      <c r="AT51">
        <f>((AS51+0.00000010773*(AR51^4-AQ51^4))-AP51*44100)/(L51*0.92*2*29.3+0.00000043092*AQ51^3)</f>
        <v>-5.5821934307159671</v>
      </c>
      <c r="AU51">
        <f>0.61365*EXP(17.502*J51/(240.97+J51))</f>
        <v>4.7178216855085946</v>
      </c>
      <c r="AV51">
        <f>AU51*1000/AA51</f>
        <v>53.441597157987019</v>
      </c>
      <c r="AW51">
        <f>(AV51-U51)</f>
        <v>8.3699609580358469</v>
      </c>
      <c r="AX51">
        <f>IF(D51,P51,(O51+P51)/2)</f>
        <v>32.059859275817871</v>
      </c>
      <c r="AY51">
        <f>0.61365*EXP(17.502*AX51/(240.97+AX51))</f>
        <v>4.791285419168851</v>
      </c>
      <c r="AZ51">
        <f>IF(AW51&lt;&gt;0,(1000-(AV51+U51)/2)/AW51*AP51,0)</f>
        <v>2.6762451075260016</v>
      </c>
      <c r="BA51">
        <f>U51*AA51/1000</f>
        <v>3.978921925496834</v>
      </c>
      <c r="BB51">
        <f>(AY51-BA51)</f>
        <v>0.81236349367201699</v>
      </c>
      <c r="BC51">
        <f>1/(1.6/F51+1.37/N51)</f>
        <v>1.8378345658275286</v>
      </c>
      <c r="BD51">
        <f>G51*AA51*0.001</f>
        <v>34.391739302160865</v>
      </c>
      <c r="BE51">
        <f>G51/S51</f>
        <v>0.99017175689189951</v>
      </c>
      <c r="BF51">
        <f>(1-AP51*AA51/AU51/F51)*100</f>
        <v>93.826466086012474</v>
      </c>
      <c r="BG51">
        <f>(S51-E51/(N51/1.35))</f>
        <v>394.11058452019887</v>
      </c>
      <c r="BH51">
        <f>E51*BF51/100/BG51</f>
        <v>-5.0412927509493454E-3</v>
      </c>
    </row>
    <row r="52" spans="1:60" x14ac:dyDescent="0.35">
      <c r="A52" s="1" t="s">
        <v>0</v>
      </c>
      <c r="B52" s="1" t="s">
        <v>2744</v>
      </c>
      <c r="K52" s="1">
        <v>1.4252800000000001</v>
      </c>
    </row>
    <row r="53" spans="1:60" x14ac:dyDescent="0.35">
      <c r="A53" s="1" t="s">
        <v>0</v>
      </c>
      <c r="B53" s="1" t="s">
        <v>2743</v>
      </c>
    </row>
    <row r="54" spans="1:60" x14ac:dyDescent="0.35">
      <c r="A54" s="1" t="s">
        <v>0</v>
      </c>
      <c r="B54" s="1" t="s">
        <v>2742</v>
      </c>
    </row>
    <row r="55" spans="1:60" x14ac:dyDescent="0.35">
      <c r="A55" s="1" t="s">
        <v>0</v>
      </c>
      <c r="B55" s="1" t="s">
        <v>2741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0BAA72-95E4-4450-B53E-BAE98ED86EC8}">
  <dimension ref="A1:BD55"/>
  <sheetViews>
    <sheetView zoomScale="46" workbookViewId="0">
      <selection activeCell="K18" sqref="K18:K51"/>
    </sheetView>
  </sheetViews>
  <sheetFormatPr defaultRowHeight="14.5" x14ac:dyDescent="0.35"/>
  <sheetData>
    <row r="1" spans="1:56" x14ac:dyDescent="0.35">
      <c r="A1" s="1" t="s">
        <v>70</v>
      </c>
    </row>
    <row r="2" spans="1:56" x14ac:dyDescent="0.35">
      <c r="A2" s="1" t="s">
        <v>4829</v>
      </c>
    </row>
    <row r="3" spans="1:56" x14ac:dyDescent="0.35">
      <c r="A3" s="1" t="s">
        <v>69</v>
      </c>
      <c r="B3" s="1" t="s">
        <v>68</v>
      </c>
    </row>
    <row r="4" spans="1:56" x14ac:dyDescent="0.35">
      <c r="A4" s="1" t="s">
        <v>67</v>
      </c>
      <c r="B4" s="1" t="s">
        <v>66</v>
      </c>
      <c r="C4" s="1">
        <v>1</v>
      </c>
      <c r="D4" s="1">
        <v>0.15999999642372131</v>
      </c>
    </row>
    <row r="5" spans="1:56" x14ac:dyDescent="0.35">
      <c r="A5" s="1" t="s">
        <v>65</v>
      </c>
      <c r="B5" s="1">
        <v>4</v>
      </c>
    </row>
    <row r="6" spans="1:56" x14ac:dyDescent="0.35">
      <c r="A6" s="1" t="s">
        <v>64</v>
      </c>
      <c r="B6" s="1" t="s">
        <v>63</v>
      </c>
    </row>
    <row r="7" spans="1:56" x14ac:dyDescent="0.35">
      <c r="A7" s="1" t="s">
        <v>0</v>
      </c>
      <c r="B7" s="1" t="s">
        <v>62</v>
      </c>
    </row>
    <row r="9" spans="1:56" x14ac:dyDescent="0.35">
      <c r="A9" s="1" t="s">
        <v>61</v>
      </c>
      <c r="B9" s="1" t="s">
        <v>60</v>
      </c>
      <c r="C9" s="1" t="s">
        <v>59</v>
      </c>
      <c r="D9" s="1" t="s">
        <v>58</v>
      </c>
      <c r="E9" s="1" t="s">
        <v>57</v>
      </c>
      <c r="F9" s="1" t="s">
        <v>56</v>
      </c>
      <c r="G9" s="1" t="s">
        <v>55</v>
      </c>
      <c r="H9" s="1" t="s">
        <v>54</v>
      </c>
      <c r="I9" s="1" t="s">
        <v>53</v>
      </c>
      <c r="J9" s="1" t="s">
        <v>52</v>
      </c>
      <c r="K9" s="1" t="s">
        <v>51</v>
      </c>
      <c r="L9" s="1" t="s">
        <v>50</v>
      </c>
      <c r="M9" s="1" t="s">
        <v>49</v>
      </c>
      <c r="N9" s="1" t="s">
        <v>48</v>
      </c>
      <c r="O9" s="1" t="s">
        <v>47</v>
      </c>
      <c r="P9" s="1" t="s">
        <v>46</v>
      </c>
      <c r="Q9" s="1" t="s">
        <v>45</v>
      </c>
      <c r="R9" s="1" t="s">
        <v>44</v>
      </c>
      <c r="S9" s="1" t="s">
        <v>43</v>
      </c>
      <c r="T9" s="1" t="s">
        <v>42</v>
      </c>
      <c r="U9" s="1" t="s">
        <v>41</v>
      </c>
      <c r="V9" s="1" t="s">
        <v>40</v>
      </c>
      <c r="W9" s="1" t="s">
        <v>39</v>
      </c>
      <c r="X9" s="1" t="s">
        <v>38</v>
      </c>
      <c r="Y9" s="1" t="s">
        <v>37</v>
      </c>
      <c r="Z9" s="1" t="s">
        <v>36</v>
      </c>
      <c r="AA9" s="1" t="s">
        <v>35</v>
      </c>
      <c r="AB9" s="1" t="s">
        <v>34</v>
      </c>
      <c r="AC9" s="1" t="s">
        <v>33</v>
      </c>
      <c r="AD9" s="1" t="s">
        <v>32</v>
      </c>
      <c r="AE9" s="1" t="s">
        <v>31</v>
      </c>
      <c r="AF9" s="1" t="s">
        <v>30</v>
      </c>
      <c r="AG9" s="1" t="s">
        <v>29</v>
      </c>
      <c r="AH9" s="1" t="s">
        <v>28</v>
      </c>
      <c r="AI9" s="1" t="s">
        <v>27</v>
      </c>
      <c r="AJ9" s="1" t="s">
        <v>26</v>
      </c>
      <c r="AK9" s="1" t="s">
        <v>25</v>
      </c>
      <c r="AL9" s="1" t="s">
        <v>24</v>
      </c>
      <c r="AM9" s="1" t="s">
        <v>23</v>
      </c>
      <c r="AN9" s="1" t="s">
        <v>22</v>
      </c>
      <c r="AO9" s="1" t="s">
        <v>21</v>
      </c>
      <c r="AP9" s="1" t="s">
        <v>20</v>
      </c>
      <c r="AQ9" s="1" t="s">
        <v>19</v>
      </c>
      <c r="AR9" s="1" t="s">
        <v>18</v>
      </c>
      <c r="AS9" s="1" t="s">
        <v>17</v>
      </c>
      <c r="AT9" s="1" t="s">
        <v>16</v>
      </c>
      <c r="AU9" s="1" t="s">
        <v>15</v>
      </c>
      <c r="AV9" s="1" t="s">
        <v>14</v>
      </c>
      <c r="AW9" s="1" t="s">
        <v>13</v>
      </c>
      <c r="AX9" s="1" t="s">
        <v>12</v>
      </c>
      <c r="AY9" s="1" t="s">
        <v>11</v>
      </c>
      <c r="AZ9" s="1" t="s">
        <v>10</v>
      </c>
      <c r="BA9" s="1" t="s">
        <v>9</v>
      </c>
      <c r="BB9" s="1" t="s">
        <v>8</v>
      </c>
      <c r="BC9" s="1" t="s">
        <v>7</v>
      </c>
      <c r="BD9" s="1" t="s">
        <v>6</v>
      </c>
    </row>
    <row r="10" spans="1:56" x14ac:dyDescent="0.35">
      <c r="A10" s="1" t="s">
        <v>5</v>
      </c>
      <c r="B10" s="1" t="s">
        <v>5</v>
      </c>
      <c r="C10" s="1" t="s">
        <v>5</v>
      </c>
      <c r="D10" s="1" t="s">
        <v>5</v>
      </c>
      <c r="E10" s="1" t="s">
        <v>4</v>
      </c>
      <c r="F10" s="1" t="s">
        <v>4</v>
      </c>
      <c r="G10" s="1" t="s">
        <v>4</v>
      </c>
      <c r="H10" s="1" t="s">
        <v>4</v>
      </c>
      <c r="I10" s="1" t="s">
        <v>4</v>
      </c>
      <c r="J10" s="1" t="s">
        <v>4</v>
      </c>
      <c r="K10" s="1" t="s">
        <v>5</v>
      </c>
      <c r="L10" s="1" t="s">
        <v>4</v>
      </c>
      <c r="M10" s="1" t="s">
        <v>5</v>
      </c>
      <c r="N10" s="1" t="s">
        <v>4</v>
      </c>
      <c r="O10" s="1" t="s">
        <v>5</v>
      </c>
      <c r="P10" s="1" t="s">
        <v>5</v>
      </c>
      <c r="Q10" s="1" t="s">
        <v>5</v>
      </c>
      <c r="R10" s="1" t="s">
        <v>5</v>
      </c>
      <c r="S10" s="1" t="s">
        <v>5</v>
      </c>
      <c r="T10" s="1" t="s">
        <v>5</v>
      </c>
      <c r="U10" s="1" t="s">
        <v>5</v>
      </c>
      <c r="V10" s="1" t="s">
        <v>5</v>
      </c>
      <c r="W10" s="1" t="s">
        <v>5</v>
      </c>
      <c r="X10" s="1" t="s">
        <v>5</v>
      </c>
      <c r="Y10" s="1" t="s">
        <v>5</v>
      </c>
      <c r="Z10" s="1" t="s">
        <v>5</v>
      </c>
      <c r="AA10" s="1" t="s">
        <v>5</v>
      </c>
      <c r="AB10" s="1" t="s">
        <v>5</v>
      </c>
      <c r="AC10" s="1" t="s">
        <v>5</v>
      </c>
      <c r="AD10" s="1" t="s">
        <v>5</v>
      </c>
      <c r="AE10" s="1" t="s">
        <v>5</v>
      </c>
      <c r="AF10" s="1" t="s">
        <v>5</v>
      </c>
      <c r="AG10" s="1" t="s">
        <v>5</v>
      </c>
      <c r="AH10" s="1" t="s">
        <v>5</v>
      </c>
      <c r="AI10" s="1" t="s">
        <v>5</v>
      </c>
      <c r="AJ10" s="1" t="s">
        <v>5</v>
      </c>
      <c r="AK10" s="1" t="s">
        <v>4</v>
      </c>
      <c r="AL10" s="1" t="s">
        <v>4</v>
      </c>
      <c r="AM10" s="1" t="s">
        <v>4</v>
      </c>
      <c r="AN10" s="1" t="s">
        <v>4</v>
      </c>
      <c r="AO10" s="1" t="s">
        <v>4</v>
      </c>
      <c r="AP10" s="1" t="s">
        <v>4</v>
      </c>
      <c r="AQ10" s="1" t="s">
        <v>4</v>
      </c>
      <c r="AR10" s="1" t="s">
        <v>4</v>
      </c>
      <c r="AS10" s="1" t="s">
        <v>4</v>
      </c>
      <c r="AT10" s="1" t="s">
        <v>4</v>
      </c>
      <c r="AU10" s="1" t="s">
        <v>4</v>
      </c>
      <c r="AV10" s="1" t="s">
        <v>4</v>
      </c>
      <c r="AW10" s="1" t="s">
        <v>4</v>
      </c>
      <c r="AX10" s="1" t="s">
        <v>4</v>
      </c>
      <c r="AY10" s="1" t="s">
        <v>4</v>
      </c>
      <c r="AZ10" s="1" t="s">
        <v>4</v>
      </c>
      <c r="BA10" s="1" t="s">
        <v>4</v>
      </c>
      <c r="BB10" s="1" t="s">
        <v>4</v>
      </c>
      <c r="BC10" s="1" t="s">
        <v>4</v>
      </c>
      <c r="BD10" s="1" t="s">
        <v>4</v>
      </c>
    </row>
    <row r="11" spans="1:56" x14ac:dyDescent="0.35">
      <c r="A11" s="1" t="s">
        <v>0</v>
      </c>
      <c r="B11" s="1" t="s">
        <v>4828</v>
      </c>
    </row>
    <row r="12" spans="1:56" x14ac:dyDescent="0.35">
      <c r="A12" s="1" t="s">
        <v>0</v>
      </c>
      <c r="B12" s="1" t="s">
        <v>4827</v>
      </c>
    </row>
    <row r="13" spans="1:56" x14ac:dyDescent="0.35">
      <c r="A13" s="1" t="s">
        <v>0</v>
      </c>
      <c r="B13" s="1" t="s">
        <v>4826</v>
      </c>
    </row>
    <row r="14" spans="1:56" x14ac:dyDescent="0.35">
      <c r="A14" s="1" t="s">
        <v>0</v>
      </c>
      <c r="B14" s="1" t="s">
        <v>4825</v>
      </c>
    </row>
    <row r="15" spans="1:56" x14ac:dyDescent="0.35">
      <c r="A15" s="1" t="s">
        <v>0</v>
      </c>
      <c r="B15" s="1" t="s">
        <v>4824</v>
      </c>
    </row>
    <row r="16" spans="1:56" x14ac:dyDescent="0.35">
      <c r="A16" s="1" t="s">
        <v>0</v>
      </c>
      <c r="B16" s="1" t="s">
        <v>4823</v>
      </c>
    </row>
    <row r="17" spans="1:56" x14ac:dyDescent="0.35">
      <c r="A17" s="1" t="s">
        <v>0</v>
      </c>
      <c r="B17" s="1" t="s">
        <v>4822</v>
      </c>
    </row>
    <row r="18" spans="1:56" x14ac:dyDescent="0.35">
      <c r="A18" s="1">
        <v>1</v>
      </c>
      <c r="B18" s="1" t="s">
        <v>4821</v>
      </c>
      <c r="C18" s="1">
        <v>439.50000202283263</v>
      </c>
      <c r="D18" s="1">
        <v>0</v>
      </c>
      <c r="E18">
        <f>(R18-S18*(1000-T18)/(1000-U18))*AK18</f>
        <v>-2.2144610777831555</v>
      </c>
      <c r="F18">
        <f>IF(AV18&lt;&gt;0,1/(1/AV18-1/N18),0)</f>
        <v>1.1777913959232251</v>
      </c>
      <c r="G18">
        <f>((AY18-AL18/2)*S18-E18)/(AY18+AL18/2)</f>
        <v>383.95631145683262</v>
      </c>
      <c r="H18">
        <f>AL18*1000</f>
        <v>21.474825165792755</v>
      </c>
      <c r="I18">
        <f>(AQ18-AW18)</f>
        <v>1.9578166467357381</v>
      </c>
      <c r="J18">
        <f>(P18+AP18*D18)</f>
        <v>32.788101196289063</v>
      </c>
      <c r="K18" s="1"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33.453205108642578</v>
      </c>
      <c r="P18" s="1">
        <v>32.788101196289063</v>
      </c>
      <c r="Q18" s="1">
        <v>33.561317443847656</v>
      </c>
      <c r="R18" s="1">
        <v>399.93072509765625</v>
      </c>
      <c r="S18" s="1">
        <v>394.26528930664063</v>
      </c>
      <c r="T18" s="1">
        <v>15.606735229492188</v>
      </c>
      <c r="U18" s="1">
        <v>34.396476745605469</v>
      </c>
      <c r="V18" s="1">
        <v>26.56834602355957</v>
      </c>
      <c r="W18" s="1">
        <v>58.555332183837891</v>
      </c>
      <c r="X18" s="1">
        <v>300.17642211914063</v>
      </c>
      <c r="Y18" s="1">
        <v>-0.10629735141992569</v>
      </c>
      <c r="Z18" s="1">
        <v>8.1954434514045715E-2</v>
      </c>
      <c r="AA18" s="1">
        <v>88.219779968261719</v>
      </c>
      <c r="AB18" s="1">
        <v>230.6707763671875</v>
      </c>
      <c r="AC18" s="1">
        <v>-1.9255003929138184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1.1035897872027227</v>
      </c>
      <c r="AL18">
        <f>(U18-T18)/(1000-U18)*AK18</f>
        <v>2.1474825165792754E-2</v>
      </c>
      <c r="AM18">
        <f>(P18+273.15)</f>
        <v>305.93810119628904</v>
      </c>
      <c r="AN18">
        <f>(O18+273.15)</f>
        <v>306.60320510864256</v>
      </c>
      <c r="AO18">
        <f>(Y18*AG18+Z18*AH18)*AI18</f>
        <v>-1.7007575847039158E-2</v>
      </c>
      <c r="AP18">
        <f>((AO18+0.00000010773*(AN18^4-AM18^4))-AL18*44100)/(L18*51.4+0.00000043092*AM18^3)</f>
        <v>-7.6736054643600369</v>
      </c>
      <c r="AQ18">
        <f>0.61365*EXP(17.502*J18/(240.97+J18))</f>
        <v>4.9922662569164835</v>
      </c>
      <c r="AR18">
        <f>AQ18*1000/AA18</f>
        <v>56.588967448258423</v>
      </c>
      <c r="AS18">
        <f>(AR18-U18)</f>
        <v>22.192490702652954</v>
      </c>
      <c r="AT18">
        <f>IF(D18,P18,(O18+P18)/2)</f>
        <v>33.12065315246582</v>
      </c>
      <c r="AU18">
        <f>0.61365*EXP(17.502*AT18/(240.97+AT18))</f>
        <v>5.0864577915901279</v>
      </c>
      <c r="AV18">
        <f>IF(AS18&lt;&gt;0,(1000-(AR18+U18)/2)/AS18*AL18,0)</f>
        <v>0.92364021628247284</v>
      </c>
      <c r="AW18">
        <f>U18*AA18/1000</f>
        <v>3.0344496101807454</v>
      </c>
      <c r="AX18">
        <f>(AU18-AW18)</f>
        <v>2.0520081814093825</v>
      </c>
      <c r="AY18">
        <f>1/(1.6/F18+1.37/N18)</f>
        <v>0.59575502246818279</v>
      </c>
      <c r="AZ18">
        <f>G18*AA18*0.001</f>
        <v>33.872541314147142</v>
      </c>
      <c r="BA18">
        <f>G18/S18</f>
        <v>0.9738526871895381</v>
      </c>
      <c r="BB18">
        <f>(1-AL18*AA18/AQ18/F18)*100</f>
        <v>67.779706677633712</v>
      </c>
      <c r="BC18">
        <f>(S18-E18/(N18/1.35))</f>
        <v>394.96371906935798</v>
      </c>
      <c r="BD18">
        <f>E18*BB18/100/BC18</f>
        <v>-3.8002356939225916E-3</v>
      </c>
    </row>
    <row r="19" spans="1:56" x14ac:dyDescent="0.35">
      <c r="A19" s="1" t="s">
        <v>0</v>
      </c>
      <c r="B19" s="1" t="s">
        <v>4820</v>
      </c>
      <c r="K19" s="1">
        <v>2.72</v>
      </c>
    </row>
    <row r="20" spans="1:56" x14ac:dyDescent="0.35">
      <c r="A20" s="1" t="s">
        <v>0</v>
      </c>
      <c r="B20" s="1" t="s">
        <v>4819</v>
      </c>
      <c r="K20" s="1">
        <v>2.72</v>
      </c>
    </row>
    <row r="21" spans="1:56" x14ac:dyDescent="0.35">
      <c r="A21" s="1">
        <v>2</v>
      </c>
      <c r="B21" s="1" t="s">
        <v>4818</v>
      </c>
      <c r="C21" s="1">
        <v>643.50000202283263</v>
      </c>
      <c r="D21" s="1">
        <v>0</v>
      </c>
      <c r="E21">
        <f>(R21-S21*(1000-T21)/(1000-U21))*AK21</f>
        <v>-1.8173214585913429</v>
      </c>
      <c r="F21">
        <f>IF(AV21&lt;&gt;0,1/(1/AV21-1/N21),0)</f>
        <v>1.1059481746656827</v>
      </c>
      <c r="G21">
        <f>((AY21-AL21/2)*S21-E21)/(AY21+AL21/2)</f>
        <v>383.34705662913575</v>
      </c>
      <c r="H21">
        <f>AL21*1000</f>
        <v>20.60783771625</v>
      </c>
      <c r="I21">
        <f>(AQ21-AW21)</f>
        <v>1.9752251201724027</v>
      </c>
      <c r="J21">
        <f>(P21+AP21*D21)</f>
        <v>32.701755523681641</v>
      </c>
      <c r="K21" s="1"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33.411544799804688</v>
      </c>
      <c r="P21" s="1">
        <v>32.701755523681641</v>
      </c>
      <c r="Q21" s="1">
        <v>33.548286437988281</v>
      </c>
      <c r="R21" s="1">
        <v>400.0087890625</v>
      </c>
      <c r="S21" s="1">
        <v>394.29306030273438</v>
      </c>
      <c r="T21" s="1">
        <v>15.886433601379395</v>
      </c>
      <c r="U21" s="1">
        <v>33.925285339355469</v>
      </c>
      <c r="V21" s="1">
        <v>27.107254028320313</v>
      </c>
      <c r="W21" s="1">
        <v>57.88720703125</v>
      </c>
      <c r="X21" s="1">
        <v>300.19479370117188</v>
      </c>
      <c r="Y21" s="1">
        <v>26.063083648681641</v>
      </c>
      <c r="Z21" s="1">
        <v>5.3029756993055344E-2</v>
      </c>
      <c r="AA21" s="1">
        <v>88.218399047851563</v>
      </c>
      <c r="AB21" s="1">
        <v>230.53343200683594</v>
      </c>
      <c r="AC21" s="1">
        <v>-1.871427059173584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1.1036573297837198</v>
      </c>
      <c r="AL21">
        <f>(U21-T21)/(1000-U21)*AK21</f>
        <v>2.0607837716250001E-2</v>
      </c>
      <c r="AM21">
        <f>(P21+273.15)</f>
        <v>305.85175552368162</v>
      </c>
      <c r="AN21">
        <f>(O21+273.15)</f>
        <v>306.56154479980466</v>
      </c>
      <c r="AO21">
        <f>(Y21*AG21+Z21*AH21)*AI21</f>
        <v>4.1700932905802119</v>
      </c>
      <c r="AP21">
        <f>((AO21+0.00000010773*(AN21^4-AM21^4))-AL21*44100)/(L21*51.4+0.00000043092*AM21^3)</f>
        <v>-7.3230178179050132</v>
      </c>
      <c r="AQ21">
        <f>0.61365*EXP(17.502*J21/(240.97+J21))</f>
        <v>4.9680594800518918</v>
      </c>
      <c r="AR21">
        <f>AQ21*1000/AA21</f>
        <v>56.315457247836811</v>
      </c>
      <c r="AS21">
        <f>(AR21-U21)</f>
        <v>22.390171908481342</v>
      </c>
      <c r="AT21">
        <f>IF(D21,P21,(O21+P21)/2)</f>
        <v>33.056650161743164</v>
      </c>
      <c r="AU21">
        <f>0.61365*EXP(17.502*AT21/(240.97+AT21))</f>
        <v>5.0682104679551623</v>
      </c>
      <c r="AV21">
        <f>IF(AS21&lt;&gt;0,(1000-(AR21+U21)/2)/AS21*AL21,0)</f>
        <v>0.87886794739082141</v>
      </c>
      <c r="AW21">
        <f>U21*AA21/1000</f>
        <v>2.9928343598794891</v>
      </c>
      <c r="AX21">
        <f>(AU21-AW21)</f>
        <v>2.0753761080756732</v>
      </c>
      <c r="AY21">
        <f>1/(1.6/F21+1.37/N21)</f>
        <v>0.56599827588589369</v>
      </c>
      <c r="AZ21">
        <f>G21*AA21*0.001</f>
        <v>33.818263615528451</v>
      </c>
      <c r="BA21">
        <f>G21/S21</f>
        <v>0.97223891370242632</v>
      </c>
      <c r="BB21">
        <f>(1-AL21*AA21/AQ21/F21)*100</f>
        <v>66.912036740507745</v>
      </c>
      <c r="BC21">
        <f>(S21-E21/(N21/1.35))</f>
        <v>394.86623424913569</v>
      </c>
      <c r="BD21">
        <f>E21*BB21/100/BC21</f>
        <v>-3.0795411118858724E-3</v>
      </c>
    </row>
    <row r="22" spans="1:56" x14ac:dyDescent="0.35">
      <c r="A22" s="1" t="s">
        <v>0</v>
      </c>
      <c r="B22" s="1" t="s">
        <v>4817</v>
      </c>
      <c r="K22" s="1">
        <v>2.72</v>
      </c>
    </row>
    <row r="23" spans="1:56" x14ac:dyDescent="0.35">
      <c r="A23" s="1" t="s">
        <v>0</v>
      </c>
      <c r="B23" s="1" t="s">
        <v>4816</v>
      </c>
      <c r="K23" s="1">
        <v>2.72</v>
      </c>
    </row>
    <row r="24" spans="1:56" x14ac:dyDescent="0.35">
      <c r="A24" s="1">
        <v>3</v>
      </c>
      <c r="B24" s="1" t="s">
        <v>4815</v>
      </c>
      <c r="C24" s="1">
        <v>847.0000020340085</v>
      </c>
      <c r="D24" s="1">
        <v>0</v>
      </c>
      <c r="E24">
        <f>(R24-S24*(1000-T24)/(1000-U24))*AK24</f>
        <v>-1.3546918353395427</v>
      </c>
      <c r="F24">
        <f>IF(AV24&lt;&gt;0,1/(1/AV24-1/N24),0)</f>
        <v>1.049254023207723</v>
      </c>
      <c r="G24">
        <f>((AY24-AL24/2)*S24-E24)/(AY24+AL24/2)</f>
        <v>382.52958243478696</v>
      </c>
      <c r="H24">
        <f>AL24*1000</f>
        <v>19.855928711221196</v>
      </c>
      <c r="I24">
        <f>(AQ24-AW24)</f>
        <v>1.9855635422223137</v>
      </c>
      <c r="J24">
        <f>(P24+AP24*D24)</f>
        <v>32.619525909423828</v>
      </c>
      <c r="K24" s="1"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33.349441528320313</v>
      </c>
      <c r="P24" s="1">
        <v>32.619525909423828</v>
      </c>
      <c r="Q24" s="1">
        <v>33.498214721679688</v>
      </c>
      <c r="R24" s="1">
        <v>400.123779296875</v>
      </c>
      <c r="S24" s="1">
        <v>394.2584228515625</v>
      </c>
      <c r="T24" s="1">
        <v>16.160848617553711</v>
      </c>
      <c r="U24" s="1">
        <v>33.547431945800781</v>
      </c>
      <c r="V24" s="1">
        <v>27.671964645385742</v>
      </c>
      <c r="W24" s="1">
        <v>57.442737579345703</v>
      </c>
      <c r="X24" s="1">
        <v>300.21017456054688</v>
      </c>
      <c r="Y24" s="1">
        <v>50.059005737304688</v>
      </c>
      <c r="Z24" s="1">
        <v>7.4722900986671448E-2</v>
      </c>
      <c r="AA24" s="1">
        <v>88.219512939453125</v>
      </c>
      <c r="AB24" s="1">
        <v>230.25509643554688</v>
      </c>
      <c r="AC24" s="1">
        <v>-1.8194400072097778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1.1037138770608339</v>
      </c>
      <c r="AL24">
        <f>(U24-T24)/(1000-U24)*AK24</f>
        <v>1.9855928711221195E-2</v>
      </c>
      <c r="AM24">
        <f>(P24+273.15)</f>
        <v>305.76952590942381</v>
      </c>
      <c r="AN24">
        <f>(O24+273.15)</f>
        <v>306.49944152832029</v>
      </c>
      <c r="AO24">
        <f>(Y24*AG24+Z24*AH24)*AI24</f>
        <v>8.0094407389437947</v>
      </c>
      <c r="AP24">
        <f>((AO24+0.00000010773*(AN24^4-AM24^4))-AL24*44100)/(L24*51.4+0.00000043092*AM24^3)</f>
        <v>-7.0191662581945797</v>
      </c>
      <c r="AQ24">
        <f>0.61365*EXP(17.502*J24/(240.97+J24))</f>
        <v>4.9451016488503088</v>
      </c>
      <c r="AR24">
        <f>AQ24*1000/AA24</f>
        <v>56.054510890852853</v>
      </c>
      <c r="AS24">
        <f>(AR24-U24)</f>
        <v>22.507078945052072</v>
      </c>
      <c r="AT24">
        <f>IF(D24,P24,(O24+P24)/2)</f>
        <v>32.98448371887207</v>
      </c>
      <c r="AU24">
        <f>0.61365*EXP(17.502*AT24/(240.97+AT24))</f>
        <v>5.0477040736874299</v>
      </c>
      <c r="AV24">
        <f>IF(AS24&lt;&gt;0,(1000-(AR24+U24)/2)/AS24*AL24,0)</f>
        <v>0.84268437778394956</v>
      </c>
      <c r="AW24">
        <f>U24*AA24/1000</f>
        <v>2.9595381066279951</v>
      </c>
      <c r="AX24">
        <f>(AU24-AW24)</f>
        <v>2.0881659670594348</v>
      </c>
      <c r="AY24">
        <f>1/(1.6/F24+1.37/N24)</f>
        <v>0.54201707646363551</v>
      </c>
      <c r="AZ24">
        <f>G24*AA24*0.001</f>
        <v>33.74657344732929</v>
      </c>
      <c r="BA24">
        <f>G24/S24</f>
        <v>0.97025088181517072</v>
      </c>
      <c r="BB24">
        <f>(1-AL24*AA24/AQ24/F24)*100</f>
        <v>66.2402676889877</v>
      </c>
      <c r="BC24">
        <f>(S24-E24/(N24/1.35))</f>
        <v>394.6856857674041</v>
      </c>
      <c r="BD24">
        <f>E24*BB24/100/BC24</f>
        <v>-2.273585109490391E-3</v>
      </c>
    </row>
    <row r="25" spans="1:56" x14ac:dyDescent="0.35">
      <c r="A25" s="1" t="s">
        <v>0</v>
      </c>
      <c r="B25" s="1" t="s">
        <v>4814</v>
      </c>
      <c r="K25" s="1">
        <v>2.72</v>
      </c>
    </row>
    <row r="26" spans="1:56" x14ac:dyDescent="0.35">
      <c r="A26" s="1" t="s">
        <v>0</v>
      </c>
      <c r="B26" s="1" t="s">
        <v>4813</v>
      </c>
      <c r="K26" s="1">
        <v>2.72</v>
      </c>
    </row>
    <row r="27" spans="1:56" x14ac:dyDescent="0.35">
      <c r="A27" s="1">
        <v>4</v>
      </c>
      <c r="B27" s="1" t="s">
        <v>4812</v>
      </c>
      <c r="C27" s="1">
        <v>1051.0000020340085</v>
      </c>
      <c r="D27" s="1">
        <v>0</v>
      </c>
      <c r="E27">
        <f>(R27-S27*(1000-T27)/(1000-U27))*AK27</f>
        <v>-0.60980331565042889</v>
      </c>
      <c r="F27">
        <f>IF(AV27&lt;&gt;0,1/(1/AV27-1/N27),0)</f>
        <v>1.0155174194706782</v>
      </c>
      <c r="G27">
        <f>((AY27-AL27/2)*S27-E27)/(AY27+AL27/2)</f>
        <v>380.63828966235536</v>
      </c>
      <c r="H27">
        <f>AL27*1000</f>
        <v>19.357004506561861</v>
      </c>
      <c r="I27">
        <f>(AQ27-AW27)</f>
        <v>1.987501868259232</v>
      </c>
      <c r="J27">
        <f>(P27+AP27*D27)</f>
        <v>32.572921752929688</v>
      </c>
      <c r="K27" s="1"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33.303226470947266</v>
      </c>
      <c r="P27" s="1">
        <v>32.572921752929688</v>
      </c>
      <c r="Q27" s="1">
        <v>33.452903747558594</v>
      </c>
      <c r="R27" s="1">
        <v>400.0416259765625</v>
      </c>
      <c r="S27" s="1">
        <v>393.688720703125</v>
      </c>
      <c r="T27" s="1">
        <v>16.425796508789063</v>
      </c>
      <c r="U27" s="1">
        <v>33.380744934082031</v>
      </c>
      <c r="V27" s="1">
        <v>28.196634292602539</v>
      </c>
      <c r="W27" s="1">
        <v>57.301616668701172</v>
      </c>
      <c r="X27" s="1">
        <v>300.16912841796875</v>
      </c>
      <c r="Y27" s="1">
        <v>99.798377990722656</v>
      </c>
      <c r="Z27" s="1">
        <v>8.3161324262619019E-2</v>
      </c>
      <c r="AA27" s="1">
        <v>88.213409423828125</v>
      </c>
      <c r="AB27" s="1">
        <v>230.057861328125</v>
      </c>
      <c r="AC27" s="1">
        <v>-1.8099483251571655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1.1035629721248847</v>
      </c>
      <c r="AL27">
        <f>(U27-T27)/(1000-U27)*AK27</f>
        <v>1.9357004506561862E-2</v>
      </c>
      <c r="AM27">
        <f>(P27+273.15)</f>
        <v>305.72292175292966</v>
      </c>
      <c r="AN27">
        <f>(O27+273.15)</f>
        <v>306.45322647094724</v>
      </c>
      <c r="AO27">
        <f>(Y27*AG27+Z27*AH27)*AI27</f>
        <v>15.967740121608813</v>
      </c>
      <c r="AP27">
        <f>((AO27+0.00000010773*(AN27^4-AM27^4))-AL27*44100)/(L27*51.4+0.00000043092*AM27^3)</f>
        <v>-6.7745421897315694</v>
      </c>
      <c r="AQ27">
        <f>0.61365*EXP(17.502*J27/(240.97+J27))</f>
        <v>4.9321311880017866</v>
      </c>
      <c r="AR27">
        <f>AQ27*1000/AA27</f>
        <v>55.911354296544438</v>
      </c>
      <c r="AS27">
        <f>(AR27-U27)</f>
        <v>22.530609362462407</v>
      </c>
      <c r="AT27">
        <f>IF(D27,P27,(O27+P27)/2)</f>
        <v>32.938074111938477</v>
      </c>
      <c r="AU27">
        <f>0.61365*EXP(17.502*AT27/(240.97+AT27))</f>
        <v>5.0345547655965319</v>
      </c>
      <c r="AV27">
        <f>IF(AS27&lt;&gt;0,(1000-(AR27+U27)/2)/AS27*AL27,0)</f>
        <v>0.82078520050009662</v>
      </c>
      <c r="AW27">
        <f>U27*AA27/1000</f>
        <v>2.9446293197425546</v>
      </c>
      <c r="AX27">
        <f>(AU27-AW27)</f>
        <v>2.0899254458539773</v>
      </c>
      <c r="AY27">
        <f>1/(1.6/F27+1.37/N27)</f>
        <v>0.52753218475626507</v>
      </c>
      <c r="AZ27">
        <f>G27*AA27*0.001</f>
        <v>33.577401288371036</v>
      </c>
      <c r="BA27">
        <f>G27/S27</f>
        <v>0.96685088915562101</v>
      </c>
      <c r="BB27">
        <f>(1-AL27*AA27/AQ27/F27)*100</f>
        <v>65.908134858081752</v>
      </c>
      <c r="BC27">
        <f>(S27-E27/(N27/1.35))</f>
        <v>393.88104956784377</v>
      </c>
      <c r="BD27">
        <f>E27*BB27/100/BC27</f>
        <v>-1.0203841796626266E-3</v>
      </c>
    </row>
    <row r="28" spans="1:56" x14ac:dyDescent="0.35">
      <c r="A28" s="1" t="s">
        <v>0</v>
      </c>
      <c r="B28" s="1" t="s">
        <v>4811</v>
      </c>
      <c r="K28" s="1">
        <v>2.72</v>
      </c>
    </row>
    <row r="29" spans="1:56" x14ac:dyDescent="0.35">
      <c r="A29" s="1" t="s">
        <v>0</v>
      </c>
      <c r="B29" s="1" t="s">
        <v>4810</v>
      </c>
      <c r="K29" s="1">
        <v>2.72</v>
      </c>
    </row>
    <row r="30" spans="1:56" x14ac:dyDescent="0.35">
      <c r="A30" s="1">
        <v>5</v>
      </c>
      <c r="B30" s="1" t="s">
        <v>4809</v>
      </c>
      <c r="C30" s="1">
        <v>1255.0000020340085</v>
      </c>
      <c r="D30" s="1">
        <v>0</v>
      </c>
      <c r="E30">
        <f>(R30-S30*(1000-T30)/(1000-U30))*AK30</f>
        <v>-0.60060902961633167</v>
      </c>
      <c r="F30">
        <f>IF(AV30&lt;&gt;0,1/(1/AV30-1/N30),0)</f>
        <v>0.99044367179492609</v>
      </c>
      <c r="G30">
        <f>((AY30-AL30/2)*S30-E30)/(AY30+AL30/2)</f>
        <v>380.45581206755236</v>
      </c>
      <c r="H30">
        <f>AL30*1000</f>
        <v>18.958295191404627</v>
      </c>
      <c r="I30">
        <f>(AQ30-AW30)</f>
        <v>1.9865471041725016</v>
      </c>
      <c r="J30">
        <f>(P30+AP30*D30)</f>
        <v>32.536350250244141</v>
      </c>
      <c r="K30" s="1"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33.268146514892578</v>
      </c>
      <c r="P30" s="1">
        <v>32.536350250244141</v>
      </c>
      <c r="Q30" s="1">
        <v>33.416114807128906</v>
      </c>
      <c r="R30" s="1">
        <v>399.70880126953125</v>
      </c>
      <c r="S30" s="1">
        <v>393.492919921875</v>
      </c>
      <c r="T30" s="1">
        <v>16.669464111328125</v>
      </c>
      <c r="U30" s="1">
        <v>33.277606964111328</v>
      </c>
      <c r="V30" s="1">
        <v>28.670238494873047</v>
      </c>
      <c r="W30" s="1">
        <v>57.235008239746094</v>
      </c>
      <c r="X30" s="1">
        <v>300.15728759765625</v>
      </c>
      <c r="Y30" s="1">
        <v>149.79852294921875</v>
      </c>
      <c r="Z30" s="1">
        <v>2.4103619158267975E-2</v>
      </c>
      <c r="AA30" s="1">
        <v>88.21026611328125</v>
      </c>
      <c r="AB30" s="1">
        <v>230.01576232910156</v>
      </c>
      <c r="AC30" s="1">
        <v>-1.7959651947021484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1.1035194396972654</v>
      </c>
      <c r="AL30">
        <f>(U30-T30)/(1000-U30)*AK30</f>
        <v>1.8958295191404628E-2</v>
      </c>
      <c r="AM30">
        <f>(P30+273.15)</f>
        <v>305.68635025024412</v>
      </c>
      <c r="AN30">
        <f>(O30+273.15)</f>
        <v>306.41814651489256</v>
      </c>
      <c r="AO30">
        <f>(Y30*AG30+Z30*AH30)*AI30</f>
        <v>23.967763136153735</v>
      </c>
      <c r="AP30">
        <f>((AO30+0.00000010773*(AN30^4-AM30^4))-AL30*44100)/(L30*51.4+0.00000043092*AM30^3)</f>
        <v>-6.5655029304021824</v>
      </c>
      <c r="AQ30">
        <f>0.61365*EXP(17.502*J30/(240.97+J30))</f>
        <v>4.921973670089943</v>
      </c>
      <c r="AR30">
        <f>AQ30*1000/AA30</f>
        <v>55.798195459120976</v>
      </c>
      <c r="AS30">
        <f>(AR30-U30)</f>
        <v>22.520588495009648</v>
      </c>
      <c r="AT30">
        <f>IF(D30,P30,(O30+P30)/2)</f>
        <v>32.902248382568359</v>
      </c>
      <c r="AU30">
        <f>0.61365*EXP(17.502*AT30/(240.97+AT30))</f>
        <v>5.0244245984499747</v>
      </c>
      <c r="AV30">
        <f>IF(AS30&lt;&gt;0,(1000-(AR30+U30)/2)/AS30*AL30,0)</f>
        <v>0.80432767185649123</v>
      </c>
      <c r="AW30">
        <f>U30*AA30/1000</f>
        <v>2.9354265659174414</v>
      </c>
      <c r="AX30">
        <f>(AU30-AW30)</f>
        <v>2.0889980325325332</v>
      </c>
      <c r="AY30">
        <f>1/(1.6/F30+1.37/N30)</f>
        <v>0.51666100393461178</v>
      </c>
      <c r="AZ30">
        <f>G30*AA30*0.001</f>
        <v>33.560108426823312</v>
      </c>
      <c r="BA30">
        <f>G30/S30</f>
        <v>0.96686825303766311</v>
      </c>
      <c r="BB30">
        <f>(1-AL30*AA30/AQ30/F30)*100</f>
        <v>65.69563806506909</v>
      </c>
      <c r="BC30">
        <f>(S30-E30/(N30/1.35))</f>
        <v>393.68234895553439</v>
      </c>
      <c r="BD30">
        <f>E30*BB30/100/BC30</f>
        <v>-1.0022647327971393E-3</v>
      </c>
    </row>
    <row r="31" spans="1:56" x14ac:dyDescent="0.35">
      <c r="A31" s="1" t="s">
        <v>0</v>
      </c>
      <c r="B31" s="1" t="s">
        <v>4808</v>
      </c>
      <c r="K31" s="1">
        <v>2.72</v>
      </c>
    </row>
    <row r="32" spans="1:56" x14ac:dyDescent="0.35">
      <c r="A32" s="1" t="s">
        <v>0</v>
      </c>
      <c r="B32" s="1" t="s">
        <v>4807</v>
      </c>
      <c r="K32" s="1">
        <v>2.72</v>
      </c>
    </row>
    <row r="33" spans="1:56" x14ac:dyDescent="0.35">
      <c r="A33" s="1">
        <v>6</v>
      </c>
      <c r="B33" s="1" t="s">
        <v>4806</v>
      </c>
      <c r="C33" s="1">
        <v>1459.0000020340085</v>
      </c>
      <c r="D33" s="1">
        <v>0</v>
      </c>
      <c r="E33">
        <f>(R33-S33*(1000-T33)/(1000-U33))*AK33</f>
        <v>0.12790180244273558</v>
      </c>
      <c r="F33">
        <f>IF(AV33&lt;&gt;0,1/(1/AV33-1/N33),0)</f>
        <v>0.93719157612811754</v>
      </c>
      <c r="G33">
        <f>((AY33-AL33/2)*S33-E33)/(AY33+AL33/2)</f>
        <v>378.65479116687544</v>
      </c>
      <c r="H33">
        <f>AL33*1000</f>
        <v>18.357897543438938</v>
      </c>
      <c r="I33">
        <f>(AQ33-AW33)</f>
        <v>2.0127097744903684</v>
      </c>
      <c r="J33">
        <f>(P33+AP33*D33)</f>
        <v>32.535526275634766</v>
      </c>
      <c r="K33" s="1"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33.257236480712891</v>
      </c>
      <c r="P33" s="1">
        <v>32.535526275634766</v>
      </c>
      <c r="Q33" s="1">
        <v>33.398117065429688</v>
      </c>
      <c r="R33" s="1">
        <v>399.93710327148438</v>
      </c>
      <c r="S33" s="1">
        <v>393.278564453125</v>
      </c>
      <c r="T33" s="1">
        <v>16.891017913818359</v>
      </c>
      <c r="U33" s="1">
        <v>32.978511810302734</v>
      </c>
      <c r="V33" s="1">
        <v>29.068992614746094</v>
      </c>
      <c r="W33" s="1">
        <v>56.755142211914063</v>
      </c>
      <c r="X33" s="1">
        <v>300.15084838867188</v>
      </c>
      <c r="Y33" s="1">
        <v>300.19357299804688</v>
      </c>
      <c r="Z33" s="1">
        <v>8.9189417660236359E-2</v>
      </c>
      <c r="AA33" s="1">
        <v>88.21002197265625</v>
      </c>
      <c r="AB33" s="1">
        <v>229.78565979003906</v>
      </c>
      <c r="AC33" s="1">
        <v>-1.7626669406890869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1.1034957661348228</v>
      </c>
      <c r="AL33">
        <f>(U33-T33)/(1000-U33)*AK33</f>
        <v>1.8357897543438938E-2</v>
      </c>
      <c r="AM33">
        <f>(P33+273.15)</f>
        <v>305.68552627563474</v>
      </c>
      <c r="AN33">
        <f>(O33+273.15)</f>
        <v>306.40723648071287</v>
      </c>
      <c r="AO33">
        <f>(Y33*AG33+Z33*AH33)*AI33</f>
        <v>48.030970606111623</v>
      </c>
      <c r="AP33">
        <f>((AO33+0.00000010773*(AN33^4-AM33^4))-AL33*44100)/(L33*51.4+0.00000043092*AM33^3)</f>
        <v>-6.1533259009313648</v>
      </c>
      <c r="AQ33">
        <f>0.61365*EXP(17.502*J33/(240.97+J33))</f>
        <v>4.921745025902676</v>
      </c>
      <c r="AR33">
        <f>AQ33*1000/AA33</f>
        <v>55.795757849695825</v>
      </c>
      <c r="AS33">
        <f>(AR33-U33)</f>
        <v>22.81724603939309</v>
      </c>
      <c r="AT33">
        <f>IF(D33,P33,(O33+P33)/2)</f>
        <v>32.896381378173828</v>
      </c>
      <c r="AU33">
        <f>0.61365*EXP(17.502*AT33/(240.97+AT33))</f>
        <v>5.0227673217727675</v>
      </c>
      <c r="AV33">
        <f>IF(AS33&lt;&gt;0,(1000-(AR33+U33)/2)/AS33*AL33,0)</f>
        <v>0.76885015131517698</v>
      </c>
      <c r="AW33">
        <f>U33*AA33/1000</f>
        <v>2.9090352514123077</v>
      </c>
      <c r="AX33">
        <f>(AU33-AW33)</f>
        <v>2.1137320703604598</v>
      </c>
      <c r="AY33">
        <f>1/(1.6/F33+1.37/N33)</f>
        <v>0.49326794033677296</v>
      </c>
      <c r="AZ33">
        <f>G33*AA33*0.001</f>
        <v>33.401147448881645</v>
      </c>
      <c r="BA33">
        <f>G33/S33</f>
        <v>0.96281573772884188</v>
      </c>
      <c r="BB33">
        <f>(1-AL33*AA33/AQ33/F33)*100</f>
        <v>64.893027054101125</v>
      </c>
      <c r="BC33">
        <f>(S33-E33/(N33/1.35))</f>
        <v>393.23822487505453</v>
      </c>
      <c r="BD33">
        <f>E33*BB33/100/BC33</f>
        <v>2.1106633590419437E-4</v>
      </c>
    </row>
    <row r="34" spans="1:56" x14ac:dyDescent="0.35">
      <c r="A34" s="1" t="s">
        <v>0</v>
      </c>
      <c r="B34" s="1" t="s">
        <v>4805</v>
      </c>
      <c r="K34" s="1">
        <v>2.72</v>
      </c>
    </row>
    <row r="35" spans="1:56" x14ac:dyDescent="0.35">
      <c r="A35" s="1" t="s">
        <v>0</v>
      </c>
      <c r="B35" s="1" t="s">
        <v>4804</v>
      </c>
      <c r="K35" s="1">
        <v>2.72</v>
      </c>
    </row>
    <row r="36" spans="1:56" x14ac:dyDescent="0.35">
      <c r="A36" s="1">
        <v>7</v>
      </c>
      <c r="B36" s="1" t="s">
        <v>4803</v>
      </c>
      <c r="C36" s="1">
        <v>1662.5000020451844</v>
      </c>
      <c r="D36" s="1">
        <v>0</v>
      </c>
      <c r="E36">
        <f>(R36-S36*(1000-T36)/(1000-U36))*AK36</f>
        <v>0.21998890931026385</v>
      </c>
      <c r="F36">
        <f>IF(AV36&lt;&gt;0,1/(1/AV36-1/N36),0)</f>
        <v>0.85350927852445801</v>
      </c>
      <c r="G36">
        <f>((AY36-AL36/2)*S36-E36)/(AY36+AL36/2)</f>
        <v>378.08178990789173</v>
      </c>
      <c r="H36">
        <f>AL36*1000</f>
        <v>17.506454807062777</v>
      </c>
      <c r="I36">
        <f>(AQ36-AW36)</f>
        <v>2.0741058948896387</v>
      </c>
      <c r="J36">
        <f>(P36+AP36*D36)</f>
        <v>32.588397979736328</v>
      </c>
      <c r="K36" s="1"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33.26971435546875</v>
      </c>
      <c r="P36" s="1">
        <v>32.588397979736328</v>
      </c>
      <c r="Q36" s="1">
        <v>33.399272918701172</v>
      </c>
      <c r="R36" s="1">
        <v>399.82476806640625</v>
      </c>
      <c r="S36" s="1">
        <v>393.3848876953125</v>
      </c>
      <c r="T36" s="1">
        <v>17.100543975830078</v>
      </c>
      <c r="U36" s="1">
        <v>32.449462890625</v>
      </c>
      <c r="V36" s="1">
        <v>29.408597946166992</v>
      </c>
      <c r="W36" s="1">
        <v>55.804843902587891</v>
      </c>
      <c r="X36" s="1">
        <v>300.16702270507813</v>
      </c>
      <c r="Y36" s="1">
        <v>500.48175048828125</v>
      </c>
      <c r="Z36" s="1">
        <v>0.1602950245141983</v>
      </c>
      <c r="AA36" s="1">
        <v>88.208831787109375</v>
      </c>
      <c r="AB36" s="1">
        <v>229.85246276855469</v>
      </c>
      <c r="AC36" s="1">
        <v>-1.6937398910522461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1.1035552305333751</v>
      </c>
      <c r="AL36">
        <f>(U36-T36)/(1000-U36)*AK36</f>
        <v>1.7506454807062779E-2</v>
      </c>
      <c r="AM36">
        <f>(P36+273.15)</f>
        <v>305.73839797973631</v>
      </c>
      <c r="AN36">
        <f>(O36+273.15)</f>
        <v>306.41971435546873</v>
      </c>
      <c r="AO36">
        <f>(Y36*AG36+Z36*AH36)*AI36</f>
        <v>80.077078288262783</v>
      </c>
      <c r="AP36">
        <f>((AO36+0.00000010773*(AN36^4-AM36^4))-AL36*44100)/(L36*51.4+0.00000043092*AM36^3)</f>
        <v>-5.5881067944937319</v>
      </c>
      <c r="AQ36">
        <f>0.61365*EXP(17.502*J36/(240.97+J36))</f>
        <v>4.9364351085908273</v>
      </c>
      <c r="AR36">
        <f>AQ36*1000/AA36</f>
        <v>55.963048241074496</v>
      </c>
      <c r="AS36">
        <f>(AR36-U36)</f>
        <v>23.513585350449496</v>
      </c>
      <c r="AT36">
        <f>IF(D36,P36,(O36+P36)/2)</f>
        <v>32.929056167602539</v>
      </c>
      <c r="AU36">
        <f>0.61365*EXP(17.502*AT36/(240.97+AT36))</f>
        <v>5.0320031583360079</v>
      </c>
      <c r="AV36">
        <f>IF(AS36&lt;&gt;0,(1000-(AR36+U36)/2)/AS36*AL36,0)</f>
        <v>0.71161244626991338</v>
      </c>
      <c r="AW36">
        <f>U36*AA36/1000</f>
        <v>2.8623292137011886</v>
      </c>
      <c r="AX36">
        <f>(AU36-AW36)</f>
        <v>2.1696739446348192</v>
      </c>
      <c r="AY36">
        <f>1/(1.6/F36+1.37/N36)</f>
        <v>0.4556471029251129</v>
      </c>
      <c r="AZ36">
        <f>G36*AA36*0.001</f>
        <v>33.35015300775445</v>
      </c>
      <c r="BA36">
        <f>G36/S36</f>
        <v>0.96109891796536562</v>
      </c>
      <c r="BB36">
        <f>(1-AL36*AA36/AQ36/F36)*100</f>
        <v>63.348766257536873</v>
      </c>
      <c r="BC36">
        <f>(S36-E36/(N36/1.35))</f>
        <v>393.31550431202726</v>
      </c>
      <c r="BD36">
        <f>E36*BB36/100/BC36</f>
        <v>3.5432180634533479E-4</v>
      </c>
    </row>
    <row r="37" spans="1:56" x14ac:dyDescent="0.35">
      <c r="A37" s="1" t="s">
        <v>0</v>
      </c>
      <c r="B37" s="1" t="s">
        <v>4802</v>
      </c>
      <c r="K37" s="1">
        <v>2.72</v>
      </c>
    </row>
    <row r="38" spans="1:56" x14ac:dyDescent="0.35">
      <c r="A38" s="1" t="s">
        <v>0</v>
      </c>
      <c r="B38" s="1" t="s">
        <v>4801</v>
      </c>
      <c r="K38" s="1">
        <v>2.72</v>
      </c>
    </row>
    <row r="39" spans="1:56" x14ac:dyDescent="0.35">
      <c r="A39" s="1">
        <v>8</v>
      </c>
      <c r="B39" s="1" t="s">
        <v>4800</v>
      </c>
      <c r="C39" s="1">
        <v>1865.0000020563602</v>
      </c>
      <c r="D39" s="1">
        <v>0</v>
      </c>
      <c r="E39">
        <f>(R39-S39*(1000-T39)/(1000-U39))*AK39</f>
        <v>-0.70692000694362145</v>
      </c>
      <c r="F39">
        <f>IF(AV39&lt;&gt;0,1/(1/AV39-1/N39),0)</f>
        <v>0.72102613093051027</v>
      </c>
      <c r="G39">
        <f>((AY39-AL39/2)*S39-E39)/(AY39+AL39/2)</f>
        <v>380.97723725747898</v>
      </c>
      <c r="H39">
        <f>AL39*1000</f>
        <v>15.990837178132391</v>
      </c>
      <c r="I39">
        <f>(AQ39-AW39)</f>
        <v>2.1859321699385834</v>
      </c>
      <c r="J39">
        <f>(P39+AP39*D39)</f>
        <v>32.635364532470703</v>
      </c>
      <c r="K39" s="1"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33.300056457519531</v>
      </c>
      <c r="P39" s="1">
        <v>32.635364532470703</v>
      </c>
      <c r="Q39" s="1">
        <v>33.416099548339844</v>
      </c>
      <c r="R39" s="1">
        <v>400.01681518554688</v>
      </c>
      <c r="S39" s="1">
        <v>394.93435668945313</v>
      </c>
      <c r="T39" s="1">
        <v>17.292142868041992</v>
      </c>
      <c r="U39" s="1">
        <v>31.329370498657227</v>
      </c>
      <c r="V39" s="1">
        <v>29.688161849975586</v>
      </c>
      <c r="W39" s="1">
        <v>53.788093566894531</v>
      </c>
      <c r="X39" s="1">
        <v>300.14761352539063</v>
      </c>
      <c r="Y39" s="1">
        <v>750.68804931640625</v>
      </c>
      <c r="Z39" s="1">
        <v>0.14462912082672119</v>
      </c>
      <c r="AA39" s="1">
        <v>88.210655212402344</v>
      </c>
      <c r="AB39" s="1">
        <v>229.81950378417969</v>
      </c>
      <c r="AC39" s="1">
        <v>-1.5170842409133911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1.1034838732551122</v>
      </c>
      <c r="AL39">
        <f>(U39-T39)/(1000-U39)*AK39</f>
        <v>1.5990837178132392E-2</v>
      </c>
      <c r="AM39">
        <f>(P39+273.15)</f>
        <v>305.78536453247068</v>
      </c>
      <c r="AN39">
        <f>(O39+273.15)</f>
        <v>306.45005645751951</v>
      </c>
      <c r="AO39">
        <f>(Y39*AG39+Z39*AH39)*AI39</f>
        <v>120.11008520595533</v>
      </c>
      <c r="AP39">
        <f>((AO39+0.00000010773*(AN39^4-AM39^4))-AL39*44100)/(L39*51.4+0.00000043092*AM39^3)</f>
        <v>-4.7158377391227253</v>
      </c>
      <c r="AQ39">
        <f>0.61365*EXP(17.502*J39/(240.97+J39))</f>
        <v>4.9495164690172455</v>
      </c>
      <c r="AR39">
        <f>AQ39*1000/AA39</f>
        <v>56.110188243124476</v>
      </c>
      <c r="AS39">
        <f>(AR39-U39)</f>
        <v>24.780817744467249</v>
      </c>
      <c r="AT39">
        <f>IF(D39,P39,(O39+P39)/2)</f>
        <v>32.967710494995117</v>
      </c>
      <c r="AU39">
        <f>0.61365*EXP(17.502*AT39/(240.97+AT39))</f>
        <v>5.0429482452326004</v>
      </c>
      <c r="AV39">
        <f>IF(AS39&lt;&gt;0,(1000-(AR39+U39)/2)/AS39*AL39,0)</f>
        <v>0.61707896254403272</v>
      </c>
      <c r="AW39">
        <f>U39*AA39/1000</f>
        <v>2.7635842990786621</v>
      </c>
      <c r="AX39">
        <f>(AU39-AW39)</f>
        <v>2.2793639461539383</v>
      </c>
      <c r="AY39">
        <f>1/(1.6/F39+1.37/N39)</f>
        <v>0.39383613513968413</v>
      </c>
      <c r="AZ39">
        <f>G39*AA39*0.001</f>
        <v>33.606251719493088</v>
      </c>
      <c r="BA39">
        <f>G39/S39</f>
        <v>0.96465964736780552</v>
      </c>
      <c r="BB39">
        <f>(1-AL39*AA39/AQ39/F39)*100</f>
        <v>60.47440001368949</v>
      </c>
      <c r="BC39">
        <f>(S39-E39/(N39/1.35))</f>
        <v>395.15731566473755</v>
      </c>
      <c r="BD39">
        <f>E39*BB39/100/BC39</f>
        <v>-1.08186187077603E-3</v>
      </c>
    </row>
    <row r="40" spans="1:56" x14ac:dyDescent="0.35">
      <c r="A40" s="1" t="s">
        <v>0</v>
      </c>
      <c r="B40" s="1" t="s">
        <v>4799</v>
      </c>
      <c r="K40" s="1">
        <v>2.72</v>
      </c>
    </row>
    <row r="41" spans="1:56" x14ac:dyDescent="0.35">
      <c r="A41" s="1" t="s">
        <v>0</v>
      </c>
      <c r="B41" s="1" t="s">
        <v>4798</v>
      </c>
      <c r="K41" s="1">
        <v>2.72</v>
      </c>
    </row>
    <row r="42" spans="1:56" x14ac:dyDescent="0.35">
      <c r="A42" s="1">
        <v>9</v>
      </c>
      <c r="B42" s="1" t="s">
        <v>4797</v>
      </c>
      <c r="C42" s="1">
        <v>2068.0000020563602</v>
      </c>
      <c r="D42" s="1">
        <v>0</v>
      </c>
      <c r="E42">
        <f>(R42-S42*(1000-T42)/(1000-U42))*AK42</f>
        <v>-1.0926413855774224</v>
      </c>
      <c r="F42">
        <f>IF(AV42&lt;&gt;0,1/(1/AV42-1/N42),0)</f>
        <v>0.48971593486659076</v>
      </c>
      <c r="G42">
        <f>((AY42-AL42/2)*S42-E42)/(AY42+AL42/2)</f>
        <v>382.42263763301207</v>
      </c>
      <c r="H42">
        <f>AL42*1000</f>
        <v>12.782627516563299</v>
      </c>
      <c r="I42">
        <f>(AQ42-AW42)</f>
        <v>2.4565557946975289</v>
      </c>
      <c r="J42">
        <f>(P42+AP42*D42)</f>
        <v>32.782783508300781</v>
      </c>
      <c r="K42" s="1"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33.362106323242188</v>
      </c>
      <c r="P42" s="1">
        <v>32.782783508300781</v>
      </c>
      <c r="Q42" s="1">
        <v>33.455772399902344</v>
      </c>
      <c r="R42" s="1">
        <v>399.95944213867188</v>
      </c>
      <c r="S42" s="1">
        <v>396.35842895507813</v>
      </c>
      <c r="T42" s="1">
        <v>17.477638244628906</v>
      </c>
      <c r="U42" s="1">
        <v>28.728168487548828</v>
      </c>
      <c r="V42" s="1">
        <v>29.903463363647461</v>
      </c>
      <c r="W42" s="1">
        <v>49.152622222900391</v>
      </c>
      <c r="X42" s="1">
        <v>300.16278076171875</v>
      </c>
      <c r="Y42" s="1">
        <v>1000.4095458984375</v>
      </c>
      <c r="Z42" s="1">
        <v>0</v>
      </c>
      <c r="AA42" s="1">
        <v>88.213653564453125</v>
      </c>
      <c r="AB42" s="1">
        <v>229.4075927734375</v>
      </c>
      <c r="AC42" s="1">
        <v>-1.2517656087875366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1.1035396351533775</v>
      </c>
      <c r="AL42">
        <f>(U42-T42)/(1000-U42)*AK42</f>
        <v>1.2782627516563299E-2</v>
      </c>
      <c r="AM42">
        <f>(P42+273.15)</f>
        <v>305.93278350830076</v>
      </c>
      <c r="AN42">
        <f>(O42+273.15)</f>
        <v>306.51210632324216</v>
      </c>
      <c r="AO42">
        <f>(Y42*AG42+Z42*AH42)*AI42</f>
        <v>160.06552376600666</v>
      </c>
      <c r="AP42">
        <f>((AO42+0.00000010773*(AN42^4-AM42^4))-AL42*44100)/(L42*51.4+0.00000043092*AM42^3)</f>
        <v>-3.2407025057142858</v>
      </c>
      <c r="AQ42">
        <f>0.61365*EXP(17.502*J42/(240.97+J42))</f>
        <v>4.9907724971994005</v>
      </c>
      <c r="AR42">
        <f>AQ42*1000/AA42</f>
        <v>56.575964100080071</v>
      </c>
      <c r="AS42">
        <f>(AR42-U42)</f>
        <v>27.847795612531243</v>
      </c>
      <c r="AT42">
        <f>IF(D42,P42,(O42+P42)/2)</f>
        <v>33.072444915771484</v>
      </c>
      <c r="AU42">
        <f>0.61365*EXP(17.502*AT42/(240.97+AT42))</f>
        <v>5.0727082682374958</v>
      </c>
      <c r="AV42">
        <f>IF(AS42&lt;&gt;0,(1000-(AR42+U42)/2)/AS42*AL42,0)</f>
        <v>0.43943952370905009</v>
      </c>
      <c r="AW42">
        <f>U42*AA42/1000</f>
        <v>2.5342167025018716</v>
      </c>
      <c r="AX42">
        <f>(AU42-AW42)</f>
        <v>2.5384915657356242</v>
      </c>
      <c r="AY42">
        <f>1/(1.6/F42+1.37/N42)</f>
        <v>0.27876370061921718</v>
      </c>
      <c r="AZ42">
        <f>G42*AA42*0.001</f>
        <v>33.73489807136292</v>
      </c>
      <c r="BA42">
        <f>G42/S42</f>
        <v>0.96484043152859134</v>
      </c>
      <c r="BB42">
        <f>(1-AL42*AA42/AQ42/F42)*100</f>
        <v>53.863575466532311</v>
      </c>
      <c r="BC42">
        <f>(S42-E42/(N42/1.35))</f>
        <v>396.70304249167185</v>
      </c>
      <c r="BD42">
        <f>E42*BB42/100/BC42</f>
        <v>-1.4835674402759705E-3</v>
      </c>
    </row>
    <row r="43" spans="1:56" x14ac:dyDescent="0.35">
      <c r="A43" s="1" t="s">
        <v>0</v>
      </c>
      <c r="B43" s="1" t="s">
        <v>4796</v>
      </c>
      <c r="K43" s="1">
        <v>2.72</v>
      </c>
    </row>
    <row r="44" spans="1:56" x14ac:dyDescent="0.35">
      <c r="A44" s="1" t="s">
        <v>0</v>
      </c>
      <c r="B44" s="1" t="s">
        <v>4795</v>
      </c>
      <c r="K44" s="1">
        <v>2.72</v>
      </c>
    </row>
    <row r="45" spans="1:56" x14ac:dyDescent="0.35">
      <c r="A45" s="1">
        <v>10</v>
      </c>
      <c r="B45" s="1" t="s">
        <v>4794</v>
      </c>
      <c r="C45" s="1">
        <v>2269.5000020675361</v>
      </c>
      <c r="D45" s="1">
        <v>0</v>
      </c>
      <c r="E45">
        <f>(R45-S45*(1000-T45)/(1000-U45))*AK45</f>
        <v>-0.76768047917610538</v>
      </c>
      <c r="F45">
        <f>IF(AV45&lt;&gt;0,1/(1/AV45-1/N45),0)</f>
        <v>0.32907780410961568</v>
      </c>
      <c r="G45">
        <f>((AY45-AL45/2)*S45-E45)/(AY45+AL45/2)</f>
        <v>381.31793111814227</v>
      </c>
      <c r="H45">
        <f>AL45*1000</f>
        <v>9.8387438509380019</v>
      </c>
      <c r="I45">
        <f>(AQ45-AW45)</f>
        <v>2.7220106603409779</v>
      </c>
      <c r="J45">
        <f>(P45+AP45*D45)</f>
        <v>32.980915069580078</v>
      </c>
      <c r="K45" s="1"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33.450756072998047</v>
      </c>
      <c r="P45" s="1">
        <v>32.980915069580078</v>
      </c>
      <c r="Q45" s="1">
        <v>33.523693084716797</v>
      </c>
      <c r="R45" s="1">
        <v>400.03118896484375</v>
      </c>
      <c r="S45" s="1">
        <v>397.18600463867188</v>
      </c>
      <c r="T45" s="1">
        <v>17.668439865112305</v>
      </c>
      <c r="U45" s="1">
        <v>26.348165512084961</v>
      </c>
      <c r="V45" s="1">
        <v>30.085508346557617</v>
      </c>
      <c r="W45" s="1">
        <v>44.865192413330078</v>
      </c>
      <c r="X45" s="1">
        <v>300.19692993164063</v>
      </c>
      <c r="Y45" s="1">
        <v>1249.721435546875</v>
      </c>
      <c r="Z45" s="1">
        <v>0.10726357251405716</v>
      </c>
      <c r="AA45" s="1">
        <v>88.229339599609375</v>
      </c>
      <c r="AB45" s="1">
        <v>228.67875671386719</v>
      </c>
      <c r="AC45" s="1">
        <v>-1.0540410280227661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1.103665183572208</v>
      </c>
      <c r="AL45">
        <f>(U45-T45)/(1000-U45)*AK45</f>
        <v>9.8387438509380011E-3</v>
      </c>
      <c r="AM45">
        <f>(P45+273.15)</f>
        <v>306.13091506958006</v>
      </c>
      <c r="AN45">
        <f>(O45+273.15)</f>
        <v>306.60075607299802</v>
      </c>
      <c r="AO45">
        <f>(Y45*AG45+Z45*AH45)*AI45</f>
        <v>199.95542521814787</v>
      </c>
      <c r="AP45">
        <f>((AO45+0.00000010773*(AN45^4-AM45^4))-AL45*44100)/(L45*51.4+0.00000043092*AM45^3)</f>
        <v>-1.8641444467227277</v>
      </c>
      <c r="AQ45">
        <f>0.61365*EXP(17.502*J45/(240.97+J45))</f>
        <v>5.0466919031334374</v>
      </c>
      <c r="AR45">
        <f>AQ45*1000/AA45</f>
        <v>57.199701664272467</v>
      </c>
      <c r="AS45">
        <f>(AR45-U45)</f>
        <v>30.851536152187506</v>
      </c>
      <c r="AT45">
        <f>IF(D45,P45,(O45+P45)/2)</f>
        <v>33.215835571289063</v>
      </c>
      <c r="AU45">
        <f>0.61365*EXP(17.502*AT45/(240.97+AT45))</f>
        <v>5.1137001071665429</v>
      </c>
      <c r="AV45">
        <f>IF(AS45&lt;&gt;0,(1000-(AR45+U45)/2)/AS45*AL45,0)</f>
        <v>0.30558416191050336</v>
      </c>
      <c r="AW45">
        <f>U45*AA45/1000</f>
        <v>2.3246812427924595</v>
      </c>
      <c r="AX45">
        <f>(AU45-AW45)</f>
        <v>2.7890188643740834</v>
      </c>
      <c r="AY45">
        <f>1/(1.6/F45+1.37/N45)</f>
        <v>0.19297049022942106</v>
      </c>
      <c r="AZ45">
        <f>G45*AA45*0.001</f>
        <v>33.643429240043027</v>
      </c>
      <c r="BA45">
        <f>G45/S45</f>
        <v>0.96004875968637138</v>
      </c>
      <c r="BB45">
        <f>(1-AL45*AA45/AQ45/F45)*100</f>
        <v>47.730625900184265</v>
      </c>
      <c r="BC45">
        <f>(S45-E45/(N45/1.35))</f>
        <v>397.42812715791274</v>
      </c>
      <c r="BD45">
        <f>E45*BB45/100/BC45</f>
        <v>-9.2197474860327951E-4</v>
      </c>
    </row>
    <row r="46" spans="1:56" x14ac:dyDescent="0.35">
      <c r="A46" s="1" t="s">
        <v>0</v>
      </c>
      <c r="B46" s="1" t="s">
        <v>4793</v>
      </c>
      <c r="K46" s="1">
        <v>2.72</v>
      </c>
    </row>
    <row r="47" spans="1:56" x14ac:dyDescent="0.35">
      <c r="A47" s="1" t="s">
        <v>0</v>
      </c>
      <c r="B47" s="1" t="s">
        <v>4792</v>
      </c>
      <c r="K47" s="1">
        <v>2.72</v>
      </c>
    </row>
    <row r="48" spans="1:56" x14ac:dyDescent="0.35">
      <c r="A48" s="1">
        <v>11</v>
      </c>
      <c r="B48" s="1" t="s">
        <v>4791</v>
      </c>
      <c r="C48" s="1">
        <v>2471.5000020675361</v>
      </c>
      <c r="D48" s="1">
        <v>0</v>
      </c>
      <c r="E48">
        <f>(R48-S48*(1000-T48)/(1000-U48))*AK48</f>
        <v>-0.71867893743016942</v>
      </c>
      <c r="F48">
        <f>IF(AV48&lt;&gt;0,1/(1/AV48-1/N48),0)</f>
        <v>0.21447998295998003</v>
      </c>
      <c r="G48">
        <f>((AY48-AL48/2)*S48-E48)/(AY48+AL48/2)</f>
        <v>381.92026439995465</v>
      </c>
      <c r="H48">
        <f>AL48*1000</f>
        <v>7.1694841382171486</v>
      </c>
      <c r="I48">
        <f>(AQ48-AW48)</f>
        <v>2.9700077394760678</v>
      </c>
      <c r="J48">
        <f>(P48+AP48*D48)</f>
        <v>33.185562133789063</v>
      </c>
      <c r="K48" s="1"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33.549903869628906</v>
      </c>
      <c r="P48" s="1">
        <v>33.185562133789063</v>
      </c>
      <c r="Q48" s="1">
        <v>33.598037719726563</v>
      </c>
      <c r="R48" s="1">
        <v>400.01742553710938</v>
      </c>
      <c r="S48" s="1">
        <v>398.08261108398438</v>
      </c>
      <c r="T48" s="1">
        <v>17.85930061340332</v>
      </c>
      <c r="U48" s="1">
        <v>24.198232650756836</v>
      </c>
      <c r="V48" s="1">
        <v>30.242452621459961</v>
      </c>
      <c r="W48" s="1">
        <v>40.976627349853516</v>
      </c>
      <c r="X48" s="1">
        <v>300.1942138671875</v>
      </c>
      <c r="Y48" s="1">
        <v>1599.920654296875</v>
      </c>
      <c r="Z48" s="1">
        <v>4.459342360496521E-2</v>
      </c>
      <c r="AA48" s="1">
        <v>88.23016357421875</v>
      </c>
      <c r="AB48" s="1">
        <v>228.30126953125</v>
      </c>
      <c r="AC48" s="1">
        <v>-0.87573903799057007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1.1036551980411302</v>
      </c>
      <c r="AL48">
        <f>(U48-T48)/(1000-U48)*AK48</f>
        <v>7.1694841382171489E-3</v>
      </c>
      <c r="AM48">
        <f>(P48+273.15)</f>
        <v>306.33556213378904</v>
      </c>
      <c r="AN48">
        <f>(O48+273.15)</f>
        <v>306.69990386962888</v>
      </c>
      <c r="AO48">
        <f>(Y48*AG48+Z48*AH48)*AI48</f>
        <v>255.98729896573786</v>
      </c>
      <c r="AP48">
        <f>((AO48+0.00000010773*(AN48^4-AM48^4))-AL48*44100)/(L48*51.4+0.00000043092*AM48^3)</f>
        <v>-0.45481147165661551</v>
      </c>
      <c r="AQ48">
        <f>0.61365*EXP(17.502*J48/(240.97+J48))</f>
        <v>5.1050217644593445</v>
      </c>
      <c r="AR48">
        <f>AQ48*1000/AA48</f>
        <v>57.86027768343677</v>
      </c>
      <c r="AS48">
        <f>(AR48-U48)</f>
        <v>33.662045032679934</v>
      </c>
      <c r="AT48">
        <f>IF(D48,P48,(O48+P48)/2)</f>
        <v>33.367733001708984</v>
      </c>
      <c r="AU48">
        <f>0.61365*EXP(17.502*AT48/(240.97+AT48))</f>
        <v>5.1574378599580886</v>
      </c>
      <c r="AV48">
        <f>IF(AS48&lt;&gt;0,(1000-(AR48+U48)/2)/AS48*AL48,0)</f>
        <v>0.20424562849402197</v>
      </c>
      <c r="AW48">
        <f>U48*AA48/1000</f>
        <v>2.1350140249832767</v>
      </c>
      <c r="AX48">
        <f>(AU48-AW48)</f>
        <v>3.0224238349748118</v>
      </c>
      <c r="AY48">
        <f>1/(1.6/F48+1.37/N48)</f>
        <v>0.12853518272785866</v>
      </c>
      <c r="AZ48">
        <f>G48*AA48*0.001</f>
        <v>33.696887400316875</v>
      </c>
      <c r="BA48">
        <f>G48/S48</f>
        <v>0.95939951599488493</v>
      </c>
      <c r="BB48">
        <f>(1-AL48*AA48/AQ48/F48)*100</f>
        <v>42.227570910826259</v>
      </c>
      <c r="BC48">
        <f>(S48-E48/(N48/1.35))</f>
        <v>398.30927876614646</v>
      </c>
      <c r="BD48">
        <f>E48*BB48/100/BC48</f>
        <v>-7.619221396614153E-4</v>
      </c>
    </row>
    <row r="49" spans="1:56" x14ac:dyDescent="0.35">
      <c r="A49" s="1" t="s">
        <v>0</v>
      </c>
      <c r="B49" s="1" t="s">
        <v>4790</v>
      </c>
      <c r="K49" s="1">
        <v>2.72</v>
      </c>
    </row>
    <row r="50" spans="1:56" x14ac:dyDescent="0.35">
      <c r="A50" s="1" t="s">
        <v>0</v>
      </c>
      <c r="B50" s="1" t="s">
        <v>4785</v>
      </c>
      <c r="K50" s="1">
        <v>2.72</v>
      </c>
    </row>
    <row r="51" spans="1:56" x14ac:dyDescent="0.35">
      <c r="A51" s="1">
        <v>12</v>
      </c>
      <c r="B51" s="1" t="s">
        <v>4789</v>
      </c>
      <c r="C51" s="1">
        <v>2673.5000020675361</v>
      </c>
      <c r="D51" s="1">
        <v>0</v>
      </c>
      <c r="E51">
        <f>(R51-S51*(1000-T51)/(1000-U51))*AK51</f>
        <v>-0.43267837895587691</v>
      </c>
      <c r="F51">
        <f>IF(AV51&lt;&gt;0,1/(1/AV51-1/N51),0)</f>
        <v>0.13193546433040498</v>
      </c>
      <c r="G51">
        <f>((AY51-AL51/2)*S51-E51)/(AY51+AL51/2)</f>
        <v>380.63398720578095</v>
      </c>
      <c r="H51">
        <f>AL51*1000</f>
        <v>4.8546669123851567</v>
      </c>
      <c r="I51">
        <f>(AQ51-AW51)</f>
        <v>3.2108096452062664</v>
      </c>
      <c r="J51">
        <f>(P51+AP51*D51)</f>
        <v>33.456939697265625</v>
      </c>
      <c r="K51" s="1"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33.679229736328125</v>
      </c>
      <c r="P51" s="1">
        <v>33.456939697265625</v>
      </c>
      <c r="Q51" s="1">
        <v>33.693485260009766</v>
      </c>
      <c r="R51" s="1">
        <v>400.15997314453125</v>
      </c>
      <c r="S51" s="1">
        <v>398.7977294921875</v>
      </c>
      <c r="T51" s="1">
        <v>18.055578231811523</v>
      </c>
      <c r="U51" s="1">
        <v>22.356229782104492</v>
      </c>
      <c r="V51" s="1">
        <v>30.354013442993164</v>
      </c>
      <c r="W51" s="1">
        <v>37.584026336669922</v>
      </c>
      <c r="X51" s="1">
        <v>300.17514038085938</v>
      </c>
      <c r="Y51" s="1">
        <v>1999.3668212890625</v>
      </c>
      <c r="Z51" s="1">
        <v>8.5570260882377625E-2</v>
      </c>
      <c r="AA51" s="1">
        <v>88.228919982910156</v>
      </c>
      <c r="AB51" s="1">
        <v>227.85090637207031</v>
      </c>
      <c r="AC51" s="1">
        <v>-0.71532356739044189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1.1035850749296299</v>
      </c>
      <c r="AL51">
        <f>(U51-T51)/(1000-U51)*AK51</f>
        <v>4.8546669123851567E-3</v>
      </c>
      <c r="AM51">
        <f>(P51+273.15)</f>
        <v>306.6069396972656</v>
      </c>
      <c r="AN51">
        <f>(O51+273.15)</f>
        <v>306.8292297363281</v>
      </c>
      <c r="AO51">
        <f>(Y51*AG51+Z51*AH51)*AI51</f>
        <v>319.89868425595705</v>
      </c>
      <c r="AP51">
        <f>((AO51+0.00000010773*(AN51^4-AM51^4))-AL51*44100)/(L51*51.4+0.00000043092*AM51^3)</f>
        <v>0.88683986224018607</v>
      </c>
      <c r="AQ51">
        <f>0.61365*EXP(17.502*J51/(240.97+J51))</f>
        <v>5.1832756537711164</v>
      </c>
      <c r="AR51">
        <f>AQ51*1000/AA51</f>
        <v>58.748034712145532</v>
      </c>
      <c r="AS51">
        <f>(AR51-U51)</f>
        <v>36.39180493004104</v>
      </c>
      <c r="AT51">
        <f>IF(D51,P51,(O51+P51)/2)</f>
        <v>33.568084716796875</v>
      </c>
      <c r="AU51">
        <f>0.61365*EXP(17.502*AT51/(240.97+AT51))</f>
        <v>5.2156251379315091</v>
      </c>
      <c r="AV51">
        <f>IF(AS51&lt;&gt;0,(1000-(AR51+U51)/2)/AS51*AL51,0)</f>
        <v>0.1279903491099835</v>
      </c>
      <c r="AW51">
        <f>U51*AA51/1000</f>
        <v>1.9724660085648502</v>
      </c>
      <c r="AX51">
        <f>(AU51-AW51)</f>
        <v>3.2431591293666591</v>
      </c>
      <c r="AY51">
        <f>1/(1.6/F51+1.37/N51)</f>
        <v>8.0339297970264692E-2</v>
      </c>
      <c r="AZ51">
        <f>G51*AA51*0.001</f>
        <v>33.582925599954898</v>
      </c>
      <c r="BA51">
        <f>G51/S51</f>
        <v>0.95445374699215191</v>
      </c>
      <c r="BB51">
        <f>(1-AL51*AA51/AQ51/F51)*100</f>
        <v>37.366808075188104</v>
      </c>
      <c r="BC51">
        <f>(S51-E51/(N51/1.35))</f>
        <v>398.93419405260761</v>
      </c>
      <c r="BD51">
        <f>E51*BB51/100/BC51</f>
        <v>-4.0527511017508084E-4</v>
      </c>
    </row>
    <row r="52" spans="1:56" x14ac:dyDescent="0.35">
      <c r="A52" s="1" t="s">
        <v>0</v>
      </c>
      <c r="B52" s="1" t="s">
        <v>4788</v>
      </c>
    </row>
    <row r="53" spans="1:56" x14ac:dyDescent="0.35">
      <c r="A53" s="1" t="s">
        <v>0</v>
      </c>
      <c r="B53" s="1" t="s">
        <v>4787</v>
      </c>
    </row>
    <row r="54" spans="1:56" x14ac:dyDescent="0.35">
      <c r="A54" s="1" t="s">
        <v>0</v>
      </c>
      <c r="B54" s="1" t="s">
        <v>4786</v>
      </c>
    </row>
    <row r="55" spans="1:56" x14ac:dyDescent="0.35">
      <c r="A55" s="1" t="s">
        <v>0</v>
      </c>
      <c r="B55" s="1" t="s">
        <v>4785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16CEAD-5C6A-4C85-B1C1-1A1C7BD9F1EB}">
  <dimension ref="A1:BD55"/>
  <sheetViews>
    <sheetView zoomScale="44" workbookViewId="0">
      <selection activeCell="K18" sqref="K18:K51"/>
    </sheetView>
  </sheetViews>
  <sheetFormatPr defaultRowHeight="14.5" x14ac:dyDescent="0.35"/>
  <sheetData>
    <row r="1" spans="1:56" x14ac:dyDescent="0.35">
      <c r="A1" s="1" t="s">
        <v>70</v>
      </c>
    </row>
    <row r="2" spans="1:56" x14ac:dyDescent="0.35">
      <c r="A2" s="1" t="s">
        <v>1974</v>
      </c>
    </row>
    <row r="3" spans="1:56" x14ac:dyDescent="0.35">
      <c r="A3" s="1" t="s">
        <v>69</v>
      </c>
      <c r="B3" s="1" t="s">
        <v>68</v>
      </c>
    </row>
    <row r="4" spans="1:56" x14ac:dyDescent="0.35">
      <c r="A4" s="1" t="s">
        <v>67</v>
      </c>
      <c r="B4" s="1" t="s">
        <v>66</v>
      </c>
      <c r="C4" s="1">
        <v>1</v>
      </c>
      <c r="D4" s="1">
        <v>0.15999999642372131</v>
      </c>
    </row>
    <row r="5" spans="1:56" x14ac:dyDescent="0.35">
      <c r="A5" s="1" t="s">
        <v>65</v>
      </c>
      <c r="B5" s="1">
        <v>4</v>
      </c>
    </row>
    <row r="6" spans="1:56" x14ac:dyDescent="0.35">
      <c r="A6" s="1" t="s">
        <v>64</v>
      </c>
      <c r="B6" s="1" t="s">
        <v>63</v>
      </c>
    </row>
    <row r="7" spans="1:56" x14ac:dyDescent="0.35">
      <c r="A7" s="1" t="s">
        <v>0</v>
      </c>
      <c r="B7" s="1" t="s">
        <v>62</v>
      </c>
    </row>
    <row r="9" spans="1:56" x14ac:dyDescent="0.35">
      <c r="A9" s="1" t="s">
        <v>61</v>
      </c>
      <c r="B9" s="1" t="s">
        <v>60</v>
      </c>
      <c r="C9" s="1" t="s">
        <v>59</v>
      </c>
      <c r="D9" s="1" t="s">
        <v>58</v>
      </c>
      <c r="E9" s="1" t="s">
        <v>57</v>
      </c>
      <c r="F9" s="1" t="s">
        <v>56</v>
      </c>
      <c r="G9" s="1" t="s">
        <v>55</v>
      </c>
      <c r="H9" s="1" t="s">
        <v>54</v>
      </c>
      <c r="I9" s="1" t="s">
        <v>53</v>
      </c>
      <c r="J9" s="1" t="s">
        <v>52</v>
      </c>
      <c r="K9" s="1" t="s">
        <v>51</v>
      </c>
      <c r="L9" s="1" t="s">
        <v>50</v>
      </c>
      <c r="M9" s="1" t="s">
        <v>49</v>
      </c>
      <c r="N9" s="1" t="s">
        <v>48</v>
      </c>
      <c r="O9" s="1" t="s">
        <v>47</v>
      </c>
      <c r="P9" s="1" t="s">
        <v>46</v>
      </c>
      <c r="Q9" s="1" t="s">
        <v>45</v>
      </c>
      <c r="R9" s="1" t="s">
        <v>44</v>
      </c>
      <c r="S9" s="1" t="s">
        <v>43</v>
      </c>
      <c r="T9" s="1" t="s">
        <v>42</v>
      </c>
      <c r="U9" s="1" t="s">
        <v>41</v>
      </c>
      <c r="V9" s="1" t="s">
        <v>40</v>
      </c>
      <c r="W9" s="1" t="s">
        <v>39</v>
      </c>
      <c r="X9" s="1" t="s">
        <v>38</v>
      </c>
      <c r="Y9" s="1" t="s">
        <v>37</v>
      </c>
      <c r="Z9" s="1" t="s">
        <v>36</v>
      </c>
      <c r="AA9" s="1" t="s">
        <v>35</v>
      </c>
      <c r="AB9" s="1" t="s">
        <v>34</v>
      </c>
      <c r="AC9" s="1" t="s">
        <v>33</v>
      </c>
      <c r="AD9" s="1" t="s">
        <v>32</v>
      </c>
      <c r="AE9" s="1" t="s">
        <v>31</v>
      </c>
      <c r="AF9" s="1" t="s">
        <v>30</v>
      </c>
      <c r="AG9" s="1" t="s">
        <v>29</v>
      </c>
      <c r="AH9" s="1" t="s">
        <v>28</v>
      </c>
      <c r="AI9" s="1" t="s">
        <v>27</v>
      </c>
      <c r="AJ9" s="1" t="s">
        <v>26</v>
      </c>
      <c r="AK9" s="1" t="s">
        <v>25</v>
      </c>
      <c r="AL9" s="1" t="s">
        <v>24</v>
      </c>
      <c r="AM9" s="1" t="s">
        <v>23</v>
      </c>
      <c r="AN9" s="1" t="s">
        <v>22</v>
      </c>
      <c r="AO9" s="1" t="s">
        <v>21</v>
      </c>
      <c r="AP9" s="1" t="s">
        <v>20</v>
      </c>
      <c r="AQ9" s="1" t="s">
        <v>19</v>
      </c>
      <c r="AR9" s="1" t="s">
        <v>18</v>
      </c>
      <c r="AS9" s="1" t="s">
        <v>17</v>
      </c>
      <c r="AT9" s="1" t="s">
        <v>16</v>
      </c>
      <c r="AU9" s="1" t="s">
        <v>15</v>
      </c>
      <c r="AV9" s="1" t="s">
        <v>14</v>
      </c>
      <c r="AW9" s="1" t="s">
        <v>13</v>
      </c>
      <c r="AX9" s="1" t="s">
        <v>12</v>
      </c>
      <c r="AY9" s="1" t="s">
        <v>11</v>
      </c>
      <c r="AZ9" s="1" t="s">
        <v>10</v>
      </c>
      <c r="BA9" s="1" t="s">
        <v>9</v>
      </c>
      <c r="BB9" s="1" t="s">
        <v>8</v>
      </c>
      <c r="BC9" s="1" t="s">
        <v>7</v>
      </c>
      <c r="BD9" s="1" t="s">
        <v>6</v>
      </c>
    </row>
    <row r="10" spans="1:56" x14ac:dyDescent="0.35">
      <c r="A10" s="1" t="s">
        <v>5</v>
      </c>
      <c r="B10" s="1" t="s">
        <v>5</v>
      </c>
      <c r="C10" s="1" t="s">
        <v>5</v>
      </c>
      <c r="D10" s="1" t="s">
        <v>5</v>
      </c>
      <c r="E10" s="1" t="s">
        <v>4</v>
      </c>
      <c r="F10" s="1" t="s">
        <v>4</v>
      </c>
      <c r="G10" s="1" t="s">
        <v>4</v>
      </c>
      <c r="H10" s="1" t="s">
        <v>4</v>
      </c>
      <c r="I10" s="1" t="s">
        <v>4</v>
      </c>
      <c r="J10" s="1" t="s">
        <v>4</v>
      </c>
      <c r="K10" s="1" t="s">
        <v>5</v>
      </c>
      <c r="L10" s="1" t="s">
        <v>4</v>
      </c>
      <c r="M10" s="1" t="s">
        <v>5</v>
      </c>
      <c r="N10" s="1" t="s">
        <v>4</v>
      </c>
      <c r="O10" s="1" t="s">
        <v>5</v>
      </c>
      <c r="P10" s="1" t="s">
        <v>5</v>
      </c>
      <c r="Q10" s="1" t="s">
        <v>5</v>
      </c>
      <c r="R10" s="1" t="s">
        <v>5</v>
      </c>
      <c r="S10" s="1" t="s">
        <v>5</v>
      </c>
      <c r="T10" s="1" t="s">
        <v>5</v>
      </c>
      <c r="U10" s="1" t="s">
        <v>5</v>
      </c>
      <c r="V10" s="1" t="s">
        <v>5</v>
      </c>
      <c r="W10" s="1" t="s">
        <v>5</v>
      </c>
      <c r="X10" s="1" t="s">
        <v>5</v>
      </c>
      <c r="Y10" s="1" t="s">
        <v>5</v>
      </c>
      <c r="Z10" s="1" t="s">
        <v>5</v>
      </c>
      <c r="AA10" s="1" t="s">
        <v>5</v>
      </c>
      <c r="AB10" s="1" t="s">
        <v>5</v>
      </c>
      <c r="AC10" s="1" t="s">
        <v>5</v>
      </c>
      <c r="AD10" s="1" t="s">
        <v>5</v>
      </c>
      <c r="AE10" s="1" t="s">
        <v>5</v>
      </c>
      <c r="AF10" s="1" t="s">
        <v>5</v>
      </c>
      <c r="AG10" s="1" t="s">
        <v>5</v>
      </c>
      <c r="AH10" s="1" t="s">
        <v>5</v>
      </c>
      <c r="AI10" s="1" t="s">
        <v>5</v>
      </c>
      <c r="AJ10" s="1" t="s">
        <v>5</v>
      </c>
      <c r="AK10" s="1" t="s">
        <v>4</v>
      </c>
      <c r="AL10" s="1" t="s">
        <v>4</v>
      </c>
      <c r="AM10" s="1" t="s">
        <v>4</v>
      </c>
      <c r="AN10" s="1" t="s">
        <v>4</v>
      </c>
      <c r="AO10" s="1" t="s">
        <v>4</v>
      </c>
      <c r="AP10" s="1" t="s">
        <v>4</v>
      </c>
      <c r="AQ10" s="1" t="s">
        <v>4</v>
      </c>
      <c r="AR10" s="1" t="s">
        <v>4</v>
      </c>
      <c r="AS10" s="1" t="s">
        <v>4</v>
      </c>
      <c r="AT10" s="1" t="s">
        <v>4</v>
      </c>
      <c r="AU10" s="1" t="s">
        <v>4</v>
      </c>
      <c r="AV10" s="1" t="s">
        <v>4</v>
      </c>
      <c r="AW10" s="1" t="s">
        <v>4</v>
      </c>
      <c r="AX10" s="1" t="s">
        <v>4</v>
      </c>
      <c r="AY10" s="1" t="s">
        <v>4</v>
      </c>
      <c r="AZ10" s="1" t="s">
        <v>4</v>
      </c>
      <c r="BA10" s="1" t="s">
        <v>4</v>
      </c>
      <c r="BB10" s="1" t="s">
        <v>4</v>
      </c>
      <c r="BC10" s="1" t="s">
        <v>4</v>
      </c>
      <c r="BD10" s="1" t="s">
        <v>4</v>
      </c>
    </row>
    <row r="11" spans="1:56" x14ac:dyDescent="0.35">
      <c r="A11" s="1" t="s">
        <v>0</v>
      </c>
      <c r="B11" s="1" t="s">
        <v>1973</v>
      </c>
    </row>
    <row r="12" spans="1:56" x14ac:dyDescent="0.35">
      <c r="A12" s="1" t="s">
        <v>0</v>
      </c>
      <c r="B12" s="1" t="s">
        <v>1972</v>
      </c>
    </row>
    <row r="13" spans="1:56" x14ac:dyDescent="0.35">
      <c r="A13" s="1" t="s">
        <v>0</v>
      </c>
      <c r="B13" s="1" t="s">
        <v>1971</v>
      </c>
    </row>
    <row r="14" spans="1:56" x14ac:dyDescent="0.35">
      <c r="A14" s="1" t="s">
        <v>0</v>
      </c>
      <c r="B14" s="1" t="s">
        <v>1970</v>
      </c>
    </row>
    <row r="15" spans="1:56" x14ac:dyDescent="0.35">
      <c r="A15" s="1" t="s">
        <v>0</v>
      </c>
      <c r="B15" s="1" t="s">
        <v>1969</v>
      </c>
    </row>
    <row r="16" spans="1:56" x14ac:dyDescent="0.35">
      <c r="A16" s="1" t="s">
        <v>0</v>
      </c>
      <c r="B16" s="1" t="s">
        <v>1968</v>
      </c>
    </row>
    <row r="17" spans="1:56" x14ac:dyDescent="0.35">
      <c r="A17" s="1" t="s">
        <v>0</v>
      </c>
      <c r="B17" s="1" t="s">
        <v>1967</v>
      </c>
    </row>
    <row r="18" spans="1:56" x14ac:dyDescent="0.35">
      <c r="A18" s="1">
        <v>1</v>
      </c>
      <c r="B18" s="1" t="s">
        <v>1966</v>
      </c>
      <c r="C18" s="1">
        <v>397.50000269338489</v>
      </c>
      <c r="D18" s="1">
        <v>0</v>
      </c>
      <c r="E18">
        <f>(R18-S18*(1000-T18)/(1000-U18))*AK18</f>
        <v>-5.1491537010584505</v>
      </c>
      <c r="F18">
        <f>IF(AV18&lt;&gt;0,1/(1/AV18-1/N18),0)</f>
        <v>5.9375393029646553</v>
      </c>
      <c r="G18">
        <f>((AY18-AL18/2)*S18-E18)/(AY18+AL18/2)</f>
        <v>384.3110696912733</v>
      </c>
      <c r="H18">
        <f>AL18*1000</f>
        <v>40.271588843746976</v>
      </c>
      <c r="I18">
        <f>(AQ18-AW18)</f>
        <v>1.3651208673649911</v>
      </c>
      <c r="J18">
        <f>(P18+AP18*D18)</f>
        <v>30.802234649658203</v>
      </c>
      <c r="K18" s="1"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31.689786911010742</v>
      </c>
      <c r="P18" s="1">
        <v>30.802234649658203</v>
      </c>
      <c r="Q18" s="1">
        <v>31.772506713867188</v>
      </c>
      <c r="R18" s="1">
        <v>400.05685424804688</v>
      </c>
      <c r="S18" s="1">
        <v>390.4727783203125</v>
      </c>
      <c r="T18" s="1">
        <v>-7.161683589220047E-2</v>
      </c>
      <c r="U18" s="1">
        <v>35.141086578369141</v>
      </c>
      <c r="V18" s="1">
        <v>-0.13446305692195892</v>
      </c>
      <c r="W18" s="1">
        <v>65.978584289550781</v>
      </c>
      <c r="X18" s="1">
        <v>300.14569091796875</v>
      </c>
      <c r="Y18" s="1">
        <v>-0.12486207485198975</v>
      </c>
      <c r="Z18" s="1">
        <v>2.7720799669623375E-2</v>
      </c>
      <c r="AA18" s="1">
        <v>88.091636657714844</v>
      </c>
      <c r="AB18" s="1">
        <v>22.039999008178711</v>
      </c>
      <c r="AC18" s="1">
        <v>0.74836909770965576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1.1034768048454731</v>
      </c>
      <c r="AL18">
        <f>(U18-T18)/(1000-U18)*AK18</f>
        <v>4.0271588843746979E-2</v>
      </c>
      <c r="AM18">
        <f>(P18+273.15)</f>
        <v>303.95223464965818</v>
      </c>
      <c r="AN18">
        <f>(O18+273.15)</f>
        <v>304.83978691101072</v>
      </c>
      <c r="AO18">
        <f>(Y18*AG18+Z18*AH18)*AI18</f>
        <v>-1.9977931529776782E-2</v>
      </c>
      <c r="AP18">
        <f>((AO18+0.00000010773*(AN18^4-AM18^4))-AL18*44100)/(L18*51.4+0.00000043092*AM18^3)</f>
        <v>-14.456407712715276</v>
      </c>
      <c r="AQ18">
        <f>0.61365*EXP(17.502*J18/(240.97+J18))</f>
        <v>4.4607566979839852</v>
      </c>
      <c r="AR18">
        <f>AQ18*1000/AA18</f>
        <v>50.637686700231413</v>
      </c>
      <c r="AS18">
        <f>(AR18-U18)</f>
        <v>15.496600121862272</v>
      </c>
      <c r="AT18">
        <f>IF(D18,P18,(O18+P18)/2)</f>
        <v>31.246010780334473</v>
      </c>
      <c r="AU18">
        <f>0.61365*EXP(17.502*AT18/(240.97+AT18))</f>
        <v>4.575047025288467</v>
      </c>
      <c r="AV18">
        <f>IF(AS18&lt;&gt;0,(1000-(AR18+U18)/2)/AS18*AL18,0)</f>
        <v>2.4872788092964351</v>
      </c>
      <c r="AW18">
        <f>U18*AA18/1000</f>
        <v>3.0956358306189942</v>
      </c>
      <c r="AX18">
        <f>(AU18-AW18)</f>
        <v>1.4794111946694728</v>
      </c>
      <c r="AY18">
        <f>1/(1.6/F18+1.37/N18)</f>
        <v>1.6962396655098868</v>
      </c>
      <c r="AZ18">
        <f>G18*AA18*0.001</f>
        <v>33.854591114781378</v>
      </c>
      <c r="BA18">
        <f>G18/S18</f>
        <v>0.9842198765928194</v>
      </c>
      <c r="BB18">
        <f>(1-AL18*AA18/AQ18/F18)*100</f>
        <v>86.605749730018459</v>
      </c>
      <c r="BC18">
        <f>(S18-E18/(N18/1.35))</f>
        <v>392.09679521259659</v>
      </c>
      <c r="BD18">
        <f>E18*BB18/100/BC18</f>
        <v>-1.1373373161937537E-2</v>
      </c>
    </row>
    <row r="19" spans="1:56" x14ac:dyDescent="0.35">
      <c r="A19" s="1" t="s">
        <v>0</v>
      </c>
      <c r="B19" s="1" t="s">
        <v>1965</v>
      </c>
      <c r="K19" s="1">
        <v>2.72</v>
      </c>
    </row>
    <row r="20" spans="1:56" x14ac:dyDescent="0.35">
      <c r="A20" s="1" t="s">
        <v>0</v>
      </c>
      <c r="B20" s="1" t="s">
        <v>1964</v>
      </c>
      <c r="K20" s="1">
        <v>2.72</v>
      </c>
    </row>
    <row r="21" spans="1:56" x14ac:dyDescent="0.35">
      <c r="A21" s="1">
        <v>2</v>
      </c>
      <c r="B21" s="1" t="s">
        <v>1963</v>
      </c>
      <c r="C21" s="1">
        <v>602.00000268220901</v>
      </c>
      <c r="D21" s="1">
        <v>0</v>
      </c>
      <c r="E21">
        <f>(R21-S21*(1000-T21)/(1000-U21))*AK21</f>
        <v>-6.1739180780961789</v>
      </c>
      <c r="F21">
        <f>IF(AV21&lt;&gt;0,1/(1/AV21-1/N21),0)</f>
        <v>5.4286698070133381</v>
      </c>
      <c r="G21">
        <f>((AY21-AL21/2)*S21-E21)/(AY21+AL21/2)</f>
        <v>386.04031146336627</v>
      </c>
      <c r="H21">
        <f>AL21*1000</f>
        <v>39.547291317575322</v>
      </c>
      <c r="I21">
        <f>(AQ21-AW21)</f>
        <v>1.3937531529687379</v>
      </c>
      <c r="J21">
        <f>(P21+AP21*D21)</f>
        <v>30.707901000976563</v>
      </c>
      <c r="K21" s="1"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31.733009338378906</v>
      </c>
      <c r="P21" s="1">
        <v>30.707901000976563</v>
      </c>
      <c r="Q21" s="1">
        <v>31.838815689086914</v>
      </c>
      <c r="R21" s="1">
        <v>400.14166259765625</v>
      </c>
      <c r="S21" s="1">
        <v>391.69943237304688</v>
      </c>
      <c r="T21" s="1">
        <v>-5.1226463168859482E-2</v>
      </c>
      <c r="U21" s="1">
        <v>34.546043395996094</v>
      </c>
      <c r="V21" s="1">
        <v>-9.5938079059123993E-2</v>
      </c>
      <c r="W21" s="1">
        <v>64.698616027832031</v>
      </c>
      <c r="X21" s="1">
        <v>300.17559814453125</v>
      </c>
      <c r="Y21" s="1">
        <v>25.649707794189453</v>
      </c>
      <c r="Z21" s="1">
        <v>7.7138625085353851E-2</v>
      </c>
      <c r="AA21" s="1">
        <v>88.086265563964844</v>
      </c>
      <c r="AB21" s="1">
        <v>22.593053817749023</v>
      </c>
      <c r="AC21" s="1">
        <v>0.89974296092987061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1.1035867578843057</v>
      </c>
      <c r="AL21">
        <f>(U21-T21)/(1000-U21)*AK21</f>
        <v>3.9547291317575319E-2</v>
      </c>
      <c r="AM21">
        <f>(P21+273.15)</f>
        <v>303.85790100097654</v>
      </c>
      <c r="AN21">
        <f>(O21+273.15)</f>
        <v>304.88300933837888</v>
      </c>
      <c r="AO21">
        <f>(Y21*AG21+Z21*AH21)*AI21</f>
        <v>4.1039531553398092</v>
      </c>
      <c r="AP21">
        <f>((AO21+0.00000010773*(AN21^4-AM21^4))-AL21*44100)/(L21*51.4+0.00000043092*AM21^3)</f>
        <v>-14.148684152371859</v>
      </c>
      <c r="AQ21">
        <f>0.61365*EXP(17.502*J21/(240.97+J21))</f>
        <v>4.4367851057327039</v>
      </c>
      <c r="AR21">
        <f>AQ21*1000/AA21</f>
        <v>50.368636669139782</v>
      </c>
      <c r="AS21">
        <f>(AR21-U21)</f>
        <v>15.822593273143688</v>
      </c>
      <c r="AT21">
        <f>IF(D21,P21,(O21+P21)/2)</f>
        <v>31.220455169677734</v>
      </c>
      <c r="AU21">
        <f>0.61365*EXP(17.502*AT21/(240.97+AT21))</f>
        <v>4.5683968958827608</v>
      </c>
      <c r="AV21">
        <f>IF(AS21&lt;&gt;0,(1000-(AR21+U21)/2)/AS21*AL21,0)</f>
        <v>2.3933003818668097</v>
      </c>
      <c r="AW21">
        <f>U21*AA21/1000</f>
        <v>3.043031952763966</v>
      </c>
      <c r="AX21">
        <f>(AU21-AW21)</f>
        <v>1.5253649431187948</v>
      </c>
      <c r="AY21">
        <f>1/(1.6/F21+1.37/N21)</f>
        <v>1.6265480413283273</v>
      </c>
      <c r="AZ21">
        <f>G21*AA21*0.001</f>
        <v>34.004849393957784</v>
      </c>
      <c r="BA21">
        <f>G21/S21</f>
        <v>0.9855523893016751</v>
      </c>
      <c r="BB21">
        <f>(1-AL21*AA21/AQ21/F21)*100</f>
        <v>85.536842348058798</v>
      </c>
      <c r="BC21">
        <f>(S21-E21/(N21/1.35))</f>
        <v>393.64665473860674</v>
      </c>
      <c r="BD21">
        <f>E21*BB21/100/BC21</f>
        <v>-1.3415520009095863E-2</v>
      </c>
    </row>
    <row r="22" spans="1:56" x14ac:dyDescent="0.35">
      <c r="A22" s="1" t="s">
        <v>0</v>
      </c>
      <c r="B22" s="1" t="s">
        <v>1962</v>
      </c>
      <c r="K22" s="1">
        <v>2.72</v>
      </c>
    </row>
    <row r="23" spans="1:56" x14ac:dyDescent="0.35">
      <c r="A23" s="1" t="s">
        <v>0</v>
      </c>
      <c r="B23" s="1" t="s">
        <v>1961</v>
      </c>
      <c r="K23" s="1">
        <v>2.72</v>
      </c>
    </row>
    <row r="24" spans="1:56" x14ac:dyDescent="0.35">
      <c r="A24" s="1">
        <v>3</v>
      </c>
      <c r="B24" s="1" t="s">
        <v>1960</v>
      </c>
      <c r="C24" s="1">
        <v>806.00000268220901</v>
      </c>
      <c r="D24" s="1">
        <v>0</v>
      </c>
      <c r="E24">
        <f>(R24-S24*(1000-T24)/(1000-U24))*AK24</f>
        <v>-6.6517551449389662</v>
      </c>
      <c r="F24">
        <f>IF(AV24&lt;&gt;0,1/(1/AV24-1/N24),0)</f>
        <v>5.1141332761328577</v>
      </c>
      <c r="G24">
        <f>((AY24-AL24/2)*S24-E24)/(AY24+AL24/2)</f>
        <v>386.74972298813515</v>
      </c>
      <c r="H24">
        <f>AL24*1000</f>
        <v>39.009330478315945</v>
      </c>
      <c r="I24">
        <f>(AQ24-AW24)</f>
        <v>1.4125050511039534</v>
      </c>
      <c r="J24">
        <f>(P24+AP24*D24)</f>
        <v>30.63587760925293</v>
      </c>
      <c r="K24" s="1"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31.750221252441406</v>
      </c>
      <c r="P24" s="1">
        <v>30.63587760925293</v>
      </c>
      <c r="Q24" s="1">
        <v>31.868703842163086</v>
      </c>
      <c r="R24" s="1">
        <v>399.99075317382813</v>
      </c>
      <c r="S24" s="1">
        <v>392.15524291992188</v>
      </c>
      <c r="T24" s="1">
        <v>-1.933438703417778E-2</v>
      </c>
      <c r="U24" s="1">
        <v>34.12689208984375</v>
      </c>
      <c r="V24" s="1">
        <v>-3.6173868924379349E-2</v>
      </c>
      <c r="W24" s="1">
        <v>63.850055694580078</v>
      </c>
      <c r="X24" s="1">
        <v>300.13369750976563</v>
      </c>
      <c r="Y24" s="1">
        <v>49.4927978515625</v>
      </c>
      <c r="Z24" s="1">
        <v>5.1827006042003632E-2</v>
      </c>
      <c r="AA24" s="1">
        <v>88.0845947265625</v>
      </c>
      <c r="AB24" s="1">
        <v>22.726211547851563</v>
      </c>
      <c r="AC24" s="1">
        <v>0.94844156503677368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1.1034327114329616</v>
      </c>
      <c r="AL24">
        <f>(U24-T24)/(1000-U24)*AK24</f>
        <v>3.9009330478315944E-2</v>
      </c>
      <c r="AM24">
        <f>(P24+273.15)</f>
        <v>303.78587760925291</v>
      </c>
      <c r="AN24">
        <f>(O24+273.15)</f>
        <v>304.90022125244138</v>
      </c>
      <c r="AO24">
        <f>(Y24*AG24+Z24*AH24)*AI24</f>
        <v>7.9188474792499619</v>
      </c>
      <c r="AP24">
        <f>((AO24+0.00000010773*(AN24^4-AM24^4))-AL24*44100)/(L24*51.4+0.00000043092*AM24^3)</f>
        <v>-13.915258280168279</v>
      </c>
      <c r="AQ24">
        <f>0.61365*EXP(17.502*J24/(240.97+J24))</f>
        <v>4.4185585101149716</v>
      </c>
      <c r="AR24">
        <f>AQ24*1000/AA24</f>
        <v>50.162670599000052</v>
      </c>
      <c r="AS24">
        <f>(AR24-U24)</f>
        <v>16.035778509156302</v>
      </c>
      <c r="AT24">
        <f>IF(D24,P24,(O24+P24)/2)</f>
        <v>31.193049430847168</v>
      </c>
      <c r="AU24">
        <f>0.61365*EXP(17.502*AT24/(240.97+AT24))</f>
        <v>4.561274679094768</v>
      </c>
      <c r="AV24">
        <f>IF(AS24&lt;&gt;0,(1000-(AR24+U24)/2)/AS24*AL24,0)</f>
        <v>2.3301201593411722</v>
      </c>
      <c r="AW24">
        <f>U24*AA24/1000</f>
        <v>3.0060534590110182</v>
      </c>
      <c r="AX24">
        <f>(AU24-AW24)</f>
        <v>1.5552212200837499</v>
      </c>
      <c r="AY24">
        <f>1/(1.6/F24+1.37/N24)</f>
        <v>1.5799637363269083</v>
      </c>
      <c r="AZ24">
        <f>G24*AA24*0.001</f>
        <v>34.066692610020198</v>
      </c>
      <c r="BA24">
        <f>G24/S24</f>
        <v>0.98621586723783639</v>
      </c>
      <c r="BB24">
        <f>(1-AL24*AA24/AQ24/F24)*100</f>
        <v>84.793971326740163</v>
      </c>
      <c r="BC24">
        <f>(S24-E24/(N24/1.35))</f>
        <v>394.25317266641554</v>
      </c>
      <c r="BD24">
        <f>E24*BB24/100/BC24</f>
        <v>-1.4306257352802221E-2</v>
      </c>
    </row>
    <row r="25" spans="1:56" x14ac:dyDescent="0.35">
      <c r="A25" s="1" t="s">
        <v>0</v>
      </c>
      <c r="B25" s="1" t="s">
        <v>1959</v>
      </c>
      <c r="K25" s="1">
        <v>2.72</v>
      </c>
    </row>
    <row r="26" spans="1:56" x14ac:dyDescent="0.35">
      <c r="A26" s="1" t="s">
        <v>0</v>
      </c>
      <c r="B26" s="1" t="s">
        <v>1958</v>
      </c>
      <c r="K26" s="1">
        <v>2.72</v>
      </c>
    </row>
    <row r="27" spans="1:56" x14ac:dyDescent="0.35">
      <c r="A27" s="1">
        <v>4</v>
      </c>
      <c r="B27" s="1" t="s">
        <v>1957</v>
      </c>
      <c r="C27" s="1">
        <v>1011.000002682209</v>
      </c>
      <c r="D27" s="1">
        <v>0</v>
      </c>
      <c r="E27">
        <f>(R27-S27*(1000-T27)/(1000-U27))*AK27</f>
        <v>-6.7498874802241229</v>
      </c>
      <c r="F27">
        <f>IF(AV27&lt;&gt;0,1/(1/AV27-1/N27),0)</f>
        <v>4.9384841791449912</v>
      </c>
      <c r="G27">
        <f>((AY27-AL27/2)*S27-E27)/(AY27+AL27/2)</f>
        <v>386.95598113965451</v>
      </c>
      <c r="H27">
        <f>AL27*1000</f>
        <v>38.804358197252625</v>
      </c>
      <c r="I27">
        <f>(AQ27-AW27)</f>
        <v>1.4278684986425167</v>
      </c>
      <c r="J27">
        <f>(P27+AP27*D27)</f>
        <v>30.654647827148438</v>
      </c>
      <c r="K27" s="1"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31.769414901733398</v>
      </c>
      <c r="P27" s="1">
        <v>30.654647827148438</v>
      </c>
      <c r="Q27" s="1">
        <v>31.892463684082031</v>
      </c>
      <c r="R27" s="1">
        <v>400.02700805664063</v>
      </c>
      <c r="S27" s="1">
        <v>392.34689331054688</v>
      </c>
      <c r="T27" s="1">
        <v>3.7662725895643234E-2</v>
      </c>
      <c r="U27" s="1">
        <v>34.007110595703125</v>
      </c>
      <c r="V27" s="1">
        <v>7.0387199521064758E-2</v>
      </c>
      <c r="W27" s="1">
        <v>63.555286407470703</v>
      </c>
      <c r="X27" s="1">
        <v>300.1475830078125</v>
      </c>
      <c r="Y27" s="1">
        <v>100.35828399658203</v>
      </c>
      <c r="Z27" s="1">
        <v>0.16873908042907715</v>
      </c>
      <c r="AA27" s="1">
        <v>88.082572937011719</v>
      </c>
      <c r="AB27" s="1">
        <v>22.757707595825195</v>
      </c>
      <c r="AC27" s="1">
        <v>0.960826575756073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1.1034837610581341</v>
      </c>
      <c r="AL27">
        <f>(U27-T27)/(1000-U27)*AK27</f>
        <v>3.8804358197252628E-2</v>
      </c>
      <c r="AM27">
        <f>(P27+273.15)</f>
        <v>303.80464782714841</v>
      </c>
      <c r="AN27">
        <f>(O27+273.15)</f>
        <v>304.91941490173338</v>
      </c>
      <c r="AO27">
        <f>(Y27*AG27+Z27*AH27)*AI27</f>
        <v>16.057325080543933</v>
      </c>
      <c r="AP27">
        <f>((AO27+0.00000010773*(AN27^4-AM27^4))-AL27*44100)/(L27*51.4+0.00000043092*AM27^3)</f>
        <v>-13.774240459416129</v>
      </c>
      <c r="AQ27">
        <f>0.61365*EXP(17.502*J27/(240.97+J27))</f>
        <v>4.4233022980655612</v>
      </c>
      <c r="AR27">
        <f>AQ27*1000/AA27</f>
        <v>50.217678146489732</v>
      </c>
      <c r="AS27">
        <f>(AR27-U27)</f>
        <v>16.210567550786607</v>
      </c>
      <c r="AT27">
        <f>IF(D27,P27,(O27+P27)/2)</f>
        <v>31.212031364440918</v>
      </c>
      <c r="AU27">
        <f>0.61365*EXP(17.502*AT27/(240.97+AT27))</f>
        <v>4.566206682984653</v>
      </c>
      <c r="AV27">
        <f>IF(AS27&lt;&gt;0,(1000-(AR27+U27)/2)/AS27*AL27,0)</f>
        <v>2.2929618993956185</v>
      </c>
      <c r="AW27">
        <f>U27*AA27/1000</f>
        <v>2.9954337994230444</v>
      </c>
      <c r="AX27">
        <f>(AU27-AW27)</f>
        <v>1.5707728835616086</v>
      </c>
      <c r="AY27">
        <f>1/(1.6/F27+1.37/N27)</f>
        <v>1.5526660788738891</v>
      </c>
      <c r="AZ27">
        <f>G27*AA27*0.001</f>
        <v>34.084078432146548</v>
      </c>
      <c r="BA27">
        <f>G27/S27</f>
        <v>0.98625983214648416</v>
      </c>
      <c r="BB27">
        <f>(1-AL27*AA27/AQ27/F27)*100</f>
        <v>84.353031468330329</v>
      </c>
      <c r="BC27">
        <f>(S27-E27/(N27/1.35))</f>
        <v>394.47577349655637</v>
      </c>
      <c r="BD27">
        <f>E27*BB27/100/BC27</f>
        <v>-1.4433673986623282E-2</v>
      </c>
    </row>
    <row r="28" spans="1:56" x14ac:dyDescent="0.35">
      <c r="A28" s="1" t="s">
        <v>0</v>
      </c>
      <c r="B28" s="1" t="s">
        <v>1956</v>
      </c>
      <c r="K28" s="1">
        <v>2.72</v>
      </c>
    </row>
    <row r="29" spans="1:56" x14ac:dyDescent="0.35">
      <c r="A29" s="1" t="s">
        <v>0</v>
      </c>
      <c r="B29" s="1" t="s">
        <v>1955</v>
      </c>
      <c r="K29" s="1">
        <v>2.72</v>
      </c>
    </row>
    <row r="30" spans="1:56" x14ac:dyDescent="0.35">
      <c r="A30" s="1">
        <v>5</v>
      </c>
      <c r="B30" s="1" t="s">
        <v>1954</v>
      </c>
      <c r="C30" s="1">
        <v>1216.000002682209</v>
      </c>
      <c r="D30" s="1">
        <v>0</v>
      </c>
      <c r="E30">
        <f>(R30-S30*(1000-T30)/(1000-U30))*AK30</f>
        <v>-6.8324580071169816</v>
      </c>
      <c r="F30">
        <f>IF(AV30&lt;&gt;0,1/(1/AV30-1/N30),0)</f>
        <v>4.8415449627710787</v>
      </c>
      <c r="G30">
        <f>((AY30-AL30/2)*S30-E30)/(AY30+AL30/2)</f>
        <v>387.1719420710121</v>
      </c>
      <c r="H30">
        <f>AL30*1000</f>
        <v>38.642790171869954</v>
      </c>
      <c r="I30">
        <f>(AQ30-AW30)</f>
        <v>1.4351230363925573</v>
      </c>
      <c r="J30">
        <f>(P30+AP30*D30)</f>
        <v>30.667598724365234</v>
      </c>
      <c r="K30" s="1"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31.792823791503906</v>
      </c>
      <c r="P30" s="1">
        <v>30.667598724365234</v>
      </c>
      <c r="Q30" s="1">
        <v>31.917072296142578</v>
      </c>
      <c r="R30" s="1">
        <v>400.08102416992188</v>
      </c>
      <c r="S30" s="1">
        <v>392.5274658203125</v>
      </c>
      <c r="T30" s="1">
        <v>0.13565360009670258</v>
      </c>
      <c r="U30" s="1">
        <v>33.962509155273438</v>
      </c>
      <c r="V30" s="1">
        <v>0.2531801164150238</v>
      </c>
      <c r="W30" s="1">
        <v>63.386684417724609</v>
      </c>
      <c r="X30" s="1">
        <v>300.17169189453125</v>
      </c>
      <c r="Y30" s="1">
        <v>149.63542175292969</v>
      </c>
      <c r="Z30" s="1">
        <v>0.16150476038455963</v>
      </c>
      <c r="AA30" s="1">
        <v>88.081092834472656</v>
      </c>
      <c r="AB30" s="1">
        <v>22.839262008666992</v>
      </c>
      <c r="AC30" s="1">
        <v>0.96415239572525024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1.1035723966710707</v>
      </c>
      <c r="AL30">
        <f>(U30-T30)/(1000-U30)*AK30</f>
        <v>3.8642790171869952E-2</v>
      </c>
      <c r="AM30">
        <f>(P30+273.15)</f>
        <v>303.81759872436521</v>
      </c>
      <c r="AN30">
        <f>(O30+273.15)</f>
        <v>304.94282379150388</v>
      </c>
      <c r="AO30">
        <f>(Y30*AG30+Z30*AH30)*AI30</f>
        <v>23.94166694533078</v>
      </c>
      <c r="AP30">
        <f>((AO30+0.00000010773*(AN30^4-AM30^4))-AL30*44100)/(L30*51.4+0.00000043092*AM30^3)</f>
        <v>-13.650067006492231</v>
      </c>
      <c r="AQ30">
        <f>0.61365*EXP(17.502*J30/(240.97+J30))</f>
        <v>4.4265779581898244</v>
      </c>
      <c r="AR30">
        <f>AQ30*1000/AA30</f>
        <v>50.255711137786612</v>
      </c>
      <c r="AS30">
        <f>(AR30-U30)</f>
        <v>16.293201982513175</v>
      </c>
      <c r="AT30">
        <f>IF(D30,P30,(O30+P30)/2)</f>
        <v>31.23021125793457</v>
      </c>
      <c r="AU30">
        <f>0.61365*EXP(17.502*AT30/(240.97+AT30))</f>
        <v>4.570934649487886</v>
      </c>
      <c r="AV30">
        <f>IF(AS30&lt;&gt;0,(1000-(AR30+U30)/2)/AS30*AL30,0)</f>
        <v>2.271841759764639</v>
      </c>
      <c r="AW30">
        <f>U30*AA30/1000</f>
        <v>2.991454921797267</v>
      </c>
      <c r="AX30">
        <f>(AU30-AW30)</f>
        <v>1.579479727690619</v>
      </c>
      <c r="AY30">
        <f>1/(1.6/F30+1.37/N30)</f>
        <v>1.5371834177929338</v>
      </c>
      <c r="AZ30">
        <f>G30*AA30*0.001</f>
        <v>34.102527772459887</v>
      </c>
      <c r="BA30">
        <f>G30/S30</f>
        <v>0.98635630824429488</v>
      </c>
      <c r="BB30">
        <f>(1-AL30*AA30/AQ30/F30)*100</f>
        <v>84.118223335431281</v>
      </c>
      <c r="BC30">
        <f>(S30-E30/(N30/1.35))</f>
        <v>394.68238833060747</v>
      </c>
      <c r="BD30">
        <f>E30*BB30/100/BC30</f>
        <v>-1.4561942604117245E-2</v>
      </c>
    </row>
    <row r="31" spans="1:56" x14ac:dyDescent="0.35">
      <c r="A31" s="1" t="s">
        <v>0</v>
      </c>
      <c r="B31" s="1" t="s">
        <v>1953</v>
      </c>
      <c r="K31" s="1">
        <v>2.72</v>
      </c>
    </row>
    <row r="32" spans="1:56" x14ac:dyDescent="0.35">
      <c r="A32" s="1" t="s">
        <v>0</v>
      </c>
      <c r="B32" s="1" t="s">
        <v>1952</v>
      </c>
      <c r="K32" s="1">
        <v>2.72</v>
      </c>
    </row>
    <row r="33" spans="1:56" x14ac:dyDescent="0.35">
      <c r="A33" s="1">
        <v>6</v>
      </c>
      <c r="B33" s="1" t="s">
        <v>1951</v>
      </c>
      <c r="C33" s="1">
        <v>1421.000002682209</v>
      </c>
      <c r="D33" s="1">
        <v>0</v>
      </c>
      <c r="E33">
        <f>(R33-S33*(1000-T33)/(1000-U33))*AK33</f>
        <v>-6.2621614310116325</v>
      </c>
      <c r="F33">
        <f>IF(AV33&lt;&gt;0,1/(1/AV33-1/N33),0)</f>
        <v>4.8133399550739844</v>
      </c>
      <c r="G33">
        <f>((AY33-AL33/2)*S33-E33)/(AY33+AL33/2)</f>
        <v>386.14333477503635</v>
      </c>
      <c r="H33">
        <f>AL33*1000</f>
        <v>38.709888840709702</v>
      </c>
      <c r="I33">
        <f>(AQ33-AW33)</f>
        <v>1.4411304667598976</v>
      </c>
      <c r="J33">
        <f>(P33+AP33*D33)</f>
        <v>30.760564804077148</v>
      </c>
      <c r="K33" s="1"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31.832321166992188</v>
      </c>
      <c r="P33" s="1">
        <v>30.760564804077148</v>
      </c>
      <c r="Q33" s="1">
        <v>31.952960968017578</v>
      </c>
      <c r="R33" s="1">
        <v>399.955322265625</v>
      </c>
      <c r="S33" s="1">
        <v>391.88284301757813</v>
      </c>
      <c r="T33" s="1">
        <v>0.28164255619049072</v>
      </c>
      <c r="U33" s="1">
        <v>34.163917541503906</v>
      </c>
      <c r="V33" s="1">
        <v>0.52444446086883545</v>
      </c>
      <c r="W33" s="1">
        <v>63.616378784179688</v>
      </c>
      <c r="X33" s="1">
        <v>300.13848876953125</v>
      </c>
      <c r="Y33" s="1">
        <v>300.38189697265625</v>
      </c>
      <c r="Z33" s="1">
        <v>1.5668317675590515E-2</v>
      </c>
      <c r="AA33" s="1">
        <v>88.076065063476563</v>
      </c>
      <c r="AB33" s="1">
        <v>22.840410232543945</v>
      </c>
      <c r="AC33" s="1">
        <v>0.9529610276222229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1.1034503263585704</v>
      </c>
      <c r="AL33">
        <f>(U33-T33)/(1000-U33)*AK33</f>
        <v>3.8709888840709701E-2</v>
      </c>
      <c r="AM33">
        <f>(P33+273.15)</f>
        <v>303.91056480407713</v>
      </c>
      <c r="AN33">
        <f>(O33+273.15)</f>
        <v>304.98232116699216</v>
      </c>
      <c r="AO33">
        <f>(Y33*AG33+Z33*AH33)*AI33</f>
        <v>48.061102441375624</v>
      </c>
      <c r="AP33">
        <f>((AO33+0.00000010773*(AN33^4-AM33^4))-AL33*44100)/(L33*51.4+0.00000043092*AM33^3)</f>
        <v>-13.480775585383675</v>
      </c>
      <c r="AQ33">
        <f>0.61365*EXP(17.502*J33/(240.97+J33))</f>
        <v>4.450153890968644</v>
      </c>
      <c r="AR33">
        <f>AQ33*1000/AA33</f>
        <v>50.526256909427225</v>
      </c>
      <c r="AS33">
        <f>(AR33-U33)</f>
        <v>16.362339367923319</v>
      </c>
      <c r="AT33">
        <f>IF(D33,P33,(O33+P33)/2)</f>
        <v>31.296442985534668</v>
      </c>
      <c r="AU33">
        <f>0.61365*EXP(17.502*AT33/(240.97+AT33))</f>
        <v>4.5881953285468358</v>
      </c>
      <c r="AV33">
        <f>IF(AS33&lt;&gt;0,(1000-(AR33+U33)/2)/AS33*AL33,0)</f>
        <v>2.2656121711993755</v>
      </c>
      <c r="AW33">
        <f>U33*AA33/1000</f>
        <v>3.0090234242087464</v>
      </c>
      <c r="AX33">
        <f>(AU33-AW33)</f>
        <v>1.5791719043380894</v>
      </c>
      <c r="AY33">
        <f>1/(1.6/F33+1.37/N33)</f>
        <v>1.5326211978484992</v>
      </c>
      <c r="AZ33">
        <f>G33*AA33*0.001</f>
        <v>34.009985477473911</v>
      </c>
      <c r="BA33">
        <f>G33/S33</f>
        <v>0.98535402009859274</v>
      </c>
      <c r="BB33">
        <f>(1-AL33*AA33/AQ33/F33)*100</f>
        <v>84.083108265940254</v>
      </c>
      <c r="BC33">
        <f>(S33-E33/(N33/1.35))</f>
        <v>393.85789688790294</v>
      </c>
      <c r="BD33">
        <f>E33*BB33/100/BC33</f>
        <v>-1.3368831798043318E-2</v>
      </c>
    </row>
    <row r="34" spans="1:56" x14ac:dyDescent="0.35">
      <c r="A34" s="1" t="s">
        <v>0</v>
      </c>
      <c r="B34" s="1" t="s">
        <v>1950</v>
      </c>
      <c r="K34" s="1">
        <v>2.72</v>
      </c>
    </row>
    <row r="35" spans="1:56" x14ac:dyDescent="0.35">
      <c r="A35" s="1" t="s">
        <v>0</v>
      </c>
      <c r="B35" s="1" t="s">
        <v>1949</v>
      </c>
      <c r="K35" s="1">
        <v>2.72</v>
      </c>
    </row>
    <row r="36" spans="1:56" x14ac:dyDescent="0.35">
      <c r="A36" s="1">
        <v>7</v>
      </c>
      <c r="B36" s="1" t="s">
        <v>1948</v>
      </c>
      <c r="C36" s="1">
        <v>1626.000002682209</v>
      </c>
      <c r="D36" s="1">
        <v>0</v>
      </c>
      <c r="E36">
        <f>(R36-S36*(1000-T36)/(1000-U36))*AK36</f>
        <v>-5.7866432743854954</v>
      </c>
      <c r="F36">
        <f>IF(AV36&lt;&gt;0,1/(1/AV36-1/N36),0)</f>
        <v>4.8998724704281411</v>
      </c>
      <c r="G36">
        <f>((AY36-AL36/2)*S36-E36)/(AY36+AL36/2)</f>
        <v>385.46338045070758</v>
      </c>
      <c r="H36">
        <f>AL36*1000</f>
        <v>38.921284608117475</v>
      </c>
      <c r="I36">
        <f>(AQ36-AW36)</f>
        <v>1.4363928395219836</v>
      </c>
      <c r="J36">
        <f>(P36+AP36*D36)</f>
        <v>30.865272521972656</v>
      </c>
      <c r="K36" s="1"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31.885679244995117</v>
      </c>
      <c r="P36" s="1">
        <v>30.865272521972656</v>
      </c>
      <c r="Q36" s="1">
        <v>31.998945236206055</v>
      </c>
      <c r="R36" s="1">
        <v>400.0615234375</v>
      </c>
      <c r="S36" s="1">
        <v>391.49850463867188</v>
      </c>
      <c r="T36" s="1">
        <v>0.47519451379776001</v>
      </c>
      <c r="U36" s="1">
        <v>34.522239685058594</v>
      </c>
      <c r="V36" s="1">
        <v>0.8821452260017395</v>
      </c>
      <c r="W36" s="1">
        <v>64.086662292480469</v>
      </c>
      <c r="X36" s="1">
        <v>300.2056884765625</v>
      </c>
      <c r="Y36" s="1">
        <v>500.23284912109375</v>
      </c>
      <c r="Z36" s="1">
        <v>3.6157388240098953E-3</v>
      </c>
      <c r="AA36" s="1">
        <v>88.07208251953125</v>
      </c>
      <c r="AB36" s="1">
        <v>22.945287704467773</v>
      </c>
      <c r="AC36" s="1">
        <v>0.92183369398117065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1.1036973841050091</v>
      </c>
      <c r="AL36">
        <f>(U36-T36)/(1000-U36)*AK36</f>
        <v>3.8921284608117473E-2</v>
      </c>
      <c r="AM36">
        <f>(P36+273.15)</f>
        <v>304.01527252197263</v>
      </c>
      <c r="AN36">
        <f>(O36+273.15)</f>
        <v>305.03567924499509</v>
      </c>
      <c r="AO36">
        <f>(Y36*AG36+Z36*AH36)*AI36</f>
        <v>80.037254070402923</v>
      </c>
      <c r="AP36">
        <f>((AO36+0.00000010773*(AN36^4-AM36^4))-AL36*44100)/(L36*51.4+0.00000043092*AM36^3)</f>
        <v>-13.298916092881338</v>
      </c>
      <c r="AQ36">
        <f>0.61365*EXP(17.502*J36/(240.97+J36))</f>
        <v>4.4768383818235007</v>
      </c>
      <c r="AR36">
        <f>AQ36*1000/AA36</f>
        <v>50.831526333338346</v>
      </c>
      <c r="AS36">
        <f>(AR36-U36)</f>
        <v>16.309286648279752</v>
      </c>
      <c r="AT36">
        <f>IF(D36,P36,(O36+P36)/2)</f>
        <v>31.375475883483887</v>
      </c>
      <c r="AU36">
        <f>0.61365*EXP(17.502*AT36/(240.97+AT36))</f>
        <v>4.6088663841287234</v>
      </c>
      <c r="AV36">
        <f>IF(AS36&lt;&gt;0,(1000-(AR36+U36)/2)/AS36*AL36,0)</f>
        <v>2.2846030180148444</v>
      </c>
      <c r="AW36">
        <f>U36*AA36/1000</f>
        <v>3.0404455423015171</v>
      </c>
      <c r="AX36">
        <f>(AU36-AW36)</f>
        <v>1.5684208418272063</v>
      </c>
      <c r="AY36">
        <f>1/(1.6/F36+1.37/N36)</f>
        <v>1.5465355416943432</v>
      </c>
      <c r="AZ36">
        <f>G36*AA36*0.001</f>
        <v>33.948562651312187</v>
      </c>
      <c r="BA36">
        <f>G36/S36</f>
        <v>0.98458455366634334</v>
      </c>
      <c r="BB36">
        <f>(1-AL36*AA36/AQ36/F36)*100</f>
        <v>84.373229337609374</v>
      </c>
      <c r="BC36">
        <f>(S36-E36/(N36/1.35))</f>
        <v>393.32358250055285</v>
      </c>
      <c r="BD36">
        <f>E36*BB36/100/BC36</f>
        <v>-1.24131326421033E-2</v>
      </c>
    </row>
    <row r="37" spans="1:56" x14ac:dyDescent="0.35">
      <c r="A37" s="1" t="s">
        <v>0</v>
      </c>
      <c r="B37" s="1" t="s">
        <v>1947</v>
      </c>
      <c r="K37" s="1">
        <v>2.72</v>
      </c>
    </row>
    <row r="38" spans="1:56" x14ac:dyDescent="0.35">
      <c r="A38" s="1" t="s">
        <v>0</v>
      </c>
      <c r="B38" s="1" t="s">
        <v>1946</v>
      </c>
      <c r="K38" s="1">
        <v>2.72</v>
      </c>
    </row>
    <row r="39" spans="1:56" x14ac:dyDescent="0.35">
      <c r="A39" s="1">
        <v>8</v>
      </c>
      <c r="B39" s="1" t="s">
        <v>1945</v>
      </c>
      <c r="C39" s="1">
        <v>1831.000002682209</v>
      </c>
      <c r="D39" s="1">
        <v>0</v>
      </c>
      <c r="E39">
        <f>(R39-S39*(1000-T39)/(1000-U39))*AK39</f>
        <v>-4.8616085054641562</v>
      </c>
      <c r="F39">
        <f>IF(AV39&lt;&gt;0,1/(1/AV39-1/N39),0)</f>
        <v>4.9674452959805615</v>
      </c>
      <c r="G39">
        <f>((AY39-AL39/2)*S39-E39)/(AY39+AL39/2)</f>
        <v>383.96826461303442</v>
      </c>
      <c r="H39">
        <f>AL39*1000</f>
        <v>39.210935339418405</v>
      </c>
      <c r="I39">
        <f>(AQ39-AW39)</f>
        <v>1.4371404747854073</v>
      </c>
      <c r="J39">
        <f>(P39+AP39*D39)</f>
        <v>31.030511856079102</v>
      </c>
      <c r="K39" s="1"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31.956504821777344</v>
      </c>
      <c r="P39" s="1">
        <v>31.030511856079102</v>
      </c>
      <c r="Q39" s="1">
        <v>32.05792236328125</v>
      </c>
      <c r="R39" s="1">
        <v>400.07009887695313</v>
      </c>
      <c r="S39" s="1">
        <v>390.59805297851563</v>
      </c>
      <c r="T39" s="1">
        <v>0.71208113431930542</v>
      </c>
      <c r="U39" s="1">
        <v>34.996208190917969</v>
      </c>
      <c r="V39" s="1">
        <v>1.3165655136108398</v>
      </c>
      <c r="W39" s="1">
        <v>64.704429626464844</v>
      </c>
      <c r="X39" s="1">
        <v>300.200927734375</v>
      </c>
      <c r="Y39" s="1">
        <v>750.488037109375</v>
      </c>
      <c r="Z39" s="1">
        <v>1.2052658712491393E-3</v>
      </c>
      <c r="AA39" s="1">
        <v>88.069320678710938</v>
      </c>
      <c r="AB39" s="1">
        <v>22.909656524658203</v>
      </c>
      <c r="AC39" s="1">
        <v>0.86246764659881592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1.1036798813763784</v>
      </c>
      <c r="AL39">
        <f>(U39-T39)/(1000-U39)*AK39</f>
        <v>3.9210935339418405E-2</v>
      </c>
      <c r="AM39">
        <f>(P39+273.15)</f>
        <v>304.18051185607908</v>
      </c>
      <c r="AN39">
        <f>(O39+273.15)</f>
        <v>305.10650482177732</v>
      </c>
      <c r="AO39">
        <f>(Y39*AG39+Z39*AH39)*AI39</f>
        <v>120.07808325354563</v>
      </c>
      <c r="AP39">
        <f>((AO39+0.00000010773*(AN39^4-AM39^4))-AL39*44100)/(L39*51.4+0.00000043092*AM39^3)</f>
        <v>-13.08280670573123</v>
      </c>
      <c r="AQ39">
        <f>0.61365*EXP(17.502*J39/(240.97+J39))</f>
        <v>4.5192327564902923</v>
      </c>
      <c r="AR39">
        <f>AQ39*1000/AA39</f>
        <v>51.314495464056989</v>
      </c>
      <c r="AS39">
        <f>(AR39-U39)</f>
        <v>16.31828727313902</v>
      </c>
      <c r="AT39">
        <f>IF(D39,P39,(O39+P39)/2)</f>
        <v>31.493508338928223</v>
      </c>
      <c r="AU39">
        <f>0.61365*EXP(17.502*AT39/(240.97+AT39))</f>
        <v>4.6398887737094814</v>
      </c>
      <c r="AV39">
        <f>IF(AS39&lt;&gt;0,(1000-(AR39+U39)/2)/AS39*AL39,0)</f>
        <v>2.2991857540784517</v>
      </c>
      <c r="AW39">
        <f>U39*AA39/1000</f>
        <v>3.082092281704885</v>
      </c>
      <c r="AX39">
        <f>(AU39-AW39)</f>
        <v>1.5577964920045964</v>
      </c>
      <c r="AY39">
        <f>1/(1.6/F39+1.37/N39)</f>
        <v>1.5572331759301048</v>
      </c>
      <c r="AZ39">
        <f>G39*AA39*0.001</f>
        <v>33.815824226653469</v>
      </c>
      <c r="BA39">
        <f>G39/S39</f>
        <v>0.98302657088296885</v>
      </c>
      <c r="BB39">
        <f>(1-AL39*AA39/AQ39/F39)*100</f>
        <v>84.617247739160632</v>
      </c>
      <c r="BC39">
        <f>(S39-E39/(N39/1.35))</f>
        <v>392.131379578365</v>
      </c>
      <c r="BD39">
        <f>E39*BB39/100/BC39</f>
        <v>-1.04907679604728E-2</v>
      </c>
    </row>
    <row r="40" spans="1:56" x14ac:dyDescent="0.35">
      <c r="A40" s="1" t="s">
        <v>0</v>
      </c>
      <c r="B40" s="1" t="s">
        <v>1944</v>
      </c>
      <c r="K40" s="1">
        <v>2.72</v>
      </c>
    </row>
    <row r="41" spans="1:56" x14ac:dyDescent="0.35">
      <c r="A41" s="1" t="s">
        <v>0</v>
      </c>
      <c r="B41" s="1" t="s">
        <v>1943</v>
      </c>
      <c r="K41" s="1">
        <v>2.72</v>
      </c>
    </row>
    <row r="42" spans="1:56" x14ac:dyDescent="0.35">
      <c r="A42" s="1">
        <v>9</v>
      </c>
      <c r="B42" s="1" t="s">
        <v>1942</v>
      </c>
      <c r="C42" s="1">
        <v>2034.5000026933849</v>
      </c>
      <c r="D42" s="1">
        <v>0</v>
      </c>
      <c r="E42">
        <f>(R42-S42*(1000-T42)/(1000-U42))*AK42</f>
        <v>-4.020379986564345</v>
      </c>
      <c r="F42">
        <f>IF(AV42&lt;&gt;0,1/(1/AV42-1/N42),0)</f>
        <v>5.0116151947867964</v>
      </c>
      <c r="G42">
        <f>((AY42-AL42/2)*S42-E42)/(AY42+AL42/2)</f>
        <v>382.52392954515426</v>
      </c>
      <c r="H42">
        <f>AL42*1000</f>
        <v>39.480127110713966</v>
      </c>
      <c r="I42">
        <f>(AQ42-AW42)</f>
        <v>1.4402494216738049</v>
      </c>
      <c r="J42">
        <f>(P42+AP42*D42)</f>
        <v>31.211301803588867</v>
      </c>
      <c r="K42" s="1"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32.042938232421875</v>
      </c>
      <c r="P42" s="1">
        <v>31.211301803588867</v>
      </c>
      <c r="Q42" s="1">
        <v>32.131801605224609</v>
      </c>
      <c r="R42" s="1">
        <v>399.998291015625</v>
      </c>
      <c r="S42" s="1">
        <v>389.69931030273438</v>
      </c>
      <c r="T42" s="1">
        <v>0.98694831132888794</v>
      </c>
      <c r="U42" s="1">
        <v>35.494037628173828</v>
      </c>
      <c r="V42" s="1">
        <v>1.8157639503479004</v>
      </c>
      <c r="W42" s="1">
        <v>65.30108642578125</v>
      </c>
      <c r="X42" s="1">
        <v>300.1539306640625</v>
      </c>
      <c r="Y42" s="1">
        <v>998.8516845703125</v>
      </c>
      <c r="Z42" s="1">
        <v>3.8567550480365753E-2</v>
      </c>
      <c r="AA42" s="1">
        <v>88.064582824707031</v>
      </c>
      <c r="AB42" s="1">
        <v>22.874282836914063</v>
      </c>
      <c r="AC42" s="1">
        <v>0.77833294868469238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1.1035070980296413</v>
      </c>
      <c r="AL42">
        <f>(U42-T42)/(1000-U42)*AK42</f>
        <v>3.9480127110713963E-2</v>
      </c>
      <c r="AM42">
        <f>(P42+273.15)</f>
        <v>304.36130180358884</v>
      </c>
      <c r="AN42">
        <f>(O42+273.15)</f>
        <v>305.19293823242185</v>
      </c>
      <c r="AO42">
        <f>(Y42*AG42+Z42*AH42)*AI42</f>
        <v>159.81626595907801</v>
      </c>
      <c r="AP42">
        <f>((AO42+0.00000010773*(AN42^4-AM42^4))-AL42*44100)/(L42*51.4+0.00000043092*AM42^3)</f>
        <v>-12.861663670364059</v>
      </c>
      <c r="AQ42">
        <f>0.61365*EXP(17.502*J42/(240.97+J42))</f>
        <v>4.5660170381633867</v>
      </c>
      <c r="AR42">
        <f>AQ42*1000/AA42</f>
        <v>51.848505854527986</v>
      </c>
      <c r="AS42">
        <f>(AR42-U42)</f>
        <v>16.354468226354157</v>
      </c>
      <c r="AT42">
        <f>IF(D42,P42,(O42+P42)/2)</f>
        <v>31.627120018005371</v>
      </c>
      <c r="AU42">
        <f>0.61365*EXP(17.502*AT42/(240.97+AT42))</f>
        <v>4.6752251134135969</v>
      </c>
      <c r="AV42">
        <f>IF(AS42&lt;&gt;0,(1000-(AR42+U42)/2)/AS42*AL42,0)</f>
        <v>2.3086033265476407</v>
      </c>
      <c r="AW42">
        <f>U42*AA42/1000</f>
        <v>3.1257676164895818</v>
      </c>
      <c r="AX42">
        <f>(AU42-AW42)</f>
        <v>1.5494574969240151</v>
      </c>
      <c r="AY42">
        <f>1/(1.6/F42+1.37/N42)</f>
        <v>1.5641477750292669</v>
      </c>
      <c r="AZ42">
        <f>G42*AA42*0.001</f>
        <v>33.686810275861639</v>
      </c>
      <c r="BA42">
        <f>G42/S42</f>
        <v>0.9815873916943656</v>
      </c>
      <c r="BB42">
        <f>(1-AL42*AA42/AQ42/F42)*100</f>
        <v>84.806263883854101</v>
      </c>
      <c r="BC42">
        <f>(S42-E42/(N42/1.35))</f>
        <v>390.96731770562843</v>
      </c>
      <c r="BD42">
        <f>E42*BB42/100/BC42</f>
        <v>-8.7207648980689532E-3</v>
      </c>
    </row>
    <row r="43" spans="1:56" x14ac:dyDescent="0.35">
      <c r="A43" s="1" t="s">
        <v>0</v>
      </c>
      <c r="B43" s="1" t="s">
        <v>1941</v>
      </c>
      <c r="K43" s="1">
        <v>2.72</v>
      </c>
    </row>
    <row r="44" spans="1:56" x14ac:dyDescent="0.35">
      <c r="A44" s="1" t="s">
        <v>0</v>
      </c>
      <c r="B44" s="1" t="s">
        <v>1940</v>
      </c>
      <c r="K44" s="1">
        <v>2.72</v>
      </c>
    </row>
    <row r="45" spans="1:56" x14ac:dyDescent="0.35">
      <c r="A45" s="1">
        <v>10</v>
      </c>
      <c r="B45" s="1" t="s">
        <v>1939</v>
      </c>
      <c r="C45" s="1">
        <v>2239.000002682209</v>
      </c>
      <c r="D45" s="1">
        <v>0</v>
      </c>
      <c r="E45">
        <f>(R45-S45*(1000-T45)/(1000-U45))*AK45</f>
        <v>-2.9885987634868507</v>
      </c>
      <c r="F45">
        <f>IF(AV45&lt;&gt;0,1/(1/AV45-1/N45),0)</f>
        <v>5.0680257631069612</v>
      </c>
      <c r="G45">
        <f>((AY45-AL45/2)*S45-E45)/(AY45+AL45/2)</f>
        <v>380.83472775247571</v>
      </c>
      <c r="H45">
        <f>AL45*1000</f>
        <v>39.775295616678221</v>
      </c>
      <c r="I45">
        <f>(AQ45-AW45)</f>
        <v>1.4426330154980991</v>
      </c>
      <c r="J45">
        <f>(P45+AP45*D45)</f>
        <v>31.408298492431641</v>
      </c>
      <c r="K45" s="1"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32.143718719482422</v>
      </c>
      <c r="P45" s="1">
        <v>31.408298492431641</v>
      </c>
      <c r="Q45" s="1">
        <v>32.217182159423828</v>
      </c>
      <c r="R45" s="1">
        <v>399.96487426757813</v>
      </c>
      <c r="S45" s="1">
        <v>388.66421508789063</v>
      </c>
      <c r="T45" s="1">
        <v>1.3091217279434204</v>
      </c>
      <c r="U45" s="1">
        <v>36.053268432617188</v>
      </c>
      <c r="V45" s="1">
        <v>2.394669771194458</v>
      </c>
      <c r="W45" s="1">
        <v>65.949310302734375</v>
      </c>
      <c r="X45" s="1">
        <v>300.16061401367188</v>
      </c>
      <c r="Y45" s="1">
        <v>1250.856201171875</v>
      </c>
      <c r="Z45" s="1">
        <v>0.26635932922363281</v>
      </c>
      <c r="AA45" s="1">
        <v>88.05975341796875</v>
      </c>
      <c r="AB45" s="1">
        <v>22.795848846435547</v>
      </c>
      <c r="AC45" s="1">
        <v>0.68073165416717529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1.1035316691679111</v>
      </c>
      <c r="AL45">
        <f>(U45-T45)/(1000-U45)*AK45</f>
        <v>3.9775295616678225E-2</v>
      </c>
      <c r="AM45">
        <f>(P45+273.15)</f>
        <v>304.55829849243162</v>
      </c>
      <c r="AN45">
        <f>(O45+273.15)</f>
        <v>305.2937187194824</v>
      </c>
      <c r="AO45">
        <f>(Y45*AG45+Z45*AH45)*AI45</f>
        <v>200.13698771408963</v>
      </c>
      <c r="AP45">
        <f>((AO45+0.00000010773*(AN45^4-AM45^4))-AL45*44100)/(L45*51.4+0.00000043092*AM45^3)</f>
        <v>-12.645203116959015</v>
      </c>
      <c r="AQ45">
        <f>0.61365*EXP(17.502*J45/(240.97+J45))</f>
        <v>4.6174749435862052</v>
      </c>
      <c r="AR45">
        <f>AQ45*1000/AA45</f>
        <v>52.435701490892441</v>
      </c>
      <c r="AS45">
        <f>(AR45-U45)</f>
        <v>16.382433058275254</v>
      </c>
      <c r="AT45">
        <f>IF(D45,P45,(O45+P45)/2)</f>
        <v>31.776008605957031</v>
      </c>
      <c r="AU45">
        <f>0.61365*EXP(17.502*AT45/(240.97+AT45))</f>
        <v>4.7148775761672335</v>
      </c>
      <c r="AV45">
        <f>IF(AS45&lt;&gt;0,(1000-(AR45+U45)/2)/AS45*AL45,0)</f>
        <v>2.3205013573190838</v>
      </c>
      <c r="AW45">
        <f>U45*AA45/1000</f>
        <v>3.1748419280881062</v>
      </c>
      <c r="AX45">
        <f>(AU45-AW45)</f>
        <v>1.5400356480791273</v>
      </c>
      <c r="AY45">
        <f>1/(1.6/F45+1.37/N45)</f>
        <v>1.572890366002373</v>
      </c>
      <c r="AZ45">
        <f>G45*AA45*0.001</f>
        <v>33.53621221888227</v>
      </c>
      <c r="BA45">
        <f>G45/S45</f>
        <v>0.97985539437006208</v>
      </c>
      <c r="BB45">
        <f>(1-AL45*AA45/AQ45/F45)*100</f>
        <v>85.032560211640174</v>
      </c>
      <c r="BC45">
        <f>(S45-E45/(N45/1.35))</f>
        <v>389.60680393995079</v>
      </c>
      <c r="BD45">
        <f>E45*BB45/100/BC45</f>
        <v>-6.5226839401859417E-3</v>
      </c>
    </row>
    <row r="46" spans="1:56" x14ac:dyDescent="0.35">
      <c r="A46" s="1" t="s">
        <v>0</v>
      </c>
      <c r="B46" s="1" t="s">
        <v>1938</v>
      </c>
      <c r="K46" s="1">
        <v>2.72</v>
      </c>
    </row>
    <row r="47" spans="1:56" x14ac:dyDescent="0.35">
      <c r="A47" s="1" t="s">
        <v>0</v>
      </c>
      <c r="B47" s="1" t="s">
        <v>1937</v>
      </c>
      <c r="K47" s="1">
        <v>2.72</v>
      </c>
    </row>
    <row r="48" spans="1:56" x14ac:dyDescent="0.35">
      <c r="A48" s="1">
        <v>11</v>
      </c>
      <c r="B48" s="1" t="s">
        <v>1936</v>
      </c>
      <c r="C48" s="1">
        <v>2444.000002682209</v>
      </c>
      <c r="D48" s="1">
        <v>0</v>
      </c>
      <c r="E48">
        <f>(R48-S48*(1000-T48)/(1000-U48))*AK48</f>
        <v>-1.9830402464253629</v>
      </c>
      <c r="F48">
        <f>IF(AV48&lt;&gt;0,1/(1/AV48-1/N48),0)</f>
        <v>5.2532817861101879</v>
      </c>
      <c r="G48">
        <f>((AY48-AL48/2)*S48-E48)/(AY48+AL48/2)</f>
        <v>379.32662521645761</v>
      </c>
      <c r="H48">
        <f>AL48*1000</f>
        <v>40.325810677852381</v>
      </c>
      <c r="I48">
        <f>(AQ48-AW48)</f>
        <v>1.4377565377270214</v>
      </c>
      <c r="J48">
        <f>(P48+AP48*D48)</f>
        <v>31.661623001098633</v>
      </c>
      <c r="K48" s="1"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32.264446258544922</v>
      </c>
      <c r="P48" s="1">
        <v>31.661623001098633</v>
      </c>
      <c r="Q48" s="1">
        <v>32.318313598632813</v>
      </c>
      <c r="R48" s="1">
        <v>400.12139892578125</v>
      </c>
      <c r="S48" s="1">
        <v>387.7489013671875</v>
      </c>
      <c r="T48" s="1">
        <v>1.6738215684890747</v>
      </c>
      <c r="U48" s="1">
        <v>36.869522094726563</v>
      </c>
      <c r="V48" s="1">
        <v>3.040881872177124</v>
      </c>
      <c r="W48" s="1">
        <v>66.981964111328125</v>
      </c>
      <c r="X48" s="1">
        <v>300.15634155273438</v>
      </c>
      <c r="Y48" s="1">
        <v>1599.5338134765625</v>
      </c>
      <c r="Z48" s="1">
        <v>0.19886875152587891</v>
      </c>
      <c r="AA48" s="1">
        <v>88.057327270507813</v>
      </c>
      <c r="AB48" s="1">
        <v>22.734830856323242</v>
      </c>
      <c r="AC48" s="1">
        <v>0.56727129220962524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1.1035159615909351</v>
      </c>
      <c r="AL48">
        <f>(U48-T48)/(1000-U48)*AK48</f>
        <v>4.0325810677852382E-2</v>
      </c>
      <c r="AM48">
        <f>(P48+273.15)</f>
        <v>304.81162300109861</v>
      </c>
      <c r="AN48">
        <f>(O48+273.15)</f>
        <v>305.4144462585449</v>
      </c>
      <c r="AO48">
        <f>(Y48*AG48+Z48*AH48)*AI48</f>
        <v>255.92540443587131</v>
      </c>
      <c r="AP48">
        <f>((AO48+0.00000010773*(AN48^4-AM48^4))-AL48*44100)/(L48*51.4+0.00000043092*AM48^3)</f>
        <v>-12.397358954656911</v>
      </c>
      <c r="AQ48">
        <f>0.61365*EXP(17.502*J48/(240.97+J48))</f>
        <v>4.6843881111295769</v>
      </c>
      <c r="AR48">
        <f>AQ48*1000/AA48</f>
        <v>53.197028076259514</v>
      </c>
      <c r="AS48">
        <f>(AR48-U48)</f>
        <v>16.327505981532951</v>
      </c>
      <c r="AT48">
        <f>IF(D48,P48,(O48+P48)/2)</f>
        <v>31.963034629821777</v>
      </c>
      <c r="AU48">
        <f>0.61365*EXP(17.502*AT48/(240.97+AT48))</f>
        <v>4.7651016011998326</v>
      </c>
      <c r="AV48">
        <f>IF(AS48&lt;&gt;0,(1000-(AR48+U48)/2)/AS48*AL48,0)</f>
        <v>2.3585847952594379</v>
      </c>
      <c r="AW48">
        <f>U48*AA48/1000</f>
        <v>3.2466315734025555</v>
      </c>
      <c r="AX48">
        <f>(AU48-AW48)</f>
        <v>1.5184700277972771</v>
      </c>
      <c r="AY48">
        <f>1/(1.6/F48+1.37/N48)</f>
        <v>1.6009248263272915</v>
      </c>
      <c r="AZ48">
        <f>G48*AA48*0.001</f>
        <v>33.402488779102868</v>
      </c>
      <c r="BA48">
        <f>G48/S48</f>
        <v>0.97827904574059843</v>
      </c>
      <c r="BB48">
        <f>(1-AL48*AA48/AQ48/F48)*100</f>
        <v>85.570042920063045</v>
      </c>
      <c r="BC48">
        <f>(S48-E48/(N48/1.35))</f>
        <v>388.37434217654067</v>
      </c>
      <c r="BD48">
        <f>E48*BB48/100/BC48</f>
        <v>-4.3692082759086183E-3</v>
      </c>
    </row>
    <row r="49" spans="1:56" x14ac:dyDescent="0.35">
      <c r="A49" s="1" t="s">
        <v>0</v>
      </c>
      <c r="B49" s="1" t="s">
        <v>1935</v>
      </c>
      <c r="K49" s="1">
        <v>2.72</v>
      </c>
    </row>
    <row r="50" spans="1:56" x14ac:dyDescent="0.35">
      <c r="A50" s="1" t="s">
        <v>0</v>
      </c>
      <c r="B50" s="1" t="s">
        <v>1930</v>
      </c>
      <c r="K50" s="1">
        <v>2.72</v>
      </c>
    </row>
    <row r="51" spans="1:56" x14ac:dyDescent="0.35">
      <c r="A51" s="1">
        <v>12</v>
      </c>
      <c r="B51" s="1" t="s">
        <v>1934</v>
      </c>
      <c r="C51" s="1">
        <v>2649.5000026710331</v>
      </c>
      <c r="D51" s="1">
        <v>0</v>
      </c>
      <c r="E51">
        <f>(R51-S51*(1000-T51)/(1000-U51))*AK51</f>
        <v>-1.0241273979788359</v>
      </c>
      <c r="F51">
        <f>IF(AV51&lt;&gt;0,1/(1/AV51-1/N51),0)</f>
        <v>5.5721160078028094</v>
      </c>
      <c r="G51">
        <f>((AY51-AL51/2)*S51-E51)/(AY51+AL51/2)</f>
        <v>377.63750423461266</v>
      </c>
      <c r="H51">
        <f>AL51*1000</f>
        <v>41.096969822212735</v>
      </c>
      <c r="I51">
        <f>(AQ51-AW51)</f>
        <v>1.4261124532609482</v>
      </c>
      <c r="J51">
        <f>(P51+AP51*D51)</f>
        <v>31.955005645751953</v>
      </c>
      <c r="K51" s="1"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32.407703399658203</v>
      </c>
      <c r="P51" s="1">
        <v>31.955005645751953</v>
      </c>
      <c r="Q51" s="1">
        <v>32.440475463867188</v>
      </c>
      <c r="R51" s="1">
        <v>400.01519775390625</v>
      </c>
      <c r="S51" s="1">
        <v>386.55062866210938</v>
      </c>
      <c r="T51" s="1">
        <v>2.0734267234802246</v>
      </c>
      <c r="U51" s="1">
        <v>37.895381927490234</v>
      </c>
      <c r="V51" s="1">
        <v>3.7363517284393311</v>
      </c>
      <c r="W51" s="1">
        <v>68.288154602050781</v>
      </c>
      <c r="X51" s="1">
        <v>300.22836303710938</v>
      </c>
      <c r="Y51" s="1">
        <v>1999.033935546875</v>
      </c>
      <c r="Z51" s="1">
        <v>5.4236162453889847E-2</v>
      </c>
      <c r="AA51" s="1">
        <v>88.053565979003906</v>
      </c>
      <c r="AB51" s="1">
        <v>22.806711196899414</v>
      </c>
      <c r="AC51" s="1">
        <v>0.46809601783752441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1.1037807464599607</v>
      </c>
      <c r="AL51">
        <f>(U51-T51)/(1000-U51)*AK51</f>
        <v>4.1096969822212732E-2</v>
      </c>
      <c r="AM51">
        <f>(P51+273.15)</f>
        <v>305.10500564575193</v>
      </c>
      <c r="AN51">
        <f>(O51+273.15)</f>
        <v>305.55770339965818</v>
      </c>
      <c r="AO51">
        <f>(Y51*AG51+Z51*AH51)*AI51</f>
        <v>319.84542253839754</v>
      </c>
      <c r="AP51">
        <f>((AO51+0.00000010773*(AN51^4-AM51^4))-AL51*44100)/(L51*51.4+0.00000043092*AM51^3)</f>
        <v>-12.164025807339391</v>
      </c>
      <c r="AQ51">
        <f>0.61365*EXP(17.502*J51/(240.97+J51))</f>
        <v>4.7629359661127619</v>
      </c>
      <c r="AR51">
        <f>AQ51*1000/AA51</f>
        <v>54.091346706486242</v>
      </c>
      <c r="AS51">
        <f>(AR51-U51)</f>
        <v>16.195964778996007</v>
      </c>
      <c r="AT51">
        <f>IF(D51,P51,(O51+P51)/2)</f>
        <v>32.181354522705078</v>
      </c>
      <c r="AU51">
        <f>0.61365*EXP(17.502*AT51/(240.97+AT51))</f>
        <v>4.8243179064348833</v>
      </c>
      <c r="AV51">
        <f>IF(AS51&lt;&gt;0,(1000-(AR51+U51)/2)/AS51*AL51,0)</f>
        <v>2.4207747085064897</v>
      </c>
      <c r="AW51">
        <f>U51*AA51/1000</f>
        <v>3.3368235128518138</v>
      </c>
      <c r="AX51">
        <f>(AU51-AW51)</f>
        <v>1.4874943935830696</v>
      </c>
      <c r="AY51">
        <f>1/(1.6/F51+1.37/N51)</f>
        <v>1.6468726583477742</v>
      </c>
      <c r="AZ51">
        <f>G51*AA51*0.001</f>
        <v>33.252328895268832</v>
      </c>
      <c r="BA51">
        <f>G51/S51</f>
        <v>0.97694189643838913</v>
      </c>
      <c r="BB51">
        <f>(1-AL51*AA51/AQ51/F51)*100</f>
        <v>86.364789160965373</v>
      </c>
      <c r="BC51">
        <f>(S51-E51/(N51/1.35))</f>
        <v>386.87363323542922</v>
      </c>
      <c r="BD51">
        <f>E51*BB51/100/BC51</f>
        <v>-2.2862386888636969E-3</v>
      </c>
    </row>
    <row r="52" spans="1:56" x14ac:dyDescent="0.35">
      <c r="A52" s="1" t="s">
        <v>0</v>
      </c>
      <c r="B52" s="1" t="s">
        <v>1933</v>
      </c>
      <c r="K52" s="1">
        <v>2.01824</v>
      </c>
    </row>
    <row r="53" spans="1:56" x14ac:dyDescent="0.35">
      <c r="A53" s="1" t="s">
        <v>0</v>
      </c>
      <c r="B53" s="1" t="s">
        <v>1932</v>
      </c>
    </row>
    <row r="54" spans="1:56" x14ac:dyDescent="0.35">
      <c r="A54" s="1" t="s">
        <v>0</v>
      </c>
      <c r="B54" s="1" t="s">
        <v>1931</v>
      </c>
    </row>
    <row r="55" spans="1:56" x14ac:dyDescent="0.35">
      <c r="A55" s="1" t="s">
        <v>0</v>
      </c>
      <c r="B55" s="1" t="s">
        <v>1930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1B300C-769A-43B1-B443-60F3D793209B}">
  <dimension ref="A1:BD55"/>
  <sheetViews>
    <sheetView zoomScale="53" workbookViewId="0">
      <selection activeCell="K18" sqref="K18:K51"/>
    </sheetView>
  </sheetViews>
  <sheetFormatPr defaultRowHeight="14.5" x14ac:dyDescent="0.35"/>
  <sheetData>
    <row r="1" spans="1:56" x14ac:dyDescent="0.35">
      <c r="A1" s="1" t="s">
        <v>70</v>
      </c>
    </row>
    <row r="2" spans="1:56" x14ac:dyDescent="0.35">
      <c r="A2" s="1" t="s">
        <v>1929</v>
      </c>
    </row>
    <row r="3" spans="1:56" x14ac:dyDescent="0.35">
      <c r="A3" s="1" t="s">
        <v>69</v>
      </c>
      <c r="B3" s="1" t="s">
        <v>68</v>
      </c>
    </row>
    <row r="4" spans="1:56" x14ac:dyDescent="0.35">
      <c r="A4" s="1" t="s">
        <v>67</v>
      </c>
      <c r="B4" s="1" t="s">
        <v>66</v>
      </c>
      <c r="C4" s="1">
        <v>1</v>
      </c>
      <c r="D4" s="1">
        <v>0.15999999642372131</v>
      </c>
    </row>
    <row r="5" spans="1:56" x14ac:dyDescent="0.35">
      <c r="A5" s="1" t="s">
        <v>65</v>
      </c>
      <c r="B5" s="1">
        <v>4</v>
      </c>
    </row>
    <row r="6" spans="1:56" x14ac:dyDescent="0.35">
      <c r="A6" s="1" t="s">
        <v>64</v>
      </c>
      <c r="B6" s="1" t="s">
        <v>63</v>
      </c>
    </row>
    <row r="7" spans="1:56" x14ac:dyDescent="0.35">
      <c r="A7" s="1" t="s">
        <v>0</v>
      </c>
      <c r="B7" s="1" t="s">
        <v>62</v>
      </c>
    </row>
    <row r="9" spans="1:56" x14ac:dyDescent="0.35">
      <c r="A9" s="1" t="s">
        <v>61</v>
      </c>
      <c r="B9" s="1" t="s">
        <v>60</v>
      </c>
      <c r="C9" s="1" t="s">
        <v>59</v>
      </c>
      <c r="D9" s="1" t="s">
        <v>58</v>
      </c>
      <c r="E9" s="1" t="s">
        <v>57</v>
      </c>
      <c r="F9" s="1" t="s">
        <v>56</v>
      </c>
      <c r="G9" s="1" t="s">
        <v>55</v>
      </c>
      <c r="H9" s="1" t="s">
        <v>54</v>
      </c>
      <c r="I9" s="1" t="s">
        <v>53</v>
      </c>
      <c r="J9" s="1" t="s">
        <v>52</v>
      </c>
      <c r="K9" s="1" t="s">
        <v>51</v>
      </c>
      <c r="L9" s="1" t="s">
        <v>50</v>
      </c>
      <c r="M9" s="1" t="s">
        <v>49</v>
      </c>
      <c r="N9" s="1" t="s">
        <v>48</v>
      </c>
      <c r="O9" s="1" t="s">
        <v>47</v>
      </c>
      <c r="P9" s="1" t="s">
        <v>46</v>
      </c>
      <c r="Q9" s="1" t="s">
        <v>45</v>
      </c>
      <c r="R9" s="1" t="s">
        <v>44</v>
      </c>
      <c r="S9" s="1" t="s">
        <v>43</v>
      </c>
      <c r="T9" s="1" t="s">
        <v>42</v>
      </c>
      <c r="U9" s="1" t="s">
        <v>41</v>
      </c>
      <c r="V9" s="1" t="s">
        <v>40</v>
      </c>
      <c r="W9" s="1" t="s">
        <v>39</v>
      </c>
      <c r="X9" s="1" t="s">
        <v>38</v>
      </c>
      <c r="Y9" s="1" t="s">
        <v>37</v>
      </c>
      <c r="Z9" s="1" t="s">
        <v>36</v>
      </c>
      <c r="AA9" s="1" t="s">
        <v>35</v>
      </c>
      <c r="AB9" s="1" t="s">
        <v>34</v>
      </c>
      <c r="AC9" s="1" t="s">
        <v>33</v>
      </c>
      <c r="AD9" s="1" t="s">
        <v>32</v>
      </c>
      <c r="AE9" s="1" t="s">
        <v>31</v>
      </c>
      <c r="AF9" s="1" t="s">
        <v>30</v>
      </c>
      <c r="AG9" s="1" t="s">
        <v>29</v>
      </c>
      <c r="AH9" s="1" t="s">
        <v>28</v>
      </c>
      <c r="AI9" s="1" t="s">
        <v>27</v>
      </c>
      <c r="AJ9" s="1" t="s">
        <v>26</v>
      </c>
      <c r="AK9" s="1" t="s">
        <v>25</v>
      </c>
      <c r="AL9" s="1" t="s">
        <v>24</v>
      </c>
      <c r="AM9" s="1" t="s">
        <v>23</v>
      </c>
      <c r="AN9" s="1" t="s">
        <v>22</v>
      </c>
      <c r="AO9" s="1" t="s">
        <v>21</v>
      </c>
      <c r="AP9" s="1" t="s">
        <v>20</v>
      </c>
      <c r="AQ9" s="1" t="s">
        <v>19</v>
      </c>
      <c r="AR9" s="1" t="s">
        <v>18</v>
      </c>
      <c r="AS9" s="1" t="s">
        <v>17</v>
      </c>
      <c r="AT9" s="1" t="s">
        <v>16</v>
      </c>
      <c r="AU9" s="1" t="s">
        <v>15</v>
      </c>
      <c r="AV9" s="1" t="s">
        <v>14</v>
      </c>
      <c r="AW9" s="1" t="s">
        <v>13</v>
      </c>
      <c r="AX9" s="1" t="s">
        <v>12</v>
      </c>
      <c r="AY9" s="1" t="s">
        <v>11</v>
      </c>
      <c r="AZ9" s="1" t="s">
        <v>10</v>
      </c>
      <c r="BA9" s="1" t="s">
        <v>9</v>
      </c>
      <c r="BB9" s="1" t="s">
        <v>8</v>
      </c>
      <c r="BC9" s="1" t="s">
        <v>7</v>
      </c>
      <c r="BD9" s="1" t="s">
        <v>6</v>
      </c>
    </row>
    <row r="10" spans="1:56" x14ac:dyDescent="0.35">
      <c r="A10" s="1" t="s">
        <v>5</v>
      </c>
      <c r="B10" s="1" t="s">
        <v>5</v>
      </c>
      <c r="C10" s="1" t="s">
        <v>5</v>
      </c>
      <c r="D10" s="1" t="s">
        <v>5</v>
      </c>
      <c r="E10" s="1" t="s">
        <v>4</v>
      </c>
      <c r="F10" s="1" t="s">
        <v>4</v>
      </c>
      <c r="G10" s="1" t="s">
        <v>4</v>
      </c>
      <c r="H10" s="1" t="s">
        <v>4</v>
      </c>
      <c r="I10" s="1" t="s">
        <v>4</v>
      </c>
      <c r="J10" s="1" t="s">
        <v>4</v>
      </c>
      <c r="K10" s="1" t="s">
        <v>5</v>
      </c>
      <c r="L10" s="1" t="s">
        <v>4</v>
      </c>
      <c r="M10" s="1" t="s">
        <v>5</v>
      </c>
      <c r="N10" s="1" t="s">
        <v>4</v>
      </c>
      <c r="O10" s="1" t="s">
        <v>5</v>
      </c>
      <c r="P10" s="1" t="s">
        <v>5</v>
      </c>
      <c r="Q10" s="1" t="s">
        <v>5</v>
      </c>
      <c r="R10" s="1" t="s">
        <v>5</v>
      </c>
      <c r="S10" s="1" t="s">
        <v>5</v>
      </c>
      <c r="T10" s="1" t="s">
        <v>5</v>
      </c>
      <c r="U10" s="1" t="s">
        <v>5</v>
      </c>
      <c r="V10" s="1" t="s">
        <v>5</v>
      </c>
      <c r="W10" s="1" t="s">
        <v>5</v>
      </c>
      <c r="X10" s="1" t="s">
        <v>5</v>
      </c>
      <c r="Y10" s="1" t="s">
        <v>5</v>
      </c>
      <c r="Z10" s="1" t="s">
        <v>5</v>
      </c>
      <c r="AA10" s="1" t="s">
        <v>5</v>
      </c>
      <c r="AB10" s="1" t="s">
        <v>5</v>
      </c>
      <c r="AC10" s="1" t="s">
        <v>5</v>
      </c>
      <c r="AD10" s="1" t="s">
        <v>5</v>
      </c>
      <c r="AE10" s="1" t="s">
        <v>5</v>
      </c>
      <c r="AF10" s="1" t="s">
        <v>5</v>
      </c>
      <c r="AG10" s="1" t="s">
        <v>5</v>
      </c>
      <c r="AH10" s="1" t="s">
        <v>5</v>
      </c>
      <c r="AI10" s="1" t="s">
        <v>5</v>
      </c>
      <c r="AJ10" s="1" t="s">
        <v>5</v>
      </c>
      <c r="AK10" s="1" t="s">
        <v>4</v>
      </c>
      <c r="AL10" s="1" t="s">
        <v>4</v>
      </c>
      <c r="AM10" s="1" t="s">
        <v>4</v>
      </c>
      <c r="AN10" s="1" t="s">
        <v>4</v>
      </c>
      <c r="AO10" s="1" t="s">
        <v>4</v>
      </c>
      <c r="AP10" s="1" t="s">
        <v>4</v>
      </c>
      <c r="AQ10" s="1" t="s">
        <v>4</v>
      </c>
      <c r="AR10" s="1" t="s">
        <v>4</v>
      </c>
      <c r="AS10" s="1" t="s">
        <v>4</v>
      </c>
      <c r="AT10" s="1" t="s">
        <v>4</v>
      </c>
      <c r="AU10" s="1" t="s">
        <v>4</v>
      </c>
      <c r="AV10" s="1" t="s">
        <v>4</v>
      </c>
      <c r="AW10" s="1" t="s">
        <v>4</v>
      </c>
      <c r="AX10" s="1" t="s">
        <v>4</v>
      </c>
      <c r="AY10" s="1" t="s">
        <v>4</v>
      </c>
      <c r="AZ10" s="1" t="s">
        <v>4</v>
      </c>
      <c r="BA10" s="1" t="s">
        <v>4</v>
      </c>
      <c r="BB10" s="1" t="s">
        <v>4</v>
      </c>
      <c r="BC10" s="1" t="s">
        <v>4</v>
      </c>
      <c r="BD10" s="1" t="s">
        <v>4</v>
      </c>
    </row>
    <row r="11" spans="1:56" x14ac:dyDescent="0.35">
      <c r="A11" s="1" t="s">
        <v>0</v>
      </c>
      <c r="B11" s="1" t="s">
        <v>1928</v>
      </c>
    </row>
    <row r="12" spans="1:56" x14ac:dyDescent="0.35">
      <c r="A12" s="1" t="s">
        <v>0</v>
      </c>
      <c r="B12" s="1" t="s">
        <v>1927</v>
      </c>
    </row>
    <row r="13" spans="1:56" x14ac:dyDescent="0.35">
      <c r="A13" s="1" t="s">
        <v>0</v>
      </c>
      <c r="B13" s="1" t="s">
        <v>1926</v>
      </c>
    </row>
    <row r="14" spans="1:56" x14ac:dyDescent="0.35">
      <c r="A14" s="1" t="s">
        <v>0</v>
      </c>
      <c r="B14" s="1" t="s">
        <v>1925</v>
      </c>
    </row>
    <row r="15" spans="1:56" x14ac:dyDescent="0.35">
      <c r="A15" s="1" t="s">
        <v>0</v>
      </c>
      <c r="B15" s="1" t="s">
        <v>1924</v>
      </c>
    </row>
    <row r="16" spans="1:56" x14ac:dyDescent="0.35">
      <c r="A16" s="1" t="s">
        <v>0</v>
      </c>
      <c r="B16" s="1" t="s">
        <v>1923</v>
      </c>
    </row>
    <row r="17" spans="1:56" x14ac:dyDescent="0.35">
      <c r="A17" s="1" t="s">
        <v>0</v>
      </c>
      <c r="B17" s="1" t="s">
        <v>1922</v>
      </c>
    </row>
    <row r="18" spans="1:56" x14ac:dyDescent="0.35">
      <c r="A18" s="1">
        <v>1</v>
      </c>
      <c r="B18" s="1" t="s">
        <v>1921</v>
      </c>
      <c r="C18" s="1">
        <v>280.50000738725066</v>
      </c>
      <c r="D18" s="1">
        <v>0</v>
      </c>
      <c r="E18">
        <f>(R18-S18*(1000-T18)/(1000-U18))*AK18</f>
        <v>-3.7822948335631863</v>
      </c>
      <c r="F18">
        <f>IF(AV18&lt;&gt;0,1/(1/AV18-1/N18),0)</f>
        <v>4.3010774457237391</v>
      </c>
      <c r="G18">
        <f>((AY18-AL18/2)*S18-E18)/(AY18+AL18/2)</f>
        <v>382.97235838960921</v>
      </c>
      <c r="H18">
        <f>AL18*1000</f>
        <v>37.0876297799323</v>
      </c>
      <c r="I18">
        <f>(AQ18-AW18)</f>
        <v>1.4550525317771696</v>
      </c>
      <c r="J18">
        <f>(P18+AP18*D18)</f>
        <v>31.364809036254883</v>
      </c>
      <c r="K18" s="1"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32.652481079101563</v>
      </c>
      <c r="P18" s="1">
        <v>31.364809036254883</v>
      </c>
      <c r="Q18" s="1">
        <v>32.723133087158203</v>
      </c>
      <c r="R18" s="1">
        <v>399.96786499023438</v>
      </c>
      <c r="S18" s="1">
        <v>390.2783203125</v>
      </c>
      <c r="T18" s="1">
        <v>3.3812298774719238</v>
      </c>
      <c r="U18" s="1">
        <v>35.78814697265625</v>
      </c>
      <c r="V18" s="1">
        <v>6.0090384483337402</v>
      </c>
      <c r="W18" s="1">
        <v>63.601814270019531</v>
      </c>
      <c r="X18" s="1">
        <v>300.1461181640625</v>
      </c>
      <c r="Y18" s="1">
        <v>-0.15239207446575165</v>
      </c>
      <c r="Z18" s="1">
        <v>5.7851575314998627E-2</v>
      </c>
      <c r="AA18" s="1">
        <v>88.04644775390625</v>
      </c>
      <c r="AB18" s="1">
        <v>23.734575271606445</v>
      </c>
      <c r="AC18" s="1">
        <v>0.92558348178863525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1.1034783756031705</v>
      </c>
      <c r="AL18">
        <f>(U18-T18)/(1000-U18)*AK18</f>
        <v>3.7087629779932296E-2</v>
      </c>
      <c r="AM18">
        <f>(P18+273.15)</f>
        <v>304.51480903625486</v>
      </c>
      <c r="AN18">
        <f>(O18+273.15)</f>
        <v>305.80248107910154</v>
      </c>
      <c r="AO18">
        <f>(Y18*AG18+Z18*AH18)*AI18</f>
        <v>-2.4382731369523736E-2</v>
      </c>
      <c r="AP18">
        <f>((AO18+0.00000010773*(AN18^4-AM18^4))-AL18*44100)/(L18*51.4+0.00000043092*AM18^3)</f>
        <v>-13.258415819592074</v>
      </c>
      <c r="AQ18">
        <f>0.61365*EXP(17.502*J18/(240.97+J18))</f>
        <v>4.6060717444142663</v>
      </c>
      <c r="AR18">
        <f>AQ18*1000/AA18</f>
        <v>52.314112175069717</v>
      </c>
      <c r="AS18">
        <f>(AR18-U18)</f>
        <v>16.525965202413467</v>
      </c>
      <c r="AT18">
        <f>IF(D18,P18,(O18+P18)/2)</f>
        <v>32.008645057678223</v>
      </c>
      <c r="AU18">
        <f>0.61365*EXP(17.502*AT18/(240.97+AT18))</f>
        <v>4.7774202465347111</v>
      </c>
      <c r="AV18">
        <f>IF(AS18&lt;&gt;0,(1000-(AR18+U18)/2)/AS18*AL18,0)</f>
        <v>2.1453438489469483</v>
      </c>
      <c r="AW18">
        <f>U18*AA18/1000</f>
        <v>3.1510192126370966</v>
      </c>
      <c r="AX18">
        <f>(AU18-AW18)</f>
        <v>1.6264010338976145</v>
      </c>
      <c r="AY18">
        <f>1/(1.6/F18+1.37/N18)</f>
        <v>1.4449462955389001</v>
      </c>
      <c r="AZ18">
        <f>G18*AA18*0.001</f>
        <v>33.719355744140991</v>
      </c>
      <c r="BA18">
        <f>G18/S18</f>
        <v>0.98128012358708316</v>
      </c>
      <c r="BB18">
        <f>(1-AL18*AA18/AQ18/F18)*100</f>
        <v>83.517125301337174</v>
      </c>
      <c r="BC18">
        <f>(S18-E18/(N18/1.35))</f>
        <v>391.47123686887369</v>
      </c>
      <c r="BD18">
        <f>E18*BB18/100/BC18</f>
        <v>-8.069210756526295E-3</v>
      </c>
    </row>
    <row r="19" spans="1:56" x14ac:dyDescent="0.35">
      <c r="A19" s="1" t="s">
        <v>0</v>
      </c>
      <c r="B19" s="1" t="s">
        <v>1920</v>
      </c>
      <c r="K19" s="1">
        <v>2.72</v>
      </c>
    </row>
    <row r="20" spans="1:56" x14ac:dyDescent="0.35">
      <c r="A20" s="1" t="s">
        <v>0</v>
      </c>
      <c r="B20" s="1" t="s">
        <v>1919</v>
      </c>
      <c r="K20" s="1">
        <v>2.72</v>
      </c>
    </row>
    <row r="21" spans="1:56" x14ac:dyDescent="0.35">
      <c r="A21" s="1">
        <v>2</v>
      </c>
      <c r="B21" s="1" t="s">
        <v>1918</v>
      </c>
      <c r="C21" s="1">
        <v>484.5000074096024</v>
      </c>
      <c r="D21" s="1">
        <v>0</v>
      </c>
      <c r="E21">
        <f>(R21-S21*(1000-T21)/(1000-U21))*AK21</f>
        <v>-4.4227101142236327</v>
      </c>
      <c r="F21">
        <f>IF(AV21&lt;&gt;0,1/(1/AV21-1/N21),0)</f>
        <v>4.0436697179765577</v>
      </c>
      <c r="G21">
        <f>((AY21-AL21/2)*S21-E21)/(AY21+AL21/2)</f>
        <v>384.55150917394127</v>
      </c>
      <c r="H21">
        <f>AL21*1000</f>
        <v>35.664999942384831</v>
      </c>
      <c r="I21">
        <f>(AQ21-AW21)</f>
        <v>1.4447697635457364</v>
      </c>
      <c r="J21">
        <f>(P21+AP21*D21)</f>
        <v>31.057792663574219</v>
      </c>
      <c r="K21" s="1"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32.632190704345703</v>
      </c>
      <c r="P21" s="1">
        <v>31.057792663574219</v>
      </c>
      <c r="Q21" s="1">
        <v>32.729969024658203</v>
      </c>
      <c r="R21" s="1">
        <v>399.9266357421875</v>
      </c>
      <c r="S21" s="1">
        <v>391.2884521484375</v>
      </c>
      <c r="T21" s="1">
        <v>3.8152017593383789</v>
      </c>
      <c r="U21" s="1">
        <v>35.002643585205078</v>
      </c>
      <c r="V21" s="1">
        <v>6.787238597869873</v>
      </c>
      <c r="W21" s="1">
        <v>62.269657135009766</v>
      </c>
      <c r="X21" s="1">
        <v>300.16323852539063</v>
      </c>
      <c r="Y21" s="1">
        <v>25.748542785644531</v>
      </c>
      <c r="Z21" s="1">
        <v>1.0847450233995914E-2</v>
      </c>
      <c r="AA21" s="1">
        <v>88.036087036132813</v>
      </c>
      <c r="AB21" s="1">
        <v>23.849180221557617</v>
      </c>
      <c r="AC21" s="1">
        <v>1.033329963684082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1.1035413181080536</v>
      </c>
      <c r="AL21">
        <f>(U21-T21)/(1000-U21)*AK21</f>
        <v>3.5664999942384833E-2</v>
      </c>
      <c r="AM21">
        <f>(P21+273.15)</f>
        <v>304.2077926635742</v>
      </c>
      <c r="AN21">
        <f>(O21+273.15)</f>
        <v>305.78219070434568</v>
      </c>
      <c r="AO21">
        <f>(Y21*AG21+Z21*AH21)*AI21</f>
        <v>4.1197667536191602</v>
      </c>
      <c r="AP21">
        <f>((AO21+0.00000010773*(AN21^4-AM21^4))-AL21*44100)/(L21*51.4+0.00000043092*AM21^3)</f>
        <v>-12.686310579972368</v>
      </c>
      <c r="AQ21">
        <f>0.61365*EXP(17.502*J21/(240.97+J21))</f>
        <v>4.5262655407075867</v>
      </c>
      <c r="AR21">
        <f>AQ21*1000/AA21</f>
        <v>51.413751940722477</v>
      </c>
      <c r="AS21">
        <f>(AR21-U21)</f>
        <v>16.411108355517399</v>
      </c>
      <c r="AT21">
        <f>IF(D21,P21,(O21+P21)/2)</f>
        <v>31.844991683959961</v>
      </c>
      <c r="AU21">
        <f>0.61365*EXP(17.502*AT21/(240.97+AT21))</f>
        <v>4.7333484019917993</v>
      </c>
      <c r="AV21">
        <f>IF(AS21&lt;&gt;0,(1000-(AR21+U21)/2)/AS21*AL21,0)</f>
        <v>2.0793220562818187</v>
      </c>
      <c r="AW21">
        <f>U21*AA21/1000</f>
        <v>3.0814957771618503</v>
      </c>
      <c r="AX21">
        <f>(AU21-AW21)</f>
        <v>1.651852624829949</v>
      </c>
      <c r="AY21">
        <f>1/(1.6/F21+1.37/N21)</f>
        <v>1.3971405145241806</v>
      </c>
      <c r="AZ21">
        <f>G21*AA21*0.001</f>
        <v>33.854410131513319</v>
      </c>
      <c r="BA21">
        <f>G21/S21</f>
        <v>0.98278266854667995</v>
      </c>
      <c r="BB21">
        <f>(1-AL21*AA21/AQ21/F21)*100</f>
        <v>82.845137000648066</v>
      </c>
      <c r="BC21">
        <f>(S21-E21/(N21/1.35))</f>
        <v>392.68335242762288</v>
      </c>
      <c r="BD21">
        <f>E21*BB21/100/BC21</f>
        <v>-9.3306737619986441E-3</v>
      </c>
    </row>
    <row r="22" spans="1:56" x14ac:dyDescent="0.35">
      <c r="A22" s="1" t="s">
        <v>0</v>
      </c>
      <c r="B22" s="1" t="s">
        <v>1917</v>
      </c>
      <c r="K22" s="1">
        <v>2.72</v>
      </c>
    </row>
    <row r="23" spans="1:56" x14ac:dyDescent="0.35">
      <c r="A23" s="1" t="s">
        <v>0</v>
      </c>
      <c r="B23" s="1" t="s">
        <v>1916</v>
      </c>
      <c r="K23" s="1">
        <v>2.72</v>
      </c>
    </row>
    <row r="24" spans="1:56" x14ac:dyDescent="0.35">
      <c r="A24" s="1">
        <v>3</v>
      </c>
      <c r="B24" s="1" t="s">
        <v>1915</v>
      </c>
      <c r="C24" s="1">
        <v>688.5000074096024</v>
      </c>
      <c r="D24" s="1">
        <v>0</v>
      </c>
      <c r="E24">
        <f>(R24-S24*(1000-T24)/(1000-U24))*AK24</f>
        <v>-4.7543607732923192</v>
      </c>
      <c r="F24">
        <f>IF(AV24&lt;&gt;0,1/(1/AV24-1/N24),0)</f>
        <v>3.8539078614656446</v>
      </c>
      <c r="G24">
        <f>((AY24-AL24/2)*S24-E24)/(AY24+AL24/2)</f>
        <v>385.76734158005979</v>
      </c>
      <c r="H24">
        <f>AL24*1000</f>
        <v>34.597382976858036</v>
      </c>
      <c r="I24">
        <f>(AQ24-AW24)</f>
        <v>1.4377783556364929</v>
      </c>
      <c r="J24">
        <f>(P24+AP24*D24)</f>
        <v>30.861392974853516</v>
      </c>
      <c r="K24" s="1"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32.574100494384766</v>
      </c>
      <c r="P24" s="1">
        <v>30.861392974853516</v>
      </c>
      <c r="Q24" s="1">
        <v>32.688045501708984</v>
      </c>
      <c r="R24" s="1">
        <v>400.15213012695313</v>
      </c>
      <c r="S24" s="1">
        <v>392.16595458984375</v>
      </c>
      <c r="T24" s="1">
        <v>4.2423715591430664</v>
      </c>
      <c r="U24" s="1">
        <v>34.510025024414063</v>
      </c>
      <c r="V24" s="1">
        <v>7.571772575378418</v>
      </c>
      <c r="W24" s="1">
        <v>61.593391418457031</v>
      </c>
      <c r="X24" s="1">
        <v>300.17959594726563</v>
      </c>
      <c r="Y24" s="1">
        <v>51.160957336425781</v>
      </c>
      <c r="Z24" s="1">
        <v>2.4105137214064598E-2</v>
      </c>
      <c r="AA24" s="1">
        <v>88.034385681152344</v>
      </c>
      <c r="AB24" s="1">
        <v>23.752838134765625</v>
      </c>
      <c r="AC24" s="1">
        <v>1.0584455728530884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1.1036014556884763</v>
      </c>
      <c r="AL24">
        <f>(U24-T24)/(1000-U24)*AK24</f>
        <v>3.4597382976858035E-2</v>
      </c>
      <c r="AM24">
        <f>(P24+273.15)</f>
        <v>304.01139297485349</v>
      </c>
      <c r="AN24">
        <f>(O24+273.15)</f>
        <v>305.72410049438474</v>
      </c>
      <c r="AO24">
        <f>(Y24*AG24+Z24*AH24)*AI24</f>
        <v>8.1857529908622837</v>
      </c>
      <c r="AP24">
        <f>((AO24+0.00000010773*(AN24^4-AM24^4))-AL24*44100)/(L24*51.4+0.00000043092*AM24^3)</f>
        <v>-12.256259086508843</v>
      </c>
      <c r="AQ24">
        <f>0.61365*EXP(17.502*J24/(240.97+J24))</f>
        <v>4.4758472085019791</v>
      </c>
      <c r="AR24">
        <f>AQ24*1000/AA24</f>
        <v>50.842033756137546</v>
      </c>
      <c r="AS24">
        <f>(AR24-U24)</f>
        <v>16.332008731723484</v>
      </c>
      <c r="AT24">
        <f>IF(D24,P24,(O24+P24)/2)</f>
        <v>31.717746734619141</v>
      </c>
      <c r="AU24">
        <f>0.61365*EXP(17.502*AT24/(240.97+AT24))</f>
        <v>4.699326363111668</v>
      </c>
      <c r="AV24">
        <f>IF(AS24&lt;&gt;0,(1000-(AR24+U24)/2)/AS24*AL24,0)</f>
        <v>2.0279749165071523</v>
      </c>
      <c r="AW24">
        <f>U24*AA24/1000</f>
        <v>3.0380688528654862</v>
      </c>
      <c r="AX24">
        <f>(AU24-AW24)</f>
        <v>1.6612575102461817</v>
      </c>
      <c r="AY24">
        <f>1/(1.6/F24+1.37/N24)</f>
        <v>1.3601177790280792</v>
      </c>
      <c r="AZ24">
        <f>G24*AA24*0.001</f>
        <v>33.960790931851825</v>
      </c>
      <c r="BA24">
        <f>G24/S24</f>
        <v>0.98368391510049336</v>
      </c>
      <c r="BB24">
        <f>(1-AL24*AA24/AQ24/F24)*100</f>
        <v>82.342915028785299</v>
      </c>
      <c r="BC24">
        <f>(S24-E24/(N24/1.35))</f>
        <v>393.66545580035381</v>
      </c>
      <c r="BD24">
        <f>E24*BB24/100/BC24</f>
        <v>-9.9446857579990784E-3</v>
      </c>
    </row>
    <row r="25" spans="1:56" x14ac:dyDescent="0.35">
      <c r="A25" s="1" t="s">
        <v>0</v>
      </c>
      <c r="B25" s="1" t="s">
        <v>1914</v>
      </c>
      <c r="K25" s="1">
        <v>2.72</v>
      </c>
    </row>
    <row r="26" spans="1:56" x14ac:dyDescent="0.35">
      <c r="A26" s="1" t="s">
        <v>0</v>
      </c>
      <c r="B26" s="1" t="s">
        <v>1913</v>
      </c>
      <c r="K26" s="1">
        <v>2.72</v>
      </c>
    </row>
    <row r="27" spans="1:56" x14ac:dyDescent="0.35">
      <c r="A27" s="1">
        <v>4</v>
      </c>
      <c r="B27" s="1" t="s">
        <v>1912</v>
      </c>
      <c r="C27" s="1">
        <v>893.00000739842653</v>
      </c>
      <c r="D27" s="1">
        <v>0</v>
      </c>
      <c r="E27">
        <f>(R27-S27*(1000-T27)/(1000-U27))*AK27</f>
        <v>-4.7435661327587582</v>
      </c>
      <c r="F27">
        <f>IF(AV27&lt;&gt;0,1/(1/AV27-1/N27),0)</f>
        <v>3.8063255824392193</v>
      </c>
      <c r="G27">
        <f>((AY27-AL27/2)*S27-E27)/(AY27+AL27/2)</f>
        <v>385.98424186413177</v>
      </c>
      <c r="H27">
        <f>AL27*1000</f>
        <v>34.045466343290542</v>
      </c>
      <c r="I27">
        <f>(AQ27-AW27)</f>
        <v>1.4243217936370911</v>
      </c>
      <c r="J27">
        <f>(P27+AP27*D27)</f>
        <v>30.785888671875</v>
      </c>
      <c r="K27" s="1"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32.519039154052734</v>
      </c>
      <c r="P27" s="1">
        <v>30.785888671875</v>
      </c>
      <c r="Q27" s="1">
        <v>32.638938903808594</v>
      </c>
      <c r="R27" s="1">
        <v>400.08514404296875</v>
      </c>
      <c r="S27" s="1">
        <v>392.28125</v>
      </c>
      <c r="T27" s="1">
        <v>4.6563549041748047</v>
      </c>
      <c r="U27" s="1">
        <v>34.445091247558594</v>
      </c>
      <c r="V27" s="1">
        <v>8.3362674713134766</v>
      </c>
      <c r="W27" s="1">
        <v>61.667011260986328</v>
      </c>
      <c r="X27" s="1">
        <v>300.16018676757813</v>
      </c>
      <c r="Y27" s="1">
        <v>100.29605102539063</v>
      </c>
      <c r="Z27" s="1">
        <v>0.10244728624820709</v>
      </c>
      <c r="AA27" s="1">
        <v>88.032081604003906</v>
      </c>
      <c r="AB27" s="1">
        <v>23.842611312866211</v>
      </c>
      <c r="AC27" s="1">
        <v>1.0621298551559448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1.1035300984102134</v>
      </c>
      <c r="AL27">
        <f>(U27-T27)/(1000-U27)*AK27</f>
        <v>3.4045466343290545E-2</v>
      </c>
      <c r="AM27">
        <f>(P27+273.15)</f>
        <v>303.93588867187498</v>
      </c>
      <c r="AN27">
        <f>(O27+273.15)</f>
        <v>305.66903915405271</v>
      </c>
      <c r="AO27">
        <f>(Y27*AG27+Z27*AH27)*AI27</f>
        <v>16.04736780537587</v>
      </c>
      <c r="AP27">
        <f>((AO27+0.00000010773*(AN27^4-AM27^4))-AL27*44100)/(L27*51.4+0.00000043092*AM27^3)</f>
        <v>-11.991511861048386</v>
      </c>
      <c r="AQ27">
        <f>0.61365*EXP(17.502*J27/(240.97+J27))</f>
        <v>4.4565948771995298</v>
      </c>
      <c r="AR27">
        <f>AQ27*1000/AA27</f>
        <v>50.624667689294235</v>
      </c>
      <c r="AS27">
        <f>(AR27-U27)</f>
        <v>16.179576441735641</v>
      </c>
      <c r="AT27">
        <f>IF(D27,P27,(O27+P27)/2)</f>
        <v>31.652463912963867</v>
      </c>
      <c r="AU27">
        <f>0.61365*EXP(17.502*AT27/(240.97+AT27))</f>
        <v>4.681954198142285</v>
      </c>
      <c r="AV27">
        <f>IF(AS27&lt;&gt;0,(1000-(AR27+U27)/2)/AS27*AL27,0)</f>
        <v>2.0147218719426179</v>
      </c>
      <c r="AW27">
        <f>U27*AA27/1000</f>
        <v>3.0322730835624387</v>
      </c>
      <c r="AX27">
        <f>(AU27-AW27)</f>
        <v>1.6496811145798462</v>
      </c>
      <c r="AY27">
        <f>1/(1.6/F27+1.37/N27)</f>
        <v>1.3505841962471719</v>
      </c>
      <c r="AZ27">
        <f>G27*AA27*0.001</f>
        <v>33.978996277642828</v>
      </c>
      <c r="BA27">
        <f>G27/S27</f>
        <v>0.98394772083583337</v>
      </c>
      <c r="BB27">
        <f>(1-AL27*AA27/AQ27/F27)*100</f>
        <v>82.331846323645863</v>
      </c>
      <c r="BC27">
        <f>(S27-E27/(N27/1.35))</f>
        <v>393.77734663577985</v>
      </c>
      <c r="BD27">
        <f>E27*BB27/100/BC27</f>
        <v>-9.9179539200251916E-3</v>
      </c>
    </row>
    <row r="28" spans="1:56" x14ac:dyDescent="0.35">
      <c r="A28" s="1" t="s">
        <v>0</v>
      </c>
      <c r="B28" s="1" t="s">
        <v>1911</v>
      </c>
      <c r="K28" s="1">
        <v>2.72</v>
      </c>
    </row>
    <row r="29" spans="1:56" x14ac:dyDescent="0.35">
      <c r="A29" s="1" t="s">
        <v>0</v>
      </c>
      <c r="B29" s="1" t="s">
        <v>1910</v>
      </c>
      <c r="K29" s="1">
        <v>2.72</v>
      </c>
    </row>
    <row r="30" spans="1:56" x14ac:dyDescent="0.35">
      <c r="A30" s="1">
        <v>5</v>
      </c>
      <c r="B30" s="1" t="s">
        <v>1909</v>
      </c>
      <c r="C30" s="1">
        <v>1098.0000073984265</v>
      </c>
      <c r="D30" s="1">
        <v>0</v>
      </c>
      <c r="E30">
        <f>(R30-S30*(1000-T30)/(1000-U30))*AK30</f>
        <v>-4.5981747943330964</v>
      </c>
      <c r="F30">
        <f>IF(AV30&lt;&gt;0,1/(1/AV30-1/N30),0)</f>
        <v>3.7694771159555329</v>
      </c>
      <c r="G30">
        <f>((AY30-AL30/2)*S30-E30)/(AY30+AL30/2)</f>
        <v>385.75760040941111</v>
      </c>
      <c r="H30">
        <f>AL30*1000</f>
        <v>33.685622053153864</v>
      </c>
      <c r="I30">
        <f>(AQ30-AW30)</f>
        <v>1.4164338657593034</v>
      </c>
      <c r="J30">
        <f>(P30+AP30*D30)</f>
        <v>30.785537719726563</v>
      </c>
      <c r="K30" s="1"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32.478065490722656</v>
      </c>
      <c r="P30" s="1">
        <v>30.785537719726563</v>
      </c>
      <c r="Q30" s="1">
        <v>32.595897674560547</v>
      </c>
      <c r="R30" s="1">
        <v>399.88992309570313</v>
      </c>
      <c r="S30" s="1">
        <v>392.08828735351563</v>
      </c>
      <c r="T30" s="1">
        <v>5.064723014831543</v>
      </c>
      <c r="U30" s="1">
        <v>34.53509521484375</v>
      </c>
      <c r="V30" s="1">
        <v>9.0879726409912109</v>
      </c>
      <c r="W30" s="1">
        <v>61.968635559082031</v>
      </c>
      <c r="X30" s="1">
        <v>300.16796875</v>
      </c>
      <c r="Y30" s="1">
        <v>149.67732238769531</v>
      </c>
      <c r="Z30" s="1">
        <v>1.5668135136365891E-2</v>
      </c>
      <c r="AA30" s="1">
        <v>88.028472900390625</v>
      </c>
      <c r="AB30" s="1">
        <v>23.897893905639648</v>
      </c>
      <c r="AC30" s="1">
        <v>1.0519081354141235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1.1035587086397056</v>
      </c>
      <c r="AL30">
        <f>(U30-T30)/(1000-U30)*AK30</f>
        <v>3.3685622053153862E-2</v>
      </c>
      <c r="AM30">
        <f>(P30+273.15)</f>
        <v>303.93553771972654</v>
      </c>
      <c r="AN30">
        <f>(O30+273.15)</f>
        <v>305.62806549072263</v>
      </c>
      <c r="AO30">
        <f>(Y30*AG30+Z30*AH30)*AI30</f>
        <v>23.948371046743432</v>
      </c>
      <c r="AP30">
        <f>((AO30+0.00000010773*(AN30^4-AM30^4))-AL30*44100)/(L30*51.4+0.00000043092*AM30^3)</f>
        <v>-11.800938456826048</v>
      </c>
      <c r="AQ30">
        <f>0.61365*EXP(17.502*J30/(240.97+J30))</f>
        <v>4.4565055589915863</v>
      </c>
      <c r="AR30">
        <f>AQ30*1000/AA30</f>
        <v>50.625728382615286</v>
      </c>
      <c r="AS30">
        <f>(AR30-U30)</f>
        <v>16.090633167771536</v>
      </c>
      <c r="AT30">
        <f>IF(D30,P30,(O30+P30)/2)</f>
        <v>31.631801605224609</v>
      </c>
      <c r="AU30">
        <f>0.61365*EXP(17.502*AT30/(240.97+AT30))</f>
        <v>4.6764674921672134</v>
      </c>
      <c r="AV30">
        <f>IF(AS30&lt;&gt;0,(1000-(AR30+U30)/2)/AS30*AL30,0)</f>
        <v>2.0043508579284102</v>
      </c>
      <c r="AW30">
        <f>U30*AA30/1000</f>
        <v>3.0400716932322829</v>
      </c>
      <c r="AX30">
        <f>(AU30-AW30)</f>
        <v>1.6363957989349305</v>
      </c>
      <c r="AY30">
        <f>1/(1.6/F30+1.37/N30)</f>
        <v>1.3431301494028771</v>
      </c>
      <c r="AZ30">
        <f>G30*AA30*0.001</f>
        <v>33.957652473759559</v>
      </c>
      <c r="BA30">
        <f>G30/S30</f>
        <v>0.98385392487280132</v>
      </c>
      <c r="BB30">
        <f>(1-AL30*AA30/AQ30/F30)*100</f>
        <v>82.34807084338091</v>
      </c>
      <c r="BC30">
        <f>(S30-E30/(N30/1.35))</f>
        <v>393.53852830051568</v>
      </c>
      <c r="BD30">
        <f>E30*BB30/100/BC30</f>
        <v>-9.6216963901649601E-3</v>
      </c>
    </row>
    <row r="31" spans="1:56" x14ac:dyDescent="0.35">
      <c r="A31" s="1" t="s">
        <v>0</v>
      </c>
      <c r="B31" s="1" t="s">
        <v>1908</v>
      </c>
      <c r="K31" s="1">
        <v>2.72</v>
      </c>
    </row>
    <row r="32" spans="1:56" x14ac:dyDescent="0.35">
      <c r="A32" s="1" t="s">
        <v>0</v>
      </c>
      <c r="B32" s="1" t="s">
        <v>1907</v>
      </c>
      <c r="K32" s="1">
        <v>2.72</v>
      </c>
    </row>
    <row r="33" spans="1:56" x14ac:dyDescent="0.35">
      <c r="A33" s="1">
        <v>6</v>
      </c>
      <c r="B33" s="1" t="s">
        <v>1906</v>
      </c>
      <c r="C33" s="1">
        <v>1303.0000073984265</v>
      </c>
      <c r="D33" s="1">
        <v>0</v>
      </c>
      <c r="E33">
        <f>(R33-S33*(1000-T33)/(1000-U33))*AK33</f>
        <v>-4.2321257007165052</v>
      </c>
      <c r="F33">
        <f>IF(AV33&lt;&gt;0,1/(1/AV33-1/N33),0)</f>
        <v>3.8874839375367261</v>
      </c>
      <c r="G33">
        <f>((AY33-AL33/2)*S33-E33)/(AY33+AL33/2)</f>
        <v>385.39325157891398</v>
      </c>
      <c r="H33">
        <f>AL33*1000</f>
        <v>33.642727463549917</v>
      </c>
      <c r="I33">
        <f>(AQ33-AW33)</f>
        <v>1.3914556756487908</v>
      </c>
      <c r="J33">
        <f>(P33+AP33*D33)</f>
        <v>30.808881759643555</v>
      </c>
      <c r="K33" s="1"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32.452152252197266</v>
      </c>
      <c r="P33" s="1">
        <v>30.808881759643555</v>
      </c>
      <c r="Q33" s="1">
        <v>32.56622314453125</v>
      </c>
      <c r="R33" s="1">
        <v>399.97293090820313</v>
      </c>
      <c r="S33" s="1">
        <v>391.86273193359375</v>
      </c>
      <c r="T33" s="1">
        <v>5.4688401222229004</v>
      </c>
      <c r="U33" s="1">
        <v>34.887252807617188</v>
      </c>
      <c r="V33" s="1">
        <v>9.827214241027832</v>
      </c>
      <c r="W33" s="1">
        <v>62.690532684326172</v>
      </c>
      <c r="X33" s="1">
        <v>300.2056884765625</v>
      </c>
      <c r="Y33" s="1">
        <v>300.212158203125</v>
      </c>
      <c r="Z33" s="1">
        <v>0.23623298108577728</v>
      </c>
      <c r="AA33" s="1">
        <v>88.026260375976563</v>
      </c>
      <c r="AB33" s="1">
        <v>23.872535705566406</v>
      </c>
      <c r="AC33" s="1">
        <v>1.0339342355728149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1.1036973841050091</v>
      </c>
      <c r="AL33">
        <f>(U33-T33)/(1000-U33)*AK33</f>
        <v>3.3642727463549918E-2</v>
      </c>
      <c r="AM33">
        <f>(P33+273.15)</f>
        <v>303.95888175964353</v>
      </c>
      <c r="AN33">
        <f>(O33+273.15)</f>
        <v>305.60215225219724</v>
      </c>
      <c r="AO33">
        <f>(Y33*AG33+Z33*AH33)*AI33</f>
        <v>48.033944238857657</v>
      </c>
      <c r="AP33">
        <f>((AO33+0.00000010773*(AN33^4-AM33^4))-AL33*44100)/(L33*51.4+0.00000043092*AM33^3)</f>
        <v>-11.592850316989871</v>
      </c>
      <c r="AQ33">
        <f>0.61365*EXP(17.502*J33/(240.97+J33))</f>
        <v>4.4624500750946208</v>
      </c>
      <c r="AR33">
        <f>AQ33*1000/AA33</f>
        <v>50.694532018452961</v>
      </c>
      <c r="AS33">
        <f>(AR33-U33)</f>
        <v>15.807279210835773</v>
      </c>
      <c r="AT33">
        <f>IF(D33,P33,(O33+P33)/2)</f>
        <v>31.63051700592041</v>
      </c>
      <c r="AU33">
        <f>0.61365*EXP(17.502*AT33/(240.97+AT33))</f>
        <v>4.6761265623142085</v>
      </c>
      <c r="AV33">
        <f>IF(AS33&lt;&gt;0,(1000-(AR33+U33)/2)/AS33*AL33,0)</f>
        <v>2.0372339036120199</v>
      </c>
      <c r="AW33">
        <f>U33*AA33/1000</f>
        <v>3.07099439944583</v>
      </c>
      <c r="AX33">
        <f>(AU33-AW33)</f>
        <v>1.6051321628683786</v>
      </c>
      <c r="AY33">
        <f>1/(1.6/F33+1.37/N33)</f>
        <v>1.366783640396948</v>
      </c>
      <c r="AZ33">
        <f>G33*AA33*0.001</f>
        <v>33.92472671062972</v>
      </c>
      <c r="BA33">
        <f>G33/S33</f>
        <v>0.98349044237313155</v>
      </c>
      <c r="BB33">
        <f>(1-AL33*AA33/AQ33/F33)*100</f>
        <v>82.928901368993863</v>
      </c>
      <c r="BC33">
        <f>(S33-E33/(N33/1.35))</f>
        <v>393.1975228579393</v>
      </c>
      <c r="BD33">
        <f>E33*BB33/100/BC33</f>
        <v>-8.9259345345038075E-3</v>
      </c>
    </row>
    <row r="34" spans="1:56" x14ac:dyDescent="0.35">
      <c r="A34" s="1" t="s">
        <v>0</v>
      </c>
      <c r="B34" s="1" t="s">
        <v>1905</v>
      </c>
      <c r="K34" s="1">
        <v>2.72</v>
      </c>
    </row>
    <row r="35" spans="1:56" x14ac:dyDescent="0.35">
      <c r="A35" s="1" t="s">
        <v>0</v>
      </c>
      <c r="B35" s="1" t="s">
        <v>1904</v>
      </c>
      <c r="K35" s="1">
        <v>2.72</v>
      </c>
    </row>
    <row r="36" spans="1:56" x14ac:dyDescent="0.35">
      <c r="A36" s="1">
        <v>7</v>
      </c>
      <c r="B36" s="1" t="s">
        <v>1903</v>
      </c>
      <c r="C36" s="1">
        <v>1506.5000074096024</v>
      </c>
      <c r="D36" s="1">
        <v>0</v>
      </c>
      <c r="E36">
        <f>(R36-S36*(1000-T36)/(1000-U36))*AK36</f>
        <v>-3.760284397118014</v>
      </c>
      <c r="F36">
        <f>IF(AV36&lt;&gt;0,1/(1/AV36-1/N36),0)</f>
        <v>4.058791051630644</v>
      </c>
      <c r="G36">
        <f>((AY36-AL36/2)*S36-E36)/(AY36+AL36/2)</f>
        <v>384.79040875212019</v>
      </c>
      <c r="H36">
        <f>AL36*1000</f>
        <v>33.862953228993085</v>
      </c>
      <c r="I36">
        <f>(AQ36-AW36)</f>
        <v>1.3689704424307738</v>
      </c>
      <c r="J36">
        <f>(P36+AP36*D36)</f>
        <v>30.916660308837891</v>
      </c>
      <c r="K36" s="1"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32.44451904296875</v>
      </c>
      <c r="P36" s="1">
        <v>30.916660308837891</v>
      </c>
      <c r="Q36" s="1">
        <v>32.551952362060547</v>
      </c>
      <c r="R36" s="1">
        <v>400.09814453125</v>
      </c>
      <c r="S36" s="1">
        <v>391.49267578125</v>
      </c>
      <c r="T36" s="1">
        <v>5.8583955764770508</v>
      </c>
      <c r="U36" s="1">
        <v>35.455135345458984</v>
      </c>
      <c r="V36" s="1">
        <v>10.531867027282715</v>
      </c>
      <c r="W36" s="1">
        <v>63.739086151123047</v>
      </c>
      <c r="X36" s="1">
        <v>300.1734619140625</v>
      </c>
      <c r="Y36" s="1">
        <v>499.87353515625</v>
      </c>
      <c r="Z36" s="1">
        <v>0.14101175963878632</v>
      </c>
      <c r="AA36" s="1">
        <v>88.02716064453125</v>
      </c>
      <c r="AB36" s="1">
        <v>23.910568237304688</v>
      </c>
      <c r="AC36" s="1">
        <v>0.98721182346343994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1.1035789040958177</v>
      </c>
      <c r="AL36">
        <f>(U36-T36)/(1000-U36)*AK36</f>
        <v>3.3862953228993083E-2</v>
      </c>
      <c r="AM36">
        <f>(P36+273.15)</f>
        <v>304.06666030883787</v>
      </c>
      <c r="AN36">
        <f>(O36+273.15)</f>
        <v>305.59451904296873</v>
      </c>
      <c r="AO36">
        <f>(Y36*AG36+Z36*AH36)*AI36</f>
        <v>79.97976383731293</v>
      </c>
      <c r="AP36">
        <f>((AO36+0.00000010773*(AN36^4-AM36^4))-AL36*44100)/(L36*51.4+0.00000043092*AM36^3)</f>
        <v>-11.421016056643744</v>
      </c>
      <c r="AQ36">
        <f>0.61365*EXP(17.502*J36/(240.97+J36))</f>
        <v>4.4899853371590899</v>
      </c>
      <c r="AR36">
        <f>AQ36*1000/AA36</f>
        <v>51.006817717209117</v>
      </c>
      <c r="AS36">
        <f>(AR36-U36)</f>
        <v>15.551682371750132</v>
      </c>
      <c r="AT36">
        <f>IF(D36,P36,(O36+P36)/2)</f>
        <v>31.68058967590332</v>
      </c>
      <c r="AU36">
        <f>0.61365*EXP(17.502*AT36/(240.97+AT36))</f>
        <v>4.6894317705386195</v>
      </c>
      <c r="AV36">
        <f>IF(AS36&lt;&gt;0,(1000-(AR36+U36)/2)/AS36*AL36,0)</f>
        <v>2.0833131694820453</v>
      </c>
      <c r="AW36">
        <f>U36*AA36/1000</f>
        <v>3.1210148947283161</v>
      </c>
      <c r="AX36">
        <f>(AU36-AW36)</f>
        <v>1.5684168758103034</v>
      </c>
      <c r="AY36">
        <f>1/(1.6/F36+1.37/N36)</f>
        <v>1.4000239701142283</v>
      </c>
      <c r="AZ36">
        <f>G36*AA36*0.001</f>
        <v>33.872007125697728</v>
      </c>
      <c r="BA36">
        <f>G36/S36</f>
        <v>0.98288022370851513</v>
      </c>
      <c r="BB36">
        <f>(1-AL36*AA36/AQ36/F36)*100</f>
        <v>83.643141092099427</v>
      </c>
      <c r="BC36">
        <f>(S36-E36/(N36/1.35))</f>
        <v>392.67865035789873</v>
      </c>
      <c r="BD36">
        <f>E36*BB36/100/BC36</f>
        <v>-8.0096536465096239E-3</v>
      </c>
    </row>
    <row r="37" spans="1:56" x14ac:dyDescent="0.35">
      <c r="A37" s="1" t="s">
        <v>0</v>
      </c>
      <c r="B37" s="1" t="s">
        <v>1902</v>
      </c>
      <c r="K37" s="1">
        <v>2.72</v>
      </c>
    </row>
    <row r="38" spans="1:56" x14ac:dyDescent="0.35">
      <c r="A38" s="1" t="s">
        <v>0</v>
      </c>
      <c r="B38" s="1" t="s">
        <v>1901</v>
      </c>
      <c r="K38" s="1">
        <v>2.72</v>
      </c>
    </row>
    <row r="39" spans="1:56" x14ac:dyDescent="0.35">
      <c r="A39" s="1">
        <v>8</v>
      </c>
      <c r="B39" s="1" t="s">
        <v>1900</v>
      </c>
      <c r="C39" s="1">
        <v>1710.5000074096024</v>
      </c>
      <c r="D39" s="1">
        <v>0</v>
      </c>
      <c r="E39">
        <f>(R39-S39*(1000-T39)/(1000-U39))*AK39</f>
        <v>-3.1235313873672577</v>
      </c>
      <c r="F39">
        <f>IF(AV39&lt;&gt;0,1/(1/AV39-1/N39),0)</f>
        <v>4.2723977414695424</v>
      </c>
      <c r="G39">
        <f>((AY39-AL39/2)*S39-E39)/(AY39+AL39/2)</f>
        <v>383.57397902895138</v>
      </c>
      <c r="H39">
        <f>AL39*1000</f>
        <v>34.25489600865675</v>
      </c>
      <c r="I39">
        <f>(AQ39-AW39)</f>
        <v>1.3483681548250144</v>
      </c>
      <c r="J39">
        <f>(P39+AP39*D39)</f>
        <v>31.071060180664063</v>
      </c>
      <c r="K39" s="1"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32.461597442626953</v>
      </c>
      <c r="P39" s="1">
        <v>31.071060180664063</v>
      </c>
      <c r="Q39" s="1">
        <v>32.5577392578125</v>
      </c>
      <c r="R39" s="1">
        <v>399.908203125</v>
      </c>
      <c r="S39" s="1">
        <v>390.61431884765625</v>
      </c>
      <c r="T39" s="1">
        <v>6.2261695861816406</v>
      </c>
      <c r="U39" s="1">
        <v>36.142993927001953</v>
      </c>
      <c r="V39" s="1">
        <v>11.181391716003418</v>
      </c>
      <c r="W39" s="1">
        <v>64.908119201660156</v>
      </c>
      <c r="X39" s="1">
        <v>300.18478393554688</v>
      </c>
      <c r="Y39" s="1">
        <v>749.62353515625</v>
      </c>
      <c r="Z39" s="1">
        <v>3.1335972249507904E-2</v>
      </c>
      <c r="AA39" s="1">
        <v>88.020408630371094</v>
      </c>
      <c r="AB39" s="1">
        <v>23.771028518676758</v>
      </c>
      <c r="AC39" s="1">
        <v>0.86327594518661499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1.1036205291748045</v>
      </c>
      <c r="AL39">
        <f>(U39-T39)/(1000-U39)*AK39</f>
        <v>3.4254896008656749E-2</v>
      </c>
      <c r="AM39">
        <f>(P39+273.15)</f>
        <v>304.22106018066404</v>
      </c>
      <c r="AN39">
        <f>(O39+273.15)</f>
        <v>305.61159744262693</v>
      </c>
      <c r="AO39">
        <f>(Y39*AG39+Z39*AH39)*AI39</f>
        <v>119.93976294413733</v>
      </c>
      <c r="AP39">
        <f>((AO39+0.00000010773*(AN39^4-AM39^4))-AL39*44100)/(L39*51.4+0.00000043092*AM39^3)</f>
        <v>-11.24724227780057</v>
      </c>
      <c r="AQ39">
        <f>0.61365*EXP(17.502*J39/(240.97+J39))</f>
        <v>4.5296892494047469</v>
      </c>
      <c r="AR39">
        <f>AQ39*1000/AA39</f>
        <v>51.461806641077054</v>
      </c>
      <c r="AS39">
        <f>(AR39-U39)</f>
        <v>15.318812714075101</v>
      </c>
      <c r="AT39">
        <f>IF(D39,P39,(O39+P39)/2)</f>
        <v>31.766328811645508</v>
      </c>
      <c r="AU39">
        <f>0.61365*EXP(17.502*AT39/(240.97+AT39))</f>
        <v>4.7122907535630052</v>
      </c>
      <c r="AV39">
        <f>IF(AS39&lt;&gt;0,(1000-(AR39+U39)/2)/AS39*AL39,0)</f>
        <v>2.1381845938949469</v>
      </c>
      <c r="AW39">
        <f>U39*AA39/1000</f>
        <v>3.1813210945797326</v>
      </c>
      <c r="AX39">
        <f>(AU39-AW39)</f>
        <v>1.5309696589832726</v>
      </c>
      <c r="AY39">
        <f>1/(1.6/F39+1.37/N39)</f>
        <v>1.4397513033594582</v>
      </c>
      <c r="AZ39">
        <f>G39*AA39*0.001</f>
        <v>33.762338374105695</v>
      </c>
      <c r="BA39">
        <f>G39/S39</f>
        <v>0.98197623722685223</v>
      </c>
      <c r="BB39">
        <f>(1-AL39*AA39/AQ39/F39)*100</f>
        <v>84.420054005170613</v>
      </c>
      <c r="BC39">
        <f>(S39-E39/(N39/1.35))</f>
        <v>391.59946476311438</v>
      </c>
      <c r="BD39">
        <f>E39*BB39/100/BC39</f>
        <v>-6.7336325029938304E-3</v>
      </c>
    </row>
    <row r="40" spans="1:56" x14ac:dyDescent="0.35">
      <c r="A40" s="1" t="s">
        <v>0</v>
      </c>
      <c r="B40" s="1" t="s">
        <v>1899</v>
      </c>
      <c r="K40" s="1">
        <v>2.72</v>
      </c>
    </row>
    <row r="41" spans="1:56" x14ac:dyDescent="0.35">
      <c r="A41" s="1" t="s">
        <v>0</v>
      </c>
      <c r="B41" s="1" t="s">
        <v>1898</v>
      </c>
      <c r="K41" s="1">
        <v>2.72</v>
      </c>
    </row>
    <row r="42" spans="1:56" x14ac:dyDescent="0.35">
      <c r="A42" s="1">
        <v>9</v>
      </c>
      <c r="B42" s="1" t="s">
        <v>1897</v>
      </c>
      <c r="C42" s="1">
        <v>1914.5000074096024</v>
      </c>
      <c r="D42" s="1">
        <v>0</v>
      </c>
      <c r="E42">
        <f>(R42-S42*(1000-T42)/(1000-U42))*AK42</f>
        <v>-2.1726058065786744</v>
      </c>
      <c r="F42">
        <f>IF(AV42&lt;&gt;0,1/(1/AV42-1/N42),0)</f>
        <v>4.5182701746300244</v>
      </c>
      <c r="G42">
        <f>((AY42-AL42/2)*S42-E42)/(AY42+AL42/2)</f>
        <v>382.27993528854972</v>
      </c>
      <c r="H42">
        <f>AL42*1000</f>
        <v>34.665278294485645</v>
      </c>
      <c r="I42">
        <f>(AQ42-AW42)</f>
        <v>1.3265604623102267</v>
      </c>
      <c r="J42">
        <f>(P42+AP42*D42)</f>
        <v>31.221307754516602</v>
      </c>
      <c r="K42" s="1"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32.492298126220703</v>
      </c>
      <c r="P42" s="1">
        <v>31.221307754516602</v>
      </c>
      <c r="Q42" s="1">
        <v>32.576282501220703</v>
      </c>
      <c r="R42" s="1">
        <v>400.11611938476563</v>
      </c>
      <c r="S42" s="1">
        <v>389.83770751953125</v>
      </c>
      <c r="T42" s="1">
        <v>6.5738811492919922</v>
      </c>
      <c r="U42" s="1">
        <v>36.833404541015625</v>
      </c>
      <c r="V42" s="1">
        <v>11.785289764404297</v>
      </c>
      <c r="W42" s="1">
        <v>66.032882690429688</v>
      </c>
      <c r="X42" s="1">
        <v>300.12551879882813</v>
      </c>
      <c r="Y42" s="1">
        <v>999.4041748046875</v>
      </c>
      <c r="Z42" s="1">
        <v>0.10726449638605118</v>
      </c>
      <c r="AA42" s="1">
        <v>88.019508361816406</v>
      </c>
      <c r="AB42" s="1">
        <v>23.519376754760742</v>
      </c>
      <c r="AC42" s="1">
        <v>0.69985735416412354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1.1034026426427501</v>
      </c>
      <c r="AL42">
        <f>(U42-T42)/(1000-U42)*AK42</f>
        <v>3.4665278294485645E-2</v>
      </c>
      <c r="AM42">
        <f>(P42+273.15)</f>
        <v>304.37130775451658</v>
      </c>
      <c r="AN42">
        <f>(O42+273.15)</f>
        <v>305.64229812622068</v>
      </c>
      <c r="AO42">
        <f>(Y42*AG42+Z42*AH42)*AI42</f>
        <v>159.90466439460215</v>
      </c>
      <c r="AP42">
        <f>((AO42+0.00000010773*(AN42^4-AM42^4))-AL42*44100)/(L42*51.4+0.00000043092*AM42^3)</f>
        <v>-11.078419260114341</v>
      </c>
      <c r="AQ42">
        <f>0.61365*EXP(17.502*J42/(240.97+J42))</f>
        <v>4.5686186213023179</v>
      </c>
      <c r="AR42">
        <f>AQ42*1000/AA42</f>
        <v>51.904614173966714</v>
      </c>
      <c r="AS42">
        <f>(AR42-U42)</f>
        <v>15.071209632951089</v>
      </c>
      <c r="AT42">
        <f>IF(D42,P42,(O42+P42)/2)</f>
        <v>31.856802940368652</v>
      </c>
      <c r="AU42">
        <f>0.61365*EXP(17.502*AT42/(240.97+AT42))</f>
        <v>4.7365172783630731</v>
      </c>
      <c r="AV42">
        <f>IF(AS42&lt;&gt;0,(1000-(AR42+U42)/2)/AS42*AL42,0)</f>
        <v>2.1980461452164768</v>
      </c>
      <c r="AW42">
        <f>U42*AA42/1000</f>
        <v>3.2420581589920912</v>
      </c>
      <c r="AX42">
        <f>(AU42-AW42)</f>
        <v>1.494459119370982</v>
      </c>
      <c r="AY42">
        <f>1/(1.6/F42+1.37/N42)</f>
        <v>1.4832718336601238</v>
      </c>
      <c r="AZ42">
        <f>G42*AA42*0.001</f>
        <v>33.648091960685136</v>
      </c>
      <c r="BA42">
        <f>G42/S42</f>
        <v>0.98061302925499361</v>
      </c>
      <c r="BB42">
        <f>(1-AL42*AA42/AQ42/F42)*100</f>
        <v>85.218567397260259</v>
      </c>
      <c r="BC42">
        <f>(S42-E42/(N42/1.35))</f>
        <v>390.52293634255761</v>
      </c>
      <c r="BD42">
        <f>E42*BB42/100/BC42</f>
        <v>-4.7409854102192272E-3</v>
      </c>
    </row>
    <row r="43" spans="1:56" x14ac:dyDescent="0.35">
      <c r="A43" s="1" t="s">
        <v>0</v>
      </c>
      <c r="B43" s="1" t="s">
        <v>1896</v>
      </c>
      <c r="K43" s="1">
        <v>2.72</v>
      </c>
    </row>
    <row r="44" spans="1:56" x14ac:dyDescent="0.35">
      <c r="A44" s="1" t="s">
        <v>0</v>
      </c>
      <c r="B44" s="1" t="s">
        <v>1895</v>
      </c>
      <c r="K44" s="1">
        <v>2.72</v>
      </c>
    </row>
    <row r="45" spans="1:56" x14ac:dyDescent="0.35">
      <c r="A45" s="1">
        <v>10</v>
      </c>
      <c r="B45" s="1" t="s">
        <v>1894</v>
      </c>
      <c r="C45" s="1">
        <v>2119.0000073984265</v>
      </c>
      <c r="D45" s="1">
        <v>0</v>
      </c>
      <c r="E45">
        <f>(R45-S45*(1000-T45)/(1000-U45))*AK45</f>
        <v>-1.3973105419768848</v>
      </c>
      <c r="F45">
        <f>IF(AV45&lt;&gt;0,1/(1/AV45-1/N45),0)</f>
        <v>4.7624760681086498</v>
      </c>
      <c r="G45">
        <f>((AY45-AL45/2)*S45-E45)/(AY45+AL45/2)</f>
        <v>380.94465094912238</v>
      </c>
      <c r="H45">
        <f>AL45*1000</f>
        <v>35.244842527480898</v>
      </c>
      <c r="I45">
        <f>(AQ45-AW45)</f>
        <v>1.3140952026850607</v>
      </c>
      <c r="J45">
        <f>(P45+AP45*D45)</f>
        <v>31.44413948059082</v>
      </c>
      <c r="K45" s="1"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32.542713165283203</v>
      </c>
      <c r="P45" s="1">
        <v>31.44413948059082</v>
      </c>
      <c r="Q45" s="1">
        <v>32.613803863525391</v>
      </c>
      <c r="R45" s="1">
        <v>400.08355712890625</v>
      </c>
      <c r="S45" s="1">
        <v>388.92831420898438</v>
      </c>
      <c r="T45" s="1">
        <v>6.9012446403503418</v>
      </c>
      <c r="U45" s="1">
        <v>37.636810302734375</v>
      </c>
      <c r="V45" s="1">
        <v>12.337133407592773</v>
      </c>
      <c r="W45" s="1">
        <v>67.282112121582031</v>
      </c>
      <c r="X45" s="1">
        <v>300.16653442382813</v>
      </c>
      <c r="Y45" s="1">
        <v>1250.9337158203125</v>
      </c>
      <c r="Z45" s="1">
        <v>7.352004200220108E-2</v>
      </c>
      <c r="AA45" s="1">
        <v>88.020103454589844</v>
      </c>
      <c r="AB45" s="1">
        <v>23.322977066040039</v>
      </c>
      <c r="AC45" s="1">
        <v>0.5950469970703125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1.1035534353817207</v>
      </c>
      <c r="AL45">
        <f>(U45-T45)/(1000-U45)*AK45</f>
        <v>3.5244842527480898E-2</v>
      </c>
      <c r="AM45">
        <f>(P45+273.15)</f>
        <v>304.5941394805908</v>
      </c>
      <c r="AN45">
        <f>(O45+273.15)</f>
        <v>305.69271316528318</v>
      </c>
      <c r="AO45">
        <f>(Y45*AG45+Z45*AH45)*AI45</f>
        <v>200.14939005756241</v>
      </c>
      <c r="AP45">
        <f>((AO45+0.00000010773*(AN45^4-AM45^4))-AL45*44100)/(L45*51.4+0.00000043092*AM45^3)</f>
        <v>-10.972907605304046</v>
      </c>
      <c r="AQ45">
        <f>0.61365*EXP(17.502*J45/(240.97+J45))</f>
        <v>4.6268911392325132</v>
      </c>
      <c r="AR45">
        <f>AQ45*1000/AA45</f>
        <v>52.56629971605927</v>
      </c>
      <c r="AS45">
        <f>(AR45-U45)</f>
        <v>14.929489413324895</v>
      </c>
      <c r="AT45">
        <f>IF(D45,P45,(O45+P45)/2)</f>
        <v>31.993426322937012</v>
      </c>
      <c r="AU45">
        <f>0.61365*EXP(17.502*AT45/(240.97+AT45))</f>
        <v>4.7733068319628318</v>
      </c>
      <c r="AV45">
        <f>IF(AS45&lt;&gt;0,(1000-(AR45+U45)/2)/AS45*AL45,0)</f>
        <v>2.2542797273021371</v>
      </c>
      <c r="AW45">
        <f>U45*AA45/1000</f>
        <v>3.3127959365474524</v>
      </c>
      <c r="AX45">
        <f>(AU45-AW45)</f>
        <v>1.4605108954153794</v>
      </c>
      <c r="AY45">
        <f>1/(1.6/F45+1.37/N45)</f>
        <v>1.5243272133968351</v>
      </c>
      <c r="AZ45">
        <f>G45*AA45*0.001</f>
        <v>33.530787587014366</v>
      </c>
      <c r="BA45">
        <f>G45/S45</f>
        <v>0.97947266123810128</v>
      </c>
      <c r="BB45">
        <f>(1-AL45*AA45/AQ45/F45)*100</f>
        <v>85.921533192499083</v>
      </c>
      <c r="BC45">
        <f>(S45-E45/(N45/1.35))</f>
        <v>389.36901884817013</v>
      </c>
      <c r="BD45">
        <f>E45*BB45/100/BC45</f>
        <v>-3.083426217829401E-3</v>
      </c>
    </row>
    <row r="46" spans="1:56" x14ac:dyDescent="0.35">
      <c r="A46" s="1" t="s">
        <v>0</v>
      </c>
      <c r="B46" s="1" t="s">
        <v>1893</v>
      </c>
      <c r="K46" s="1">
        <v>2.72</v>
      </c>
    </row>
    <row r="47" spans="1:56" x14ac:dyDescent="0.35">
      <c r="A47" s="1" t="s">
        <v>0</v>
      </c>
      <c r="B47" s="1" t="s">
        <v>1892</v>
      </c>
      <c r="K47" s="1">
        <v>2.72</v>
      </c>
    </row>
    <row r="48" spans="1:56" x14ac:dyDescent="0.35">
      <c r="A48" s="1">
        <v>11</v>
      </c>
      <c r="B48" s="1" t="s">
        <v>1891</v>
      </c>
      <c r="C48" s="1">
        <v>2323.0000073984265</v>
      </c>
      <c r="D48" s="1">
        <v>0</v>
      </c>
      <c r="E48">
        <f>(R48-S48*(1000-T48)/(1000-U48))*AK48</f>
        <v>-0.84835635711057444</v>
      </c>
      <c r="F48">
        <f>IF(AV48&lt;&gt;0,1/(1/AV48-1/N48),0)</f>
        <v>5.1836404344590781</v>
      </c>
      <c r="G48">
        <f>((AY48-AL48/2)*S48-E48)/(AY48+AL48/2)</f>
        <v>379.75753222194822</v>
      </c>
      <c r="H48">
        <f>AL48*1000</f>
        <v>36.060919974794068</v>
      </c>
      <c r="I48">
        <f>(AQ48-AW48)</f>
        <v>1.2915436516870278</v>
      </c>
      <c r="J48">
        <f>(P48+AP48*D48)</f>
        <v>31.697978973388672</v>
      </c>
      <c r="K48" s="1"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32.612430572509766</v>
      </c>
      <c r="P48" s="1">
        <v>31.697978973388672</v>
      </c>
      <c r="Q48" s="1">
        <v>32.665805816650391</v>
      </c>
      <c r="R48" s="1">
        <v>399.83538818359375</v>
      </c>
      <c r="S48" s="1">
        <v>387.92684936523438</v>
      </c>
      <c r="T48" s="1">
        <v>7.2415413856506348</v>
      </c>
      <c r="U48" s="1">
        <v>38.657955169677734</v>
      </c>
      <c r="V48" s="1">
        <v>12.894092559814453</v>
      </c>
      <c r="W48" s="1">
        <v>68.833305358886719</v>
      </c>
      <c r="X48" s="1">
        <v>300.14218139648438</v>
      </c>
      <c r="Y48" s="1">
        <v>1599.2127685546875</v>
      </c>
      <c r="Z48" s="1">
        <v>0.13619008660316467</v>
      </c>
      <c r="AA48" s="1">
        <v>88.015945434570313</v>
      </c>
      <c r="AB48" s="1">
        <v>23.152122497558594</v>
      </c>
      <c r="AC48" s="1">
        <v>0.47174796462059021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1.1034639021929569</v>
      </c>
      <c r="AL48">
        <f>(U48-T48)/(1000-U48)*AK48</f>
        <v>3.6060919974794069E-2</v>
      </c>
      <c r="AM48">
        <f>(P48+273.15)</f>
        <v>304.84797897338865</v>
      </c>
      <c r="AN48">
        <f>(O48+273.15)</f>
        <v>305.76243057250974</v>
      </c>
      <c r="AO48">
        <f>(Y48*AG48+Z48*AH48)*AI48</f>
        <v>255.87403724951946</v>
      </c>
      <c r="AP48">
        <f>((AO48+0.00000010773*(AN48^4-AM48^4))-AL48*44100)/(L48*51.4+0.00000043092*AM48^3)</f>
        <v>-10.826986410730699</v>
      </c>
      <c r="AQ48">
        <f>0.61365*EXP(17.502*J48/(240.97+J48))</f>
        <v>4.6940601245134488</v>
      </c>
      <c r="AR48">
        <f>AQ48*1000/AA48</f>
        <v>53.331928678797638</v>
      </c>
      <c r="AS48">
        <f>(AR48-U48)</f>
        <v>14.673973509119904</v>
      </c>
      <c r="AT48">
        <f>IF(D48,P48,(O48+P48)/2)</f>
        <v>32.155204772949219</v>
      </c>
      <c r="AU48">
        <f>0.61365*EXP(17.502*AT48/(240.97+AT48))</f>
        <v>4.8171915422553377</v>
      </c>
      <c r="AV48">
        <f>IF(AS48&lt;&gt;0,(1000-(AR48+U48)/2)/AS48*AL48,0)</f>
        <v>2.3444433802090305</v>
      </c>
      <c r="AW48">
        <f>U48*AA48/1000</f>
        <v>3.402516472826421</v>
      </c>
      <c r="AX48">
        <f>(AU48-AW48)</f>
        <v>1.4146750694289167</v>
      </c>
      <c r="AY48">
        <f>1/(1.6/F48+1.37/N48)</f>
        <v>1.590505784039139</v>
      </c>
      <c r="AZ48">
        <f>G48*AA48*0.001</f>
        <v>33.424718234414073</v>
      </c>
      <c r="BA48">
        <f>G48/S48</f>
        <v>0.97894108861850215</v>
      </c>
      <c r="BB48">
        <f>(1-AL48*AA48/AQ48/F48)*100</f>
        <v>86.955884261488677</v>
      </c>
      <c r="BC48">
        <f>(S48-E48/(N48/1.35))</f>
        <v>388.19441664611412</v>
      </c>
      <c r="BD48">
        <f>E48*BB48/100/BC48</f>
        <v>-1.9003255595160995E-3</v>
      </c>
    </row>
    <row r="49" spans="1:56" x14ac:dyDescent="0.35">
      <c r="A49" s="1" t="s">
        <v>0</v>
      </c>
      <c r="B49" s="1" t="s">
        <v>1890</v>
      </c>
      <c r="K49" s="1">
        <v>2.72</v>
      </c>
    </row>
    <row r="50" spans="1:56" x14ac:dyDescent="0.35">
      <c r="A50" s="1" t="s">
        <v>0</v>
      </c>
      <c r="B50" s="1" t="s">
        <v>1885</v>
      </c>
      <c r="K50" s="1">
        <v>2.72</v>
      </c>
    </row>
    <row r="51" spans="1:56" x14ac:dyDescent="0.35">
      <c r="A51" s="1">
        <v>12</v>
      </c>
      <c r="B51" s="1" t="s">
        <v>1889</v>
      </c>
      <c r="C51" s="1">
        <v>2528.5000073872507</v>
      </c>
      <c r="D51" s="1">
        <v>0</v>
      </c>
      <c r="E51">
        <f>(R51-S51*(1000-T51)/(1000-U51))*AK51</f>
        <v>0.20024079258555941</v>
      </c>
      <c r="F51">
        <f>IF(AV51&lt;&gt;0,1/(1/AV51-1/N51),0)</f>
        <v>5.5320162626410685</v>
      </c>
      <c r="G51">
        <f>((AY51-AL51/2)*S51-E51)/(AY51+AL51/2)</f>
        <v>378.0994060334524</v>
      </c>
      <c r="H51">
        <f>AL51*1000</f>
        <v>37.011876906931775</v>
      </c>
      <c r="I51">
        <f>(AQ51-AW51)</f>
        <v>1.2862449737434876</v>
      </c>
      <c r="J51">
        <f>(P51+AP51*D51)</f>
        <v>32.050968170166016</v>
      </c>
      <c r="K51" s="1"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32.726375579833984</v>
      </c>
      <c r="P51" s="1">
        <v>32.050968170166016</v>
      </c>
      <c r="Q51" s="1">
        <v>32.759605407714844</v>
      </c>
      <c r="R51" s="1">
        <v>400.0029296875</v>
      </c>
      <c r="S51" s="1">
        <v>386.84658813476563</v>
      </c>
      <c r="T51" s="1">
        <v>7.5932950973510742</v>
      </c>
      <c r="U51" s="1">
        <v>39.798572540283203</v>
      </c>
      <c r="V51" s="1">
        <v>13.432854652404785</v>
      </c>
      <c r="W51" s="1">
        <v>70.405326843261719</v>
      </c>
      <c r="X51" s="1">
        <v>300.15481567382813</v>
      </c>
      <c r="Y51" s="1">
        <v>2000.4124755859375</v>
      </c>
      <c r="Z51" s="1">
        <v>7.4724145233631134E-2</v>
      </c>
      <c r="AA51" s="1">
        <v>88.008956909179688</v>
      </c>
      <c r="AB51" s="1">
        <v>23.084384918212891</v>
      </c>
      <c r="AC51" s="1">
        <v>0.3535783588886261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1.1035103517420151</v>
      </c>
      <c r="AL51">
        <f>(U51-T51)/(1000-U51)*AK51</f>
        <v>3.7011876906931772E-2</v>
      </c>
      <c r="AM51">
        <f>(P51+273.15)</f>
        <v>305.20096817016599</v>
      </c>
      <c r="AN51">
        <f>(O51+273.15)</f>
        <v>305.87637557983396</v>
      </c>
      <c r="AO51">
        <f>(Y51*AG51+Z51*AH51)*AI51</f>
        <v>320.0659889397175</v>
      </c>
      <c r="AP51">
        <f>((AO51+0.00000010773*(AN51^4-AM51^4))-AL51*44100)/(L51*51.4+0.00000043092*AM51^3)</f>
        <v>-10.665013961785295</v>
      </c>
      <c r="AQ51">
        <f>0.61365*EXP(17.502*J51/(240.97+J51))</f>
        <v>4.7888758294881342</v>
      </c>
      <c r="AR51">
        <f>AQ51*1000/AA51</f>
        <v>54.413505143913774</v>
      </c>
      <c r="AS51">
        <f>(AR51-U51)</f>
        <v>14.614932603630571</v>
      </c>
      <c r="AT51">
        <f>IF(D51,P51,(O51+P51)/2)</f>
        <v>32.388671875</v>
      </c>
      <c r="AU51">
        <f>0.61365*EXP(17.502*AT51/(240.97+AT51))</f>
        <v>4.8811418343757964</v>
      </c>
      <c r="AV51">
        <f>IF(AS51&lt;&gt;0,(1000-(AR51+U51)/2)/AS51*AL51,0)</f>
        <v>2.4131752743747632</v>
      </c>
      <c r="AW51">
        <f>U51*AA51/1000</f>
        <v>3.5026308557446466</v>
      </c>
      <c r="AX51">
        <f>(AU51-AW51)</f>
        <v>1.3785109786311498</v>
      </c>
      <c r="AY51">
        <f>1/(1.6/F51+1.37/N51)</f>
        <v>1.6412467597687754</v>
      </c>
      <c r="AZ51">
        <f>G51*AA51*0.001</f>
        <v>33.276134332984547</v>
      </c>
      <c r="BA51">
        <f>G51/S51</f>
        <v>0.97738849877547329</v>
      </c>
      <c r="BB51">
        <f>(1-AL51*AA51/AQ51/F51)*100</f>
        <v>87.704365118635749</v>
      </c>
      <c r="BC51">
        <f>(S51-E51/(N51/1.35))</f>
        <v>386.78343320707012</v>
      </c>
      <c r="BD51">
        <f>E51*BB51/100/BC51</f>
        <v>4.5405232170755473E-4</v>
      </c>
    </row>
    <row r="52" spans="1:56" x14ac:dyDescent="0.35">
      <c r="A52" s="1" t="s">
        <v>0</v>
      </c>
      <c r="B52" s="1" t="s">
        <v>1888</v>
      </c>
    </row>
    <row r="53" spans="1:56" x14ac:dyDescent="0.35">
      <c r="A53" s="1" t="s">
        <v>0</v>
      </c>
      <c r="B53" s="1" t="s">
        <v>1887</v>
      </c>
    </row>
    <row r="54" spans="1:56" x14ac:dyDescent="0.35">
      <c r="A54" s="1" t="s">
        <v>0</v>
      </c>
      <c r="B54" s="1" t="s">
        <v>1886</v>
      </c>
    </row>
    <row r="55" spans="1:56" x14ac:dyDescent="0.35">
      <c r="A55" s="1" t="s">
        <v>0</v>
      </c>
      <c r="B55" s="1" t="s">
        <v>1885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532F75-C6BE-4D69-A1AF-91FAFB369736}">
  <dimension ref="A1:BD55"/>
  <sheetViews>
    <sheetView zoomScale="50" workbookViewId="0">
      <selection activeCell="K18" sqref="K18:K51"/>
    </sheetView>
  </sheetViews>
  <sheetFormatPr defaultRowHeight="14.5" x14ac:dyDescent="0.35"/>
  <sheetData>
    <row r="1" spans="1:56" x14ac:dyDescent="0.35">
      <c r="A1" s="1" t="s">
        <v>70</v>
      </c>
    </row>
    <row r="2" spans="1:56" x14ac:dyDescent="0.35">
      <c r="A2" s="1" t="s">
        <v>1884</v>
      </c>
    </row>
    <row r="3" spans="1:56" x14ac:dyDescent="0.35">
      <c r="A3" s="1" t="s">
        <v>69</v>
      </c>
      <c r="B3" s="1" t="s">
        <v>68</v>
      </c>
    </row>
    <row r="4" spans="1:56" x14ac:dyDescent="0.35">
      <c r="A4" s="1" t="s">
        <v>67</v>
      </c>
      <c r="B4" s="1" t="s">
        <v>66</v>
      </c>
      <c r="C4" s="1">
        <v>1</v>
      </c>
      <c r="D4" s="1">
        <v>0.15999999642372131</v>
      </c>
    </row>
    <row r="5" spans="1:56" x14ac:dyDescent="0.35">
      <c r="A5" s="1" t="s">
        <v>65</v>
      </c>
      <c r="B5" s="1">
        <v>4</v>
      </c>
    </row>
    <row r="6" spans="1:56" x14ac:dyDescent="0.35">
      <c r="A6" s="1" t="s">
        <v>64</v>
      </c>
      <c r="B6" s="1" t="s">
        <v>63</v>
      </c>
    </row>
    <row r="7" spans="1:56" x14ac:dyDescent="0.35">
      <c r="A7" s="1" t="s">
        <v>0</v>
      </c>
      <c r="B7" s="1" t="s">
        <v>62</v>
      </c>
    </row>
    <row r="9" spans="1:56" x14ac:dyDescent="0.35">
      <c r="A9" s="1" t="s">
        <v>61</v>
      </c>
      <c r="B9" s="1" t="s">
        <v>60</v>
      </c>
      <c r="C9" s="1" t="s">
        <v>59</v>
      </c>
      <c r="D9" s="1" t="s">
        <v>58</v>
      </c>
      <c r="E9" s="1" t="s">
        <v>57</v>
      </c>
      <c r="F9" s="1" t="s">
        <v>56</v>
      </c>
      <c r="G9" s="1" t="s">
        <v>55</v>
      </c>
      <c r="H9" s="1" t="s">
        <v>54</v>
      </c>
      <c r="I9" s="1" t="s">
        <v>53</v>
      </c>
      <c r="J9" s="1" t="s">
        <v>52</v>
      </c>
      <c r="K9" s="1" t="s">
        <v>51</v>
      </c>
      <c r="L9" s="1" t="s">
        <v>50</v>
      </c>
      <c r="M9" s="1" t="s">
        <v>49</v>
      </c>
      <c r="N9" s="1" t="s">
        <v>48</v>
      </c>
      <c r="O9" s="1" t="s">
        <v>47</v>
      </c>
      <c r="P9" s="1" t="s">
        <v>46</v>
      </c>
      <c r="Q9" s="1" t="s">
        <v>45</v>
      </c>
      <c r="R9" s="1" t="s">
        <v>44</v>
      </c>
      <c r="S9" s="1" t="s">
        <v>43</v>
      </c>
      <c r="T9" s="1" t="s">
        <v>42</v>
      </c>
      <c r="U9" s="1" t="s">
        <v>41</v>
      </c>
      <c r="V9" s="1" t="s">
        <v>40</v>
      </c>
      <c r="W9" s="1" t="s">
        <v>39</v>
      </c>
      <c r="X9" s="1" t="s">
        <v>38</v>
      </c>
      <c r="Y9" s="1" t="s">
        <v>37</v>
      </c>
      <c r="Z9" s="1" t="s">
        <v>36</v>
      </c>
      <c r="AA9" s="1" t="s">
        <v>35</v>
      </c>
      <c r="AB9" s="1" t="s">
        <v>34</v>
      </c>
      <c r="AC9" s="1" t="s">
        <v>33</v>
      </c>
      <c r="AD9" s="1" t="s">
        <v>32</v>
      </c>
      <c r="AE9" s="1" t="s">
        <v>31</v>
      </c>
      <c r="AF9" s="1" t="s">
        <v>30</v>
      </c>
      <c r="AG9" s="1" t="s">
        <v>29</v>
      </c>
      <c r="AH9" s="1" t="s">
        <v>28</v>
      </c>
      <c r="AI9" s="1" t="s">
        <v>27</v>
      </c>
      <c r="AJ9" s="1" t="s">
        <v>26</v>
      </c>
      <c r="AK9" s="1" t="s">
        <v>25</v>
      </c>
      <c r="AL9" s="1" t="s">
        <v>24</v>
      </c>
      <c r="AM9" s="1" t="s">
        <v>23</v>
      </c>
      <c r="AN9" s="1" t="s">
        <v>22</v>
      </c>
      <c r="AO9" s="1" t="s">
        <v>21</v>
      </c>
      <c r="AP9" s="1" t="s">
        <v>20</v>
      </c>
      <c r="AQ9" s="1" t="s">
        <v>19</v>
      </c>
      <c r="AR9" s="1" t="s">
        <v>18</v>
      </c>
      <c r="AS9" s="1" t="s">
        <v>17</v>
      </c>
      <c r="AT9" s="1" t="s">
        <v>16</v>
      </c>
      <c r="AU9" s="1" t="s">
        <v>15</v>
      </c>
      <c r="AV9" s="1" t="s">
        <v>14</v>
      </c>
      <c r="AW9" s="1" t="s">
        <v>13</v>
      </c>
      <c r="AX9" s="1" t="s">
        <v>12</v>
      </c>
      <c r="AY9" s="1" t="s">
        <v>11</v>
      </c>
      <c r="AZ9" s="1" t="s">
        <v>10</v>
      </c>
      <c r="BA9" s="1" t="s">
        <v>9</v>
      </c>
      <c r="BB9" s="1" t="s">
        <v>8</v>
      </c>
      <c r="BC9" s="1" t="s">
        <v>7</v>
      </c>
      <c r="BD9" s="1" t="s">
        <v>6</v>
      </c>
    </row>
    <row r="10" spans="1:56" x14ac:dyDescent="0.35">
      <c r="A10" s="1" t="s">
        <v>5</v>
      </c>
      <c r="B10" s="1" t="s">
        <v>5</v>
      </c>
      <c r="C10" s="1" t="s">
        <v>5</v>
      </c>
      <c r="D10" s="1" t="s">
        <v>5</v>
      </c>
      <c r="E10" s="1" t="s">
        <v>4</v>
      </c>
      <c r="F10" s="1" t="s">
        <v>4</v>
      </c>
      <c r="G10" s="1" t="s">
        <v>4</v>
      </c>
      <c r="H10" s="1" t="s">
        <v>4</v>
      </c>
      <c r="I10" s="1" t="s">
        <v>4</v>
      </c>
      <c r="J10" s="1" t="s">
        <v>4</v>
      </c>
      <c r="K10" s="1" t="s">
        <v>5</v>
      </c>
      <c r="L10" s="1" t="s">
        <v>4</v>
      </c>
      <c r="M10" s="1" t="s">
        <v>5</v>
      </c>
      <c r="N10" s="1" t="s">
        <v>4</v>
      </c>
      <c r="O10" s="1" t="s">
        <v>5</v>
      </c>
      <c r="P10" s="1" t="s">
        <v>5</v>
      </c>
      <c r="Q10" s="1" t="s">
        <v>5</v>
      </c>
      <c r="R10" s="1" t="s">
        <v>5</v>
      </c>
      <c r="S10" s="1" t="s">
        <v>5</v>
      </c>
      <c r="T10" s="1" t="s">
        <v>5</v>
      </c>
      <c r="U10" s="1" t="s">
        <v>5</v>
      </c>
      <c r="V10" s="1" t="s">
        <v>5</v>
      </c>
      <c r="W10" s="1" t="s">
        <v>5</v>
      </c>
      <c r="X10" s="1" t="s">
        <v>5</v>
      </c>
      <c r="Y10" s="1" t="s">
        <v>5</v>
      </c>
      <c r="Z10" s="1" t="s">
        <v>5</v>
      </c>
      <c r="AA10" s="1" t="s">
        <v>5</v>
      </c>
      <c r="AB10" s="1" t="s">
        <v>5</v>
      </c>
      <c r="AC10" s="1" t="s">
        <v>5</v>
      </c>
      <c r="AD10" s="1" t="s">
        <v>5</v>
      </c>
      <c r="AE10" s="1" t="s">
        <v>5</v>
      </c>
      <c r="AF10" s="1" t="s">
        <v>5</v>
      </c>
      <c r="AG10" s="1" t="s">
        <v>5</v>
      </c>
      <c r="AH10" s="1" t="s">
        <v>5</v>
      </c>
      <c r="AI10" s="1" t="s">
        <v>5</v>
      </c>
      <c r="AJ10" s="1" t="s">
        <v>5</v>
      </c>
      <c r="AK10" s="1" t="s">
        <v>4</v>
      </c>
      <c r="AL10" s="1" t="s">
        <v>4</v>
      </c>
      <c r="AM10" s="1" t="s">
        <v>4</v>
      </c>
      <c r="AN10" s="1" t="s">
        <v>4</v>
      </c>
      <c r="AO10" s="1" t="s">
        <v>4</v>
      </c>
      <c r="AP10" s="1" t="s">
        <v>4</v>
      </c>
      <c r="AQ10" s="1" t="s">
        <v>4</v>
      </c>
      <c r="AR10" s="1" t="s">
        <v>4</v>
      </c>
      <c r="AS10" s="1" t="s">
        <v>4</v>
      </c>
      <c r="AT10" s="1" t="s">
        <v>4</v>
      </c>
      <c r="AU10" s="1" t="s">
        <v>4</v>
      </c>
      <c r="AV10" s="1" t="s">
        <v>4</v>
      </c>
      <c r="AW10" s="1" t="s">
        <v>4</v>
      </c>
      <c r="AX10" s="1" t="s">
        <v>4</v>
      </c>
      <c r="AY10" s="1" t="s">
        <v>4</v>
      </c>
      <c r="AZ10" s="1" t="s">
        <v>4</v>
      </c>
      <c r="BA10" s="1" t="s">
        <v>4</v>
      </c>
      <c r="BB10" s="1" t="s">
        <v>4</v>
      </c>
      <c r="BC10" s="1" t="s">
        <v>4</v>
      </c>
      <c r="BD10" s="1" t="s">
        <v>4</v>
      </c>
    </row>
    <row r="11" spans="1:56" x14ac:dyDescent="0.35">
      <c r="A11" s="1" t="s">
        <v>0</v>
      </c>
      <c r="B11" s="1" t="s">
        <v>1883</v>
      </c>
    </row>
    <row r="12" spans="1:56" x14ac:dyDescent="0.35">
      <c r="A12" s="1" t="s">
        <v>0</v>
      </c>
      <c r="B12" s="1" t="s">
        <v>1882</v>
      </c>
    </row>
    <row r="13" spans="1:56" x14ac:dyDescent="0.35">
      <c r="A13" s="1" t="s">
        <v>0</v>
      </c>
      <c r="B13" s="1" t="s">
        <v>1881</v>
      </c>
    </row>
    <row r="14" spans="1:56" x14ac:dyDescent="0.35">
      <c r="A14" s="1" t="s">
        <v>0</v>
      </c>
      <c r="B14" s="1" t="s">
        <v>1880</v>
      </c>
    </row>
    <row r="15" spans="1:56" x14ac:dyDescent="0.35">
      <c r="A15" s="1" t="s">
        <v>0</v>
      </c>
      <c r="B15" s="1" t="s">
        <v>1879</v>
      </c>
    </row>
    <row r="16" spans="1:56" x14ac:dyDescent="0.35">
      <c r="A16" s="1" t="s">
        <v>0</v>
      </c>
      <c r="B16" s="1" t="s">
        <v>1878</v>
      </c>
    </row>
    <row r="17" spans="1:56" x14ac:dyDescent="0.35">
      <c r="A17" s="1" t="s">
        <v>0</v>
      </c>
      <c r="B17" s="1" t="s">
        <v>1877</v>
      </c>
    </row>
    <row r="18" spans="1:56" x14ac:dyDescent="0.35">
      <c r="A18" s="1">
        <v>1</v>
      </c>
      <c r="B18" s="1" t="s">
        <v>1876</v>
      </c>
      <c r="C18" s="1">
        <v>307.50000144168735</v>
      </c>
      <c r="D18" s="1">
        <v>0</v>
      </c>
      <c r="E18">
        <f>(R18-S18*(1000-T18)/(1000-U18))*AK18</f>
        <v>-5.8144669213820794</v>
      </c>
      <c r="F18">
        <f>IF(AV18&lt;&gt;0,1/(1/AV18-1/N18),0)</f>
        <v>2.4585596894568926</v>
      </c>
      <c r="G18">
        <f>((AY18-AL18/2)*S18-E18)/(AY18+AL18/2)</f>
        <v>388.31963773951759</v>
      </c>
      <c r="H18">
        <f>AL18*1000</f>
        <v>30.70102110989977</v>
      </c>
      <c r="I18">
        <f>(AQ18-AW18)</f>
        <v>1.6530523680099471</v>
      </c>
      <c r="J18">
        <f>(P18+AP18*D18)</f>
        <v>31.891403198242188</v>
      </c>
      <c r="K18" s="1"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32.802406311035156</v>
      </c>
      <c r="P18" s="1">
        <v>31.891403198242188</v>
      </c>
      <c r="Q18" s="1">
        <v>32.892406463623047</v>
      </c>
      <c r="R18" s="1">
        <v>400.040771484375</v>
      </c>
      <c r="S18" s="1">
        <v>394.33868408203125</v>
      </c>
      <c r="T18" s="1">
        <v>8.3001470565795898</v>
      </c>
      <c r="U18" s="1">
        <v>35.144386291503906</v>
      </c>
      <c r="V18" s="1">
        <v>14.619365692138672</v>
      </c>
      <c r="W18" s="1">
        <v>61.901149749755859</v>
      </c>
      <c r="X18" s="1">
        <v>300.14627075195313</v>
      </c>
      <c r="Y18" s="1">
        <v>-8.4526896476745605E-2</v>
      </c>
      <c r="Z18" s="1">
        <v>0.33024188876152039</v>
      </c>
      <c r="AA18" s="1">
        <v>88.001495361328125</v>
      </c>
      <c r="AB18" s="1">
        <v>24.798990249633789</v>
      </c>
      <c r="AC18" s="1">
        <v>1.1154782772064209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1.1034789365880628</v>
      </c>
      <c r="AL18">
        <f>(U18-T18)/(1000-U18)*AK18</f>
        <v>3.0701021109899772E-2</v>
      </c>
      <c r="AM18">
        <f>(P18+273.15)</f>
        <v>305.04140319824216</v>
      </c>
      <c r="AN18">
        <f>(O18+273.15)</f>
        <v>305.95240631103513</v>
      </c>
      <c r="AO18">
        <f>(Y18*AG18+Z18*AH18)*AI18</f>
        <v>-1.3524303133987559E-2</v>
      </c>
      <c r="AP18">
        <f>((AO18+0.00000010773*(AN18^4-AM18^4))-AL18*44100)/(L18*51.4+0.00000043092*AM18^3)</f>
        <v>-10.984758737462828</v>
      </c>
      <c r="AQ18">
        <f>0.61365*EXP(17.502*J18/(240.97+J18))</f>
        <v>4.7458109152184518</v>
      </c>
      <c r="AR18">
        <f>AQ18*1000/AA18</f>
        <v>53.928753093711379</v>
      </c>
      <c r="AS18">
        <f>(AR18-U18)</f>
        <v>18.784366802207472</v>
      </c>
      <c r="AT18">
        <f>IF(D18,P18,(O18+P18)/2)</f>
        <v>32.346904754638672</v>
      </c>
      <c r="AU18">
        <f>0.61365*EXP(17.502*AT18/(240.97+AT18))</f>
        <v>4.8696471935718968</v>
      </c>
      <c r="AV18">
        <f>IF(AS18&lt;&gt;0,(1000-(AR18+U18)/2)/AS18*AL18,0)</f>
        <v>1.5616019029269228</v>
      </c>
      <c r="AW18">
        <f>U18*AA18/1000</f>
        <v>3.0927585472085046</v>
      </c>
      <c r="AX18">
        <f>(AU18-AW18)</f>
        <v>1.7768886463633922</v>
      </c>
      <c r="AY18">
        <f>1/(1.6/F18+1.37/N18)</f>
        <v>1.0300199659319875</v>
      </c>
      <c r="AZ18">
        <f>G18*AA18*0.001</f>
        <v>34.17270879924677</v>
      </c>
      <c r="BA18">
        <f>G18/S18</f>
        <v>0.98473635332905463</v>
      </c>
      <c r="BB18">
        <f>(1-AL18*AA18/AQ18/F18)*100</f>
        <v>76.844632148300505</v>
      </c>
      <c r="BC18">
        <f>(S18-E18/(N18/1.35))</f>
        <v>396.17253738068314</v>
      </c>
      <c r="BD18">
        <f>E18*BB18/100/BC18</f>
        <v>-1.1278181336500007E-2</v>
      </c>
    </row>
    <row r="19" spans="1:56" x14ac:dyDescent="0.35">
      <c r="A19" s="1" t="s">
        <v>0</v>
      </c>
      <c r="B19" s="1" t="s">
        <v>1875</v>
      </c>
      <c r="K19" s="1">
        <v>2.72</v>
      </c>
    </row>
    <row r="20" spans="1:56" x14ac:dyDescent="0.35">
      <c r="A20" s="1" t="s">
        <v>0</v>
      </c>
      <c r="B20" s="1" t="s">
        <v>1874</v>
      </c>
      <c r="K20" s="1">
        <v>2.72</v>
      </c>
    </row>
    <row r="21" spans="1:56" x14ac:dyDescent="0.35">
      <c r="A21" s="1">
        <v>2</v>
      </c>
      <c r="B21" s="1" t="s">
        <v>1873</v>
      </c>
      <c r="C21" s="1">
        <v>511.00000145286322</v>
      </c>
      <c r="D21" s="1">
        <v>0</v>
      </c>
      <c r="E21">
        <f>(R21-S21*(1000-T21)/(1000-U21))*AK21</f>
        <v>-5.0516263054498181</v>
      </c>
      <c r="F21">
        <f>IF(AV21&lt;&gt;0,1/(1/AV21-1/N21),0)</f>
        <v>2.1100547919395658</v>
      </c>
      <c r="G21">
        <f>((AY21-AL21/2)*S21-E21)/(AY21+AL21/2)</f>
        <v>387.13969533578012</v>
      </c>
      <c r="H21">
        <f>AL21*1000</f>
        <v>29.207499162312203</v>
      </c>
      <c r="I21">
        <f>(AQ21-AW21)</f>
        <v>1.7384060972392694</v>
      </c>
      <c r="J21">
        <f>(P21+AP21*D21)</f>
        <v>31.907354354858398</v>
      </c>
      <c r="K21" s="1"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32.791473388671875</v>
      </c>
      <c r="P21" s="1">
        <v>31.907354354858398</v>
      </c>
      <c r="Q21" s="1">
        <v>32.917728424072266</v>
      </c>
      <c r="R21" s="1">
        <v>399.84292602539063</v>
      </c>
      <c r="S21" s="1">
        <v>393.99346923828125</v>
      </c>
      <c r="T21" s="1">
        <v>8.6652631759643555</v>
      </c>
      <c r="U21" s="1">
        <v>34.223289489746094</v>
      </c>
      <c r="V21" s="1">
        <v>15.271820068359375</v>
      </c>
      <c r="W21" s="1">
        <v>60.315757751464844</v>
      </c>
      <c r="X21" s="1">
        <v>300.20138549804688</v>
      </c>
      <c r="Y21" s="1">
        <v>25.733377456665039</v>
      </c>
      <c r="Z21" s="1">
        <v>5.423499271273613E-2</v>
      </c>
      <c r="AA21" s="1">
        <v>88.001319885253906</v>
      </c>
      <c r="AB21" s="1">
        <v>24.694705963134766</v>
      </c>
      <c r="AC21" s="1">
        <v>1.1643986701965332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1.1036815643310542</v>
      </c>
      <c r="AL21">
        <f>(U21-T21)/(1000-U21)*AK21</f>
        <v>2.9207499162312203E-2</v>
      </c>
      <c r="AM21">
        <f>(P21+273.15)</f>
        <v>305.05735435485838</v>
      </c>
      <c r="AN21">
        <f>(O21+273.15)</f>
        <v>305.94147338867185</v>
      </c>
      <c r="AO21">
        <f>(Y21*AG21+Z21*AH21)*AI21</f>
        <v>4.1173403010366769</v>
      </c>
      <c r="AP21">
        <f>((AO21+0.00000010773*(AN21^4-AM21^4))-AL21*44100)/(L21*51.4+0.00000043092*AM21^3)</f>
        <v>-10.414673131509865</v>
      </c>
      <c r="AQ21">
        <f>0.61365*EXP(17.502*J21/(240.97+J21))</f>
        <v>4.7501007431520632</v>
      </c>
      <c r="AR21">
        <f>AQ21*1000/AA21</f>
        <v>53.97760794208294</v>
      </c>
      <c r="AS21">
        <f>(AR21-U21)</f>
        <v>19.754318452336847</v>
      </c>
      <c r="AT21">
        <f>IF(D21,P21,(O21+P21)/2)</f>
        <v>32.349413871765137</v>
      </c>
      <c r="AU21">
        <f>0.61365*EXP(17.502*AT21/(240.97+AT21))</f>
        <v>4.8703370566084034</v>
      </c>
      <c r="AV21">
        <f>IF(AS21&lt;&gt;0,(1000-(AR21+U21)/2)/AS21*AL21,0)</f>
        <v>1.4133332623319026</v>
      </c>
      <c r="AW21">
        <f>U21*AA21/1000</f>
        <v>3.0116946459127938</v>
      </c>
      <c r="AX21">
        <f>(AU21-AW21)</f>
        <v>1.8586424106956096</v>
      </c>
      <c r="AY21">
        <f>1/(1.6/F21+1.37/N21)</f>
        <v>0.92734994033087648</v>
      </c>
      <c r="AZ21">
        <f>G21*AA21*0.001</f>
        <v>34.06880416952373</v>
      </c>
      <c r="BA21">
        <f>G21/S21</f>
        <v>0.98260434642291983</v>
      </c>
      <c r="BB21">
        <f>(1-AL21*AA21/AQ21/F21)*100</f>
        <v>74.355926938335671</v>
      </c>
      <c r="BC21">
        <f>(S21-E21/(N21/1.35))</f>
        <v>395.58672648594717</v>
      </c>
      <c r="BD21">
        <f>E21*BB21/100/BC21</f>
        <v>-9.4952214353720161E-3</v>
      </c>
    </row>
    <row r="22" spans="1:56" x14ac:dyDescent="0.35">
      <c r="A22" s="1" t="s">
        <v>0</v>
      </c>
      <c r="B22" s="1" t="s">
        <v>1872</v>
      </c>
      <c r="K22" s="1">
        <v>2.72</v>
      </c>
    </row>
    <row r="23" spans="1:56" x14ac:dyDescent="0.35">
      <c r="A23" s="1" t="s">
        <v>0</v>
      </c>
      <c r="B23" s="1" t="s">
        <v>1871</v>
      </c>
      <c r="K23" s="1">
        <v>2.72</v>
      </c>
    </row>
    <row r="24" spans="1:56" x14ac:dyDescent="0.35">
      <c r="A24" s="1">
        <v>3</v>
      </c>
      <c r="B24" s="1" t="s">
        <v>1870</v>
      </c>
      <c r="C24" s="1">
        <v>715.00000145286322</v>
      </c>
      <c r="D24" s="1">
        <v>0</v>
      </c>
      <c r="E24">
        <f>(R24-S24*(1000-T24)/(1000-U24))*AK24</f>
        <v>-4.1338912050597383</v>
      </c>
      <c r="F24">
        <f>IF(AV24&lt;&gt;0,1/(1/AV24-1/N24),0)</f>
        <v>1.8343011548994093</v>
      </c>
      <c r="G24">
        <f>((AY24-AL24/2)*S24-E24)/(AY24+AL24/2)</f>
        <v>385.96275877706847</v>
      </c>
      <c r="H24">
        <f>AL24*1000</f>
        <v>27.696902383936067</v>
      </c>
      <c r="I24">
        <f>(AQ24-AW24)</f>
        <v>1.8153721755617789</v>
      </c>
      <c r="J24">
        <f>(P24+AP24*D24)</f>
        <v>31.899600982666016</v>
      </c>
      <c r="K24" s="1"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32.747425079345703</v>
      </c>
      <c r="P24" s="1">
        <v>31.899600982666016</v>
      </c>
      <c r="Q24" s="1">
        <v>32.891853332519531</v>
      </c>
      <c r="R24" s="1">
        <v>400.05148315429688</v>
      </c>
      <c r="S24" s="1">
        <v>393.91104125976563</v>
      </c>
      <c r="T24" s="1">
        <v>9.063023567199707</v>
      </c>
      <c r="U24" s="1">
        <v>33.324855804443359</v>
      </c>
      <c r="V24" s="1">
        <v>16.012550354003906</v>
      </c>
      <c r="W24" s="1">
        <v>58.878360748291016</v>
      </c>
      <c r="X24" s="1">
        <v>300.16293334960938</v>
      </c>
      <c r="Y24" s="1">
        <v>51.279529571533203</v>
      </c>
      <c r="Z24" s="1">
        <v>0.18681062757968903</v>
      </c>
      <c r="AA24" s="1">
        <v>88.001670837402344</v>
      </c>
      <c r="AB24" s="1">
        <v>24.484260559082031</v>
      </c>
      <c r="AC24" s="1">
        <v>1.1972397565841675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1.1035401961382696</v>
      </c>
      <c r="AL24">
        <f>(U24-T24)/(1000-U24)*AK24</f>
        <v>2.7696902383936066E-2</v>
      </c>
      <c r="AM24">
        <f>(P24+273.15)</f>
        <v>305.04960098266599</v>
      </c>
      <c r="AN24">
        <f>(O24+273.15)</f>
        <v>305.89742507934568</v>
      </c>
      <c r="AO24">
        <f>(Y24*AG24+Z24*AH24)*AI24</f>
        <v>8.2047245480554238</v>
      </c>
      <c r="AP24">
        <f>((AO24+0.00000010773*(AN24^4-AM24^4))-AL24*44100)/(L24*51.4+0.00000043092*AM24^3)</f>
        <v>-9.8400004889798662</v>
      </c>
      <c r="AQ24">
        <f>0.61365*EXP(17.502*J24/(240.97+J24))</f>
        <v>4.7480151667683002</v>
      </c>
      <c r="AR24">
        <f>AQ24*1000/AA24</f>
        <v>53.953693396811119</v>
      </c>
      <c r="AS24">
        <f>(AR24-U24)</f>
        <v>20.628837592367759</v>
      </c>
      <c r="AT24">
        <f>IF(D24,P24,(O24+P24)/2)</f>
        <v>32.323513031005859</v>
      </c>
      <c r="AU24">
        <f>0.61365*EXP(17.502*AT24/(240.97+AT24))</f>
        <v>4.863219905008755</v>
      </c>
      <c r="AV24">
        <f>IF(AS24&lt;&gt;0,(1000-(AR24+U24)/2)/AS24*AL24,0)</f>
        <v>1.2840388866611083</v>
      </c>
      <c r="AW24">
        <f>U24*AA24/1000</f>
        <v>2.9326429912065213</v>
      </c>
      <c r="AX24">
        <f>(AU24-AW24)</f>
        <v>1.9305769138022337</v>
      </c>
      <c r="AY24">
        <f>1/(1.6/F24+1.37/N24)</f>
        <v>0.83869100842310229</v>
      </c>
      <c r="AZ24">
        <f>G24*AA24*0.001</f>
        <v>33.965367653395305</v>
      </c>
      <c r="BA24">
        <f>G24/S24</f>
        <v>0.97982213837602072</v>
      </c>
      <c r="BB24">
        <f>(1-AL24*AA24/AQ24/F24)*100</f>
        <v>72.014093345406678</v>
      </c>
      <c r="BC24">
        <f>(S24-E24/(N24/1.35))</f>
        <v>395.21484952373368</v>
      </c>
      <c r="BD24">
        <f>E24*BB24/100/BC24</f>
        <v>-7.5325719030972333E-3</v>
      </c>
    </row>
    <row r="25" spans="1:56" x14ac:dyDescent="0.35">
      <c r="A25" s="1" t="s">
        <v>0</v>
      </c>
      <c r="B25" s="1" t="s">
        <v>1869</v>
      </c>
      <c r="K25" s="1">
        <v>2.72</v>
      </c>
    </row>
    <row r="26" spans="1:56" x14ac:dyDescent="0.35">
      <c r="A26" s="1" t="s">
        <v>0</v>
      </c>
      <c r="B26" s="1" t="s">
        <v>1868</v>
      </c>
      <c r="K26" s="1">
        <v>2.72</v>
      </c>
    </row>
    <row r="27" spans="1:56" x14ac:dyDescent="0.35">
      <c r="A27" s="1">
        <v>4</v>
      </c>
      <c r="B27" s="1" t="s">
        <v>1867</v>
      </c>
      <c r="C27" s="1">
        <v>918.00000145286322</v>
      </c>
      <c r="D27" s="1">
        <v>0</v>
      </c>
      <c r="E27">
        <f>(R27-S27*(1000-T27)/(1000-U27))*AK27</f>
        <v>-3.0514237221398957</v>
      </c>
      <c r="F27">
        <f>IF(AV27&lt;&gt;0,1/(1/AV27-1/N27),0)</f>
        <v>1.6677615765816194</v>
      </c>
      <c r="G27">
        <f>((AY27-AL27/2)*S27-E27)/(AY27+AL27/2)</f>
        <v>384.07355162478109</v>
      </c>
      <c r="H27">
        <f>AL27*1000</f>
        <v>26.581236781756299</v>
      </c>
      <c r="I27">
        <f>(AQ27-AW27)</f>
        <v>1.8645599119135108</v>
      </c>
      <c r="J27">
        <f>(P27+AP27*D27)</f>
        <v>31.893707275390625</v>
      </c>
      <c r="K27" s="1"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32.712848663330078</v>
      </c>
      <c r="P27" s="1">
        <v>31.893707275390625</v>
      </c>
      <c r="Q27" s="1">
        <v>32.859958648681641</v>
      </c>
      <c r="R27" s="1">
        <v>400.1002197265625</v>
      </c>
      <c r="S27" s="1">
        <v>393.38983154296875</v>
      </c>
      <c r="T27" s="1">
        <v>9.4509658813476563</v>
      </c>
      <c r="U27" s="1">
        <v>32.748805999755859</v>
      </c>
      <c r="V27" s="1">
        <v>16.730045318603516</v>
      </c>
      <c r="W27" s="1">
        <v>57.971748352050781</v>
      </c>
      <c r="X27" s="1">
        <v>300.1702880859375</v>
      </c>
      <c r="Y27" s="1">
        <v>98.963485717773438</v>
      </c>
      <c r="Z27" s="1">
        <v>7.592889666557312E-2</v>
      </c>
      <c r="AA27" s="1">
        <v>87.999252319335938</v>
      </c>
      <c r="AB27" s="1">
        <v>24.428108215332031</v>
      </c>
      <c r="AC27" s="1">
        <v>1.2183486223220825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1.1035672356100641</v>
      </c>
      <c r="AL27">
        <f>(U27-T27)/(1000-U27)*AK27</f>
        <v>2.65812367817563E-2</v>
      </c>
      <c r="AM27">
        <f>(P27+273.15)</f>
        <v>305.0437072753906</v>
      </c>
      <c r="AN27">
        <f>(O27+273.15)</f>
        <v>305.86284866333006</v>
      </c>
      <c r="AO27">
        <f>(Y27*AG27+Z27*AH27)*AI27</f>
        <v>15.834157360922745</v>
      </c>
      <c r="AP27">
        <f>((AO27+0.00000010773*(AN27^4-AM27^4))-AL27*44100)/(L27*51.4+0.00000043092*AM27^3)</f>
        <v>-9.3780355867247795</v>
      </c>
      <c r="AQ27">
        <f>0.61365*EXP(17.502*J27/(240.97+J27))</f>
        <v>4.7464303542430093</v>
      </c>
      <c r="AR27">
        <f>AQ27*1000/AA27</f>
        <v>53.937166841133298</v>
      </c>
      <c r="AS27">
        <f>(AR27-U27)</f>
        <v>21.188360841377438</v>
      </c>
      <c r="AT27">
        <f>IF(D27,P27,(O27+P27)/2)</f>
        <v>32.303277969360352</v>
      </c>
      <c r="AU27">
        <f>0.61365*EXP(17.502*AT27/(240.97+AT27))</f>
        <v>4.8576659226133767</v>
      </c>
      <c r="AV27">
        <f>IF(AS27&lt;&gt;0,(1000-(AR27+U27)/2)/AS27*AL27,0)</f>
        <v>1.2001460040848015</v>
      </c>
      <c r="AW27">
        <f>U27*AA27/1000</f>
        <v>2.8818704423294985</v>
      </c>
      <c r="AX27">
        <f>(AU27-AW27)</f>
        <v>1.9757954802838782</v>
      </c>
      <c r="AY27">
        <f>1/(1.6/F27+1.37/N27)</f>
        <v>0.78159367047446149</v>
      </c>
      <c r="AZ27">
        <f>G27*AA27*0.001</f>
        <v>33.798185378612608</v>
      </c>
      <c r="BA27">
        <f>G27/S27</f>
        <v>0.9763179442599037</v>
      </c>
      <c r="BB27">
        <f>(1-AL27*AA27/AQ27/F27)*100</f>
        <v>70.450299080202043</v>
      </c>
      <c r="BC27">
        <f>(S27-E27/(N27/1.35))</f>
        <v>394.35223506750384</v>
      </c>
      <c r="BD27">
        <f>E27*BB27/100/BC27</f>
        <v>-5.4513121704097998E-3</v>
      </c>
    </row>
    <row r="28" spans="1:56" x14ac:dyDescent="0.35">
      <c r="A28" s="1" t="s">
        <v>0</v>
      </c>
      <c r="B28" s="1" t="s">
        <v>1866</v>
      </c>
      <c r="K28" s="1">
        <v>2.72</v>
      </c>
    </row>
    <row r="29" spans="1:56" x14ac:dyDescent="0.35">
      <c r="A29" s="1" t="s">
        <v>0</v>
      </c>
      <c r="B29" s="1" t="s">
        <v>1865</v>
      </c>
      <c r="K29" s="1">
        <v>2.72</v>
      </c>
    </row>
    <row r="30" spans="1:56" x14ac:dyDescent="0.35">
      <c r="A30" s="1">
        <v>5</v>
      </c>
      <c r="B30" s="1" t="s">
        <v>1864</v>
      </c>
      <c r="C30" s="1">
        <v>1122.0000014528632</v>
      </c>
      <c r="D30" s="1">
        <v>0</v>
      </c>
      <c r="E30">
        <f>(R30-S30*(1000-T30)/(1000-U30))*AK30</f>
        <v>-2.2204507995508727</v>
      </c>
      <c r="F30">
        <f>IF(AV30&lt;&gt;0,1/(1/AV30-1/N30),0)</f>
        <v>1.5586048517154025</v>
      </c>
      <c r="G30">
        <f>((AY30-AL30/2)*S30-E30)/(AY30+AL30/2)</f>
        <v>382.49611764393921</v>
      </c>
      <c r="H30">
        <f>AL30*1000</f>
        <v>25.717623502565754</v>
      </c>
      <c r="I30">
        <f>(AQ30-AW30)</f>
        <v>1.8952322577021596</v>
      </c>
      <c r="J30">
        <f>(P30+AP30*D30)</f>
        <v>31.883895874023438</v>
      </c>
      <c r="K30" s="1"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32.662857055664063</v>
      </c>
      <c r="P30" s="1">
        <v>31.883895874023438</v>
      </c>
      <c r="Q30" s="1">
        <v>32.812835693359375</v>
      </c>
      <c r="R30" s="1">
        <v>400.078369140625</v>
      </c>
      <c r="S30" s="1">
        <v>392.933349609375</v>
      </c>
      <c r="T30" s="1">
        <v>9.821319580078125</v>
      </c>
      <c r="U30" s="1">
        <v>32.371440887451172</v>
      </c>
      <c r="V30" s="1">
        <v>17.434036254882813</v>
      </c>
      <c r="W30" s="1">
        <v>57.463241577148438</v>
      </c>
      <c r="X30" s="1">
        <v>300.16464233398438</v>
      </c>
      <c r="Y30" s="1">
        <v>150.42599487304688</v>
      </c>
      <c r="Z30" s="1">
        <v>0.1144966334104538</v>
      </c>
      <c r="AA30" s="1">
        <v>87.996109008789063</v>
      </c>
      <c r="AB30" s="1">
        <v>24.462299346923828</v>
      </c>
      <c r="AC30" s="1">
        <v>1.2277001142501831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1.1035464791690599</v>
      </c>
      <c r="AL30">
        <f>(U30-T30)/(1000-U30)*AK30</f>
        <v>2.5717623502565755E-2</v>
      </c>
      <c r="AM30">
        <f>(P30+273.15)</f>
        <v>305.03389587402341</v>
      </c>
      <c r="AN30">
        <f>(O30+273.15)</f>
        <v>305.81285705566404</v>
      </c>
      <c r="AO30">
        <f>(Y30*AG30+Z30*AH30)*AI30</f>
        <v>24.068158641722221</v>
      </c>
      <c r="AP30">
        <f>((AO30+0.00000010773*(AN30^4-AM30^4))-AL30*44100)/(L30*51.4+0.00000043092*AM30^3)</f>
        <v>-9.0032502550968641</v>
      </c>
      <c r="AQ30">
        <f>0.61365*EXP(17.502*J30/(240.97+J30))</f>
        <v>4.7437930988058845</v>
      </c>
      <c r="AR30">
        <f>AQ30*1000/AA30</f>
        <v>53.909123394672754</v>
      </c>
      <c r="AS30">
        <f>(AR30-U30)</f>
        <v>21.537682507221582</v>
      </c>
      <c r="AT30">
        <f>IF(D30,P30,(O30+P30)/2)</f>
        <v>32.27337646484375</v>
      </c>
      <c r="AU30">
        <f>0.61365*EXP(17.502*AT30/(240.97+AT30))</f>
        <v>4.8494688676039495</v>
      </c>
      <c r="AV30">
        <f>IF(AS30&lt;&gt;0,(1000-(AR30+U30)/2)/AS30*AL30,0)</f>
        <v>1.1425629456844462</v>
      </c>
      <c r="AW30">
        <f>U30*AA30/1000</f>
        <v>2.8485608411037249</v>
      </c>
      <c r="AX30">
        <f>(AU30-AW30)</f>
        <v>2.0009080265002246</v>
      </c>
      <c r="AY30">
        <f>1/(1.6/F30+1.37/N30)</f>
        <v>0.74259638685087459</v>
      </c>
      <c r="AZ30">
        <f>G30*AA30*0.001</f>
        <v>33.658170063634678</v>
      </c>
      <c r="BA30">
        <f>G30/S30</f>
        <v>0.97343765303756558</v>
      </c>
      <c r="BB30">
        <f>(1-AL30*AA30/AQ30/F30)*100</f>
        <v>69.392170011956722</v>
      </c>
      <c r="BC30">
        <f>(S30-E30/(N30/1.35))</f>
        <v>393.6336684998783</v>
      </c>
      <c r="BD30">
        <f>E30*BB30/100/BC30</f>
        <v>-3.9143475702375554E-3</v>
      </c>
    </row>
    <row r="31" spans="1:56" x14ac:dyDescent="0.35">
      <c r="A31" s="1" t="s">
        <v>0</v>
      </c>
      <c r="B31" s="1" t="s">
        <v>1863</v>
      </c>
      <c r="K31" s="1">
        <v>2.72</v>
      </c>
    </row>
    <row r="32" spans="1:56" x14ac:dyDescent="0.35">
      <c r="A32" s="1" t="s">
        <v>0</v>
      </c>
      <c r="B32" s="1" t="s">
        <v>1862</v>
      </c>
      <c r="K32" s="1">
        <v>2.72</v>
      </c>
    </row>
    <row r="33" spans="1:56" x14ac:dyDescent="0.35">
      <c r="A33" s="1">
        <v>6</v>
      </c>
      <c r="B33" s="1" t="s">
        <v>1861</v>
      </c>
      <c r="C33" s="1">
        <v>1326.0000014528632</v>
      </c>
      <c r="D33" s="1">
        <v>0</v>
      </c>
      <c r="E33">
        <f>(R33-S33*(1000-T33)/(1000-U33))*AK33</f>
        <v>-1.1907656006833414</v>
      </c>
      <c r="F33">
        <f>IF(AV33&lt;&gt;0,1/(1/AV33-1/N33),0)</f>
        <v>1.5300651577339985</v>
      </c>
      <c r="G33">
        <f>((AY33-AL33/2)*S33-E33)/(AY33+AL33/2)</f>
        <v>380.35242862672544</v>
      </c>
      <c r="H33">
        <f>AL33*1000</f>
        <v>25.396546884436436</v>
      </c>
      <c r="I33">
        <f>(AQ33-AW33)</f>
        <v>1.8969423659318174</v>
      </c>
      <c r="J33">
        <f>(P33+AP33*D33)</f>
        <v>31.913253784179688</v>
      </c>
      <c r="K33" s="1"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32.630680084228516</v>
      </c>
      <c r="P33" s="1">
        <v>31.913253784179688</v>
      </c>
      <c r="Q33" s="1">
        <v>32.773040771484375</v>
      </c>
      <c r="R33" s="1">
        <v>400.068115234375</v>
      </c>
      <c r="S33" s="1">
        <v>392.12313842773438</v>
      </c>
      <c r="T33" s="1">
        <v>10.176175117492676</v>
      </c>
      <c r="U33" s="1">
        <v>32.442726135253906</v>
      </c>
      <c r="V33" s="1">
        <v>18.096162796020508</v>
      </c>
      <c r="W33" s="1">
        <v>57.692489624023438</v>
      </c>
      <c r="X33" s="1">
        <v>300.17001342773438</v>
      </c>
      <c r="Y33" s="1">
        <v>300.3712158203125</v>
      </c>
      <c r="Z33" s="1">
        <v>9.8828472197055817E-2</v>
      </c>
      <c r="AA33" s="1">
        <v>87.993400573730469</v>
      </c>
      <c r="AB33" s="1">
        <v>24.358310699462891</v>
      </c>
      <c r="AC33" s="1">
        <v>1.2233856916427612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1.1035662258372585</v>
      </c>
      <c r="AL33">
        <f>(U33-T33)/(1000-U33)*AK33</f>
        <v>2.5396546884436436E-2</v>
      </c>
      <c r="AM33">
        <f>(P33+273.15)</f>
        <v>305.06325378417966</v>
      </c>
      <c r="AN33">
        <f>(O33+273.15)</f>
        <v>305.78068008422849</v>
      </c>
      <c r="AO33">
        <f>(Y33*AG33+Z33*AH33)*AI33</f>
        <v>48.059393457038823</v>
      </c>
      <c r="AP33">
        <f>((AO33+0.00000010773*(AN33^4-AM33^4))-AL33*44100)/(L33*51.4+0.00000043092*AM33^3)</f>
        <v>-8.6970718905690525</v>
      </c>
      <c r="AQ33">
        <f>0.61365*EXP(17.502*J33/(240.97+J33))</f>
        <v>4.7516881624550491</v>
      </c>
      <c r="AR33">
        <f>AQ33*1000/AA33</f>
        <v>54.000506077425271</v>
      </c>
      <c r="AS33">
        <f>(AR33-U33)</f>
        <v>21.557779942171365</v>
      </c>
      <c r="AT33">
        <f>IF(D33,P33,(O33+P33)/2)</f>
        <v>32.271966934204102</v>
      </c>
      <c r="AU33">
        <f>0.61365*EXP(17.502*AT33/(240.97+AT33))</f>
        <v>4.8490827629664555</v>
      </c>
      <c r="AV33">
        <f>IF(AS33&lt;&gt;0,(1000-(AR33+U33)/2)/AS33*AL33,0)</f>
        <v>1.1271507154146789</v>
      </c>
      <c r="AW33">
        <f>U33*AA33/1000</f>
        <v>2.8547457965232317</v>
      </c>
      <c r="AX33">
        <f>(AU33-AW33)</f>
        <v>1.9943369664432238</v>
      </c>
      <c r="AY33">
        <f>1/(1.6/F33+1.37/N33)</f>
        <v>0.73218527369250075</v>
      </c>
      <c r="AZ33">
        <f>G33*AA33*0.001</f>
        <v>33.468503611342683</v>
      </c>
      <c r="BA33">
        <f>G33/S33</f>
        <v>0.96998210855853839</v>
      </c>
      <c r="BB33">
        <f>(1-AL33*AA33/AQ33/F33)*100</f>
        <v>69.26261513568663</v>
      </c>
      <c r="BC33">
        <f>(S33-E33/(N33/1.35))</f>
        <v>392.4986998427807</v>
      </c>
      <c r="BD33">
        <f>E33*BB33/100/BC33</f>
        <v>-2.1012945915484913E-3</v>
      </c>
    </row>
    <row r="34" spans="1:56" x14ac:dyDescent="0.35">
      <c r="A34" s="1" t="s">
        <v>0</v>
      </c>
      <c r="B34" s="1" t="s">
        <v>1860</v>
      </c>
      <c r="K34" s="1">
        <v>2.72</v>
      </c>
    </row>
    <row r="35" spans="1:56" x14ac:dyDescent="0.35">
      <c r="A35" s="1" t="s">
        <v>0</v>
      </c>
      <c r="B35" s="1" t="s">
        <v>1859</v>
      </c>
      <c r="K35" s="1">
        <v>2.72</v>
      </c>
    </row>
    <row r="36" spans="1:56" x14ac:dyDescent="0.35">
      <c r="A36" s="1">
        <v>7</v>
      </c>
      <c r="B36" s="1" t="s">
        <v>1858</v>
      </c>
      <c r="C36" s="1">
        <v>1530.0000014528632</v>
      </c>
      <c r="D36" s="1">
        <v>0</v>
      </c>
      <c r="E36">
        <f>(R36-S36*(1000-T36)/(1000-U36))*AK36</f>
        <v>-0.65904191201764661</v>
      </c>
      <c r="F36">
        <f>IF(AV36&lt;&gt;0,1/(1/AV36-1/N36),0)</f>
        <v>1.550798127254623</v>
      </c>
      <c r="G36">
        <f>((AY36-AL36/2)*S36-E36)/(AY36+AL36/2)</f>
        <v>379.26242258130674</v>
      </c>
      <c r="H36">
        <f>AL36*1000</f>
        <v>25.393935472230947</v>
      </c>
      <c r="I36">
        <f>(AQ36-AW36)</f>
        <v>1.8775899553999729</v>
      </c>
      <c r="J36">
        <f>(P36+AP36*D36)</f>
        <v>31.948568344116211</v>
      </c>
      <c r="K36" s="1"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32.613380432128906</v>
      </c>
      <c r="P36" s="1">
        <v>31.948568344116211</v>
      </c>
      <c r="Q36" s="1">
        <v>32.746261596679688</v>
      </c>
      <c r="R36" s="1">
        <v>400.017578125</v>
      </c>
      <c r="S36" s="1">
        <v>391.6024169921875</v>
      </c>
      <c r="T36" s="1">
        <v>10.511514663696289</v>
      </c>
      <c r="U36" s="1">
        <v>32.771572113037109</v>
      </c>
      <c r="V36" s="1">
        <v>18.710256576538086</v>
      </c>
      <c r="W36" s="1">
        <v>58.332653045654297</v>
      </c>
      <c r="X36" s="1">
        <v>300.12466430664063</v>
      </c>
      <c r="Y36" s="1">
        <v>500.79360961914063</v>
      </c>
      <c r="Z36" s="1">
        <v>8.0747753381729126E-2</v>
      </c>
      <c r="AA36" s="1">
        <v>87.9912109375</v>
      </c>
      <c r="AB36" s="1">
        <v>24.36845588684082</v>
      </c>
      <c r="AC36" s="1">
        <v>1.2188484668731689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1.103399501127355</v>
      </c>
      <c r="AL36">
        <f>(U36-T36)/(1000-U36)*AK36</f>
        <v>2.5393935472230948E-2</v>
      </c>
      <c r="AM36">
        <f>(P36+273.15)</f>
        <v>305.09856834411619</v>
      </c>
      <c r="AN36">
        <f>(O36+273.15)</f>
        <v>305.76338043212888</v>
      </c>
      <c r="AO36">
        <f>(Y36*AG36+Z36*AH36)*AI36</f>
        <v>80.126975748084988</v>
      </c>
      <c r="AP36">
        <f>((AO36+0.00000010773*(AN36^4-AM36^4))-AL36*44100)/(L36*51.4+0.00000043092*AM36^3)</f>
        <v>-8.4387795260313894</v>
      </c>
      <c r="AQ36">
        <f>0.61365*EXP(17.502*J36/(240.97+J36))</f>
        <v>4.761200269951714</v>
      </c>
      <c r="AR36">
        <f>AQ36*1000/AA36</f>
        <v>54.10995279214405</v>
      </c>
      <c r="AS36">
        <f>(AR36-U36)</f>
        <v>21.33838067910694</v>
      </c>
      <c r="AT36">
        <f>IF(D36,P36,(O36+P36)/2)</f>
        <v>32.280974388122559</v>
      </c>
      <c r="AU36">
        <f>0.61365*EXP(17.502*AT36/(240.97+AT36))</f>
        <v>4.8515505840419229</v>
      </c>
      <c r="AV36">
        <f>IF(AS36&lt;&gt;0,(1000-(AR36+U36)/2)/AS36*AL36,0)</f>
        <v>1.1383620865583872</v>
      </c>
      <c r="AW36">
        <f>U36*AA36/1000</f>
        <v>2.8836103145517411</v>
      </c>
      <c r="AX36">
        <f>(AU36-AW36)</f>
        <v>1.9679402694901817</v>
      </c>
      <c r="AY36">
        <f>1/(1.6/F36+1.37/N36)</f>
        <v>0.73975755425818612</v>
      </c>
      <c r="AZ36">
        <f>G36*AA36*0.001</f>
        <v>33.37175982601903</v>
      </c>
      <c r="BA36">
        <f>G36/S36</f>
        <v>0.96848846208442341</v>
      </c>
      <c r="BB36">
        <f>(1-AL36*AA36/AQ36/F36)*100</f>
        <v>69.738002659629728</v>
      </c>
      <c r="BC36">
        <f>(S36-E36/(N36/1.35))</f>
        <v>391.81027545980709</v>
      </c>
      <c r="BD36">
        <f>E36*BB36/100/BC36</f>
        <v>-1.1730235139738906E-3</v>
      </c>
    </row>
    <row r="37" spans="1:56" x14ac:dyDescent="0.35">
      <c r="A37" s="1" t="s">
        <v>0</v>
      </c>
      <c r="B37" s="1" t="s">
        <v>1857</v>
      </c>
      <c r="K37" s="1">
        <v>2.72</v>
      </c>
    </row>
    <row r="38" spans="1:56" x14ac:dyDescent="0.35">
      <c r="A38" s="1" t="s">
        <v>0</v>
      </c>
      <c r="B38" s="1" t="s">
        <v>1856</v>
      </c>
      <c r="K38" s="1">
        <v>2.72</v>
      </c>
    </row>
    <row r="39" spans="1:56" x14ac:dyDescent="0.35">
      <c r="A39" s="1">
        <v>8</v>
      </c>
      <c r="B39" s="1" t="s">
        <v>1855</v>
      </c>
      <c r="C39" s="1">
        <v>1733.0000014528632</v>
      </c>
      <c r="D39" s="1">
        <v>0</v>
      </c>
      <c r="E39">
        <f>(R39-S39*(1000-T39)/(1000-U39))*AK39</f>
        <v>-0.26492344368230919</v>
      </c>
      <c r="F39">
        <f>IF(AV39&lt;&gt;0,1/(1/AV39-1/N39),0)</f>
        <v>1.5921405657331782</v>
      </c>
      <c r="G39">
        <f>((AY39-AL39/2)*S39-E39)/(AY39+AL39/2)</f>
        <v>378.57832634389615</v>
      </c>
      <c r="H39">
        <f>AL39*1000</f>
        <v>25.635177328546689</v>
      </c>
      <c r="I39">
        <f>(AQ39-AW39)</f>
        <v>1.8585948735432711</v>
      </c>
      <c r="J39">
        <f>(P39+AP39*D39)</f>
        <v>32.045173645019531</v>
      </c>
      <c r="K39" s="1"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32.623058319091797</v>
      </c>
      <c r="P39" s="1">
        <v>32.045173645019531</v>
      </c>
      <c r="Q39" s="1">
        <v>32.740638732910156</v>
      </c>
      <c r="R39" s="1">
        <v>400.15133666992188</v>
      </c>
      <c r="S39" s="1">
        <v>391.30245971679688</v>
      </c>
      <c r="T39" s="1">
        <v>10.82844352722168</v>
      </c>
      <c r="U39" s="1">
        <v>33.282718658447266</v>
      </c>
      <c r="V39" s="1">
        <v>19.264694213867188</v>
      </c>
      <c r="W39" s="1">
        <v>59.212703704833984</v>
      </c>
      <c r="X39" s="1">
        <v>300.196533203125</v>
      </c>
      <c r="Y39" s="1">
        <v>750.954345703125</v>
      </c>
      <c r="Z39" s="1">
        <v>3.2541029155254364E-2</v>
      </c>
      <c r="AA39" s="1">
        <v>87.994949340820313</v>
      </c>
      <c r="AB39" s="1">
        <v>24.556764602661133</v>
      </c>
      <c r="AC39" s="1">
        <v>1.2055044174194336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1.1036637250114887</v>
      </c>
      <c r="AL39">
        <f>(U39-T39)/(1000-U39)*AK39</f>
        <v>2.5635177328546688E-2</v>
      </c>
      <c r="AM39">
        <f>(P39+273.15)</f>
        <v>305.19517364501951</v>
      </c>
      <c r="AN39">
        <f>(O39+273.15)</f>
        <v>305.77305831909177</v>
      </c>
      <c r="AO39">
        <f>(Y39*AG39+Z39*AH39)*AI39</f>
        <v>120.15269262687798</v>
      </c>
      <c r="AP39">
        <f>((AO39+0.00000010773*(AN39^4-AM39^4))-AL39*44100)/(L39*51.4+0.00000043092*AM39^3)</f>
        <v>-8.2063021189631122</v>
      </c>
      <c r="AQ39">
        <f>0.61365*EXP(17.502*J39/(240.97+J39))</f>
        <v>4.7873060158181131</v>
      </c>
      <c r="AR39">
        <f>AQ39*1000/AA39</f>
        <v>54.40432719923519</v>
      </c>
      <c r="AS39">
        <f>(AR39-U39)</f>
        <v>21.121608540787925</v>
      </c>
      <c r="AT39">
        <f>IF(D39,P39,(O39+P39)/2)</f>
        <v>32.334115982055664</v>
      </c>
      <c r="AU39">
        <f>0.61365*EXP(17.502*AT39/(240.97+AT39))</f>
        <v>4.8661323372914866</v>
      </c>
      <c r="AV39">
        <f>IF(AS39&lt;&gt;0,(1000-(AR39+U39)/2)/AS39*AL39,0)</f>
        <v>1.1604817311249755</v>
      </c>
      <c r="AW39">
        <f>U39*AA39/1000</f>
        <v>2.928711142274842</v>
      </c>
      <c r="AX39">
        <f>(AU39-AW39)</f>
        <v>1.9374211950166447</v>
      </c>
      <c r="AY39">
        <f>1/(1.6/F39+1.37/N39)</f>
        <v>0.75471480148292469</v>
      </c>
      <c r="AZ39">
        <f>G39*AA39*0.001</f>
        <v>33.312980648163688</v>
      </c>
      <c r="BA39">
        <f>G39/S39</f>
        <v>0.96748261336739427</v>
      </c>
      <c r="BB39">
        <f>(1-AL39*AA39/AQ39/F39)*100</f>
        <v>70.404786704778417</v>
      </c>
      <c r="BC39">
        <f>(S39-E39/(N39/1.35))</f>
        <v>391.3860152237171</v>
      </c>
      <c r="BD39">
        <f>E39*BB39/100/BC39</f>
        <v>-4.7655965773040973E-4</v>
      </c>
    </row>
    <row r="40" spans="1:56" x14ac:dyDescent="0.35">
      <c r="A40" s="1" t="s">
        <v>0</v>
      </c>
      <c r="B40" s="1" t="s">
        <v>1854</v>
      </c>
      <c r="K40" s="1">
        <v>2.72</v>
      </c>
    </row>
    <row r="41" spans="1:56" x14ac:dyDescent="0.35">
      <c r="A41" s="1" t="s">
        <v>0</v>
      </c>
      <c r="B41" s="1" t="s">
        <v>1853</v>
      </c>
      <c r="K41" s="1">
        <v>2.72</v>
      </c>
    </row>
    <row r="42" spans="1:56" x14ac:dyDescent="0.35">
      <c r="A42" s="1">
        <v>9</v>
      </c>
      <c r="B42" s="1" t="s">
        <v>1852</v>
      </c>
      <c r="C42" s="1">
        <v>1937.0000014528632</v>
      </c>
      <c r="D42" s="1">
        <v>0</v>
      </c>
      <c r="E42">
        <f>(R42-S42*(1000-T42)/(1000-U42))*AK42</f>
        <v>-0.41164827313095287</v>
      </c>
      <c r="F42">
        <f>IF(AV42&lt;&gt;0,1/(1/AV42-1/N42),0)</f>
        <v>1.6361525391249669</v>
      </c>
      <c r="G42">
        <f>((AY42-AL42/2)*S42-E42)/(AY42+AL42/2)</f>
        <v>378.69385558646093</v>
      </c>
      <c r="H42">
        <f>AL42*1000</f>
        <v>25.878081050796197</v>
      </c>
      <c r="I42">
        <f>(AQ42-AW42)</f>
        <v>1.8385170577100372</v>
      </c>
      <c r="J42">
        <f>(P42+AP42*D42)</f>
        <v>32.135738372802734</v>
      </c>
      <c r="K42" s="1"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32.652183532714844</v>
      </c>
      <c r="P42" s="1">
        <v>32.135738372802734</v>
      </c>
      <c r="Q42" s="1">
        <v>32.752761840820313</v>
      </c>
      <c r="R42" s="1">
        <v>399.88546752929688</v>
      </c>
      <c r="S42" s="1">
        <v>391.087646484375</v>
      </c>
      <c r="T42" s="1">
        <v>11.135708808898926</v>
      </c>
      <c r="U42" s="1">
        <v>33.792854309082031</v>
      </c>
      <c r="V42" s="1">
        <v>19.777366638183594</v>
      </c>
      <c r="W42" s="1">
        <v>60.017162322998047</v>
      </c>
      <c r="X42" s="1">
        <v>300.16912841796875</v>
      </c>
      <c r="Y42" s="1">
        <v>999.97052001953125</v>
      </c>
      <c r="Z42" s="1">
        <v>0.1952444314956665</v>
      </c>
      <c r="AA42" s="1">
        <v>87.988288879394531</v>
      </c>
      <c r="AB42" s="1">
        <v>24.706056594848633</v>
      </c>
      <c r="AC42" s="1">
        <v>1.1960853338241577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1.1035629721248847</v>
      </c>
      <c r="AL42">
        <f>(U42-T42)/(1000-U42)*AK42</f>
        <v>2.5878081050796198E-2</v>
      </c>
      <c r="AM42">
        <f>(P42+273.15)</f>
        <v>305.28573837280271</v>
      </c>
      <c r="AN42">
        <f>(O42+273.15)</f>
        <v>305.80218353271482</v>
      </c>
      <c r="AO42">
        <f>(Y42*AG42+Z42*AH42)*AI42</f>
        <v>159.99527962695174</v>
      </c>
      <c r="AP42">
        <f>((AO42+0.00000010773*(AN42^4-AM42^4))-AL42*44100)/(L42*51.4+0.00000043092*AM42^3)</f>
        <v>-7.9734565837692521</v>
      </c>
      <c r="AQ42">
        <f>0.61365*EXP(17.502*J42/(240.97+J42))</f>
        <v>4.8118924847168394</v>
      </c>
      <c r="AR42">
        <f>AQ42*1000/AA42</f>
        <v>54.687874329645119</v>
      </c>
      <c r="AS42">
        <f>(AR42-U42)</f>
        <v>20.895020020563088</v>
      </c>
      <c r="AT42">
        <f>IF(D42,P42,(O42+P42)/2)</f>
        <v>32.393960952758789</v>
      </c>
      <c r="AU42">
        <f>0.61365*EXP(17.502*AT42/(240.97+AT42))</f>
        <v>4.8825991135014597</v>
      </c>
      <c r="AV42">
        <f>IF(AS42&lt;&gt;0,(1000-(AR42+U42)/2)/AS42*AL42,0)</f>
        <v>1.1836899554478835</v>
      </c>
      <c r="AW42">
        <f>U42*AA42/1000</f>
        <v>2.9733754270068022</v>
      </c>
      <c r="AX42">
        <f>(AU42-AW42)</f>
        <v>1.9092236864946575</v>
      </c>
      <c r="AY42">
        <f>1/(1.6/F42+1.37/N42)</f>
        <v>0.77043302218956322</v>
      </c>
      <c r="AZ42">
        <f>G42*AA42*0.001</f>
        <v>33.320624362193236</v>
      </c>
      <c r="BA42">
        <f>G42/S42</f>
        <v>0.96830942882157944</v>
      </c>
      <c r="BB42">
        <f>(1-AL42*AA42/AQ42/F42)*100</f>
        <v>71.078738316257201</v>
      </c>
      <c r="BC42">
        <f>(S42-E42/(N42/1.35))</f>
        <v>391.21747825636248</v>
      </c>
      <c r="BD42">
        <f>E42*BB42/100/BC42</f>
        <v>-7.4790727690956171E-4</v>
      </c>
    </row>
    <row r="43" spans="1:56" x14ac:dyDescent="0.35">
      <c r="A43" s="1" t="s">
        <v>0</v>
      </c>
      <c r="B43" s="1" t="s">
        <v>1851</v>
      </c>
      <c r="K43" s="1">
        <v>2.72</v>
      </c>
    </row>
    <row r="44" spans="1:56" x14ac:dyDescent="0.35">
      <c r="A44" s="1" t="s">
        <v>0</v>
      </c>
      <c r="B44" s="1" t="s">
        <v>1850</v>
      </c>
      <c r="K44" s="1">
        <v>2.72</v>
      </c>
    </row>
    <row r="45" spans="1:56" x14ac:dyDescent="0.35">
      <c r="A45" s="1">
        <v>10</v>
      </c>
      <c r="B45" s="1" t="s">
        <v>1849</v>
      </c>
      <c r="C45" s="1">
        <v>2141.0000014528632</v>
      </c>
      <c r="D45" s="1">
        <v>0</v>
      </c>
      <c r="E45">
        <f>(R45-S45*(1000-T45)/(1000-U45))*AK45</f>
        <v>-0.90057123373080883</v>
      </c>
      <c r="F45">
        <f>IF(AV45&lt;&gt;0,1/(1/AV45-1/N45),0)</f>
        <v>1.5982417711327417</v>
      </c>
      <c r="G45">
        <f>((AY45-AL45/2)*S45-E45)/(AY45+AL45/2)</f>
        <v>379.54902606080879</v>
      </c>
      <c r="H45">
        <f>AL45*1000</f>
        <v>25.738479559661776</v>
      </c>
      <c r="I45">
        <f>(AQ45-AW45)</f>
        <v>1.8594344070366269</v>
      </c>
      <c r="J45">
        <f>(P45+AP45*D45)</f>
        <v>32.263961791992188</v>
      </c>
      <c r="K45" s="1"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32.701915740966797</v>
      </c>
      <c r="P45" s="1">
        <v>32.263961791992188</v>
      </c>
      <c r="Q45" s="1">
        <v>32.786178588867188</v>
      </c>
      <c r="R45" s="1">
        <v>399.78256225585938</v>
      </c>
      <c r="S45" s="1">
        <v>391.4683837890625</v>
      </c>
      <c r="T45" s="1">
        <v>11.421753883361816</v>
      </c>
      <c r="U45" s="1">
        <v>33.952915191650391</v>
      </c>
      <c r="V45" s="1">
        <v>20.228633880615234</v>
      </c>
      <c r="W45" s="1">
        <v>60.132717132568359</v>
      </c>
      <c r="X45" s="1">
        <v>300.16946411132813</v>
      </c>
      <c r="Y45" s="1">
        <v>1251.0712890625</v>
      </c>
      <c r="Z45" s="1">
        <v>9.5211982727050781E-2</v>
      </c>
      <c r="AA45" s="1">
        <v>87.988204956054688</v>
      </c>
      <c r="AB45" s="1">
        <v>24.659873962402344</v>
      </c>
      <c r="AC45" s="1">
        <v>1.197240948677063</v>
      </c>
      <c r="AD45" s="1">
        <v>0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1.1035642062916473</v>
      </c>
      <c r="AL45">
        <f>(U45-T45)/(1000-U45)*AK45</f>
        <v>2.5738479559661777E-2</v>
      </c>
      <c r="AM45">
        <f>(P45+273.15)</f>
        <v>305.41396179199216</v>
      </c>
      <c r="AN45">
        <f>(O45+273.15)</f>
        <v>305.85191574096677</v>
      </c>
      <c r="AO45">
        <f>(Y45*AG45+Z45*AH45)*AI45</f>
        <v>200.17140177582041</v>
      </c>
      <c r="AP45">
        <f>((AO45+0.00000010773*(AN45^4-AM45^4))-AL45*44100)/(L45*51.4+0.00000043092*AM45^3)</f>
        <v>-7.6013985094650716</v>
      </c>
      <c r="AQ45">
        <f>0.61365*EXP(17.502*J45/(240.97+J45))</f>
        <v>4.8468904677751041</v>
      </c>
      <c r="AR45">
        <f>AQ45*1000/AA45</f>
        <v>55.085684157278372</v>
      </c>
      <c r="AS45">
        <f>(AR45-U45)</f>
        <v>21.132768965627982</v>
      </c>
      <c r="AT45">
        <f>IF(D45,P45,(O45+P45)/2)</f>
        <v>32.482938766479492</v>
      </c>
      <c r="AU45">
        <f>0.61365*EXP(17.502*AT45/(240.97+AT45))</f>
        <v>4.9071716590727288</v>
      </c>
      <c r="AV45">
        <f>IF(AS45&lt;&gt;0,(1000-(AR45+U45)/2)/AS45*AL45,0)</f>
        <v>1.163719743256528</v>
      </c>
      <c r="AW45">
        <f>U45*AA45/1000</f>
        <v>2.9874560607384772</v>
      </c>
      <c r="AX45">
        <f>(AU45-AW45)</f>
        <v>1.9197155983342515</v>
      </c>
      <c r="AY45">
        <f>1/(1.6/F45+1.37/N45)</f>
        <v>0.75690627748053163</v>
      </c>
      <c r="AZ45">
        <f>G45*AA45*0.001</f>
        <v>33.395837495909383</v>
      </c>
      <c r="BA45">
        <f>G45/S45</f>
        <v>0.96955218295565782</v>
      </c>
      <c r="BB45">
        <f>(1-AL45*AA45/AQ45/F45)*100</f>
        <v>70.765096566086626</v>
      </c>
      <c r="BC45">
        <f>(S45-E45/(N45/1.35))</f>
        <v>391.75241937649957</v>
      </c>
      <c r="BD45">
        <f>E45*BB45/100/BC45</f>
        <v>-1.6267674982334372E-3</v>
      </c>
    </row>
    <row r="46" spans="1:56" x14ac:dyDescent="0.35">
      <c r="A46" s="1" t="s">
        <v>0</v>
      </c>
      <c r="B46" s="1" t="s">
        <v>1848</v>
      </c>
      <c r="K46" s="1">
        <v>2.72</v>
      </c>
    </row>
    <row r="47" spans="1:56" x14ac:dyDescent="0.35">
      <c r="A47" s="1" t="s">
        <v>0</v>
      </c>
      <c r="B47" s="1" t="s">
        <v>1847</v>
      </c>
      <c r="K47" s="1">
        <v>2.72</v>
      </c>
    </row>
    <row r="48" spans="1:56" x14ac:dyDescent="0.35">
      <c r="A48" s="1">
        <v>11</v>
      </c>
      <c r="B48" s="1" t="s">
        <v>1846</v>
      </c>
      <c r="C48" s="1">
        <v>2344.0000014528632</v>
      </c>
      <c r="D48" s="1">
        <v>0</v>
      </c>
      <c r="E48">
        <f>(R48-S48*(1000-T48)/(1000-U48))*AK48</f>
        <v>-1.1123178785064383</v>
      </c>
      <c r="F48">
        <f>IF(AV48&lt;&gt;0,1/(1/AV48-1/N48),0)</f>
        <v>1.4984324620816456</v>
      </c>
      <c r="G48">
        <f>((AY48-AL48/2)*S48-E48)/(AY48+AL48/2)</f>
        <v>379.98105099175234</v>
      </c>
      <c r="H48">
        <f>AL48*1000</f>
        <v>25.344964963627874</v>
      </c>
      <c r="I48">
        <f>(AQ48-AW48)</f>
        <v>1.9193095130508788</v>
      </c>
      <c r="J48">
        <f>(P48+AP48*D48)</f>
        <v>32.452995300292969</v>
      </c>
      <c r="K48" s="1"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32.783706665039063</v>
      </c>
      <c r="P48" s="1">
        <v>32.452995300292969</v>
      </c>
      <c r="Q48" s="1">
        <v>32.841159820556641</v>
      </c>
      <c r="R48" s="1">
        <v>400.00994873046875</v>
      </c>
      <c r="S48" s="1">
        <v>392.01480102539063</v>
      </c>
      <c r="T48" s="1">
        <v>11.674911499023438</v>
      </c>
      <c r="U48" s="1">
        <v>33.863338470458984</v>
      </c>
      <c r="V48" s="1">
        <v>20.582052230834961</v>
      </c>
      <c r="W48" s="1">
        <v>59.698696136474609</v>
      </c>
      <c r="X48" s="1">
        <v>300.1737060546875</v>
      </c>
      <c r="Y48" s="1">
        <v>1600.8382568359375</v>
      </c>
      <c r="Z48" s="1">
        <v>8.5571475327014923E-2</v>
      </c>
      <c r="AA48" s="1">
        <v>87.988395690917969</v>
      </c>
      <c r="AB48" s="1">
        <v>24.635255813598633</v>
      </c>
      <c r="AC48" s="1">
        <v>1.2165096998214722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1.1035798016716449</v>
      </c>
      <c r="AL48">
        <f>(U48-T48)/(1000-U48)*AK48</f>
        <v>2.5344964963627873E-2</v>
      </c>
      <c r="AM48">
        <f>(P48+273.15)</f>
        <v>305.60299530029295</v>
      </c>
      <c r="AN48">
        <f>(O48+273.15)</f>
        <v>305.93370666503904</v>
      </c>
      <c r="AO48">
        <f>(Y48*AG48+Z48*AH48)*AI48</f>
        <v>256.13411536870626</v>
      </c>
      <c r="AP48">
        <f>((AO48+0.00000010773*(AN48^4-AM48^4))-AL48*44100)/(L48*51.4+0.00000043092*AM48^3)</f>
        <v>-7.0112610632981536</v>
      </c>
      <c r="AQ48">
        <f>0.61365*EXP(17.502*J48/(240.97+J48))</f>
        <v>4.898890337805109</v>
      </c>
      <c r="AR48">
        <f>AQ48*1000/AA48</f>
        <v>55.676550292083178</v>
      </c>
      <c r="AS48">
        <f>(AR48-U48)</f>
        <v>21.813211821624193</v>
      </c>
      <c r="AT48">
        <f>IF(D48,P48,(O48+P48)/2)</f>
        <v>32.618350982666016</v>
      </c>
      <c r="AU48">
        <f>0.61365*EXP(17.502*AT48/(240.97+AT48))</f>
        <v>4.9447742891375608</v>
      </c>
      <c r="AV48">
        <f>IF(AS48&lt;&gt;0,(1000-(AR48+U48)/2)/AS48*AL48,0)</f>
        <v>1.1098903036305963</v>
      </c>
      <c r="AW48">
        <f>U48*AA48/1000</f>
        <v>2.9795808247542301</v>
      </c>
      <c r="AX48">
        <f>(AU48-AW48)</f>
        <v>1.9651934643833306</v>
      </c>
      <c r="AY48">
        <f>1/(1.6/F48+1.37/N48)</f>
        <v>0.72053898477001699</v>
      </c>
      <c r="AZ48">
        <f>G48*AA48*0.001</f>
        <v>33.433923069713188</v>
      </c>
      <c r="BA48">
        <f>G48/S48</f>
        <v>0.96930281713302235</v>
      </c>
      <c r="BB48">
        <f>(1-AL48*AA48/AQ48/F48)*100</f>
        <v>69.620389353343228</v>
      </c>
      <c r="BC48">
        <f>(S48-E48/(N48/1.35))</f>
        <v>392.36562042779315</v>
      </c>
      <c r="BD48">
        <f>E48*BB48/100/BC48</f>
        <v>-1.9736694489662665E-3</v>
      </c>
    </row>
    <row r="49" spans="1:56" x14ac:dyDescent="0.35">
      <c r="A49" s="1" t="s">
        <v>0</v>
      </c>
      <c r="B49" s="1" t="s">
        <v>1845</v>
      </c>
      <c r="K49" s="1">
        <v>2.72</v>
      </c>
    </row>
    <row r="50" spans="1:56" x14ac:dyDescent="0.35">
      <c r="A50" s="1" t="s">
        <v>0</v>
      </c>
      <c r="B50" s="1" t="s">
        <v>1840</v>
      </c>
      <c r="K50" s="1">
        <v>2.72</v>
      </c>
    </row>
    <row r="51" spans="1:56" x14ac:dyDescent="0.35">
      <c r="A51" s="1">
        <v>12</v>
      </c>
      <c r="B51" s="1" t="s">
        <v>1844</v>
      </c>
      <c r="C51" s="1">
        <v>2547.5000014640391</v>
      </c>
      <c r="D51" s="1">
        <v>0</v>
      </c>
      <c r="E51">
        <f>(R51-S51*(1000-T51)/(1000-U51))*AK51</f>
        <v>-1.780414052578029</v>
      </c>
      <c r="F51">
        <f>IF(AV51&lt;&gt;0,1/(1/AV51-1/N51),0)</f>
        <v>1.3086602242649088</v>
      </c>
      <c r="G51">
        <f>((AY51-AL51/2)*S51-E51)/(AY51+AL51/2)</f>
        <v>381.29090339029517</v>
      </c>
      <c r="H51">
        <f>AL51*1000</f>
        <v>24.274515966334668</v>
      </c>
      <c r="I51">
        <f>(AQ51-AW51)</f>
        <v>2.0356651841643925</v>
      </c>
      <c r="J51">
        <f>(P51+AP51*D51)</f>
        <v>32.658676147460938</v>
      </c>
      <c r="K51" s="1"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32.884330749511719</v>
      </c>
      <c r="P51" s="1">
        <v>32.658676147460938</v>
      </c>
      <c r="Q51" s="1">
        <v>32.916790008544922</v>
      </c>
      <c r="R51" s="1">
        <v>400.07522583007813</v>
      </c>
      <c r="S51" s="1">
        <v>393.04293823242188</v>
      </c>
      <c r="T51" s="1">
        <v>11.924525260925293</v>
      </c>
      <c r="U51" s="1">
        <v>33.191093444824219</v>
      </c>
      <c r="V51" s="1">
        <v>20.902896881103516</v>
      </c>
      <c r="W51" s="1">
        <v>58.181770324707031</v>
      </c>
      <c r="X51" s="1">
        <v>300.16683959960938</v>
      </c>
      <c r="Y51" s="1">
        <v>2000.15771484375</v>
      </c>
      <c r="Z51" s="1">
        <v>0.22417633235454559</v>
      </c>
      <c r="AA51" s="1">
        <v>87.986114501953125</v>
      </c>
      <c r="AB51" s="1">
        <v>24.579690933227539</v>
      </c>
      <c r="AC51" s="1">
        <v>1.2620911598205566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1.1035545573515049</v>
      </c>
      <c r="AL51">
        <f>(U51-T51)/(1000-U51)*AK51</f>
        <v>2.4274515966334669E-2</v>
      </c>
      <c r="AM51">
        <f>(P51+273.15)</f>
        <v>305.80867614746091</v>
      </c>
      <c r="AN51">
        <f>(O51+273.15)</f>
        <v>306.0343307495117</v>
      </c>
      <c r="AO51">
        <f>(Y51*AG51+Z51*AH51)*AI51</f>
        <v>320.02522722187859</v>
      </c>
      <c r="AP51">
        <f>((AO51+0.00000010773*(AN51^4-AM51^4))-AL51*44100)/(L51*51.4+0.00000043092*AM51^3)</f>
        <v>-6.1121911691353503</v>
      </c>
      <c r="AQ51">
        <f>0.61365*EXP(17.502*J51/(240.97+J51))</f>
        <v>4.9560205324457218</v>
      </c>
      <c r="AR51">
        <f>AQ51*1000/AA51</f>
        <v>56.327303012519181</v>
      </c>
      <c r="AS51">
        <f>(AR51-U51)</f>
        <v>23.136209567694962</v>
      </c>
      <c r="AT51">
        <f>IF(D51,P51,(O51+P51)/2)</f>
        <v>32.771503448486328</v>
      </c>
      <c r="AU51">
        <f>0.61365*EXP(17.502*AT51/(240.97+AT51))</f>
        <v>4.9876051709872069</v>
      </c>
      <c r="AV51">
        <f>IF(AS51&lt;&gt;0,(1000-(AR51+U51)/2)/AS51*AL51,0)</f>
        <v>1.0022388510289864</v>
      </c>
      <c r="AW51">
        <f>U51*AA51/1000</f>
        <v>2.9203553482813294</v>
      </c>
      <c r="AX51">
        <f>(AU51-AW51)</f>
        <v>2.0672498227058775</v>
      </c>
      <c r="AY51">
        <f>1/(1.6/F51+1.37/N51)</f>
        <v>0.64821757683925763</v>
      </c>
      <c r="AZ51">
        <f>G51*AA51*0.001</f>
        <v>33.548305084251659</v>
      </c>
      <c r="BA51">
        <f>G51/S51</f>
        <v>0.97009987027122913</v>
      </c>
      <c r="BB51">
        <f>(1-AL51*AA51/AQ51/F51)*100</f>
        <v>67.069015171669903</v>
      </c>
      <c r="BC51">
        <f>(S51-E51/(N51/1.35))</f>
        <v>393.60447177065214</v>
      </c>
      <c r="BD51">
        <f>E51*BB51/100/BC51</f>
        <v>-3.0337718615602782E-3</v>
      </c>
    </row>
    <row r="52" spans="1:56" x14ac:dyDescent="0.35">
      <c r="A52" s="1" t="s">
        <v>0</v>
      </c>
      <c r="B52" s="1" t="s">
        <v>1843</v>
      </c>
    </row>
    <row r="53" spans="1:56" x14ac:dyDescent="0.35">
      <c r="A53" s="1" t="s">
        <v>0</v>
      </c>
      <c r="B53" s="1" t="s">
        <v>1842</v>
      </c>
    </row>
    <row r="54" spans="1:56" x14ac:dyDescent="0.35">
      <c r="A54" s="1" t="s">
        <v>0</v>
      </c>
      <c r="B54" s="1" t="s">
        <v>1841</v>
      </c>
    </row>
    <row r="55" spans="1:56" x14ac:dyDescent="0.35">
      <c r="A55" s="1" t="s">
        <v>0</v>
      </c>
      <c r="B55" s="1" t="s">
        <v>1840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D90B1-D9A7-47B0-B998-B8382379D886}">
  <dimension ref="A1:BD55"/>
  <sheetViews>
    <sheetView zoomScale="45" workbookViewId="0">
      <selection activeCell="K18" sqref="K18:K51"/>
    </sheetView>
  </sheetViews>
  <sheetFormatPr defaultRowHeight="14.5" x14ac:dyDescent="0.35"/>
  <sheetData>
    <row r="1" spans="1:56" x14ac:dyDescent="0.35">
      <c r="A1" s="1" t="s">
        <v>70</v>
      </c>
    </row>
    <row r="2" spans="1:56" x14ac:dyDescent="0.35">
      <c r="A2" s="1" t="s">
        <v>2020</v>
      </c>
    </row>
    <row r="3" spans="1:56" x14ac:dyDescent="0.35">
      <c r="A3" s="1" t="s">
        <v>69</v>
      </c>
      <c r="B3" s="1" t="s">
        <v>68</v>
      </c>
    </row>
    <row r="4" spans="1:56" x14ac:dyDescent="0.35">
      <c r="A4" s="1" t="s">
        <v>67</v>
      </c>
      <c r="B4" s="1" t="s">
        <v>66</v>
      </c>
      <c r="C4" s="1">
        <v>1</v>
      </c>
      <c r="D4" s="1">
        <v>0.15999999642372131</v>
      </c>
    </row>
    <row r="5" spans="1:56" x14ac:dyDescent="0.35">
      <c r="A5" s="1" t="s">
        <v>65</v>
      </c>
      <c r="B5" s="1">
        <v>4</v>
      </c>
    </row>
    <row r="6" spans="1:56" x14ac:dyDescent="0.35">
      <c r="A6" s="1" t="s">
        <v>64</v>
      </c>
      <c r="B6" s="1" t="s">
        <v>63</v>
      </c>
    </row>
    <row r="7" spans="1:56" x14ac:dyDescent="0.35">
      <c r="A7" s="1" t="s">
        <v>0</v>
      </c>
      <c r="B7" s="1" t="s">
        <v>62</v>
      </c>
    </row>
    <row r="9" spans="1:56" x14ac:dyDescent="0.35">
      <c r="A9" s="1" t="s">
        <v>61</v>
      </c>
      <c r="B9" s="1" t="s">
        <v>60</v>
      </c>
      <c r="C9" s="1" t="s">
        <v>59</v>
      </c>
      <c r="D9" s="1" t="s">
        <v>58</v>
      </c>
      <c r="E9" s="1" t="s">
        <v>57</v>
      </c>
      <c r="F9" s="1" t="s">
        <v>56</v>
      </c>
      <c r="G9" s="1" t="s">
        <v>55</v>
      </c>
      <c r="H9" s="1" t="s">
        <v>54</v>
      </c>
      <c r="I9" s="1" t="s">
        <v>53</v>
      </c>
      <c r="J9" s="1" t="s">
        <v>52</v>
      </c>
      <c r="K9" s="1" t="s">
        <v>51</v>
      </c>
      <c r="L9" s="1" t="s">
        <v>50</v>
      </c>
      <c r="M9" s="1" t="s">
        <v>49</v>
      </c>
      <c r="N9" s="1" t="s">
        <v>48</v>
      </c>
      <c r="O9" s="1" t="s">
        <v>47</v>
      </c>
      <c r="P9" s="1" t="s">
        <v>46</v>
      </c>
      <c r="Q9" s="1" t="s">
        <v>45</v>
      </c>
      <c r="R9" s="1" t="s">
        <v>44</v>
      </c>
      <c r="S9" s="1" t="s">
        <v>43</v>
      </c>
      <c r="T9" s="1" t="s">
        <v>42</v>
      </c>
      <c r="U9" s="1" t="s">
        <v>41</v>
      </c>
      <c r="V9" s="1" t="s">
        <v>40</v>
      </c>
      <c r="W9" s="1" t="s">
        <v>39</v>
      </c>
      <c r="X9" s="1" t="s">
        <v>38</v>
      </c>
      <c r="Y9" s="1" t="s">
        <v>37</v>
      </c>
      <c r="Z9" s="1" t="s">
        <v>36</v>
      </c>
      <c r="AA9" s="1" t="s">
        <v>35</v>
      </c>
      <c r="AB9" s="1" t="s">
        <v>34</v>
      </c>
      <c r="AC9" s="1" t="s">
        <v>33</v>
      </c>
      <c r="AD9" s="1" t="s">
        <v>32</v>
      </c>
      <c r="AE9" s="1" t="s">
        <v>31</v>
      </c>
      <c r="AF9" s="1" t="s">
        <v>30</v>
      </c>
      <c r="AG9" s="1" t="s">
        <v>29</v>
      </c>
      <c r="AH9" s="1" t="s">
        <v>28</v>
      </c>
      <c r="AI9" s="1" t="s">
        <v>27</v>
      </c>
      <c r="AJ9" s="1" t="s">
        <v>26</v>
      </c>
      <c r="AK9" s="1" t="s">
        <v>25</v>
      </c>
      <c r="AL9" s="1" t="s">
        <v>24</v>
      </c>
      <c r="AM9" s="1" t="s">
        <v>23</v>
      </c>
      <c r="AN9" s="1" t="s">
        <v>22</v>
      </c>
      <c r="AO9" s="1" t="s">
        <v>21</v>
      </c>
      <c r="AP9" s="1" t="s">
        <v>20</v>
      </c>
      <c r="AQ9" s="1" t="s">
        <v>19</v>
      </c>
      <c r="AR9" s="1" t="s">
        <v>18</v>
      </c>
      <c r="AS9" s="1" t="s">
        <v>17</v>
      </c>
      <c r="AT9" s="1" t="s">
        <v>16</v>
      </c>
      <c r="AU9" s="1" t="s">
        <v>15</v>
      </c>
      <c r="AV9" s="1" t="s">
        <v>14</v>
      </c>
      <c r="AW9" s="1" t="s">
        <v>13</v>
      </c>
      <c r="AX9" s="1" t="s">
        <v>12</v>
      </c>
      <c r="AY9" s="1" t="s">
        <v>11</v>
      </c>
      <c r="AZ9" s="1" t="s">
        <v>10</v>
      </c>
      <c r="BA9" s="1" t="s">
        <v>9</v>
      </c>
      <c r="BB9" s="1" t="s">
        <v>8</v>
      </c>
      <c r="BC9" s="1" t="s">
        <v>7</v>
      </c>
      <c r="BD9" s="1" t="s">
        <v>6</v>
      </c>
    </row>
    <row r="10" spans="1:56" x14ac:dyDescent="0.35">
      <c r="A10" s="1" t="s">
        <v>5</v>
      </c>
      <c r="B10" s="1" t="s">
        <v>5</v>
      </c>
      <c r="C10" s="1" t="s">
        <v>5</v>
      </c>
      <c r="D10" s="1" t="s">
        <v>5</v>
      </c>
      <c r="E10" s="1" t="s">
        <v>4</v>
      </c>
      <c r="F10" s="1" t="s">
        <v>4</v>
      </c>
      <c r="G10" s="1" t="s">
        <v>4</v>
      </c>
      <c r="H10" s="1" t="s">
        <v>4</v>
      </c>
      <c r="I10" s="1" t="s">
        <v>4</v>
      </c>
      <c r="J10" s="1" t="s">
        <v>4</v>
      </c>
      <c r="K10" s="1" t="s">
        <v>5</v>
      </c>
      <c r="L10" s="1" t="s">
        <v>4</v>
      </c>
      <c r="M10" s="1" t="s">
        <v>5</v>
      </c>
      <c r="N10" s="1" t="s">
        <v>4</v>
      </c>
      <c r="O10" s="1" t="s">
        <v>5</v>
      </c>
      <c r="P10" s="1" t="s">
        <v>5</v>
      </c>
      <c r="Q10" s="1" t="s">
        <v>5</v>
      </c>
      <c r="R10" s="1" t="s">
        <v>5</v>
      </c>
      <c r="S10" s="1" t="s">
        <v>5</v>
      </c>
      <c r="T10" s="1" t="s">
        <v>5</v>
      </c>
      <c r="U10" s="1" t="s">
        <v>5</v>
      </c>
      <c r="V10" s="1" t="s">
        <v>5</v>
      </c>
      <c r="W10" s="1" t="s">
        <v>5</v>
      </c>
      <c r="X10" s="1" t="s">
        <v>5</v>
      </c>
      <c r="Y10" s="1" t="s">
        <v>5</v>
      </c>
      <c r="Z10" s="1" t="s">
        <v>5</v>
      </c>
      <c r="AA10" s="1" t="s">
        <v>5</v>
      </c>
      <c r="AB10" s="1" t="s">
        <v>5</v>
      </c>
      <c r="AC10" s="1" t="s">
        <v>5</v>
      </c>
      <c r="AD10" s="1" t="s">
        <v>5</v>
      </c>
      <c r="AE10" s="1" t="s">
        <v>5</v>
      </c>
      <c r="AF10" s="1" t="s">
        <v>5</v>
      </c>
      <c r="AG10" s="1" t="s">
        <v>5</v>
      </c>
      <c r="AH10" s="1" t="s">
        <v>5</v>
      </c>
      <c r="AI10" s="1" t="s">
        <v>5</v>
      </c>
      <c r="AJ10" s="1" t="s">
        <v>5</v>
      </c>
      <c r="AK10" s="1" t="s">
        <v>4</v>
      </c>
      <c r="AL10" s="1" t="s">
        <v>4</v>
      </c>
      <c r="AM10" s="1" t="s">
        <v>4</v>
      </c>
      <c r="AN10" s="1" t="s">
        <v>4</v>
      </c>
      <c r="AO10" s="1" t="s">
        <v>4</v>
      </c>
      <c r="AP10" s="1" t="s">
        <v>4</v>
      </c>
      <c r="AQ10" s="1" t="s">
        <v>4</v>
      </c>
      <c r="AR10" s="1" t="s">
        <v>4</v>
      </c>
      <c r="AS10" s="1" t="s">
        <v>4</v>
      </c>
      <c r="AT10" s="1" t="s">
        <v>4</v>
      </c>
      <c r="AU10" s="1" t="s">
        <v>4</v>
      </c>
      <c r="AV10" s="1" t="s">
        <v>4</v>
      </c>
      <c r="AW10" s="1" t="s">
        <v>4</v>
      </c>
      <c r="AX10" s="1" t="s">
        <v>4</v>
      </c>
      <c r="AY10" s="1" t="s">
        <v>4</v>
      </c>
      <c r="AZ10" s="1" t="s">
        <v>4</v>
      </c>
      <c r="BA10" s="1" t="s">
        <v>4</v>
      </c>
      <c r="BB10" s="1" t="s">
        <v>4</v>
      </c>
      <c r="BC10" s="1" t="s">
        <v>4</v>
      </c>
      <c r="BD10" s="1" t="s">
        <v>4</v>
      </c>
    </row>
    <row r="11" spans="1:56" x14ac:dyDescent="0.35">
      <c r="A11" s="1" t="s">
        <v>0</v>
      </c>
      <c r="B11" s="1" t="s">
        <v>2019</v>
      </c>
    </row>
    <row r="12" spans="1:56" x14ac:dyDescent="0.35">
      <c r="A12" s="1" t="s">
        <v>0</v>
      </c>
      <c r="B12" s="1" t="s">
        <v>2018</v>
      </c>
    </row>
    <row r="13" spans="1:56" x14ac:dyDescent="0.35">
      <c r="A13" s="1" t="s">
        <v>0</v>
      </c>
      <c r="B13" s="1" t="s">
        <v>2017</v>
      </c>
    </row>
    <row r="14" spans="1:56" x14ac:dyDescent="0.35">
      <c r="A14" s="1" t="s">
        <v>0</v>
      </c>
      <c r="B14" s="1" t="s">
        <v>2016</v>
      </c>
    </row>
    <row r="15" spans="1:56" x14ac:dyDescent="0.35">
      <c r="A15" s="1" t="s">
        <v>0</v>
      </c>
      <c r="B15" s="1" t="s">
        <v>2015</v>
      </c>
    </row>
    <row r="16" spans="1:56" x14ac:dyDescent="0.35">
      <c r="A16" s="1" t="s">
        <v>0</v>
      </c>
      <c r="B16" s="1" t="s">
        <v>2014</v>
      </c>
    </row>
    <row r="17" spans="1:56" x14ac:dyDescent="0.35">
      <c r="A17" s="1" t="s">
        <v>0</v>
      </c>
      <c r="B17" s="1" t="s">
        <v>2013</v>
      </c>
    </row>
    <row r="18" spans="1:56" x14ac:dyDescent="0.35">
      <c r="A18" s="1">
        <v>1</v>
      </c>
      <c r="B18" s="1" t="s">
        <v>2012</v>
      </c>
      <c r="C18" s="1">
        <v>330.50000126287341</v>
      </c>
      <c r="D18" s="1">
        <v>0</v>
      </c>
      <c r="E18">
        <f>(R18-S18*(1000-T18)/(1000-U18))*AK18</f>
        <v>-3.6096472117626424</v>
      </c>
      <c r="F18">
        <f>IF(AV18&lt;&gt;0,1/(1/AV18-1/N18),0)</f>
        <v>3.4253360615485366</v>
      </c>
      <c r="G18">
        <f>((AY18-AL18/2)*S18-E18)/(AY18+AL18/2)</f>
        <v>386.00252094481806</v>
      </c>
      <c r="H18">
        <f>AL18*1000</f>
        <v>30.302220223859347</v>
      </c>
      <c r="I18">
        <f>(AQ18-AW18)</f>
        <v>1.3361369100369216</v>
      </c>
      <c r="J18">
        <f>(P18+AP18*D18)</f>
        <v>31.921590805053711</v>
      </c>
      <c r="K18" s="1"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32.817737579345703</v>
      </c>
      <c r="P18" s="1">
        <v>31.921590805053711</v>
      </c>
      <c r="Q18" s="1">
        <v>32.920074462890625</v>
      </c>
      <c r="R18" s="1">
        <v>399.95025634765625</v>
      </c>
      <c r="S18" s="1">
        <v>392.4453125</v>
      </c>
      <c r="T18" s="1">
        <v>12.454615592956543</v>
      </c>
      <c r="U18" s="1">
        <v>38.846050262451172</v>
      </c>
      <c r="V18" s="1">
        <v>21.913288116455078</v>
      </c>
      <c r="W18" s="1">
        <v>68.347724914550781</v>
      </c>
      <c r="X18" s="1">
        <v>300.17416381835938</v>
      </c>
      <c r="Y18" s="1">
        <v>-0.11333981156349182</v>
      </c>
      <c r="Z18" s="1">
        <v>3.6156259011477232E-3</v>
      </c>
      <c r="AA18" s="1">
        <v>87.983085632324219</v>
      </c>
      <c r="AB18" s="1">
        <v>24.690923690795898</v>
      </c>
      <c r="AC18" s="1">
        <v>0.55445969104766846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1.103581484626321</v>
      </c>
      <c r="AL18">
        <f>(U18-T18)/(1000-U18)*AK18</f>
        <v>3.0302220223859349E-2</v>
      </c>
      <c r="AM18">
        <f>(P18+273.15)</f>
        <v>305.07159080505369</v>
      </c>
      <c r="AN18">
        <f>(O18+273.15)</f>
        <v>305.96773757934568</v>
      </c>
      <c r="AO18">
        <f>(Y18*AG18+Z18*AH18)*AI18</f>
        <v>-1.8134369444823939E-2</v>
      </c>
      <c r="AP18">
        <f>((AO18+0.00000010773*(AN18^4-AM18^4))-AL18*44100)/(L18*51.4+0.00000043092*AM18^3)</f>
        <v>-10.842069354215209</v>
      </c>
      <c r="AQ18">
        <f>0.61365*EXP(17.502*J18/(240.97+J18))</f>
        <v>4.7539322767557337</v>
      </c>
      <c r="AR18">
        <f>AQ18*1000/AA18</f>
        <v>54.032343178120819</v>
      </c>
      <c r="AS18">
        <f>(AR18-U18)</f>
        <v>15.186292915669647</v>
      </c>
      <c r="AT18">
        <f>IF(D18,P18,(O18+P18)/2)</f>
        <v>32.369664192199707</v>
      </c>
      <c r="AU18">
        <f>0.61365*EXP(17.502*AT18/(240.97+AT18))</f>
        <v>4.8759078454465641</v>
      </c>
      <c r="AV18">
        <f>IF(AS18&lt;&gt;0,(1000-(AR18+U18)/2)/AS18*AL18,0)</f>
        <v>1.9027032876474697</v>
      </c>
      <c r="AW18">
        <f>U18*AA18/1000</f>
        <v>3.4177953667188121</v>
      </c>
      <c r="AX18">
        <f>(AU18-AW18)</f>
        <v>1.458112478727752</v>
      </c>
      <c r="AY18">
        <f>1/(1.6/F18+1.37/N18)</f>
        <v>1.2703657349538036</v>
      </c>
      <c r="AZ18">
        <f>G18*AA18*0.001</f>
        <v>33.961692854580953</v>
      </c>
      <c r="BA18">
        <f>G18/S18</f>
        <v>0.98358295703893284</v>
      </c>
      <c r="BB18">
        <f>(1-AL18*AA18/AQ18/F18)*100</f>
        <v>83.627407161879148</v>
      </c>
      <c r="BC18">
        <f>(S18-E18/(N18/1.35))</f>
        <v>393.58377687442402</v>
      </c>
      <c r="BD18">
        <f>E18*BB18/100/BC18</f>
        <v>-7.6696615771622324E-3</v>
      </c>
    </row>
    <row r="19" spans="1:56" x14ac:dyDescent="0.35">
      <c r="A19" s="1" t="s">
        <v>0</v>
      </c>
      <c r="B19" s="1" t="s">
        <v>2011</v>
      </c>
      <c r="K19" s="1">
        <v>2.72</v>
      </c>
    </row>
    <row r="20" spans="1:56" x14ac:dyDescent="0.35">
      <c r="A20" s="1" t="s">
        <v>0</v>
      </c>
      <c r="B20" s="1" t="s">
        <v>2010</v>
      </c>
      <c r="K20" s="1">
        <v>2.72</v>
      </c>
    </row>
    <row r="21" spans="1:56" x14ac:dyDescent="0.35">
      <c r="A21" s="1">
        <v>2</v>
      </c>
      <c r="B21" s="1" t="s">
        <v>2009</v>
      </c>
      <c r="C21" s="1">
        <v>535.00000127404928</v>
      </c>
      <c r="D21" s="1">
        <v>0</v>
      </c>
      <c r="E21">
        <f>(R21-S21*(1000-T21)/(1000-U21))*AK21</f>
        <v>-2.6733140567132074</v>
      </c>
      <c r="F21">
        <f>IF(AV21&lt;&gt;0,1/(1/AV21-1/N21),0)</f>
        <v>3.2265249044199971</v>
      </c>
      <c r="G21">
        <f>((AY21-AL21/2)*S21-E21)/(AY21+AL21/2)</f>
        <v>384.83324786746948</v>
      </c>
      <c r="H21">
        <f>AL21*1000</f>
        <v>29.442178572252459</v>
      </c>
      <c r="I21">
        <f>(AQ21-AW21)</f>
        <v>1.3432495153655326</v>
      </c>
      <c r="J21">
        <f>(P21+AP21*D21)</f>
        <v>31.785354614257813</v>
      </c>
      <c r="K21" s="1"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32.749683380126953</v>
      </c>
      <c r="P21" s="1">
        <v>31.785354614257813</v>
      </c>
      <c r="Q21" s="1">
        <v>32.893589019775391</v>
      </c>
      <c r="R21" s="1">
        <v>400.0186767578125</v>
      </c>
      <c r="S21" s="1">
        <v>391.98287963867188</v>
      </c>
      <c r="T21" s="1">
        <v>12.693393707275391</v>
      </c>
      <c r="U21" s="1">
        <v>38.350849151611328</v>
      </c>
      <c r="V21" s="1">
        <v>22.41844367980957</v>
      </c>
      <c r="W21" s="1">
        <v>67.733375549316406</v>
      </c>
      <c r="X21" s="1">
        <v>300.1524658203125</v>
      </c>
      <c r="Y21" s="1">
        <v>25.049732208251953</v>
      </c>
      <c r="Z21" s="1">
        <v>7.2315454483032227E-2</v>
      </c>
      <c r="AA21" s="1">
        <v>87.980499267578125</v>
      </c>
      <c r="AB21" s="1">
        <v>24.841779708862305</v>
      </c>
      <c r="AC21" s="1">
        <v>0.64841890335083008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1.103501712574678</v>
      </c>
      <c r="AL21">
        <f>(U21-T21)/(1000-U21)*AK21</f>
        <v>2.944217857225246E-2</v>
      </c>
      <c r="AM21">
        <f>(P21+273.15)</f>
        <v>304.93535461425779</v>
      </c>
      <c r="AN21">
        <f>(O21+273.15)</f>
        <v>305.89968338012693</v>
      </c>
      <c r="AO21">
        <f>(Y21*AG21+Z21*AH21)*AI21</f>
        <v>4.0079570637354891</v>
      </c>
      <c r="AP21">
        <f>((AO21+0.00000010773*(AN21^4-AM21^4))-AL21*44100)/(L21*51.4+0.00000043092*AM21^3)</f>
        <v>-10.493508739951409</v>
      </c>
      <c r="AQ21">
        <f>0.61365*EXP(17.502*J21/(240.97+J21))</f>
        <v>4.7173763710598724</v>
      </c>
      <c r="AR21">
        <f>AQ21*1000/AA21</f>
        <v>53.618431474374262</v>
      </c>
      <c r="AS21">
        <f>(AR21-U21)</f>
        <v>15.267582322762934</v>
      </c>
      <c r="AT21">
        <f>IF(D21,P21,(O21+P21)/2)</f>
        <v>32.267518997192383</v>
      </c>
      <c r="AU21">
        <f>0.61365*EXP(17.502*AT21/(240.97+AT21))</f>
        <v>4.8478645405491525</v>
      </c>
      <c r="AV21">
        <f>IF(AS21&lt;&gt;0,(1000-(AR21+U21)/2)/AS21*AL21,0)</f>
        <v>1.8397340185746882</v>
      </c>
      <c r="AW21">
        <f>U21*AA21/1000</f>
        <v>3.3741268556943398</v>
      </c>
      <c r="AX21">
        <f>(AU21-AW21)</f>
        <v>1.4737376848548127</v>
      </c>
      <c r="AY21">
        <f>1/(1.6/F21+1.37/N21)</f>
        <v>1.2255547971715937</v>
      </c>
      <c r="AZ21">
        <f>G21*AA21*0.001</f>
        <v>33.857821282143611</v>
      </c>
      <c r="BA21">
        <f>G21/S21</f>
        <v>0.98176034683506352</v>
      </c>
      <c r="BB21">
        <f>(1-AL21*AA21/AQ21/F21)*100</f>
        <v>82.981518157988475</v>
      </c>
      <c r="BC21">
        <f>(S21-E21/(N21/1.35))</f>
        <v>392.82602929753529</v>
      </c>
      <c r="BD21">
        <f>E21*BB21/100/BC21</f>
        <v>-5.6471731095784775E-3</v>
      </c>
    </row>
    <row r="22" spans="1:56" x14ac:dyDescent="0.35">
      <c r="A22" s="1" t="s">
        <v>0</v>
      </c>
      <c r="B22" s="1" t="s">
        <v>2008</v>
      </c>
      <c r="K22" s="1">
        <v>2.72</v>
      </c>
    </row>
    <row r="23" spans="1:56" x14ac:dyDescent="0.35">
      <c r="A23" s="1" t="s">
        <v>0</v>
      </c>
      <c r="B23" s="1" t="s">
        <v>2007</v>
      </c>
      <c r="K23" s="1">
        <v>2.72</v>
      </c>
    </row>
    <row r="24" spans="1:56" x14ac:dyDescent="0.35">
      <c r="A24" s="1">
        <v>3</v>
      </c>
      <c r="B24" s="1" t="s">
        <v>2006</v>
      </c>
      <c r="C24" s="1">
        <v>739.00000127404928</v>
      </c>
      <c r="D24" s="1">
        <v>0</v>
      </c>
      <c r="E24">
        <f>(R24-S24*(1000-T24)/(1000-U24))*AK24</f>
        <v>-2.041895746814264</v>
      </c>
      <c r="F24">
        <f>IF(AV24&lt;&gt;0,1/(1/AV24-1/N24),0)</f>
        <v>3.1111587558391354</v>
      </c>
      <c r="G24">
        <f>((AY24-AL24/2)*S24-E24)/(AY24+AL24/2)</f>
        <v>384.09686132966942</v>
      </c>
      <c r="H24">
        <f>AL24*1000</f>
        <v>28.754382016344046</v>
      </c>
      <c r="I24">
        <f>(AQ24-AW24)</f>
        <v>1.340230239736786</v>
      </c>
      <c r="J24">
        <f>(P24+AP24*D24)</f>
        <v>31.647790908813477</v>
      </c>
      <c r="K24" s="1"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32.656101226806641</v>
      </c>
      <c r="P24" s="1">
        <v>31.647790908813477</v>
      </c>
      <c r="Q24" s="1">
        <v>32.817771911621094</v>
      </c>
      <c r="R24" s="1">
        <v>400.05520629882813</v>
      </c>
      <c r="S24" s="1">
        <v>391.69931030273438</v>
      </c>
      <c r="T24" s="1">
        <v>12.899862289428711</v>
      </c>
      <c r="U24" s="1">
        <v>37.966773986816406</v>
      </c>
      <c r="V24" s="1">
        <v>22.904483795166016</v>
      </c>
      <c r="W24" s="1">
        <v>67.412300109863281</v>
      </c>
      <c r="X24" s="1">
        <v>300.16647338867188</v>
      </c>
      <c r="Y24" s="1">
        <v>49.739833831787109</v>
      </c>
      <c r="Z24" s="1">
        <v>0.13016155362129211</v>
      </c>
      <c r="AA24" s="1">
        <v>87.984367370605469</v>
      </c>
      <c r="AB24" s="1">
        <v>24.936296463012695</v>
      </c>
      <c r="AC24" s="1">
        <v>0.68411761522293091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1.1035532109877639</v>
      </c>
      <c r="AL24">
        <f>(U24-T24)/(1000-U24)*AK24</f>
        <v>2.8754382016344046E-2</v>
      </c>
      <c r="AM24">
        <f>(P24+273.15)</f>
        <v>304.79779090881345</v>
      </c>
      <c r="AN24">
        <f>(O24+273.15)</f>
        <v>305.80610122680662</v>
      </c>
      <c r="AO24">
        <f>(Y24*AG24+Z24*AH24)*AI24</f>
        <v>7.9583732352024299</v>
      </c>
      <c r="AP24">
        <f>((AO24+0.00000010773*(AN24^4-AM24^4))-AL24*44100)/(L24*51.4+0.00000043092*AM24^3)</f>
        <v>-10.210098561033103</v>
      </c>
      <c r="AQ24">
        <f>0.61365*EXP(17.502*J24/(240.97+J24))</f>
        <v>4.6807128300695879</v>
      </c>
      <c r="AR24">
        <f>AQ24*1000/AA24</f>
        <v>53.199369046476299</v>
      </c>
      <c r="AS24">
        <f>(AR24-U24)</f>
        <v>15.232595059659893</v>
      </c>
      <c r="AT24">
        <f>IF(D24,P24,(O24+P24)/2)</f>
        <v>32.151946067810059</v>
      </c>
      <c r="AU24">
        <f>0.61365*EXP(17.502*AT24/(240.97+AT24))</f>
        <v>4.8163041180840018</v>
      </c>
      <c r="AV24">
        <f>IF(AS24&lt;&gt;0,(1000-(AR24+U24)/2)/AS24*AL24,0)</f>
        <v>1.8016410767167612</v>
      </c>
      <c r="AW24">
        <f>U24*AA24/1000</f>
        <v>3.3404825903328019</v>
      </c>
      <c r="AX24">
        <f>(AU24-AW24)</f>
        <v>1.4758215277511999</v>
      </c>
      <c r="AY24">
        <f>1/(1.6/F24+1.37/N24)</f>
        <v>1.1985445779953632</v>
      </c>
      <c r="AZ24">
        <f>G24*AA24*0.001</f>
        <v>33.794519353126141</v>
      </c>
      <c r="BA24">
        <f>G24/S24</f>
        <v>0.98059110962643969</v>
      </c>
      <c r="BB24">
        <f>(1-AL24*AA24/AQ24/F24)*100</f>
        <v>82.626977426936648</v>
      </c>
      <c r="BC24">
        <f>(S24-E24/(N24/1.35))</f>
        <v>392.3433138376119</v>
      </c>
      <c r="BD24">
        <f>E24*BB24/100/BC24</f>
        <v>-4.3002051476276806E-3</v>
      </c>
    </row>
    <row r="25" spans="1:56" x14ac:dyDescent="0.35">
      <c r="A25" s="1" t="s">
        <v>0</v>
      </c>
      <c r="B25" s="1" t="s">
        <v>2005</v>
      </c>
      <c r="K25" s="1">
        <v>2.72</v>
      </c>
    </row>
    <row r="26" spans="1:56" x14ac:dyDescent="0.35">
      <c r="A26" s="1" t="s">
        <v>0</v>
      </c>
      <c r="B26" s="1" t="s">
        <v>2004</v>
      </c>
      <c r="K26" s="1">
        <v>2.72</v>
      </c>
    </row>
    <row r="27" spans="1:56" x14ac:dyDescent="0.35">
      <c r="A27" s="1">
        <v>4</v>
      </c>
      <c r="B27" s="1" t="s">
        <v>2003</v>
      </c>
      <c r="C27" s="1">
        <v>943.00000127404928</v>
      </c>
      <c r="D27" s="1">
        <v>0</v>
      </c>
      <c r="E27">
        <f>(R27-S27*(1000-T27)/(1000-U27))*AK27</f>
        <v>-0.95202767123702392</v>
      </c>
      <c r="F27">
        <f>IF(AV27&lt;&gt;0,1/(1/AV27-1/N27),0)</f>
        <v>3.0988223643206987</v>
      </c>
      <c r="G27">
        <f>((AY27-AL27/2)*S27-E27)/(AY27+AL27/2)</f>
        <v>382.46939345894702</v>
      </c>
      <c r="H27">
        <f>AL27*1000</f>
        <v>28.397297255510946</v>
      </c>
      <c r="I27">
        <f>(AQ27-AW27)</f>
        <v>1.3269180428903242</v>
      </c>
      <c r="J27">
        <f>(P27+AP27*D27)</f>
        <v>31.561988830566406</v>
      </c>
      <c r="K27" s="1"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32.576976776123047</v>
      </c>
      <c r="P27" s="1">
        <v>31.561988830566406</v>
      </c>
      <c r="Q27" s="1">
        <v>32.744983673095703</v>
      </c>
      <c r="R27" s="1">
        <v>400.05221557617188</v>
      </c>
      <c r="S27" s="1">
        <v>390.85687255859375</v>
      </c>
      <c r="T27" s="1">
        <v>13.099764823913574</v>
      </c>
      <c r="U27" s="1">
        <v>37.858890533447266</v>
      </c>
      <c r="V27" s="1">
        <v>23.363786697387695</v>
      </c>
      <c r="W27" s="1">
        <v>67.522361755371094</v>
      </c>
      <c r="X27" s="1">
        <v>300.15762329101563</v>
      </c>
      <c r="Y27" s="1">
        <v>99.426719665527344</v>
      </c>
      <c r="Z27" s="1">
        <v>0.14704309403896332</v>
      </c>
      <c r="AA27" s="1">
        <v>87.986007690429688</v>
      </c>
      <c r="AB27" s="1">
        <v>24.917751312255859</v>
      </c>
      <c r="AC27" s="1">
        <v>0.68723267316818237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1.1035206738640277</v>
      </c>
      <c r="AL27">
        <f>(U27-T27)/(1000-U27)*AK27</f>
        <v>2.8397297255510944E-2</v>
      </c>
      <c r="AM27">
        <f>(P27+273.15)</f>
        <v>304.71198883056638</v>
      </c>
      <c r="AN27">
        <f>(O27+273.15)</f>
        <v>305.72697677612302</v>
      </c>
      <c r="AO27">
        <f>(Y27*AG27+Z27*AH27)*AI27</f>
        <v>15.908274790906717</v>
      </c>
      <c r="AP27">
        <f>((AO27+0.00000010773*(AN27^4-AM27^4))-AL27*44100)/(L27*51.4+0.00000043092*AM27^3)</f>
        <v>-10.016443863813786</v>
      </c>
      <c r="AQ27">
        <f>0.61365*EXP(17.502*J27/(240.97+J27))</f>
        <v>4.6579706765173512</v>
      </c>
      <c r="AR27">
        <f>AQ27*1000/AA27</f>
        <v>52.939902591170785</v>
      </c>
      <c r="AS27">
        <f>(AR27-U27)</f>
        <v>15.08101205772352</v>
      </c>
      <c r="AT27">
        <f>IF(D27,P27,(O27+P27)/2)</f>
        <v>32.069482803344727</v>
      </c>
      <c r="AU27">
        <f>0.61365*EXP(17.502*AT27/(240.97+AT27))</f>
        <v>4.7938946927902863</v>
      </c>
      <c r="AV27">
        <f>IF(AS27&lt;&gt;0,(1000-(AR27+U27)/2)/AS27*AL27,0)</f>
        <v>1.7974972098923048</v>
      </c>
      <c r="AW27">
        <f>U27*AA27/1000</f>
        <v>3.331052633627027</v>
      </c>
      <c r="AX27">
        <f>(AU27-AW27)</f>
        <v>1.4628420591632594</v>
      </c>
      <c r="AY27">
        <f>1/(1.6/F27+1.37/N27)</f>
        <v>1.1956107592545373</v>
      </c>
      <c r="AZ27">
        <f>G27*AA27*0.001</f>
        <v>33.651954994232888</v>
      </c>
      <c r="BA27">
        <f>G27/S27</f>
        <v>0.97854079155691609</v>
      </c>
      <c r="BB27">
        <f>(1-AL27*AA27/AQ27/F27)*100</f>
        <v>82.689995209856932</v>
      </c>
      <c r="BC27">
        <f>(S27-E27/(N27/1.35))</f>
        <v>391.15713724474847</v>
      </c>
      <c r="BD27">
        <f>E27*BB27/100/BC27</f>
        <v>-2.0125713192594356E-3</v>
      </c>
    </row>
    <row r="28" spans="1:56" x14ac:dyDescent="0.35">
      <c r="A28" s="1" t="s">
        <v>0</v>
      </c>
      <c r="B28" s="1" t="s">
        <v>2002</v>
      </c>
      <c r="K28" s="1">
        <v>2.72</v>
      </c>
    </row>
    <row r="29" spans="1:56" x14ac:dyDescent="0.35">
      <c r="A29" s="1" t="s">
        <v>0</v>
      </c>
      <c r="B29" s="1" t="s">
        <v>2001</v>
      </c>
      <c r="K29" s="1">
        <v>2.72</v>
      </c>
    </row>
    <row r="30" spans="1:56" x14ac:dyDescent="0.35">
      <c r="A30" s="1">
        <v>5</v>
      </c>
      <c r="B30" s="1" t="s">
        <v>2000</v>
      </c>
      <c r="C30" s="1">
        <v>1147.5000012628734</v>
      </c>
      <c r="D30" s="1">
        <v>0</v>
      </c>
      <c r="E30">
        <f>(R30-S30*(1000-T30)/(1000-U30))*AK30</f>
        <v>-7.4912725130999322E-2</v>
      </c>
      <c r="F30">
        <f>IF(AV30&lt;&gt;0,1/(1/AV30-1/N30),0)</f>
        <v>3.0623842199833451</v>
      </c>
      <c r="G30">
        <f>((AY30-AL30/2)*S30-E30)/(AY30+AL30/2)</f>
        <v>381.21931304808561</v>
      </c>
      <c r="H30">
        <f>AL30*1000</f>
        <v>28.134802866853189</v>
      </c>
      <c r="I30">
        <f>(AQ30-AW30)</f>
        <v>1.323865124915776</v>
      </c>
      <c r="J30">
        <f>(P30+AP30*D30)</f>
        <v>31.536979675292969</v>
      </c>
      <c r="K30" s="1"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32.513416290283203</v>
      </c>
      <c r="P30" s="1">
        <v>31.536979675292969</v>
      </c>
      <c r="Q30" s="1">
        <v>32.678329467773438</v>
      </c>
      <c r="R30" s="1">
        <v>400.18453979492188</v>
      </c>
      <c r="S30" s="1">
        <v>390.30047607421875</v>
      </c>
      <c r="T30" s="1">
        <v>13.282918930053711</v>
      </c>
      <c r="U30" s="1">
        <v>37.816848754882813</v>
      </c>
      <c r="V30" s="1">
        <v>23.776496887207031</v>
      </c>
      <c r="W30" s="1">
        <v>67.692367553710938</v>
      </c>
      <c r="X30" s="1">
        <v>300.1258544921875</v>
      </c>
      <c r="Y30" s="1">
        <v>149.34519958496094</v>
      </c>
      <c r="Z30" s="1">
        <v>8.1953667104244232E-2</v>
      </c>
      <c r="AA30" s="1">
        <v>87.98974609375</v>
      </c>
      <c r="AB30" s="1">
        <v>24.868040084838867</v>
      </c>
      <c r="AC30" s="1">
        <v>0.68789148330688477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1.1034038768095127</v>
      </c>
      <c r="AL30">
        <f>(U30-T30)/(1000-U30)*AK30</f>
        <v>2.813480286685319E-2</v>
      </c>
      <c r="AM30">
        <f>(P30+273.15)</f>
        <v>304.68697967529295</v>
      </c>
      <c r="AN30">
        <f>(O30+273.15)</f>
        <v>305.66341629028318</v>
      </c>
      <c r="AO30">
        <f>(Y30*AG30+Z30*AH30)*AI30</f>
        <v>23.895231399493696</v>
      </c>
      <c r="AP30">
        <f>((AO30+0.00000010773*(AN30^4-AM30^4))-AL30*44100)/(L30*51.4+0.00000043092*AM30^3)</f>
        <v>-9.8605002472035608</v>
      </c>
      <c r="AQ30">
        <f>0.61365*EXP(17.502*J30/(240.97+J30))</f>
        <v>4.6513600449236607</v>
      </c>
      <c r="AR30">
        <f>AQ30*1000/AA30</f>
        <v>52.862523775984073</v>
      </c>
      <c r="AS30">
        <f>(AR30-U30)</f>
        <v>15.04567502110126</v>
      </c>
      <c r="AT30">
        <f>IF(D30,P30,(O30+P30)/2)</f>
        <v>32.025197982788086</v>
      </c>
      <c r="AU30">
        <f>0.61365*EXP(17.502*AT30/(240.97+AT30))</f>
        <v>4.7818977776082363</v>
      </c>
      <c r="AV30">
        <f>IF(AS30&lt;&gt;0,(1000-(AR30+U30)/2)/AS30*AL30,0)</f>
        <v>1.7851761183237562</v>
      </c>
      <c r="AW30">
        <f>U30*AA30/1000</f>
        <v>3.3274949200078847</v>
      </c>
      <c r="AX30">
        <f>(AU30-AW30)</f>
        <v>1.4544028576003516</v>
      </c>
      <c r="AY30">
        <f>1/(1.6/F30+1.37/N30)</f>
        <v>1.1868926734679033</v>
      </c>
      <c r="AZ30">
        <f>G30*AA30*0.001</f>
        <v>33.543390561134856</v>
      </c>
      <c r="BA30">
        <f>G30/S30</f>
        <v>0.9767328927766763</v>
      </c>
      <c r="BB30">
        <f>(1-AL30*AA30/AQ30/F30)*100</f>
        <v>82.620538939900399</v>
      </c>
      <c r="BC30">
        <f>(S30-E30/(N30/1.35))</f>
        <v>390.32410316677084</v>
      </c>
      <c r="BD30">
        <f>E30*BB30/100/BC30</f>
        <v>-1.5856898596742093E-4</v>
      </c>
    </row>
    <row r="31" spans="1:56" x14ac:dyDescent="0.35">
      <c r="A31" s="1" t="s">
        <v>0</v>
      </c>
      <c r="B31" s="1" t="s">
        <v>1999</v>
      </c>
      <c r="K31" s="1">
        <v>2.72</v>
      </c>
    </row>
    <row r="32" spans="1:56" x14ac:dyDescent="0.35">
      <c r="A32" s="1" t="s">
        <v>0</v>
      </c>
      <c r="B32" s="1" t="s">
        <v>1998</v>
      </c>
      <c r="K32" s="1">
        <v>2.72</v>
      </c>
    </row>
    <row r="33" spans="1:56" x14ac:dyDescent="0.35">
      <c r="A33" s="1">
        <v>6</v>
      </c>
      <c r="B33" s="1" t="s">
        <v>1997</v>
      </c>
      <c r="C33" s="1">
        <v>1351.5000012628734</v>
      </c>
      <c r="D33" s="1">
        <v>0</v>
      </c>
      <c r="E33">
        <f>(R33-S33*(1000-T33)/(1000-U33))*AK33</f>
        <v>1.3082735586986927</v>
      </c>
      <c r="F33">
        <f>IF(AV33&lt;&gt;0,1/(1/AV33-1/N33),0)</f>
        <v>3.1187142865972848</v>
      </c>
      <c r="G33">
        <f>((AY33-AL33/2)*S33-E33)/(AY33+AL33/2)</f>
        <v>378.87830979073919</v>
      </c>
      <c r="H33">
        <f>AL33*1000</f>
        <v>28.131353542681314</v>
      </c>
      <c r="I33">
        <f>(AQ33-AW33)</f>
        <v>1.3096609289765904</v>
      </c>
      <c r="J33">
        <f>(P33+AP33*D33)</f>
        <v>31.539604187011719</v>
      </c>
      <c r="K33" s="1"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32.472610473632813</v>
      </c>
      <c r="P33" s="1">
        <v>31.539604187011719</v>
      </c>
      <c r="Q33" s="1">
        <v>32.631847381591797</v>
      </c>
      <c r="R33" s="1">
        <v>400.06582641601563</v>
      </c>
      <c r="S33" s="1">
        <v>388.96591186523438</v>
      </c>
      <c r="T33" s="1">
        <v>13.464524269104004</v>
      </c>
      <c r="U33" s="1">
        <v>37.985691070556641</v>
      </c>
      <c r="V33" s="1">
        <v>24.15739631652832</v>
      </c>
      <c r="W33" s="1">
        <v>68.152091979980469</v>
      </c>
      <c r="X33" s="1">
        <v>300.19256591796875</v>
      </c>
      <c r="Y33" s="1">
        <v>299.27597045898438</v>
      </c>
      <c r="Z33" s="1">
        <v>0.10605873167514801</v>
      </c>
      <c r="AA33" s="1">
        <v>87.990829467773438</v>
      </c>
      <c r="AB33" s="1">
        <v>24.864404678344727</v>
      </c>
      <c r="AC33" s="1">
        <v>0.65914565324783325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1.1036491394042967</v>
      </c>
      <c r="AL33">
        <f>(U33-T33)/(1000-U33)*AK33</f>
        <v>2.8131353542681314E-2</v>
      </c>
      <c r="AM33">
        <f>(P33+273.15)</f>
        <v>304.6896041870117</v>
      </c>
      <c r="AN33">
        <f>(O33+273.15)</f>
        <v>305.62261047363279</v>
      </c>
      <c r="AO33">
        <f>(Y33*AG33+Z33*AH33)*AI33</f>
        <v>47.884154203143225</v>
      </c>
      <c r="AP33">
        <f>((AO33+0.00000010773*(AN33^4-AM33^4))-AL33*44100)/(L33*51.4+0.00000043092*AM33^3)</f>
        <v>-9.6672821747779825</v>
      </c>
      <c r="AQ33">
        <f>0.61365*EXP(17.502*J33/(240.97+J33))</f>
        <v>4.6520533941814639</v>
      </c>
      <c r="AR33">
        <f>AQ33*1000/AA33</f>
        <v>52.869752704005073</v>
      </c>
      <c r="AS33">
        <f>(AR33-U33)</f>
        <v>14.884061633448432</v>
      </c>
      <c r="AT33">
        <f>IF(D33,P33,(O33+P33)/2)</f>
        <v>32.006107330322266</v>
      </c>
      <c r="AU33">
        <f>0.61365*EXP(17.502*AT33/(240.97+AT33))</f>
        <v>4.7767341194462425</v>
      </c>
      <c r="AV33">
        <f>IF(AS33&lt;&gt;0,(1000-(AR33+U33)/2)/AS33*AL33,0)</f>
        <v>1.8041722010398613</v>
      </c>
      <c r="AW33">
        <f>U33*AA33/1000</f>
        <v>3.3423924652048735</v>
      </c>
      <c r="AX33">
        <f>(AU33-AW33)</f>
        <v>1.4343416542413689</v>
      </c>
      <c r="AY33">
        <f>1/(1.6/F33+1.37/N33)</f>
        <v>1.2003370178397255</v>
      </c>
      <c r="AZ33">
        <f>G33*AA33*0.001</f>
        <v>33.33781674583517</v>
      </c>
      <c r="BA33">
        <f>G33/S33</f>
        <v>0.97406558835420454</v>
      </c>
      <c r="BB33">
        <f>(1-AL33*AA33/AQ33/F33)*100</f>
        <v>82.938871262580747</v>
      </c>
      <c r="BC33">
        <f>(S33-E33/(N33/1.35))</f>
        <v>388.55328903779412</v>
      </c>
      <c r="BD33">
        <f>E33*BB33/100/BC33</f>
        <v>2.7925830335873169E-3</v>
      </c>
    </row>
    <row r="34" spans="1:56" x14ac:dyDescent="0.35">
      <c r="A34" s="1" t="s">
        <v>0</v>
      </c>
      <c r="B34" s="1" t="s">
        <v>1996</v>
      </c>
      <c r="K34" s="1">
        <v>2.72</v>
      </c>
    </row>
    <row r="35" spans="1:56" x14ac:dyDescent="0.35">
      <c r="A35" s="1" t="s">
        <v>0</v>
      </c>
      <c r="B35" s="1" t="s">
        <v>1995</v>
      </c>
      <c r="K35" s="1">
        <v>2.72</v>
      </c>
    </row>
    <row r="36" spans="1:56" x14ac:dyDescent="0.35">
      <c r="A36" s="1">
        <v>7</v>
      </c>
      <c r="B36" s="1" t="s">
        <v>1994</v>
      </c>
      <c r="C36" s="1">
        <v>1556.5000012628734</v>
      </c>
      <c r="D36" s="1">
        <v>0</v>
      </c>
      <c r="E36">
        <f>(R36-S36*(1000-T36)/(1000-U36))*AK36</f>
        <v>2.2631823063288077</v>
      </c>
      <c r="F36">
        <f>IF(AV36&lt;&gt;0,1/(1/AV36-1/N36),0)</f>
        <v>3.2059426909534805</v>
      </c>
      <c r="G36">
        <f>((AY36-AL36/2)*S36-E36)/(AY36+AL36/2)</f>
        <v>377.30649129218341</v>
      </c>
      <c r="H36">
        <f>AL36*1000</f>
        <v>28.277345112516628</v>
      </c>
      <c r="I36">
        <f>(AQ36-AW36)</f>
        <v>1.2955940447304921</v>
      </c>
      <c r="J36">
        <f>(P36+AP36*D36)</f>
        <v>31.587800979614258</v>
      </c>
      <c r="K36" s="1"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32.457096099853516</v>
      </c>
      <c r="P36" s="1">
        <v>31.587800979614258</v>
      </c>
      <c r="Q36" s="1">
        <v>32.603378295898438</v>
      </c>
      <c r="R36" s="1">
        <v>400.01864624023438</v>
      </c>
      <c r="S36" s="1">
        <v>388.02407836914063</v>
      </c>
      <c r="T36" s="1">
        <v>13.640804290771484</v>
      </c>
      <c r="U36" s="1">
        <v>38.285858154296875</v>
      </c>
      <c r="V36" s="1">
        <v>24.498031616210938</v>
      </c>
      <c r="W36" s="1">
        <v>68.759010314941406</v>
      </c>
      <c r="X36" s="1">
        <v>300.13992309570313</v>
      </c>
      <c r="Y36" s="1">
        <v>500.82986450195313</v>
      </c>
      <c r="Z36" s="1">
        <v>5.1826417446136475E-2</v>
      </c>
      <c r="AA36" s="1">
        <v>88.001373291015625</v>
      </c>
      <c r="AB36" s="1">
        <v>24.834194183349609</v>
      </c>
      <c r="AC36" s="1">
        <v>0.61362928152084351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1.1034555996165554</v>
      </c>
      <c r="AL36">
        <f>(U36-T36)/(1000-U36)*AK36</f>
        <v>2.8277345112516627E-2</v>
      </c>
      <c r="AM36">
        <f>(P36+273.15)</f>
        <v>304.73780097961424</v>
      </c>
      <c r="AN36">
        <f>(O36+273.15)</f>
        <v>305.60709609985349</v>
      </c>
      <c r="AO36">
        <f>(Y36*AG36+Z36*AH36)*AI36</f>
        <v>80.13277652920533</v>
      </c>
      <c r="AP36">
        <f>((AO36+0.00000010773*(AN36^4-AM36^4))-AL36*44100)/(L36*51.4+0.00000043092*AM36^3)</f>
        <v>-9.4619800226362774</v>
      </c>
      <c r="AQ36">
        <f>0.61365*EXP(17.502*J36/(240.97+J36))</f>
        <v>4.6648021399336459</v>
      </c>
      <c r="AR36">
        <f>AQ36*1000/AA36</f>
        <v>53.008288001454318</v>
      </c>
      <c r="AS36">
        <f>(AR36-U36)</f>
        <v>14.722429847157443</v>
      </c>
      <c r="AT36">
        <f>IF(D36,P36,(O36+P36)/2)</f>
        <v>32.022448539733887</v>
      </c>
      <c r="AU36">
        <f>0.61365*EXP(17.502*AT36/(240.97+AT36))</f>
        <v>4.7811538061981356</v>
      </c>
      <c r="AV36">
        <f>IF(AS36&lt;&gt;0,(1000-(AR36+U36)/2)/AS36*AL36,0)</f>
        <v>1.8330239881515038</v>
      </c>
      <c r="AW36">
        <f>U36*AA36/1000</f>
        <v>3.3692080952031538</v>
      </c>
      <c r="AX36">
        <f>(AU36-AW36)</f>
        <v>1.4119457109949818</v>
      </c>
      <c r="AY36">
        <f>1/(1.6/F36+1.37/N36)</f>
        <v>1.2207916328662491</v>
      </c>
      <c r="AZ36">
        <f>G36*AA36*0.001</f>
        <v>33.203489385326769</v>
      </c>
      <c r="BA36">
        <f>G36/S36</f>
        <v>0.97237906698470089</v>
      </c>
      <c r="BB36">
        <f>(1-AL36*AA36/AQ36/F36)*100</f>
        <v>83.360544927564291</v>
      </c>
      <c r="BC36">
        <f>(S36-E36/(N36/1.35))</f>
        <v>387.31028217870238</v>
      </c>
      <c r="BD36">
        <f>E36*BB36/100/BC36</f>
        <v>4.8710328387033272E-3</v>
      </c>
    </row>
    <row r="37" spans="1:56" x14ac:dyDescent="0.35">
      <c r="A37" s="1" t="s">
        <v>0</v>
      </c>
      <c r="B37" s="1" t="s">
        <v>1993</v>
      </c>
      <c r="K37" s="1">
        <v>2.72</v>
      </c>
    </row>
    <row r="38" spans="1:56" x14ac:dyDescent="0.35">
      <c r="A38" s="1" t="s">
        <v>0</v>
      </c>
      <c r="B38" s="1" t="s">
        <v>1992</v>
      </c>
      <c r="K38" s="1">
        <v>2.72</v>
      </c>
    </row>
    <row r="39" spans="1:56" x14ac:dyDescent="0.35">
      <c r="A39" s="1">
        <v>8</v>
      </c>
      <c r="B39" s="1" t="s">
        <v>1991</v>
      </c>
      <c r="C39" s="1">
        <v>1761.5000012628734</v>
      </c>
      <c r="D39" s="1">
        <v>0</v>
      </c>
      <c r="E39">
        <f>(R39-S39*(1000-T39)/(1000-U39))*AK39</f>
        <v>3.2287752157086103</v>
      </c>
      <c r="F39">
        <f>IF(AV39&lt;&gt;0,1/(1/AV39-1/N39),0)</f>
        <v>3.3122582103704286</v>
      </c>
      <c r="G39">
        <f>((AY39-AL39/2)*S39-E39)/(AY39+AL39/2)</f>
        <v>375.68413385757128</v>
      </c>
      <c r="H39">
        <f>AL39*1000</f>
        <v>28.552909279960819</v>
      </c>
      <c r="I39">
        <f>(AQ39-AW39)</f>
        <v>1.2837616160140111</v>
      </c>
      <c r="J39">
        <f>(P39+AP39*D39)</f>
        <v>31.68092155456543</v>
      </c>
      <c r="K39" s="1"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32.465213775634766</v>
      </c>
      <c r="P39" s="1">
        <v>31.68092155456543</v>
      </c>
      <c r="Q39" s="1">
        <v>32.596923828125</v>
      </c>
      <c r="R39" s="1">
        <v>399.96310424804688</v>
      </c>
      <c r="S39" s="1">
        <v>387.022216796875</v>
      </c>
      <c r="T39" s="1">
        <v>13.825626373291016</v>
      </c>
      <c r="U39" s="1">
        <v>38.700653076171875</v>
      </c>
      <c r="V39" s="1">
        <v>24.818944931030273</v>
      </c>
      <c r="W39" s="1">
        <v>69.473121643066406</v>
      </c>
      <c r="X39" s="1">
        <v>300.1334228515625</v>
      </c>
      <c r="Y39" s="1">
        <v>751.2401123046875</v>
      </c>
      <c r="Z39" s="1">
        <v>0.20247428119182587</v>
      </c>
      <c r="AA39" s="1">
        <v>88.002609252929688</v>
      </c>
      <c r="AB39" s="1">
        <v>24.989616394042969</v>
      </c>
      <c r="AC39" s="1">
        <v>0.56532490253448486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1.103431701660156</v>
      </c>
      <c r="AL39">
        <f>(U39-T39)/(1000-U39)*AK39</f>
        <v>2.855290927996082E-2</v>
      </c>
      <c r="AM39">
        <f>(P39+273.15)</f>
        <v>304.83092155456541</v>
      </c>
      <c r="AN39">
        <f>(O39+273.15)</f>
        <v>305.61521377563474</v>
      </c>
      <c r="AO39">
        <f>(Y39*AG39+Z39*AH39)*AI39</f>
        <v>120.198415282106</v>
      </c>
      <c r="AP39">
        <f>((AO39+0.00000010773*(AN39^4-AM39^4))-AL39*44100)/(L39*51.4+0.00000043092*AM39^3)</f>
        <v>-9.241191243446556</v>
      </c>
      <c r="AQ39">
        <f>0.61365*EXP(17.502*J39/(240.97+J39))</f>
        <v>4.689520066509556</v>
      </c>
      <c r="AR39">
        <f>AQ39*1000/AA39</f>
        <v>53.288420722064416</v>
      </c>
      <c r="AS39">
        <f>(AR39-U39)</f>
        <v>14.587767645892541</v>
      </c>
      <c r="AT39">
        <f>IF(D39,P39,(O39+P39)/2)</f>
        <v>32.073067665100098</v>
      </c>
      <c r="AU39">
        <f>0.61365*EXP(17.502*AT39/(240.97+AT39))</f>
        <v>4.7948669898895115</v>
      </c>
      <c r="AV39">
        <f>IF(AS39&lt;&gt;0,(1000-(AR39+U39)/2)/AS39*AL39,0)</f>
        <v>1.8672926592833632</v>
      </c>
      <c r="AW39">
        <f>U39*AA39/1000</f>
        <v>3.4057584504955449</v>
      </c>
      <c r="AX39">
        <f>(AU39-AW39)</f>
        <v>1.3891085393939666</v>
      </c>
      <c r="AY39">
        <f>1/(1.6/F39+1.37/N39)</f>
        <v>1.2451415208397467</v>
      </c>
      <c r="AZ39">
        <f>G39*AA39*0.001</f>
        <v>33.061184034393179</v>
      </c>
      <c r="BA39">
        <f>G39/S39</f>
        <v>0.97070430986329037</v>
      </c>
      <c r="BB39">
        <f>(1-AL39*AA39/AQ39/F39)*100</f>
        <v>83.823173385877283</v>
      </c>
      <c r="BC39">
        <f>(S39-E39/(N39/1.35))</f>
        <v>386.0038775131552</v>
      </c>
      <c r="BD39">
        <f>E39*BB39/100/BC39</f>
        <v>7.0114887569009557E-3</v>
      </c>
    </row>
    <row r="40" spans="1:56" x14ac:dyDescent="0.35">
      <c r="A40" s="1" t="s">
        <v>0</v>
      </c>
      <c r="B40" s="1" t="s">
        <v>1990</v>
      </c>
      <c r="K40" s="1">
        <v>2.72</v>
      </c>
    </row>
    <row r="41" spans="1:56" x14ac:dyDescent="0.35">
      <c r="A41" s="1" t="s">
        <v>0</v>
      </c>
      <c r="B41" s="1" t="s">
        <v>1989</v>
      </c>
      <c r="K41" s="1">
        <v>2.72</v>
      </c>
    </row>
    <row r="42" spans="1:56" x14ac:dyDescent="0.35">
      <c r="A42" s="1">
        <v>9</v>
      </c>
      <c r="B42" s="1" t="s">
        <v>1988</v>
      </c>
      <c r="C42" s="1">
        <v>1965.5000012628734</v>
      </c>
      <c r="D42" s="1">
        <v>0</v>
      </c>
      <c r="E42">
        <f>(R42-S42*(1000-T42)/(1000-U42))*AK42</f>
        <v>4.1155303848596319</v>
      </c>
      <c r="F42">
        <f>IF(AV42&lt;&gt;0,1/(1/AV42-1/N42),0)</f>
        <v>3.4041449877735124</v>
      </c>
      <c r="G42">
        <f>((AY42-AL42/2)*S42-E42)/(AY42+AL42/2)</f>
        <v>374.28880185938056</v>
      </c>
      <c r="H42">
        <f>AL42*1000</f>
        <v>28.888517956802666</v>
      </c>
      <c r="I42">
        <f>(AQ42-AW42)</f>
        <v>1.2785229413849284</v>
      </c>
      <c r="J42">
        <f>(P42+AP42*D42)</f>
        <v>31.816768646240234</v>
      </c>
      <c r="K42" s="1"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32.505657196044922</v>
      </c>
      <c r="P42" s="1">
        <v>31.816768646240234</v>
      </c>
      <c r="Q42" s="1">
        <v>32.616855621337891</v>
      </c>
      <c r="R42" s="1">
        <v>400.05987548828125</v>
      </c>
      <c r="S42" s="1">
        <v>386.21945190429688</v>
      </c>
      <c r="T42" s="1">
        <v>14.017763137817383</v>
      </c>
      <c r="U42" s="1">
        <v>39.171401977539063</v>
      </c>
      <c r="V42" s="1">
        <v>25.10706901550293</v>
      </c>
      <c r="W42" s="1">
        <v>70.159492492675781</v>
      </c>
      <c r="X42" s="1">
        <v>300.150634765625</v>
      </c>
      <c r="Y42" s="1">
        <v>999.56463623046875</v>
      </c>
      <c r="Z42" s="1">
        <v>6.0261484235525131E-2</v>
      </c>
      <c r="AA42" s="1">
        <v>88.004531860351563</v>
      </c>
      <c r="AB42" s="1">
        <v>24.93726921081543</v>
      </c>
      <c r="AC42" s="1">
        <v>0.51551145315170288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1.103494980755974</v>
      </c>
      <c r="AL42">
        <f>(U42-T42)/(1000-U42)*AK42</f>
        <v>2.8888517956802667E-2</v>
      </c>
      <c r="AM42">
        <f>(P42+273.15)</f>
        <v>304.96676864624021</v>
      </c>
      <c r="AN42">
        <f>(O42+273.15)</f>
        <v>305.6556571960449</v>
      </c>
      <c r="AO42">
        <f>(Y42*AG42+Z42*AH42)*AI42</f>
        <v>159.9303382221533</v>
      </c>
      <c r="AP42">
        <f>((AO42+0.00000010773*(AN42^4-AM42^4))-AL42*44100)/(L42*51.4+0.00000043092*AM42^3)</f>
        <v>-9.0454840001621992</v>
      </c>
      <c r="AQ42">
        <f>0.61365*EXP(17.502*J42/(240.97+J42))</f>
        <v>4.725783834731903</v>
      </c>
      <c r="AR42">
        <f>AQ42*1000/AA42</f>
        <v>53.699323601095109</v>
      </c>
      <c r="AS42">
        <f>(AR42-U42)</f>
        <v>14.527921623556047</v>
      </c>
      <c r="AT42">
        <f>IF(D42,P42,(O42+P42)/2)</f>
        <v>32.161212921142578</v>
      </c>
      <c r="AU42">
        <f>0.61365*EXP(17.502*AT42/(240.97+AT42))</f>
        <v>4.8188280793582754</v>
      </c>
      <c r="AV42">
        <f>IF(AS42&lt;&gt;0,(1000-(AR42+U42)/2)/AS42*AL42,0)</f>
        <v>1.8961465967965521</v>
      </c>
      <c r="AW42">
        <f>U42*AA42/1000</f>
        <v>3.4472608933469746</v>
      </c>
      <c r="AX42">
        <f>(AU42-AW42)</f>
        <v>1.3715671860113008</v>
      </c>
      <c r="AY42">
        <f>1/(1.6/F42+1.37/N42)</f>
        <v>1.2656903438273501</v>
      </c>
      <c r="AZ42">
        <f>G42*AA42*0.001</f>
        <v>32.939110788206669</v>
      </c>
      <c r="BA42">
        <f>G42/S42</f>
        <v>0.96910914251964531</v>
      </c>
      <c r="BB42">
        <f>(1-AL42*AA42/AQ42/F42)*100</f>
        <v>84.196677686762172</v>
      </c>
      <c r="BC42">
        <f>(S42-E42/(N42/1.35))</f>
        <v>384.92143454964952</v>
      </c>
      <c r="BD42">
        <f>E42*BB42/100/BC42</f>
        <v>9.0022002991212279E-3</v>
      </c>
    </row>
    <row r="43" spans="1:56" x14ac:dyDescent="0.35">
      <c r="A43" s="1" t="s">
        <v>0</v>
      </c>
      <c r="B43" s="1" t="s">
        <v>1987</v>
      </c>
      <c r="K43" s="1">
        <v>2.72</v>
      </c>
    </row>
    <row r="44" spans="1:56" x14ac:dyDescent="0.35">
      <c r="A44" s="1" t="s">
        <v>0</v>
      </c>
      <c r="B44" s="1" t="s">
        <v>1986</v>
      </c>
      <c r="K44" s="1">
        <v>2.72</v>
      </c>
    </row>
    <row r="45" spans="1:56" x14ac:dyDescent="0.35">
      <c r="A45" s="1">
        <v>10</v>
      </c>
      <c r="B45" s="1" t="s">
        <v>1985</v>
      </c>
      <c r="C45" s="1">
        <v>2170.5000012628734</v>
      </c>
      <c r="D45" s="1">
        <v>0</v>
      </c>
      <c r="E45">
        <f>(R45-S45*(1000-T45)/(1000-U45))*AK45</f>
        <v>4.9366261568358247</v>
      </c>
      <c r="F45">
        <f>IF(AV45&lt;&gt;0,1/(1/AV45-1/N45),0)</f>
        <v>3.5287613072938839</v>
      </c>
      <c r="G45">
        <f>((AY45-AL45/2)*S45-E45)/(AY45+AL45/2)</f>
        <v>372.87767205977417</v>
      </c>
      <c r="H45">
        <f>AL45*1000</f>
        <v>29.327187686181823</v>
      </c>
      <c r="I45">
        <f>(AQ45-AW45)</f>
        <v>1.2716732421651527</v>
      </c>
      <c r="J45">
        <f>(P45+AP45*D45)</f>
        <v>31.971305847167969</v>
      </c>
      <c r="K45" s="1"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32.566577911376953</v>
      </c>
      <c r="P45" s="1">
        <v>31.971305847167969</v>
      </c>
      <c r="Q45" s="1">
        <v>32.656913757324219</v>
      </c>
      <c r="R45" s="1">
        <v>400.0078125</v>
      </c>
      <c r="S45" s="1">
        <v>385.29531860351563</v>
      </c>
      <c r="T45" s="1">
        <v>14.203658103942871</v>
      </c>
      <c r="U45" s="1">
        <v>39.722881317138672</v>
      </c>
      <c r="V45" s="1">
        <v>25.351831436157227</v>
      </c>
      <c r="W45" s="1">
        <v>70.900596618652344</v>
      </c>
      <c r="X45" s="1">
        <v>300.17080688476563</v>
      </c>
      <c r="Y45" s="1">
        <v>1251.4488525390625</v>
      </c>
      <c r="Z45" s="1">
        <v>5.7851292192935944E-2</v>
      </c>
      <c r="AA45" s="1">
        <v>88.001174926757813</v>
      </c>
      <c r="AB45" s="1">
        <v>24.937734603881836</v>
      </c>
      <c r="AC45" s="1">
        <v>0.44788983464241028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1.1035691429586969</v>
      </c>
      <c r="AL45">
        <f>(U45-T45)/(1000-U45)*AK45</f>
        <v>2.9327187686181824E-2</v>
      </c>
      <c r="AM45">
        <f>(P45+273.15)</f>
        <v>305.12130584716795</v>
      </c>
      <c r="AN45">
        <f>(O45+273.15)</f>
        <v>305.71657791137693</v>
      </c>
      <c r="AO45">
        <f>(Y45*AG45+Z45*AH45)*AI45</f>
        <v>200.23181193072014</v>
      </c>
      <c r="AP45">
        <f>((AO45+0.00000010773*(AN45^4-AM45^4))-AL45*44100)/(L45*51.4+0.00000043092*AM45^3)</f>
        <v>-8.8820107793532941</v>
      </c>
      <c r="AQ45">
        <f>0.61365*EXP(17.502*J45/(240.97+J45))</f>
        <v>4.7673334695495129</v>
      </c>
      <c r="AR45">
        <f>AQ45*1000/AA45</f>
        <v>54.173520677619365</v>
      </c>
      <c r="AS45">
        <f>(AR45-U45)</f>
        <v>14.450639360480693</v>
      </c>
      <c r="AT45">
        <f>IF(D45,P45,(O45+P45)/2)</f>
        <v>32.268941879272461</v>
      </c>
      <c r="AU45">
        <f>0.61365*EXP(17.502*AT45/(240.97+AT45))</f>
        <v>4.8482542173661036</v>
      </c>
      <c r="AV45">
        <f>IF(AS45&lt;&gt;0,(1000-(AR45+U45)/2)/AS45*AL45,0)</f>
        <v>1.934193241334434</v>
      </c>
      <c r="AW45">
        <f>U45*AA45/1000</f>
        <v>3.4956602273843602</v>
      </c>
      <c r="AX45">
        <f>(AU45-AW45)</f>
        <v>1.3525939899817434</v>
      </c>
      <c r="AY45">
        <f>1/(1.6/F45+1.37/N45)</f>
        <v>1.2928510163478029</v>
      </c>
      <c r="AZ45">
        <f>G45*AA45*0.001</f>
        <v>32.813673245214424</v>
      </c>
      <c r="BA45">
        <f>G45/S45</f>
        <v>0.96777109416032192</v>
      </c>
      <c r="BB45">
        <f>(1-AL45*AA45/AQ45/F45)*100</f>
        <v>84.658738423154389</v>
      </c>
      <c r="BC45">
        <f>(S45-E45/(N45/1.35))</f>
        <v>383.73833181791144</v>
      </c>
      <c r="BD45">
        <f>E45*BB45/100/BC45</f>
        <v>1.0890977206383913E-2</v>
      </c>
    </row>
    <row r="46" spans="1:56" x14ac:dyDescent="0.35">
      <c r="A46" s="1" t="s">
        <v>0</v>
      </c>
      <c r="B46" s="1" t="s">
        <v>1984</v>
      </c>
      <c r="K46" s="1">
        <v>2.72</v>
      </c>
    </row>
    <row r="47" spans="1:56" x14ac:dyDescent="0.35">
      <c r="A47" s="1" t="s">
        <v>0</v>
      </c>
      <c r="B47" s="1" t="s">
        <v>1983</v>
      </c>
      <c r="K47" s="1">
        <v>2.72</v>
      </c>
    </row>
    <row r="48" spans="1:56" x14ac:dyDescent="0.35">
      <c r="A48" s="1">
        <v>11</v>
      </c>
      <c r="B48" s="1" t="s">
        <v>1982</v>
      </c>
      <c r="C48" s="1">
        <v>2376.0000012516975</v>
      </c>
      <c r="D48" s="1">
        <v>0</v>
      </c>
      <c r="E48">
        <f>(R48-S48*(1000-T48)/(1000-U48))*AK48</f>
        <v>5.7879568112127711</v>
      </c>
      <c r="F48">
        <f>IF(AV48&lt;&gt;0,1/(1/AV48-1/N48),0)</f>
        <v>3.9342198390966181</v>
      </c>
      <c r="G48">
        <f>((AY48-AL48/2)*S48-E48)/(AY48+AL48/2)</f>
        <v>371.79923048723344</v>
      </c>
      <c r="H48">
        <f>AL48*1000</f>
        <v>30.149132396896373</v>
      </c>
      <c r="I48">
        <f>(AQ48-AW48)</f>
        <v>1.2326196351990109</v>
      </c>
      <c r="J48">
        <f>(P48+AP48*D48)</f>
        <v>32.110282897949219</v>
      </c>
      <c r="K48" s="1"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32.646068572998047</v>
      </c>
      <c r="P48" s="1">
        <v>32.110282897949219</v>
      </c>
      <c r="Q48" s="1">
        <v>32.714591979980469</v>
      </c>
      <c r="R48" s="1">
        <v>400.0345458984375</v>
      </c>
      <c r="S48" s="1">
        <v>384.28900146484375</v>
      </c>
      <c r="T48" s="1">
        <v>14.38031005859375</v>
      </c>
      <c r="U48" s="1">
        <v>40.594501495361328</v>
      </c>
      <c r="V48" s="1">
        <v>25.552330017089844</v>
      </c>
      <c r="W48" s="1">
        <v>72.132247924804688</v>
      </c>
      <c r="X48" s="1">
        <v>300.13003540039063</v>
      </c>
      <c r="Y48" s="1">
        <v>1600.7239990234375</v>
      </c>
      <c r="Z48" s="1">
        <v>0.19886262714862823</v>
      </c>
      <c r="AA48" s="1">
        <v>88.000862121582031</v>
      </c>
      <c r="AB48" s="1">
        <v>24.984130859375</v>
      </c>
      <c r="AC48" s="1">
        <v>0.35111707448959351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1.1034192477955533</v>
      </c>
      <c r="AL48">
        <f>(U48-T48)/(1000-U48)*AK48</f>
        <v>3.0149132396896372E-2</v>
      </c>
      <c r="AM48">
        <f>(P48+273.15)</f>
        <v>305.2602828979492</v>
      </c>
      <c r="AN48">
        <f>(O48+273.15)</f>
        <v>305.79606857299802</v>
      </c>
      <c r="AO48">
        <f>(Y48*AG48+Z48*AH48)*AI48</f>
        <v>256.11583411911488</v>
      </c>
      <c r="AP48">
        <f>((AO48+0.00000010773*(AN48^4-AM48^4))-AL48*44100)/(L48*51.4+0.00000043092*AM48^3)</f>
        <v>-8.7261033340039855</v>
      </c>
      <c r="AQ48">
        <f>0.61365*EXP(17.502*J48/(240.97+J48))</f>
        <v>4.8049707641866588</v>
      </c>
      <c r="AR48">
        <f>AQ48*1000/AA48</f>
        <v>54.601405581096571</v>
      </c>
      <c r="AS48">
        <f>(AR48-U48)</f>
        <v>14.006904085735243</v>
      </c>
      <c r="AT48">
        <f>IF(D48,P48,(O48+P48)/2)</f>
        <v>32.378175735473633</v>
      </c>
      <c r="AU48">
        <f>0.61365*EXP(17.502*AT48/(240.97+AT48))</f>
        <v>4.8782509946929675</v>
      </c>
      <c r="AV48">
        <f>IF(AS48&lt;&gt;0,(1000-(AR48+U48)/2)/AS48*AL48,0)</f>
        <v>2.0499958604766686</v>
      </c>
      <c r="AW48">
        <f>U48*AA48/1000</f>
        <v>3.572351128987648</v>
      </c>
      <c r="AX48">
        <f>(AU48-AW48)</f>
        <v>1.3058998657053196</v>
      </c>
      <c r="AY48">
        <f>1/(1.6/F48+1.37/N48)</f>
        <v>1.3759787066111775</v>
      </c>
      <c r="AZ48">
        <f>G48*AA48*0.001</f>
        <v>32.718652819017329</v>
      </c>
      <c r="BA48">
        <f>G48/S48</f>
        <v>0.9674990152463343</v>
      </c>
      <c r="BB48">
        <f>(1-AL48*AA48/AQ48/F48)*100</f>
        <v>85.965001448156087</v>
      </c>
      <c r="BC48">
        <f>(S48-E48/(N48/1.35))</f>
        <v>382.46350932012723</v>
      </c>
      <c r="BD48">
        <f>E48*BB48/100/BC48</f>
        <v>1.3009390530935718E-2</v>
      </c>
    </row>
    <row r="49" spans="1:56" x14ac:dyDescent="0.35">
      <c r="A49" s="1" t="s">
        <v>0</v>
      </c>
      <c r="B49" s="1" t="s">
        <v>1981</v>
      </c>
      <c r="K49" s="1">
        <v>2.72</v>
      </c>
    </row>
    <row r="50" spans="1:56" x14ac:dyDescent="0.35">
      <c r="A50" s="1" t="s">
        <v>0</v>
      </c>
      <c r="B50" s="1" t="s">
        <v>1980</v>
      </c>
      <c r="K50" s="1">
        <v>2.72</v>
      </c>
    </row>
    <row r="51" spans="1:56" x14ac:dyDescent="0.35">
      <c r="A51" s="1">
        <v>12</v>
      </c>
      <c r="B51" s="1" t="s">
        <v>1979</v>
      </c>
      <c r="C51" s="1">
        <v>2581.5000012405217</v>
      </c>
      <c r="D51" s="1">
        <v>0</v>
      </c>
      <c r="E51">
        <f>(R51-S51*(1000-T51)/(1000-U51))*AK51</f>
        <v>7.0439298726610104</v>
      </c>
      <c r="F51">
        <f>IF(AV51&lt;&gt;0,1/(1/AV51-1/N51),0)</f>
        <v>4.5824801568022036</v>
      </c>
      <c r="G51">
        <f>((AY51-AL51/2)*S51-E51)/(AY51+AL51/2)</f>
        <v>370.27957456014042</v>
      </c>
      <c r="H51">
        <f>AL51*1000</f>
        <v>31.353435166104852</v>
      </c>
      <c r="I51">
        <f>(AQ51-AW51)</f>
        <v>1.1862208863520829</v>
      </c>
      <c r="J51">
        <f>(P51+AP51*D51)</f>
        <v>32.322223663330078</v>
      </c>
      <c r="K51" s="1"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32.766643524169922</v>
      </c>
      <c r="P51" s="1">
        <v>32.322223663330078</v>
      </c>
      <c r="Q51" s="1">
        <v>32.802928924560547</v>
      </c>
      <c r="R51" s="1">
        <v>400.15579223632813</v>
      </c>
      <c r="S51" s="1">
        <v>382.895263671875</v>
      </c>
      <c r="T51" s="1">
        <v>14.556797027587891</v>
      </c>
      <c r="U51" s="1">
        <v>41.779560089111328</v>
      </c>
      <c r="V51" s="1">
        <v>25.690963745117188</v>
      </c>
      <c r="W51" s="1">
        <v>73.735801696777344</v>
      </c>
      <c r="X51" s="1">
        <v>300.18380737304688</v>
      </c>
      <c r="Y51" s="1">
        <v>1999.4468994140625</v>
      </c>
      <c r="Z51" s="1">
        <v>2.6515968143939972E-2</v>
      </c>
      <c r="AA51" s="1">
        <v>88.001045227050781</v>
      </c>
      <c r="AB51" s="1">
        <v>24.983076095581055</v>
      </c>
      <c r="AC51" s="1">
        <v>0.20363305509090424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1.1036169388714956</v>
      </c>
      <c r="AL51">
        <f>(U51-T51)/(1000-U51)*AK51</f>
        <v>3.1353435166104851E-2</v>
      </c>
      <c r="AM51">
        <f>(P51+273.15)</f>
        <v>305.47222366333006</v>
      </c>
      <c r="AN51">
        <f>(O51+273.15)</f>
        <v>305.9166435241699</v>
      </c>
      <c r="AO51">
        <f>(Y51*AG51+Z51*AH51)*AI51</f>
        <v>319.91149675567067</v>
      </c>
      <c r="AP51">
        <f>((AO51+0.00000010773*(AN51^4-AM51^4))-AL51*44100)/(L51*51.4+0.00000043092*AM51^3)</f>
        <v>-8.6460065228237148</v>
      </c>
      <c r="AQ51">
        <f>0.61365*EXP(17.502*J51/(240.97+J51))</f>
        <v>4.8628658433202547</v>
      </c>
      <c r="AR51">
        <f>AQ51*1000/AA51</f>
        <v>55.259182783268244</v>
      </c>
      <c r="AS51">
        <f>(AR51-U51)</f>
        <v>13.479622694156916</v>
      </c>
      <c r="AT51">
        <f>IF(D51,P51,(O51+P51)/2)</f>
        <v>32.54443359375</v>
      </c>
      <c r="AU51">
        <f>0.61365*EXP(17.502*AT51/(240.97+AT51))</f>
        <v>4.924217202127644</v>
      </c>
      <c r="AV51">
        <f>IF(AS51&lt;&gt;0,(1000-(AR51+U51)/2)/AS51*AL51,0)</f>
        <v>2.2131321385139091</v>
      </c>
      <c r="AW51">
        <f>U51*AA51/1000</f>
        <v>3.6766449569681718</v>
      </c>
      <c r="AX51">
        <f>(AU51-AW51)</f>
        <v>1.2475722451594722</v>
      </c>
      <c r="AY51">
        <f>1/(1.6/F51+1.37/N51)</f>
        <v>1.4942694715543343</v>
      </c>
      <c r="AZ51">
        <f>G51*AA51*0.001</f>
        <v>32.584989587520042</v>
      </c>
      <c r="BA51">
        <f>G51/S51</f>
        <v>0.96705185383921155</v>
      </c>
      <c r="BB51">
        <f>(1-AL51*AA51/AQ51/F51)*100</f>
        <v>87.618305641886835</v>
      </c>
      <c r="BC51">
        <f>(S51-E51/(N51/1.35))</f>
        <v>380.67364401058688</v>
      </c>
      <c r="BD51">
        <f>E51*BB51/100/BC51</f>
        <v>1.6212764140972818E-2</v>
      </c>
    </row>
    <row r="52" spans="1:56" x14ac:dyDescent="0.35">
      <c r="A52" s="1" t="s">
        <v>0</v>
      </c>
      <c r="B52" s="1" t="s">
        <v>1978</v>
      </c>
    </row>
    <row r="53" spans="1:56" x14ac:dyDescent="0.35">
      <c r="A53" s="1" t="s">
        <v>0</v>
      </c>
      <c r="B53" s="1" t="s">
        <v>1977</v>
      </c>
    </row>
    <row r="54" spans="1:56" x14ac:dyDescent="0.35">
      <c r="A54" s="1" t="s">
        <v>0</v>
      </c>
      <c r="B54" s="1" t="s">
        <v>1976</v>
      </c>
    </row>
    <row r="55" spans="1:56" x14ac:dyDescent="0.35">
      <c r="A55" s="1" t="s">
        <v>0</v>
      </c>
      <c r="B55" s="1" t="s">
        <v>1975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BF183A-6D37-4965-ACC2-EC8620E36801}">
  <dimension ref="A1:BD55"/>
  <sheetViews>
    <sheetView topLeftCell="A3" zoomScale="51" workbookViewId="0">
      <selection activeCell="K18" sqref="K18:K51"/>
    </sheetView>
  </sheetViews>
  <sheetFormatPr defaultRowHeight="14.5" x14ac:dyDescent="0.35"/>
  <sheetData>
    <row r="1" spans="1:56" x14ac:dyDescent="0.35">
      <c r="A1" s="1" t="s">
        <v>70</v>
      </c>
    </row>
    <row r="2" spans="1:56" x14ac:dyDescent="0.35">
      <c r="A2" s="1" t="s">
        <v>2468</v>
      </c>
    </row>
    <row r="3" spans="1:56" x14ac:dyDescent="0.35">
      <c r="A3" s="1" t="s">
        <v>69</v>
      </c>
      <c r="B3" s="1" t="s">
        <v>68</v>
      </c>
    </row>
    <row r="4" spans="1:56" x14ac:dyDescent="0.35">
      <c r="A4" s="1" t="s">
        <v>67</v>
      </c>
      <c r="B4" s="1" t="s">
        <v>66</v>
      </c>
      <c r="C4" s="1">
        <v>1</v>
      </c>
      <c r="D4" s="1">
        <v>0.15999999642372131</v>
      </c>
    </row>
    <row r="5" spans="1:56" x14ac:dyDescent="0.35">
      <c r="A5" s="1" t="s">
        <v>65</v>
      </c>
      <c r="B5" s="1">
        <v>4</v>
      </c>
    </row>
    <row r="6" spans="1:56" x14ac:dyDescent="0.35">
      <c r="A6" s="1" t="s">
        <v>64</v>
      </c>
      <c r="B6" s="1" t="s">
        <v>63</v>
      </c>
    </row>
    <row r="7" spans="1:56" x14ac:dyDescent="0.35">
      <c r="A7" s="1" t="s">
        <v>0</v>
      </c>
      <c r="B7" s="1" t="s">
        <v>62</v>
      </c>
    </row>
    <row r="9" spans="1:56" x14ac:dyDescent="0.35">
      <c r="A9" s="1" t="s">
        <v>61</v>
      </c>
      <c r="B9" s="1" t="s">
        <v>60</v>
      </c>
      <c r="C9" s="1" t="s">
        <v>59</v>
      </c>
      <c r="D9" s="1" t="s">
        <v>58</v>
      </c>
      <c r="E9" s="1" t="s">
        <v>57</v>
      </c>
      <c r="F9" s="1" t="s">
        <v>56</v>
      </c>
      <c r="G9" s="1" t="s">
        <v>55</v>
      </c>
      <c r="H9" s="1" t="s">
        <v>54</v>
      </c>
      <c r="I9" s="1" t="s">
        <v>53</v>
      </c>
      <c r="J9" s="1" t="s">
        <v>52</v>
      </c>
      <c r="K9" s="1" t="s">
        <v>51</v>
      </c>
      <c r="L9" s="1" t="s">
        <v>50</v>
      </c>
      <c r="M9" s="1" t="s">
        <v>49</v>
      </c>
      <c r="N9" s="1" t="s">
        <v>48</v>
      </c>
      <c r="O9" s="1" t="s">
        <v>47</v>
      </c>
      <c r="P9" s="1" t="s">
        <v>46</v>
      </c>
      <c r="Q9" s="1" t="s">
        <v>45</v>
      </c>
      <c r="R9" s="1" t="s">
        <v>44</v>
      </c>
      <c r="S9" s="1" t="s">
        <v>43</v>
      </c>
      <c r="T9" s="1" t="s">
        <v>42</v>
      </c>
      <c r="U9" s="1" t="s">
        <v>41</v>
      </c>
      <c r="V9" s="1" t="s">
        <v>40</v>
      </c>
      <c r="W9" s="1" t="s">
        <v>39</v>
      </c>
      <c r="X9" s="1" t="s">
        <v>38</v>
      </c>
      <c r="Y9" s="1" t="s">
        <v>37</v>
      </c>
      <c r="Z9" s="1" t="s">
        <v>36</v>
      </c>
      <c r="AA9" s="1" t="s">
        <v>35</v>
      </c>
      <c r="AB9" s="1" t="s">
        <v>34</v>
      </c>
      <c r="AC9" s="1" t="s">
        <v>33</v>
      </c>
      <c r="AD9" s="1" t="s">
        <v>32</v>
      </c>
      <c r="AE9" s="1" t="s">
        <v>31</v>
      </c>
      <c r="AF9" s="1" t="s">
        <v>30</v>
      </c>
      <c r="AG9" s="1" t="s">
        <v>29</v>
      </c>
      <c r="AH9" s="1" t="s">
        <v>28</v>
      </c>
      <c r="AI9" s="1" t="s">
        <v>27</v>
      </c>
      <c r="AJ9" s="1" t="s">
        <v>26</v>
      </c>
      <c r="AK9" s="1" t="s">
        <v>25</v>
      </c>
      <c r="AL9" s="1" t="s">
        <v>24</v>
      </c>
      <c r="AM9" s="1" t="s">
        <v>23</v>
      </c>
      <c r="AN9" s="1" t="s">
        <v>22</v>
      </c>
      <c r="AO9" s="1" t="s">
        <v>21</v>
      </c>
      <c r="AP9" s="1" t="s">
        <v>20</v>
      </c>
      <c r="AQ9" s="1" t="s">
        <v>19</v>
      </c>
      <c r="AR9" s="1" t="s">
        <v>18</v>
      </c>
      <c r="AS9" s="1" t="s">
        <v>17</v>
      </c>
      <c r="AT9" s="1" t="s">
        <v>16</v>
      </c>
      <c r="AU9" s="1" t="s">
        <v>15</v>
      </c>
      <c r="AV9" s="1" t="s">
        <v>14</v>
      </c>
      <c r="AW9" s="1" t="s">
        <v>13</v>
      </c>
      <c r="AX9" s="1" t="s">
        <v>12</v>
      </c>
      <c r="AY9" s="1" t="s">
        <v>11</v>
      </c>
      <c r="AZ9" s="1" t="s">
        <v>10</v>
      </c>
      <c r="BA9" s="1" t="s">
        <v>9</v>
      </c>
      <c r="BB9" s="1" t="s">
        <v>8</v>
      </c>
      <c r="BC9" s="1" t="s">
        <v>7</v>
      </c>
      <c r="BD9" s="1" t="s">
        <v>6</v>
      </c>
    </row>
    <row r="10" spans="1:56" x14ac:dyDescent="0.35">
      <c r="A10" s="1" t="s">
        <v>5</v>
      </c>
      <c r="B10" s="1" t="s">
        <v>5</v>
      </c>
      <c r="C10" s="1" t="s">
        <v>5</v>
      </c>
      <c r="D10" s="1" t="s">
        <v>5</v>
      </c>
      <c r="E10" s="1" t="s">
        <v>4</v>
      </c>
      <c r="F10" s="1" t="s">
        <v>4</v>
      </c>
      <c r="G10" s="1" t="s">
        <v>4</v>
      </c>
      <c r="H10" s="1" t="s">
        <v>4</v>
      </c>
      <c r="I10" s="1" t="s">
        <v>4</v>
      </c>
      <c r="J10" s="1" t="s">
        <v>4</v>
      </c>
      <c r="K10" s="1" t="s">
        <v>5</v>
      </c>
      <c r="L10" s="1" t="s">
        <v>4</v>
      </c>
      <c r="M10" s="1" t="s">
        <v>5</v>
      </c>
      <c r="N10" s="1" t="s">
        <v>4</v>
      </c>
      <c r="O10" s="1" t="s">
        <v>5</v>
      </c>
      <c r="P10" s="1" t="s">
        <v>5</v>
      </c>
      <c r="Q10" s="1" t="s">
        <v>5</v>
      </c>
      <c r="R10" s="1" t="s">
        <v>5</v>
      </c>
      <c r="S10" s="1" t="s">
        <v>5</v>
      </c>
      <c r="T10" s="1" t="s">
        <v>5</v>
      </c>
      <c r="U10" s="1" t="s">
        <v>5</v>
      </c>
      <c r="V10" s="1" t="s">
        <v>5</v>
      </c>
      <c r="W10" s="1" t="s">
        <v>5</v>
      </c>
      <c r="X10" s="1" t="s">
        <v>5</v>
      </c>
      <c r="Y10" s="1" t="s">
        <v>5</v>
      </c>
      <c r="Z10" s="1" t="s">
        <v>5</v>
      </c>
      <c r="AA10" s="1" t="s">
        <v>5</v>
      </c>
      <c r="AB10" s="1" t="s">
        <v>5</v>
      </c>
      <c r="AC10" s="1" t="s">
        <v>5</v>
      </c>
      <c r="AD10" s="1" t="s">
        <v>5</v>
      </c>
      <c r="AE10" s="1" t="s">
        <v>5</v>
      </c>
      <c r="AF10" s="1" t="s">
        <v>5</v>
      </c>
      <c r="AG10" s="1" t="s">
        <v>5</v>
      </c>
      <c r="AH10" s="1" t="s">
        <v>5</v>
      </c>
      <c r="AI10" s="1" t="s">
        <v>5</v>
      </c>
      <c r="AJ10" s="1" t="s">
        <v>5</v>
      </c>
      <c r="AK10" s="1" t="s">
        <v>4</v>
      </c>
      <c r="AL10" s="1" t="s">
        <v>4</v>
      </c>
      <c r="AM10" s="1" t="s">
        <v>4</v>
      </c>
      <c r="AN10" s="1" t="s">
        <v>4</v>
      </c>
      <c r="AO10" s="1" t="s">
        <v>4</v>
      </c>
      <c r="AP10" s="1" t="s">
        <v>4</v>
      </c>
      <c r="AQ10" s="1" t="s">
        <v>4</v>
      </c>
      <c r="AR10" s="1" t="s">
        <v>4</v>
      </c>
      <c r="AS10" s="1" t="s">
        <v>4</v>
      </c>
      <c r="AT10" s="1" t="s">
        <v>4</v>
      </c>
      <c r="AU10" s="1" t="s">
        <v>4</v>
      </c>
      <c r="AV10" s="1" t="s">
        <v>4</v>
      </c>
      <c r="AW10" s="1" t="s">
        <v>4</v>
      </c>
      <c r="AX10" s="1" t="s">
        <v>4</v>
      </c>
      <c r="AY10" s="1" t="s">
        <v>4</v>
      </c>
      <c r="AZ10" s="1" t="s">
        <v>4</v>
      </c>
      <c r="BA10" s="1" t="s">
        <v>4</v>
      </c>
      <c r="BB10" s="1" t="s">
        <v>4</v>
      </c>
      <c r="BC10" s="1" t="s">
        <v>4</v>
      </c>
      <c r="BD10" s="1" t="s">
        <v>4</v>
      </c>
    </row>
    <row r="11" spans="1:56" x14ac:dyDescent="0.35">
      <c r="A11" s="1" t="s">
        <v>0</v>
      </c>
      <c r="B11" s="1" t="s">
        <v>2467</v>
      </c>
    </row>
    <row r="12" spans="1:56" x14ac:dyDescent="0.35">
      <c r="A12" s="1" t="s">
        <v>0</v>
      </c>
      <c r="B12" s="1" t="s">
        <v>2466</v>
      </c>
    </row>
    <row r="13" spans="1:56" x14ac:dyDescent="0.35">
      <c r="A13" s="1" t="s">
        <v>0</v>
      </c>
      <c r="B13" s="1" t="s">
        <v>2465</v>
      </c>
    </row>
    <row r="14" spans="1:56" x14ac:dyDescent="0.35">
      <c r="A14" s="1" t="s">
        <v>0</v>
      </c>
      <c r="B14" s="1" t="s">
        <v>2464</v>
      </c>
    </row>
    <row r="15" spans="1:56" x14ac:dyDescent="0.35">
      <c r="A15" s="1" t="s">
        <v>0</v>
      </c>
      <c r="B15" s="1" t="s">
        <v>2463</v>
      </c>
    </row>
    <row r="16" spans="1:56" x14ac:dyDescent="0.35">
      <c r="A16" s="1" t="s">
        <v>0</v>
      </c>
      <c r="B16" s="1" t="s">
        <v>2462</v>
      </c>
    </row>
    <row r="17" spans="1:56" x14ac:dyDescent="0.35">
      <c r="A17" s="1" t="s">
        <v>0</v>
      </c>
      <c r="B17" s="1" t="s">
        <v>2461</v>
      </c>
    </row>
    <row r="18" spans="1:56" x14ac:dyDescent="0.35">
      <c r="A18" s="1">
        <v>1</v>
      </c>
      <c r="B18" s="1" t="s">
        <v>2460</v>
      </c>
      <c r="C18" s="1">
        <v>537.00000196695328</v>
      </c>
      <c r="D18" s="1">
        <v>0</v>
      </c>
      <c r="E18">
        <f>(R18-S18*(1000-T18)/(1000-U18))*AK18</f>
        <v>-8.0746537056189105</v>
      </c>
      <c r="F18">
        <f>IF(AV18&lt;&gt;0,1/(1/AV18-1/N18),0)</f>
        <v>2.0315271706276898</v>
      </c>
      <c r="G18">
        <f>((AY18-AL18/2)*S18-E18)/(AY18+AL18/2)</f>
        <v>393.84685230189098</v>
      </c>
      <c r="H18">
        <f>AL18*1000</f>
        <v>28.139016230918433</v>
      </c>
      <c r="I18">
        <f>(AQ18-AW18)</f>
        <v>1.7088613819486116</v>
      </c>
      <c r="J18">
        <f>(P18+AP18*D18)</f>
        <v>33.533409118652344</v>
      </c>
      <c r="K18" s="1"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32.751426696777344</v>
      </c>
      <c r="P18" s="1">
        <v>33.533409118652344</v>
      </c>
      <c r="Q18" s="1">
        <v>32.860031127929688</v>
      </c>
      <c r="R18" s="1">
        <v>400.04281616210938</v>
      </c>
      <c r="S18" s="1">
        <v>397.231201171875</v>
      </c>
      <c r="T18" s="1">
        <v>15.244256973266602</v>
      </c>
      <c r="U18" s="1">
        <v>39.727649688720703</v>
      </c>
      <c r="V18" s="1">
        <v>26.93174934387207</v>
      </c>
      <c r="W18" s="1">
        <v>70.186103820800781</v>
      </c>
      <c r="X18" s="1">
        <v>300.19305419921875</v>
      </c>
      <c r="Y18" s="1">
        <v>-0.17351922392845154</v>
      </c>
      <c r="Z18" s="1">
        <v>6.0260226018726826E-3</v>
      </c>
      <c r="AA18" s="1">
        <v>88.015586853027344</v>
      </c>
      <c r="AB18" s="1">
        <v>25.045488357543945</v>
      </c>
      <c r="AC18" s="1">
        <v>0.52322781085968018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1.1036509345559509</v>
      </c>
      <c r="AL18">
        <f>(U18-T18)/(1000-U18)*AK18</f>
        <v>2.8139016230918433E-2</v>
      </c>
      <c r="AM18">
        <f>(P18+273.15)</f>
        <v>306.68340911865232</v>
      </c>
      <c r="AN18">
        <f>(O18+273.15)</f>
        <v>305.90142669677732</v>
      </c>
      <c r="AO18">
        <f>(Y18*AG18+Z18*AH18)*AI18</f>
        <v>-2.7763075207999144E-2</v>
      </c>
      <c r="AP18">
        <f>((AO18+0.00000010773*(AN18^4-AM18^4))-AL18*44100)/(L18*51.4+0.00000043092*AM18^3)</f>
        <v>-10.214749519670546</v>
      </c>
      <c r="AQ18">
        <f>0.61365*EXP(17.502*J18/(240.97+J18))</f>
        <v>5.2055137835928535</v>
      </c>
      <c r="AR18">
        <f>AQ18*1000/AA18</f>
        <v>59.143090101589287</v>
      </c>
      <c r="AS18">
        <f>(AR18-U18)</f>
        <v>19.415440412868584</v>
      </c>
      <c r="AT18">
        <f>IF(D18,P18,(O18+P18)/2)</f>
        <v>33.142417907714844</v>
      </c>
      <c r="AU18">
        <f>0.61365*EXP(17.502*AT18/(240.97+AT18))</f>
        <v>5.0926759571317008</v>
      </c>
      <c r="AV18">
        <f>IF(AS18&lt;&gt;0,(1000-(AR18+U18)/2)/AS18*AL18,0)</f>
        <v>1.3776640130876778</v>
      </c>
      <c r="AW18">
        <f>U18*AA18/1000</f>
        <v>3.496652401644242</v>
      </c>
      <c r="AX18">
        <f>(AU18-AW18)</f>
        <v>1.5960235554874589</v>
      </c>
      <c r="AY18">
        <f>1/(1.6/F18+1.37/N18)</f>
        <v>0.90281040905406695</v>
      </c>
      <c r="AZ18">
        <f>G18*AA18*0.001</f>
        <v>34.664661835568523</v>
      </c>
      <c r="BA18">
        <f>G18/S18</f>
        <v>0.99148015347233598</v>
      </c>
      <c r="BB18">
        <f>(1-AL18*AA18/AQ18/F18)*100</f>
        <v>76.580249553161067</v>
      </c>
      <c r="BC18">
        <f>(S18-E18/(N18/1.35))</f>
        <v>399.77790588853043</v>
      </c>
      <c r="BD18">
        <f>E18*BB18/100/BC18</f>
        <v>-1.5467563032462057E-2</v>
      </c>
    </row>
    <row r="19" spans="1:56" x14ac:dyDescent="0.35">
      <c r="A19" s="1" t="s">
        <v>0</v>
      </c>
      <c r="B19" s="1" t="s">
        <v>2459</v>
      </c>
      <c r="K19" s="1">
        <v>2.72</v>
      </c>
    </row>
    <row r="20" spans="1:56" x14ac:dyDescent="0.35">
      <c r="A20" s="1" t="s">
        <v>0</v>
      </c>
      <c r="B20" s="1" t="s">
        <v>2458</v>
      </c>
      <c r="K20" s="1">
        <v>2.72</v>
      </c>
    </row>
    <row r="21" spans="1:56" x14ac:dyDescent="0.35">
      <c r="A21" s="1">
        <v>2</v>
      </c>
      <c r="B21" s="1" t="s">
        <v>2457</v>
      </c>
      <c r="C21" s="1">
        <v>741.50000197812915</v>
      </c>
      <c r="D21" s="1">
        <v>0</v>
      </c>
      <c r="E21">
        <f>(R21-S21*(1000-T21)/(1000-U21))*AK21</f>
        <v>-6.9806431723984028</v>
      </c>
      <c r="F21">
        <f>IF(AV21&lt;&gt;0,1/(1/AV21-1/N21),0)</f>
        <v>8.6016371033119441</v>
      </c>
      <c r="G21">
        <f>((AY21-AL21/2)*S21-E21)/(AY21+AL21/2)</f>
        <v>394.71751557081996</v>
      </c>
      <c r="H21">
        <f>AL21*1000</f>
        <v>27.197852074168331</v>
      </c>
      <c r="I21">
        <f>(AQ21-AW21)</f>
        <v>0.80103630494766254</v>
      </c>
      <c r="J21">
        <f>(P21+AP21*D21)</f>
        <v>29.934917449951172</v>
      </c>
      <c r="K21" s="1"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32.695751190185547</v>
      </c>
      <c r="P21" s="1">
        <v>29.934917449951172</v>
      </c>
      <c r="Q21" s="1">
        <v>32.836170196533203</v>
      </c>
      <c r="R21" s="1">
        <v>400.08035278320313</v>
      </c>
      <c r="S21" s="1">
        <v>396.63092041015625</v>
      </c>
      <c r="T21" s="1">
        <v>15.441259384155273</v>
      </c>
      <c r="U21" s="1">
        <v>39.121341705322266</v>
      </c>
      <c r="V21" s="1">
        <v>27.367219924926758</v>
      </c>
      <c r="W21" s="1">
        <v>69.336463928222656</v>
      </c>
      <c r="X21" s="1">
        <v>300.18490600585938</v>
      </c>
      <c r="Y21" s="1">
        <v>25.89735221862793</v>
      </c>
      <c r="Z21" s="1">
        <v>5.7852257043123245E-2</v>
      </c>
      <c r="AA21" s="1">
        <v>88.021331787109375</v>
      </c>
      <c r="AB21" s="1">
        <v>25.088315963745117</v>
      </c>
      <c r="AC21" s="1">
        <v>0.61789655685424805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1.103620977962718</v>
      </c>
      <c r="AL21">
        <f>(U21-T21)/(1000-U21)*AK21</f>
        <v>2.7197852074168333E-2</v>
      </c>
      <c r="AM21">
        <f>(P21+273.15)</f>
        <v>303.08491744995115</v>
      </c>
      <c r="AN21">
        <f>(O21+273.15)</f>
        <v>305.84575119018552</v>
      </c>
      <c r="AO21">
        <f>(Y21*AG21+Z21*AH21)*AI21</f>
        <v>4.14357626236432</v>
      </c>
      <c r="AP21">
        <f>((AO21+0.00000010773*(AN21^4-AM21^4))-AL21*44100)/(L21*51.4+0.00000043092*AM21^3)</f>
        <v>-9.5219702577516188</v>
      </c>
      <c r="AQ21">
        <f>0.61365*EXP(17.502*J21/(240.97+J21))</f>
        <v>4.2445489031487131</v>
      </c>
      <c r="AR21">
        <f>AQ21*1000/AA21</f>
        <v>48.221820971928565</v>
      </c>
      <c r="AS21">
        <f>(AR21-U21)</f>
        <v>9.1004792666062997</v>
      </c>
      <c r="AT21">
        <f>IF(D21,P21,(O21+P21)/2)</f>
        <v>31.315334320068359</v>
      </c>
      <c r="AU21">
        <f>0.61365*EXP(17.502*AT21/(240.97+AT21))</f>
        <v>4.5931289999362219</v>
      </c>
      <c r="AV21">
        <f>IF(AS21&lt;&gt;0,(1000-(AR21+U21)/2)/AS21*AL21,0)</f>
        <v>2.8580998981578829</v>
      </c>
      <c r="AW21">
        <f>U21*AA21/1000</f>
        <v>3.4435125982010506</v>
      </c>
      <c r="AX21">
        <f>(AU21-AW21)</f>
        <v>1.1496164017351713</v>
      </c>
      <c r="AY21">
        <f>1/(1.6/F21+1.37/N21)</f>
        <v>1.9759779009341774</v>
      </c>
      <c r="AZ21">
        <f>G21*AA21*0.001</f>
        <v>34.743561400242655</v>
      </c>
      <c r="BA21">
        <f>G21/S21</f>
        <v>0.99517585558544541</v>
      </c>
      <c r="BB21">
        <f>(1-AL21*AA21/AQ21/F21)*100</f>
        <v>93.442929019011046</v>
      </c>
      <c r="BC21">
        <f>(S21-E21/(N21/1.35))</f>
        <v>398.83257976801389</v>
      </c>
      <c r="BD21">
        <f>E21*BB21/100/BC21</f>
        <v>-1.6355026583958661E-2</v>
      </c>
    </row>
    <row r="22" spans="1:56" x14ac:dyDescent="0.35">
      <c r="A22" s="1" t="s">
        <v>0</v>
      </c>
      <c r="B22" s="1" t="s">
        <v>2456</v>
      </c>
      <c r="K22" s="1">
        <v>2.72</v>
      </c>
    </row>
    <row r="23" spans="1:56" x14ac:dyDescent="0.35">
      <c r="A23" s="1" t="s">
        <v>0</v>
      </c>
      <c r="B23" s="1" t="s">
        <v>2455</v>
      </c>
      <c r="K23" s="1">
        <v>2.72</v>
      </c>
    </row>
    <row r="24" spans="1:56" x14ac:dyDescent="0.35">
      <c r="A24" s="1">
        <v>3</v>
      </c>
      <c r="B24" s="1" t="s">
        <v>2454</v>
      </c>
      <c r="C24" s="1">
        <v>945.50000197812915</v>
      </c>
      <c r="D24" s="1">
        <v>0</v>
      </c>
      <c r="E24">
        <f>(R24-S24*(1000-T24)/(1000-U24))*AK24</f>
        <v>-6.139786942623453</v>
      </c>
      <c r="F24">
        <f>IF(AV24&lt;&gt;0,1/(1/AV24-1/N24),0)</f>
        <v>16.704747944174173</v>
      </c>
      <c r="G24">
        <f>((AY24-AL24/2)*S24-E24)/(AY24+AL24/2)</f>
        <v>394.23616494016073</v>
      </c>
      <c r="H24">
        <f>AL24*1000</f>
        <v>26.493954444085603</v>
      </c>
      <c r="I24">
        <f>(AQ24-AW24)</f>
        <v>0.65544231054402324</v>
      </c>
      <c r="J24">
        <f>(P24+AP24*D24)</f>
        <v>29.167263031005859</v>
      </c>
      <c r="K24" s="1"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32.607486724853516</v>
      </c>
      <c r="P24" s="1">
        <v>29.167263031005859</v>
      </c>
      <c r="Q24" s="1">
        <v>32.763114929199219</v>
      </c>
      <c r="R24" s="1">
        <v>399.980712890625</v>
      </c>
      <c r="S24" s="1">
        <v>396.03634643554688</v>
      </c>
      <c r="T24" s="1">
        <v>15.606826782226563</v>
      </c>
      <c r="U24" s="1">
        <v>38.686111450195313</v>
      </c>
      <c r="V24" s="1">
        <v>27.800315856933594</v>
      </c>
      <c r="W24" s="1">
        <v>68.911262512207031</v>
      </c>
      <c r="X24" s="1">
        <v>300.16397094726563</v>
      </c>
      <c r="Y24" s="1">
        <v>50.245800018310547</v>
      </c>
      <c r="Z24" s="1">
        <v>0.14944916963577271</v>
      </c>
      <c r="AA24" s="1">
        <v>88.026962280273438</v>
      </c>
      <c r="AB24" s="1">
        <v>25.069169998168945</v>
      </c>
      <c r="AC24" s="1">
        <v>0.65304327011108398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1.1035440108355352</v>
      </c>
      <c r="AL24">
        <f>(U24-T24)/(1000-U24)*AK24</f>
        <v>2.6493954444085602E-2</v>
      </c>
      <c r="AM24">
        <f>(P24+273.15)</f>
        <v>302.31726303100584</v>
      </c>
      <c r="AN24">
        <f>(O24+273.15)</f>
        <v>305.75748672485349</v>
      </c>
      <c r="AO24">
        <f>(Y24*AG24+Z24*AH24)*AI24</f>
        <v>8.0393278232367038</v>
      </c>
      <c r="AP24">
        <f>((AO24+0.00000010773*(AN24^4-AM24^4))-AL24*44100)/(L24*51.4+0.00000043092*AM24^3)</f>
        <v>-9.1761530221803955</v>
      </c>
      <c r="AQ24">
        <f>0.61365*EXP(17.502*J24/(240.97+J24))</f>
        <v>4.0608631839408202</v>
      </c>
      <c r="AR24">
        <f>AQ24*1000/AA24</f>
        <v>46.132038170432779</v>
      </c>
      <c r="AS24">
        <f>(AR24-U24)</f>
        <v>7.4459267202374662</v>
      </c>
      <c r="AT24">
        <f>IF(D24,P24,(O24+P24)/2)</f>
        <v>30.887374877929688</v>
      </c>
      <c r="AU24">
        <f>0.61365*EXP(17.502*AT24/(240.97+AT24))</f>
        <v>4.482488891802741</v>
      </c>
      <c r="AV24">
        <f>IF(AS24&lt;&gt;0,(1000-(AR24+U24)/2)/AS24*AL24,0)</f>
        <v>3.407281766430843</v>
      </c>
      <c r="AW24">
        <f>U24*AA24/1000</f>
        <v>3.405420873396797</v>
      </c>
      <c r="AX24">
        <f>(AU24-AW24)</f>
        <v>1.077068018405944</v>
      </c>
      <c r="AY24">
        <f>1/(1.6/F24+1.37/N24)</f>
        <v>2.4047214271851471</v>
      </c>
      <c r="AZ24">
        <f>G24*AA24*0.001</f>
        <v>34.703412020707184</v>
      </c>
      <c r="BA24">
        <f>G24/S24</f>
        <v>0.99545450433631066</v>
      </c>
      <c r="BB24">
        <f>(1-AL24*AA24/AQ24/F24)*100</f>
        <v>96.562013116022882</v>
      </c>
      <c r="BC24">
        <f>(S24-E24/(N24/1.35))</f>
        <v>397.97280401454594</v>
      </c>
      <c r="BD24">
        <f>E24*BB24/100/BC24</f>
        <v>-1.4897253814899434E-2</v>
      </c>
    </row>
    <row r="25" spans="1:56" x14ac:dyDescent="0.35">
      <c r="A25" s="1" t="s">
        <v>0</v>
      </c>
      <c r="B25" s="1" t="s">
        <v>2453</v>
      </c>
      <c r="K25" s="1">
        <v>2.72</v>
      </c>
    </row>
    <row r="26" spans="1:56" x14ac:dyDescent="0.35">
      <c r="A26" s="1" t="s">
        <v>0</v>
      </c>
      <c r="B26" s="1" t="s">
        <v>2452</v>
      </c>
      <c r="K26" s="1">
        <v>2.72</v>
      </c>
    </row>
    <row r="27" spans="1:56" x14ac:dyDescent="0.35">
      <c r="A27" s="1">
        <v>4</v>
      </c>
      <c r="B27" s="1" t="s">
        <v>2451</v>
      </c>
      <c r="C27" s="1">
        <v>1150.5000019781291</v>
      </c>
      <c r="D27" s="1">
        <v>0</v>
      </c>
      <c r="E27">
        <f>(R27-S27*(1000-T27)/(1000-U27))*AK27</f>
        <v>-5.3020260145782538</v>
      </c>
      <c r="F27">
        <f>IF(AV27&lt;&gt;0,1/(1/AV27-1/N27),0)</f>
        <v>18.385195182892765</v>
      </c>
      <c r="G27">
        <f>((AY27-AL27/2)*S27-E27)/(AY27+AL27/2)</f>
        <v>393.38572171713895</v>
      </c>
      <c r="H27">
        <f>AL27*1000</f>
        <v>26.107366894513881</v>
      </c>
      <c r="I27">
        <f>(AQ27-AW27)</f>
        <v>0.63402409096433399</v>
      </c>
      <c r="J27">
        <f>(P27+AP27*D27)</f>
        <v>29.012796401977539</v>
      </c>
      <c r="K27" s="1"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32.52789306640625</v>
      </c>
      <c r="P27" s="1">
        <v>29.012796401977539</v>
      </c>
      <c r="Q27" s="1">
        <v>32.685646057128906</v>
      </c>
      <c r="R27" s="1">
        <v>399.96905517578125</v>
      </c>
      <c r="S27" s="1">
        <v>395.4190673828125</v>
      </c>
      <c r="T27" s="1">
        <v>15.773922920227051</v>
      </c>
      <c r="U27" s="1">
        <v>38.519424438476563</v>
      </c>
      <c r="V27" s="1">
        <v>28.22413444519043</v>
      </c>
      <c r="W27" s="1">
        <v>68.922447204589844</v>
      </c>
      <c r="X27" s="1">
        <v>300.17669677734375</v>
      </c>
      <c r="Y27" s="1">
        <v>99.030303955078125</v>
      </c>
      <c r="Z27" s="1">
        <v>0.11811111867427826</v>
      </c>
      <c r="AA27" s="1">
        <v>88.026435852050781</v>
      </c>
      <c r="AB27" s="1">
        <v>25.050405502319336</v>
      </c>
      <c r="AC27" s="1">
        <v>0.658763587474823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1.1035907969755283</v>
      </c>
      <c r="AL27">
        <f>(U27-T27)/(1000-U27)*AK27</f>
        <v>2.610736689451388E-2</v>
      </c>
      <c r="AM27">
        <f>(P27+273.15)</f>
        <v>302.16279640197752</v>
      </c>
      <c r="AN27">
        <f>(O27+273.15)</f>
        <v>305.67789306640623</v>
      </c>
      <c r="AO27">
        <f>(Y27*AG27+Z27*AH27)*AI27</f>
        <v>15.844848278652535</v>
      </c>
      <c r="AP27">
        <f>((AO27+0.00000010773*(AN27^4-AM27^4))-AL27*44100)/(L27*51.4+0.00000043092*AM27^3)</f>
        <v>-8.9665895107145737</v>
      </c>
      <c r="AQ27">
        <f>0.61365*EXP(17.502*J27/(240.97+J27))</f>
        <v>4.0247517353558084</v>
      </c>
      <c r="AR27">
        <f>AQ27*1000/AA27</f>
        <v>45.722079922903546</v>
      </c>
      <c r="AS27">
        <f>(AR27-U27)</f>
        <v>7.2026554844269839</v>
      </c>
      <c r="AT27">
        <f>IF(D27,P27,(O27+P27)/2)</f>
        <v>30.770344734191895</v>
      </c>
      <c r="AU27">
        <f>0.61365*EXP(17.502*AT27/(240.97+AT27))</f>
        <v>4.4526404004911635</v>
      </c>
      <c r="AV27">
        <f>IF(AS27&lt;&gt;0,(1000-(AR27+U27)/2)/AS27*AL27,0)</f>
        <v>3.4720118180759032</v>
      </c>
      <c r="AW27">
        <f>U27*AA27/1000</f>
        <v>3.3907276443914744</v>
      </c>
      <c r="AX27">
        <f>(AU27-AW27)</f>
        <v>1.061912756099689</v>
      </c>
      <c r="AY27">
        <f>1/(1.6/F27+1.37/N27)</f>
        <v>2.4564352674182879</v>
      </c>
      <c r="AZ27">
        <f>G27*AA27*0.001</f>
        <v>34.628342997846431</v>
      </c>
      <c r="BA27">
        <f>G27/S27</f>
        <v>0.99485774502698665</v>
      </c>
      <c r="BB27">
        <f>(1-AL27*AA27/AQ27/F27)*100</f>
        <v>96.894233156736846</v>
      </c>
      <c r="BC27">
        <f>(S27-E27/(N27/1.35))</f>
        <v>397.091299425378</v>
      </c>
      <c r="BD27">
        <f>E27*BB27/100/BC27</f>
        <v>-1.293747169990995E-2</v>
      </c>
    </row>
    <row r="28" spans="1:56" x14ac:dyDescent="0.35">
      <c r="A28" s="1" t="s">
        <v>0</v>
      </c>
      <c r="B28" s="1" t="s">
        <v>2450</v>
      </c>
      <c r="K28" s="1">
        <v>2.72</v>
      </c>
    </row>
    <row r="29" spans="1:56" x14ac:dyDescent="0.35">
      <c r="A29" s="1" t="s">
        <v>0</v>
      </c>
      <c r="B29" s="1" t="s">
        <v>2449</v>
      </c>
      <c r="K29" s="1">
        <v>2.72</v>
      </c>
    </row>
    <row r="30" spans="1:56" x14ac:dyDescent="0.35">
      <c r="A30" s="1">
        <v>5</v>
      </c>
      <c r="B30" s="1" t="s">
        <v>2448</v>
      </c>
      <c r="C30" s="1">
        <v>1355.5000019781291</v>
      </c>
      <c r="D30" s="1">
        <v>0</v>
      </c>
      <c r="E30">
        <f>(R30-S30*(1000-T30)/(1000-U30))*AK30</f>
        <v>-4.491071700936673</v>
      </c>
      <c r="F30">
        <f>IF(AV30&lt;&gt;0,1/(1/AV30-1/N30),0)</f>
        <v>8.4314426582942943</v>
      </c>
      <c r="G30">
        <f>((AY30-AL30/2)*S30-E30)/(AY30+AL30/2)</f>
        <v>391.94081927582408</v>
      </c>
      <c r="H30">
        <f>AL30*1000</f>
        <v>25.889767961729767</v>
      </c>
      <c r="I30">
        <f>(AQ30-AW30)</f>
        <v>0.76832511678887716</v>
      </c>
      <c r="J30">
        <f>(P30+AP30*D30)</f>
        <v>29.571531295776367</v>
      </c>
      <c r="K30" s="1"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32.468521118164063</v>
      </c>
      <c r="P30" s="1">
        <v>29.571531295776367</v>
      </c>
      <c r="Q30" s="1">
        <v>32.622173309326172</v>
      </c>
      <c r="R30" s="1">
        <v>400.0377197265625</v>
      </c>
      <c r="S30" s="1">
        <v>394.84368896484375</v>
      </c>
      <c r="T30" s="1">
        <v>15.933276176452637</v>
      </c>
      <c r="U30" s="1">
        <v>38.492755889892578</v>
      </c>
      <c r="V30" s="1">
        <v>28.604955673217773</v>
      </c>
      <c r="W30" s="1">
        <v>69.105911254882813</v>
      </c>
      <c r="X30" s="1">
        <v>300.1376953125</v>
      </c>
      <c r="Y30" s="1">
        <v>149.54983520507813</v>
      </c>
      <c r="Z30" s="1">
        <v>6.5081320703029633E-2</v>
      </c>
      <c r="AA30" s="1">
        <v>88.026664733886719</v>
      </c>
      <c r="AB30" s="1">
        <v>24.986764907836914</v>
      </c>
      <c r="AC30" s="1">
        <v>0.65548902750015259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1.103447409237132</v>
      </c>
      <c r="AL30">
        <f>(U30-T30)/(1000-U30)*AK30</f>
        <v>2.5889767961729766E-2</v>
      </c>
      <c r="AM30">
        <f>(P30+273.15)</f>
        <v>302.72153129577634</v>
      </c>
      <c r="AN30">
        <f>(O30+273.15)</f>
        <v>305.61852111816404</v>
      </c>
      <c r="AO30">
        <f>(Y30*AG30+Z30*AH30)*AI30</f>
        <v>23.927973097980612</v>
      </c>
      <c r="AP30">
        <f>((AO30+0.00000010773*(AN30^4-AM30^4))-AL30*44100)/(L30*51.4+0.00000043092*AM30^3)</f>
        <v>-8.8773771816022258</v>
      </c>
      <c r="AQ30">
        <f>0.61365*EXP(17.502*J30/(240.97+J30))</f>
        <v>4.1567140341917943</v>
      </c>
      <c r="AR30">
        <f>AQ30*1000/AA30</f>
        <v>47.221078371626938</v>
      </c>
      <c r="AS30">
        <f>(AR30-U30)</f>
        <v>8.7283224817343594</v>
      </c>
      <c r="AT30">
        <f>IF(D30,P30,(O30+P30)/2)</f>
        <v>31.020026206970215</v>
      </c>
      <c r="AU30">
        <f>0.61365*EXP(17.502*AT30/(240.97+AT30))</f>
        <v>4.5165321693666849</v>
      </c>
      <c r="AV30">
        <f>IF(AS30&lt;&gt;0,(1000-(AR30+U30)/2)/AS30*AL30,0)</f>
        <v>2.8390578342535493</v>
      </c>
      <c r="AW30">
        <f>U30*AA30/1000</f>
        <v>3.3883889174029171</v>
      </c>
      <c r="AX30">
        <f>(AU30-AW30)</f>
        <v>1.1281432519637677</v>
      </c>
      <c r="AY30">
        <f>1/(1.6/F30+1.37/N30)</f>
        <v>1.9614254465908829</v>
      </c>
      <c r="AZ30">
        <f>G30*AA30*0.001</f>
        <v>34.50124309391785</v>
      </c>
      <c r="BA30">
        <f>G30/S30</f>
        <v>0.99264805346989315</v>
      </c>
      <c r="BB30">
        <f>(1-AL30*AA30/AQ30/F30)*100</f>
        <v>93.497350186444493</v>
      </c>
      <c r="BC30">
        <f>(S30-E30/(N30/1.35))</f>
        <v>396.26015014083873</v>
      </c>
      <c r="BD30">
        <f>E30*BB30/100/BC30</f>
        <v>-1.0596657357184795E-2</v>
      </c>
    </row>
    <row r="31" spans="1:56" x14ac:dyDescent="0.35">
      <c r="A31" s="1" t="s">
        <v>0</v>
      </c>
      <c r="B31" s="1" t="s">
        <v>2447</v>
      </c>
      <c r="K31" s="1">
        <v>2.72</v>
      </c>
    </row>
    <row r="32" spans="1:56" x14ac:dyDescent="0.35">
      <c r="A32" s="1" t="s">
        <v>0</v>
      </c>
      <c r="B32" s="1" t="s">
        <v>2446</v>
      </c>
      <c r="K32" s="1">
        <v>2.72</v>
      </c>
    </row>
    <row r="33" spans="1:56" x14ac:dyDescent="0.35">
      <c r="A33" s="1">
        <v>6</v>
      </c>
      <c r="B33" s="1" t="s">
        <v>2445</v>
      </c>
      <c r="C33" s="1">
        <v>1560.5000019781291</v>
      </c>
      <c r="D33" s="1">
        <v>0</v>
      </c>
      <c r="E33">
        <f>(R33-S33*(1000-T33)/(1000-U33))*AK33</f>
        <v>-3.6020950254756006</v>
      </c>
      <c r="F33">
        <f>IF(AV33&lt;&gt;0,1/(1/AV33-1/N33),0)</f>
        <v>-3.1700984072468534</v>
      </c>
      <c r="G33">
        <f>((AY33-AL33/2)*S33-E33)/(AY33+AL33/2)</f>
        <v>395.24259248164975</v>
      </c>
      <c r="H33">
        <f>AL33*1000</f>
        <v>25.949278822483112</v>
      </c>
      <c r="I33">
        <f>(AQ33-AW33)</f>
        <v>-0.17986050912601526</v>
      </c>
      <c r="J33">
        <f>(P33+AP33*D33)</f>
        <v>25.245172500610352</v>
      </c>
      <c r="K33" s="1"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32.435291290283203</v>
      </c>
      <c r="P33" s="1">
        <v>25.245172500610352</v>
      </c>
      <c r="Q33" s="1">
        <v>32.582618713378906</v>
      </c>
      <c r="R33" s="1">
        <v>400.01797485351563</v>
      </c>
      <c r="S33" s="1">
        <v>394.016845703125</v>
      </c>
      <c r="T33" s="1">
        <v>16.090801239013672</v>
      </c>
      <c r="U33" s="1">
        <v>38.695899963378906</v>
      </c>
      <c r="V33" s="1">
        <v>28.942319869995117</v>
      </c>
      <c r="W33" s="1">
        <v>69.601829528808594</v>
      </c>
      <c r="X33" s="1">
        <v>300.15707397460938</v>
      </c>
      <c r="Y33" s="1">
        <v>299.83651733398438</v>
      </c>
      <c r="Z33" s="1">
        <v>0.27599644660949707</v>
      </c>
      <c r="AA33" s="1">
        <v>88.027755737304688</v>
      </c>
      <c r="AB33" s="1">
        <v>24.889553070068359</v>
      </c>
      <c r="AC33" s="1">
        <v>0.60874390602111816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1.1035186543184166</v>
      </c>
      <c r="AL33">
        <f>(U33-T33)/(1000-U33)*AK33</f>
        <v>2.5949278822483112E-2</v>
      </c>
      <c r="AM33">
        <f>(P33+273.15)</f>
        <v>298.39517250061033</v>
      </c>
      <c r="AN33">
        <f>(O33+273.15)</f>
        <v>305.58529129028318</v>
      </c>
      <c r="AO33">
        <f>(Y33*AG33+Z33*AH33)*AI33</f>
        <v>47.973841701138554</v>
      </c>
      <c r="AP33">
        <f>((AO33+0.00000010773*(AN33^4-AM33^4))-AL33*44100)/(L33*51.4+0.00000043092*AM33^3)</f>
        <v>-8.3245084238663623</v>
      </c>
      <c r="AQ33">
        <f>0.61365*EXP(17.502*J33/(240.97+J33))</f>
        <v>3.2264527208854803</v>
      </c>
      <c r="AR33">
        <f>AQ33*1000/AA33</f>
        <v>36.652674987125266</v>
      </c>
      <c r="AS33">
        <f>(AR33-U33)</f>
        <v>-2.0432249762536401</v>
      </c>
      <c r="AT33">
        <f>IF(D33,P33,(O33+P33)/2)</f>
        <v>28.840231895446777</v>
      </c>
      <c r="AU33">
        <f>0.61365*EXP(17.502*AT33/(240.97+AT33))</f>
        <v>3.9847407713056811</v>
      </c>
      <c r="AV33">
        <f>IF(AS33&lt;&gt;0,(1000-(AR33+U33)/2)/AS33*AL33,0)</f>
        <v>-12.22168802876336</v>
      </c>
      <c r="AW33">
        <f>U33*AA33/1000</f>
        <v>3.4063132300114956</v>
      </c>
      <c r="AX33">
        <f>(AU33-AW33)</f>
        <v>0.5784275412941855</v>
      </c>
      <c r="AY33">
        <f>1/(1.6/F33+1.37/N33)</f>
        <v>-5.4156875654861363</v>
      </c>
      <c r="AZ33">
        <f>G33*AA33*0.001</f>
        <v>34.792318387953728</v>
      </c>
      <c r="BA33">
        <f>G33/S33</f>
        <v>1.0031108994244584</v>
      </c>
      <c r="BB33">
        <f>(1-AL33*AA33/AQ33/F33)*100</f>
        <v>122.33299006610183</v>
      </c>
      <c r="BC33">
        <f>(S33-E33/(N33/1.35))</f>
        <v>395.1529281563993</v>
      </c>
      <c r="BD33">
        <f>E33*BB33/100/BC33</f>
        <v>-1.1151506760295414E-2</v>
      </c>
    </row>
    <row r="34" spans="1:56" x14ac:dyDescent="0.35">
      <c r="A34" s="1" t="s">
        <v>0</v>
      </c>
      <c r="B34" s="1" t="s">
        <v>2444</v>
      </c>
      <c r="K34" s="1">
        <v>2.72</v>
      </c>
    </row>
    <row r="35" spans="1:56" x14ac:dyDescent="0.35">
      <c r="A35" s="1" t="s">
        <v>0</v>
      </c>
      <c r="B35" s="1" t="s">
        <v>2443</v>
      </c>
      <c r="K35" s="1">
        <v>2.72</v>
      </c>
    </row>
    <row r="36" spans="1:56" x14ac:dyDescent="0.35">
      <c r="A36" s="1">
        <v>7</v>
      </c>
      <c r="B36" s="1" t="s">
        <v>2442</v>
      </c>
      <c r="C36" s="1">
        <v>1764.5000019781291</v>
      </c>
      <c r="D36" s="1">
        <v>0</v>
      </c>
      <c r="E36">
        <f>(R36-S36*(1000-T36)/(1000-U36))*AK36</f>
        <v>-2.7323039598633363</v>
      </c>
      <c r="F36">
        <f>IF(AV36&lt;&gt;0,1/(1/AV36-1/N36),0)</f>
        <v>-6.1018499270594804</v>
      </c>
      <c r="G36">
        <f>((AY36-AL36/2)*S36-E36)/(AY36+AL36/2)</f>
        <v>392.82057322367626</v>
      </c>
      <c r="H36">
        <f>AL36*1000</f>
        <v>26.270996158971816</v>
      </c>
      <c r="I36">
        <f>(AQ36-AW36)</f>
        <v>0.15483024268499213</v>
      </c>
      <c r="J36">
        <f>(P36+AP36*D36)</f>
        <v>27.096067428588867</v>
      </c>
      <c r="K36" s="1"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32.433708190917969</v>
      </c>
      <c r="P36" s="1">
        <v>27.096067428588867</v>
      </c>
      <c r="Q36" s="1">
        <v>32.564865112304688</v>
      </c>
      <c r="R36" s="1">
        <v>400.146240234375</v>
      </c>
      <c r="S36" s="1">
        <v>393.25985717773438</v>
      </c>
      <c r="T36" s="1">
        <v>16.254505157470703</v>
      </c>
      <c r="U36" s="1">
        <v>39.130207061767578</v>
      </c>
      <c r="V36" s="1">
        <v>29.239635467529297</v>
      </c>
      <c r="W36" s="1">
        <v>70.389900207519531</v>
      </c>
      <c r="X36" s="1">
        <v>300.1480712890625</v>
      </c>
      <c r="Y36" s="1">
        <v>499.95028686523438</v>
      </c>
      <c r="Z36" s="1">
        <v>6.0260742902755737E-2</v>
      </c>
      <c r="AA36" s="1">
        <v>88.028511047363281</v>
      </c>
      <c r="AB36" s="1">
        <v>24.815071105957031</v>
      </c>
      <c r="AC36" s="1">
        <v>0.55259025096893311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1.1034855562097883</v>
      </c>
      <c r="AL36">
        <f>(U36-T36)/(1000-U36)*AK36</f>
        <v>2.6270996158971816E-2</v>
      </c>
      <c r="AM36">
        <f>(P36+273.15)</f>
        <v>300.24606742858884</v>
      </c>
      <c r="AN36">
        <f>(O36+273.15)</f>
        <v>305.58370819091795</v>
      </c>
      <c r="AO36">
        <f>(Y36*AG36+Z36*AH36)*AI36</f>
        <v>79.992044110475945</v>
      </c>
      <c r="AP36">
        <f>((AO36+0.00000010773*(AN36^4-AM36^4))-AL36*44100)/(L36*51.4+0.00000043092*AM36^3)</f>
        <v>-8.3392495529628938</v>
      </c>
      <c r="AQ36">
        <f>0.61365*EXP(17.502*J36/(240.97+J36))</f>
        <v>3.5994041073074121</v>
      </c>
      <c r="AR36">
        <f>AQ36*1000/AA36</f>
        <v>40.889071784603644</v>
      </c>
      <c r="AS36">
        <f>(AR36-U36)</f>
        <v>1.7588647228360657</v>
      </c>
      <c r="AT36">
        <f>IF(D36,P36,(O36+P36)/2)</f>
        <v>29.764887809753418</v>
      </c>
      <c r="AU36">
        <f>0.61365*EXP(17.502*AT36/(240.97+AT36))</f>
        <v>4.2032513461227534</v>
      </c>
      <c r="AV36">
        <f>IF(AS36&lt;&gt;0,(1000-(AR36+U36)/2)/AS36*AL36,0)</f>
        <v>14.338739499361754</v>
      </c>
      <c r="AW36">
        <f>U36*AA36/1000</f>
        <v>3.44457386462242</v>
      </c>
      <c r="AX36">
        <f>(AU36-AW36)</f>
        <v>0.75867748150033343</v>
      </c>
      <c r="AY36">
        <f>1/(1.6/F36+1.37/N36)</f>
        <v>17.285525578271255</v>
      </c>
      <c r="AZ36">
        <f>G36*AA36*0.001</f>
        <v>34.579410169651965</v>
      </c>
      <c r="BA36">
        <f>G36/S36</f>
        <v>0.99888296772212992</v>
      </c>
      <c r="BB36">
        <f>(1-AL36*AA36/AQ36/F36)*100</f>
        <v>110.52950043803422</v>
      </c>
      <c r="BC36">
        <f>(S36-E36/(N36/1.35))</f>
        <v>394.12161195206954</v>
      </c>
      <c r="BD36">
        <f>E36*BB36/100/BC36</f>
        <v>-7.6626143446628476E-3</v>
      </c>
    </row>
    <row r="37" spans="1:56" x14ac:dyDescent="0.35">
      <c r="A37" s="1" t="s">
        <v>0</v>
      </c>
      <c r="B37" s="1" t="s">
        <v>2441</v>
      </c>
      <c r="K37" s="1">
        <v>2.72</v>
      </c>
    </row>
    <row r="38" spans="1:56" x14ac:dyDescent="0.35">
      <c r="A38" s="1" t="s">
        <v>0</v>
      </c>
      <c r="B38" s="1" t="s">
        <v>2440</v>
      </c>
      <c r="K38" s="1">
        <v>2.72</v>
      </c>
    </row>
    <row r="39" spans="1:56" x14ac:dyDescent="0.35">
      <c r="A39" s="1">
        <v>8</v>
      </c>
      <c r="B39" s="1" t="s">
        <v>2439</v>
      </c>
      <c r="C39" s="1">
        <v>1970.0000019669533</v>
      </c>
      <c r="D39" s="1">
        <v>0</v>
      </c>
      <c r="E39">
        <f>(R39-S39*(1000-T39)/(1000-U39))*AK39</f>
        <v>-2.1023258839799475</v>
      </c>
      <c r="F39">
        <f>IF(AV39&lt;&gt;0,1/(1/AV39-1/N39),0)</f>
        <v>-2.1111429753655049</v>
      </c>
      <c r="G39">
        <f>((AY39-AL39/2)*S39-E39)/(AY39+AL39/2)</f>
        <v>396.14375901804993</v>
      </c>
      <c r="H39">
        <f>AL39*1000</f>
        <v>26.791752475127772</v>
      </c>
      <c r="I39">
        <f>(AQ39-AW39)</f>
        <v>-0.54540943984876256</v>
      </c>
      <c r="J39">
        <f>(P39+AP39*D39)</f>
        <v>23.764686584472656</v>
      </c>
      <c r="K39" s="1"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32.460823059082031</v>
      </c>
      <c r="P39" s="1">
        <v>23.764686584472656</v>
      </c>
      <c r="Q39" s="1">
        <v>32.57763671875</v>
      </c>
      <c r="R39" s="1">
        <v>400.06216430664063</v>
      </c>
      <c r="S39" s="1">
        <v>392.439208984375</v>
      </c>
      <c r="T39" s="1">
        <v>16.425651550292969</v>
      </c>
      <c r="U39" s="1">
        <v>39.740036010742188</v>
      </c>
      <c r="V39" s="1">
        <v>29.50279426574707</v>
      </c>
      <c r="W39" s="1">
        <v>71.37872314453125</v>
      </c>
      <c r="X39" s="1">
        <v>300.14761352539063</v>
      </c>
      <c r="Y39" s="1">
        <v>750.81353759765625</v>
      </c>
      <c r="Z39" s="1">
        <v>2.4104854092001915E-2</v>
      </c>
      <c r="AA39" s="1">
        <v>88.029861450195313</v>
      </c>
      <c r="AB39" s="1">
        <v>24.779609680175781</v>
      </c>
      <c r="AC39" s="1">
        <v>0.47151878476142883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1.1034838732551122</v>
      </c>
      <c r="AL39">
        <f>(U39-T39)/(1000-U39)*AK39</f>
        <v>2.6791752475127772E-2</v>
      </c>
      <c r="AM39">
        <f>(P39+273.15)</f>
        <v>296.91468658447263</v>
      </c>
      <c r="AN39">
        <f>(O39+273.15)</f>
        <v>305.61082305908201</v>
      </c>
      <c r="AO39">
        <f>(Y39*AG39+Z39*AH39)*AI39</f>
        <v>120.13016333050655</v>
      </c>
      <c r="AP39">
        <f>((AO39+0.00000010773*(AN39^4-AM39^4))-AL39*44100)/(L39*51.4+0.00000043092*AM39^3)</f>
        <v>-7.9062342362068909</v>
      </c>
      <c r="AQ39">
        <f>0.61365*EXP(17.502*J39/(240.97+J39))</f>
        <v>2.9529004242026446</v>
      </c>
      <c r="AR39">
        <f>AQ39*1000/AA39</f>
        <v>33.544303893665763</v>
      </c>
      <c r="AS39">
        <f>(AR39-U39)</f>
        <v>-6.1957321170764246</v>
      </c>
      <c r="AT39">
        <f>IF(D39,P39,(O39+P39)/2)</f>
        <v>28.112754821777344</v>
      </c>
      <c r="AU39">
        <f>0.61365*EXP(17.502*AT39/(240.97+AT39))</f>
        <v>3.8198556320666368</v>
      </c>
      <c r="AV39">
        <f>IF(AS39&lt;&gt;0,(1000-(AR39+U39)/2)/AS39*AL39,0)</f>
        <v>-4.1657779968375594</v>
      </c>
      <c r="AW39">
        <f>U39*AA39/1000</f>
        <v>3.4983098640514072</v>
      </c>
      <c r="AX39">
        <f>(AU39-AW39)</f>
        <v>0.3215457680152296</v>
      </c>
      <c r="AY39">
        <f>1/(1.6/F39+1.37/N39)</f>
        <v>-2.2840652391020742</v>
      </c>
      <c r="AZ39">
        <f>G39*AA39*0.001</f>
        <v>34.872480220718501</v>
      </c>
      <c r="BA39">
        <f>G39/S39</f>
        <v>1.0094398060868135</v>
      </c>
      <c r="BB39">
        <f>(1-AL39*AA39/AQ39/F39)*100</f>
        <v>137.83246959805052</v>
      </c>
      <c r="BC39">
        <f>(S39-E39/(N39/1.35))</f>
        <v>393.10227187720875</v>
      </c>
      <c r="BD39">
        <f>E39*BB39/100/BC39</f>
        <v>-7.3713328367477435E-3</v>
      </c>
    </row>
    <row r="40" spans="1:56" x14ac:dyDescent="0.35">
      <c r="A40" s="1" t="s">
        <v>0</v>
      </c>
      <c r="B40" s="1" t="s">
        <v>2438</v>
      </c>
      <c r="K40" s="1">
        <v>2.72</v>
      </c>
    </row>
    <row r="41" spans="1:56" x14ac:dyDescent="0.35">
      <c r="A41" s="1" t="s">
        <v>0</v>
      </c>
      <c r="B41" s="1" t="s">
        <v>2437</v>
      </c>
      <c r="K41" s="1">
        <v>2.72</v>
      </c>
    </row>
    <row r="42" spans="1:56" x14ac:dyDescent="0.35">
      <c r="A42" s="1">
        <v>9</v>
      </c>
      <c r="B42" s="1" t="s">
        <v>2436</v>
      </c>
      <c r="C42" s="1">
        <v>2175.0000019669533</v>
      </c>
      <c r="D42" s="1">
        <v>0</v>
      </c>
      <c r="E42">
        <f>(R42-S42*(1000-T42)/(1000-U42))*AK42</f>
        <v>-1.6007985427014761</v>
      </c>
      <c r="F42">
        <f>IF(AV42&lt;&gt;0,1/(1/AV42-1/N42),0)</f>
        <v>-1.5130299291265084</v>
      </c>
      <c r="G42">
        <f>((AY42-AL42/2)*S42-E42)/(AY42+AL42/2)</f>
        <v>398.58804678319785</v>
      </c>
      <c r="H42">
        <f>AL42*1000</f>
        <v>27.352276987647492</v>
      </c>
      <c r="I42">
        <f>(AQ42-AW42)</f>
        <v>-0.99314735075874783</v>
      </c>
      <c r="J42">
        <f>(P42+AP42*D42)</f>
        <v>21.423782348632813</v>
      </c>
      <c r="K42" s="1"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32.512306213378906</v>
      </c>
      <c r="P42" s="1">
        <v>21.423782348632813</v>
      </c>
      <c r="Q42" s="1">
        <v>32.611160278320313</v>
      </c>
      <c r="R42" s="1">
        <v>400.05755615234375</v>
      </c>
      <c r="S42" s="1">
        <v>391.7974853515625</v>
      </c>
      <c r="T42" s="1">
        <v>16.596883773803711</v>
      </c>
      <c r="U42" s="1">
        <v>40.380809783935547</v>
      </c>
      <c r="V42" s="1">
        <v>29.724834442138672</v>
      </c>
      <c r="W42" s="1">
        <v>72.321586608886719</v>
      </c>
      <c r="X42" s="1">
        <v>300.17724609375</v>
      </c>
      <c r="Y42" s="1">
        <v>998.86968994140625</v>
      </c>
      <c r="Z42" s="1">
        <v>5.5440224707126617E-2</v>
      </c>
      <c r="AA42" s="1">
        <v>88.032577514648438</v>
      </c>
      <c r="AB42" s="1">
        <v>24.702377319335938</v>
      </c>
      <c r="AC42" s="1">
        <v>0.39009636640548706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1.1035928165211395</v>
      </c>
      <c r="AL42">
        <f>(U42-T42)/(1000-U42)*AK42</f>
        <v>2.7352276987647493E-2</v>
      </c>
      <c r="AM42">
        <f>(P42+273.15)</f>
        <v>294.57378234863279</v>
      </c>
      <c r="AN42">
        <f>(O42+273.15)</f>
        <v>305.66230621337888</v>
      </c>
      <c r="AO42">
        <f>(Y42*AG42+Z42*AH42)*AI42</f>
        <v>159.81914681838862</v>
      </c>
      <c r="AP42">
        <f>((AO42+0.00000010773*(AN42^4-AM42^4))-AL42*44100)/(L42*51.4+0.00000043092*AM42^3)</f>
        <v>-7.5789797434996187</v>
      </c>
      <c r="AQ42">
        <f>0.61365*EXP(17.502*J42/(240.97+J42))</f>
        <v>2.5616794166498322</v>
      </c>
      <c r="AR42">
        <f>AQ42*1000/AA42</f>
        <v>29.099220867679058</v>
      </c>
      <c r="AS42">
        <f>(AR42-U42)</f>
        <v>-11.281588916256489</v>
      </c>
      <c r="AT42">
        <f>IF(D42,P42,(O42+P42)/2)</f>
        <v>26.968044281005859</v>
      </c>
      <c r="AU42">
        <f>0.61365*EXP(17.502*AT42/(240.97+AT42))</f>
        <v>3.5724476883833662</v>
      </c>
      <c r="AV42">
        <f>IF(AS42&lt;&gt;0,(1000-(AR42+U42)/2)/AS42*AL42,0)</f>
        <v>-2.3402783652093708</v>
      </c>
      <c r="AW42">
        <f>U42*AA42/1000</f>
        <v>3.5548267674085801</v>
      </c>
      <c r="AX42">
        <f>(AU42-AW42)</f>
        <v>1.7620920974786181E-2</v>
      </c>
      <c r="AY42">
        <f>1/(1.6/F42+1.37/N42)</f>
        <v>-1.3560916208470994</v>
      </c>
      <c r="AZ42">
        <f>G42*AA42*0.001</f>
        <v>35.08873312485418</v>
      </c>
      <c r="BA42">
        <f>G42/S42</f>
        <v>1.0173318147398065</v>
      </c>
      <c r="BB42">
        <f>(1-AL42*AA42/AQ42/F42)*100</f>
        <v>162.12474312605724</v>
      </c>
      <c r="BC42">
        <f>(S42-E42/(N42/1.35))</f>
        <v>392.30236907137777</v>
      </c>
      <c r="BD42">
        <f>E42*BB42/100/BC42</f>
        <v>-6.6155362035252808E-3</v>
      </c>
    </row>
    <row r="43" spans="1:56" x14ac:dyDescent="0.35">
      <c r="A43" s="1" t="s">
        <v>0</v>
      </c>
      <c r="B43" s="1" t="s">
        <v>2435</v>
      </c>
      <c r="K43" s="1">
        <v>2.72</v>
      </c>
    </row>
    <row r="44" spans="1:56" x14ac:dyDescent="0.35">
      <c r="A44" s="1" t="s">
        <v>0</v>
      </c>
      <c r="B44" s="1" t="s">
        <v>2434</v>
      </c>
      <c r="K44" s="1">
        <v>2.72</v>
      </c>
    </row>
    <row r="45" spans="1:56" x14ac:dyDescent="0.35">
      <c r="A45" s="1">
        <v>10</v>
      </c>
      <c r="B45" s="1" t="s">
        <v>2433</v>
      </c>
      <c r="C45" s="1">
        <v>2380.0000019669533</v>
      </c>
      <c r="D45" s="1">
        <v>0</v>
      </c>
      <c r="E45">
        <f>(R45-S45*(1000-T45)/(1000-U45))*AK45</f>
        <v>-1.0855959692848578</v>
      </c>
      <c r="F45">
        <f>IF(AV45&lt;&gt;0,1/(1/AV45-1/N45),0)</f>
        <v>-0.97716393618418285</v>
      </c>
      <c r="G45">
        <f>((AY45-AL45/2)*S45-E45)/(AY45+AL45/2)</f>
        <v>404.19665848287252</v>
      </c>
      <c r="H45">
        <f>AL45*1000</f>
        <v>27.961766298067584</v>
      </c>
      <c r="I45">
        <f>(AQ45-AW45)</f>
        <v>-1.8849920853629003</v>
      </c>
      <c r="J45">
        <f>(P45+AP45*D45)</f>
        <v>15.169021606445313</v>
      </c>
      <c r="K45" s="1"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32.578948974609375</v>
      </c>
      <c r="P45" s="1">
        <v>15.169021606445313</v>
      </c>
      <c r="Q45" s="1">
        <v>32.662063598632813</v>
      </c>
      <c r="R45" s="1">
        <v>399.9046630859375</v>
      </c>
      <c r="S45" s="1">
        <v>390.98165893554688</v>
      </c>
      <c r="T45" s="1">
        <v>16.767204284667969</v>
      </c>
      <c r="U45" s="1">
        <v>41.064815521240234</v>
      </c>
      <c r="V45" s="1">
        <v>29.917551040649414</v>
      </c>
      <c r="W45" s="1">
        <v>73.271537780761719</v>
      </c>
      <c r="X45" s="1">
        <v>300.16439819335938</v>
      </c>
      <c r="Y45" s="1">
        <v>1249.315673828125</v>
      </c>
      <c r="Z45" s="1">
        <v>8.4364831447601318E-2</v>
      </c>
      <c r="AA45" s="1">
        <v>88.033416748046875</v>
      </c>
      <c r="AB45" s="1">
        <v>24.676357269287109</v>
      </c>
      <c r="AC45" s="1">
        <v>0.31140697002410889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1.1035455815932327</v>
      </c>
      <c r="AL45">
        <f>(U45-T45)/(1000-U45)*AK45</f>
        <v>2.7961766298067584E-2</v>
      </c>
      <c r="AM45">
        <f>(P45+273.15)</f>
        <v>288.31902160644529</v>
      </c>
      <c r="AN45">
        <f>(O45+273.15)</f>
        <v>305.72894897460935</v>
      </c>
      <c r="AO45">
        <f>(Y45*AG45+Z45*AH45)*AI45</f>
        <v>199.89050334459898</v>
      </c>
      <c r="AP45">
        <f>((AO45+0.00000010773*(AN45^4-AM45^4))-AL45*44100)/(L45*51.4+0.00000043092*AM45^3)</f>
        <v>-6.9512254689699482</v>
      </c>
      <c r="AQ45">
        <f>0.61365*EXP(17.502*J45/(240.97+J45))</f>
        <v>1.7300839331001052</v>
      </c>
      <c r="AR45">
        <f>AQ45*1000/AA45</f>
        <v>19.652581905932774</v>
      </c>
      <c r="AS45">
        <f>(AR45-U45)</f>
        <v>-21.412233615307461</v>
      </c>
      <c r="AT45">
        <f>IF(D45,P45,(O45+P45)/2)</f>
        <v>23.873985290527344</v>
      </c>
      <c r="AU45">
        <f>0.61365*EXP(17.502*AT45/(240.97+AT45))</f>
        <v>2.972378315633005</v>
      </c>
      <c r="AV45">
        <f>IF(AS45&lt;&gt;0,(1000-(AR45+U45)/2)/AS45*AL45,0)</f>
        <v>-1.2662333106688139</v>
      </c>
      <c r="AW45">
        <f>U45*AA45/1000</f>
        <v>3.6150760184630055</v>
      </c>
      <c r="AX45">
        <f>(AU45-AW45)</f>
        <v>-0.64269770283000049</v>
      </c>
      <c r="AY45">
        <f>1/(1.6/F45+1.37/N45)</f>
        <v>-0.75911460558600696</v>
      </c>
      <c r="AZ45">
        <f>G45*AA45*0.001</f>
        <v>35.582812884390698</v>
      </c>
      <c r="BA45">
        <f>G45/S45</f>
        <v>1.0337995382783522</v>
      </c>
      <c r="BB45">
        <f>(1-AL45*AA45/AQ45/F45)*100</f>
        <v>245.60542502068947</v>
      </c>
      <c r="BC45">
        <f>(S45-E45/(N45/1.35))</f>
        <v>391.32405038367006</v>
      </c>
      <c r="BD45">
        <f>E45*BB45/100/BC45</f>
        <v>-6.8134902308084984E-3</v>
      </c>
    </row>
    <row r="46" spans="1:56" x14ac:dyDescent="0.35">
      <c r="A46" s="1" t="s">
        <v>0</v>
      </c>
      <c r="B46" s="1" t="s">
        <v>2432</v>
      </c>
      <c r="K46" s="1">
        <v>2.72</v>
      </c>
    </row>
    <row r="47" spans="1:56" x14ac:dyDescent="0.35">
      <c r="A47" s="1" t="s">
        <v>0</v>
      </c>
      <c r="B47" s="1" t="s">
        <v>2431</v>
      </c>
      <c r="K47" s="1">
        <v>2.72</v>
      </c>
    </row>
    <row r="48" spans="1:56" x14ac:dyDescent="0.35">
      <c r="A48" s="1">
        <v>11</v>
      </c>
      <c r="B48" s="1" t="s">
        <v>2430</v>
      </c>
      <c r="C48" s="1">
        <v>2585.5000019557774</v>
      </c>
      <c r="D48" s="1">
        <v>0</v>
      </c>
      <c r="E48">
        <f>(R48-S48*(1000-T48)/(1000-U48))*AK48</f>
        <v>-0.76206187205670262</v>
      </c>
      <c r="F48">
        <f>IF(AV48&lt;&gt;0,1/(1/AV48-1/N48),0)</f>
        <v>-0.94688866278517303</v>
      </c>
      <c r="G48">
        <f>((AY48-AL48/2)*S48-E48)/(AY48+AL48/2)</f>
        <v>405.13491182682259</v>
      </c>
      <c r="H48">
        <f>AL48*1000</f>
        <v>28.865766512744898</v>
      </c>
      <c r="I48">
        <f>(AQ48-AW48)</f>
        <v>-2.0263079016605641</v>
      </c>
      <c r="J48">
        <f>(P48+AP48*D48)</f>
        <v>14.629538536071777</v>
      </c>
      <c r="K48" s="1"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32.672012329101563</v>
      </c>
      <c r="P48" s="1">
        <v>14.629538536071777</v>
      </c>
      <c r="Q48" s="1">
        <v>32.728569030761719</v>
      </c>
      <c r="R48" s="1">
        <v>399.97360229492188</v>
      </c>
      <c r="S48" s="1">
        <v>390.45123291015625</v>
      </c>
      <c r="T48" s="1">
        <v>16.940158843994141</v>
      </c>
      <c r="U48" s="1">
        <v>41.998310089111328</v>
      </c>
      <c r="V48" s="1">
        <v>30.068439483642578</v>
      </c>
      <c r="W48" s="1">
        <v>74.546150207519531</v>
      </c>
      <c r="X48" s="1">
        <v>300.17135620117188</v>
      </c>
      <c r="Y48" s="1">
        <v>1600.0587158203125</v>
      </c>
      <c r="Z48" s="1">
        <v>6.0261297971010208E-2</v>
      </c>
      <c r="AA48" s="1">
        <v>88.034469604492188</v>
      </c>
      <c r="AB48" s="1">
        <v>24.576686859130859</v>
      </c>
      <c r="AC48" s="1">
        <v>0.17394359409809113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1.1035711625043081</v>
      </c>
      <c r="AL48">
        <f>(U48-T48)/(1000-U48)*AK48</f>
        <v>2.8865766512744896E-2</v>
      </c>
      <c r="AM48">
        <f>(P48+273.15)</f>
        <v>287.77953853607175</v>
      </c>
      <c r="AN48">
        <f>(O48+273.15)</f>
        <v>305.82201232910154</v>
      </c>
      <c r="AO48">
        <f>(Y48*AG48+Z48*AH48)*AI48</f>
        <v>256.00938880899412</v>
      </c>
      <c r="AP48">
        <f>((AO48+0.00000010773*(AN48^4-AM48^4))-AL48*44100)/(L48*51.4+0.00000043092*AM48^3)</f>
        <v>-6.7637143009814817</v>
      </c>
      <c r="AQ48">
        <f>0.61365*EXP(17.502*J48/(240.97+J48))</f>
        <v>1.6709910513193449</v>
      </c>
      <c r="AR48">
        <f>AQ48*1000/AA48</f>
        <v>18.981099776332137</v>
      </c>
      <c r="AS48">
        <f>(AR48-U48)</f>
        <v>-23.017210312779191</v>
      </c>
      <c r="AT48">
        <f>IF(D48,P48,(O48+P48)/2)</f>
        <v>23.65077543258667</v>
      </c>
      <c r="AU48">
        <f>0.61365*EXP(17.502*AT48/(240.97+AT48))</f>
        <v>2.9327194268662504</v>
      </c>
      <c r="AV48">
        <f>IF(AS48&lt;&gt;0,(1000-(AR48+U48)/2)/AS48*AL48,0)</f>
        <v>-1.2158579353805001</v>
      </c>
      <c r="AW48">
        <f>U48*AA48/1000</f>
        <v>3.6972989529799087</v>
      </c>
      <c r="AX48">
        <f>(AU48-AW48)</f>
        <v>-0.76457952611365831</v>
      </c>
      <c r="AY48">
        <f>1/(1.6/F48+1.37/N48)</f>
        <v>-0.73009905325235147</v>
      </c>
      <c r="AZ48">
        <f>G48*AA48*0.001</f>
        <v>35.665837080937038</v>
      </c>
      <c r="BA48">
        <f>G48/S48</f>
        <v>1.037606947242103</v>
      </c>
      <c r="BB48">
        <f>(1-AL48*AA48/AQ48/F48)*100</f>
        <v>260.60638450866213</v>
      </c>
      <c r="BC48">
        <f>(S48-E48/(N48/1.35))</f>
        <v>390.69158334928403</v>
      </c>
      <c r="BD48">
        <f>E48*BB48/100/BC48</f>
        <v>-5.0832471881292161E-3</v>
      </c>
    </row>
    <row r="49" spans="1:56" x14ac:dyDescent="0.35">
      <c r="A49" s="1" t="s">
        <v>0</v>
      </c>
      <c r="B49" s="1" t="s">
        <v>2429</v>
      </c>
      <c r="K49" s="1">
        <v>2.72</v>
      </c>
    </row>
    <row r="50" spans="1:56" x14ac:dyDescent="0.35">
      <c r="A50" s="1" t="s">
        <v>0</v>
      </c>
      <c r="B50" s="1" t="s">
        <v>2424</v>
      </c>
      <c r="K50" s="1">
        <v>2.72</v>
      </c>
    </row>
    <row r="51" spans="1:56" x14ac:dyDescent="0.35">
      <c r="A51" s="1">
        <v>12</v>
      </c>
      <c r="B51" s="1" t="s">
        <v>2428</v>
      </c>
      <c r="C51" s="1">
        <v>2792.0000019446015</v>
      </c>
      <c r="D51" s="1">
        <v>0</v>
      </c>
      <c r="E51">
        <f>(R51-S51*(1000-T51)/(1000-U51))*AK51</f>
        <v>2.8372642968045161E-2</v>
      </c>
      <c r="F51">
        <f>IF(AV51&lt;&gt;0,1/(1/AV51-1/N51),0)</f>
        <v>-1.10372555337981</v>
      </c>
      <c r="G51">
        <f>((AY51-AL51/2)*S51-E51)/(AY51+AL51/2)</f>
        <v>402.7126296425896</v>
      </c>
      <c r="H51">
        <f>AL51*1000</f>
        <v>29.995269109583589</v>
      </c>
      <c r="I51">
        <f>(AQ51-AW51)</f>
        <v>-1.7163517012681484</v>
      </c>
      <c r="J51">
        <f>(P51+AP51*D51)</f>
        <v>18.064727783203125</v>
      </c>
      <c r="K51" s="1"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32.801868438720703</v>
      </c>
      <c r="P51" s="1">
        <v>18.064727783203125</v>
      </c>
      <c r="Q51" s="1">
        <v>32.829666137695313</v>
      </c>
      <c r="R51" s="1">
        <v>399.86660766601563</v>
      </c>
      <c r="S51" s="1">
        <v>389.26382446289063</v>
      </c>
      <c r="T51" s="1">
        <v>17.118402481079102</v>
      </c>
      <c r="U51" s="1">
        <v>43.118789672851563</v>
      </c>
      <c r="V51" s="1">
        <v>30.164581298828125</v>
      </c>
      <c r="W51" s="1">
        <v>75.980232238769531</v>
      </c>
      <c r="X51" s="1">
        <v>300.26165771484375</v>
      </c>
      <c r="Y51" s="1">
        <v>1998.81640625</v>
      </c>
      <c r="Z51" s="1">
        <v>4.8208278603851795E-3</v>
      </c>
      <c r="AA51" s="1">
        <v>88.037612915039063</v>
      </c>
      <c r="AB51" s="1">
        <v>24.505592346191406</v>
      </c>
      <c r="AC51" s="1">
        <v>-7.9364031553268433E-3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1.1039031533633961</v>
      </c>
      <c r="AL51">
        <f>(U51-T51)/(1000-U51)*AK51</f>
        <v>2.999526910958359E-2</v>
      </c>
      <c r="AM51">
        <f>(P51+273.15)</f>
        <v>291.2147277832031</v>
      </c>
      <c r="AN51">
        <f>(O51+273.15)</f>
        <v>305.95186843872068</v>
      </c>
      <c r="AO51">
        <f>(Y51*AG51+Z51*AH51)*AI51</f>
        <v>319.81061785167549</v>
      </c>
      <c r="AP51">
        <f>((AO51+0.00000010773*(AN51^4-AM51^4))-AL51*44100)/(L51*51.4+0.00000043092*AM51^3)</f>
        <v>-6.9113141880730478</v>
      </c>
      <c r="AQ51">
        <f>0.61365*EXP(17.502*J51/(240.97+J51))</f>
        <v>2.0797236133153412</v>
      </c>
      <c r="AR51">
        <f>AQ51*1000/AA51</f>
        <v>23.62312589418325</v>
      </c>
      <c r="AS51">
        <f>(AR51-U51)</f>
        <v>-19.495663778668312</v>
      </c>
      <c r="AT51">
        <f>IF(D51,P51,(O51+P51)/2)</f>
        <v>25.433298110961914</v>
      </c>
      <c r="AU51">
        <f>0.61365*EXP(17.502*AT51/(240.97+AT51))</f>
        <v>3.2627507500146997</v>
      </c>
      <c r="AV51">
        <f>IF(AS51&lt;&gt;0,(1000-(AR51+U51)/2)/AS51*AL51,0)</f>
        <v>-1.4872178028709797</v>
      </c>
      <c r="AW51">
        <f>U51*AA51/1000</f>
        <v>3.7960753145834896</v>
      </c>
      <c r="AX51">
        <f>(AU51-AW51)</f>
        <v>-0.53332456456878985</v>
      </c>
      <c r="AY51">
        <f>1/(1.6/F51+1.37/N51)</f>
        <v>-0.88529396615947742</v>
      </c>
      <c r="AZ51">
        <f>G51*AA51*0.001</f>
        <v>35.45385860447179</v>
      </c>
      <c r="BA51">
        <f>G51/S51</f>
        <v>1.0345493321868677</v>
      </c>
      <c r="BB51">
        <f>(1-AL51*AA51/AQ51/F51)*100</f>
        <v>215.04143776677248</v>
      </c>
      <c r="BC51">
        <f>(S51-E51/(N51/1.35))</f>
        <v>389.25487587558212</v>
      </c>
      <c r="BD51">
        <f>E51*BB51/100/BC51</f>
        <v>1.5674290330641613E-4</v>
      </c>
    </row>
    <row r="52" spans="1:56" x14ac:dyDescent="0.35">
      <c r="A52" s="1" t="s">
        <v>0</v>
      </c>
      <c r="B52" s="1" t="s">
        <v>2427</v>
      </c>
    </row>
    <row r="53" spans="1:56" x14ac:dyDescent="0.35">
      <c r="A53" s="1" t="s">
        <v>0</v>
      </c>
      <c r="B53" s="1" t="s">
        <v>2426</v>
      </c>
    </row>
    <row r="54" spans="1:56" x14ac:dyDescent="0.35">
      <c r="A54" s="1" t="s">
        <v>0</v>
      </c>
      <c r="B54" s="1" t="s">
        <v>2425</v>
      </c>
    </row>
    <row r="55" spans="1:56" x14ac:dyDescent="0.35">
      <c r="A55" s="1" t="s">
        <v>0</v>
      </c>
      <c r="B55" s="1" t="s">
        <v>2424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E399D-642E-4A76-8ED7-DC42A63406E2}">
  <dimension ref="A1:BD55"/>
  <sheetViews>
    <sheetView zoomScale="50" workbookViewId="0">
      <selection activeCell="K18" sqref="K18:K51"/>
    </sheetView>
  </sheetViews>
  <sheetFormatPr defaultRowHeight="14.5" x14ac:dyDescent="0.35"/>
  <sheetData>
    <row r="1" spans="1:56" x14ac:dyDescent="0.35">
      <c r="A1" s="1" t="s">
        <v>70</v>
      </c>
    </row>
    <row r="2" spans="1:56" x14ac:dyDescent="0.35">
      <c r="A2" s="1" t="s">
        <v>3409</v>
      </c>
    </row>
    <row r="3" spans="1:56" x14ac:dyDescent="0.35">
      <c r="A3" s="1" t="s">
        <v>69</v>
      </c>
      <c r="B3" s="1" t="s">
        <v>624</v>
      </c>
    </row>
    <row r="4" spans="1:56" x14ac:dyDescent="0.35">
      <c r="A4" s="1" t="s">
        <v>67</v>
      </c>
      <c r="B4" s="1" t="s">
        <v>66</v>
      </c>
      <c r="C4" s="1">
        <v>1</v>
      </c>
      <c r="D4" s="1">
        <v>0.15999999642372131</v>
      </c>
    </row>
    <row r="5" spans="1:56" x14ac:dyDescent="0.35">
      <c r="A5" s="1" t="s">
        <v>65</v>
      </c>
      <c r="B5" s="1">
        <v>4</v>
      </c>
    </row>
    <row r="6" spans="1:56" x14ac:dyDescent="0.35">
      <c r="A6" s="1" t="s">
        <v>64</v>
      </c>
      <c r="B6" s="1" t="s">
        <v>623</v>
      </c>
    </row>
    <row r="7" spans="1:56" x14ac:dyDescent="0.35">
      <c r="A7" s="1" t="s">
        <v>0</v>
      </c>
      <c r="B7" s="1" t="s">
        <v>62</v>
      </c>
    </row>
    <row r="9" spans="1:56" x14ac:dyDescent="0.35">
      <c r="A9" s="1" t="s">
        <v>61</v>
      </c>
      <c r="B9" s="1" t="s">
        <v>60</v>
      </c>
      <c r="C9" s="1" t="s">
        <v>59</v>
      </c>
      <c r="D9" s="1" t="s">
        <v>58</v>
      </c>
      <c r="E9" s="1" t="s">
        <v>57</v>
      </c>
      <c r="F9" s="1" t="s">
        <v>56</v>
      </c>
      <c r="G9" s="1" t="s">
        <v>55</v>
      </c>
      <c r="H9" s="1" t="s">
        <v>54</v>
      </c>
      <c r="I9" s="1" t="s">
        <v>53</v>
      </c>
      <c r="J9" s="1" t="s">
        <v>52</v>
      </c>
      <c r="K9" s="1" t="s">
        <v>51</v>
      </c>
      <c r="L9" s="1" t="s">
        <v>50</v>
      </c>
      <c r="M9" s="1" t="s">
        <v>49</v>
      </c>
      <c r="N9" s="1" t="s">
        <v>48</v>
      </c>
      <c r="O9" s="1" t="s">
        <v>47</v>
      </c>
      <c r="P9" s="1" t="s">
        <v>46</v>
      </c>
      <c r="Q9" s="1" t="s">
        <v>45</v>
      </c>
      <c r="R9" s="1" t="s">
        <v>44</v>
      </c>
      <c r="S9" s="1" t="s">
        <v>43</v>
      </c>
      <c r="T9" s="1" t="s">
        <v>42</v>
      </c>
      <c r="U9" s="1" t="s">
        <v>41</v>
      </c>
      <c r="V9" s="1" t="s">
        <v>40</v>
      </c>
      <c r="W9" s="1" t="s">
        <v>39</v>
      </c>
      <c r="X9" s="1" t="s">
        <v>38</v>
      </c>
      <c r="Y9" s="1" t="s">
        <v>37</v>
      </c>
      <c r="Z9" s="1" t="s">
        <v>36</v>
      </c>
      <c r="AA9" s="1" t="s">
        <v>35</v>
      </c>
      <c r="AB9" s="1" t="s">
        <v>34</v>
      </c>
      <c r="AC9" s="1" t="s">
        <v>33</v>
      </c>
      <c r="AD9" s="1" t="s">
        <v>32</v>
      </c>
      <c r="AE9" s="1" t="s">
        <v>31</v>
      </c>
      <c r="AF9" s="1" t="s">
        <v>30</v>
      </c>
      <c r="AG9" s="1" t="s">
        <v>29</v>
      </c>
      <c r="AH9" s="1" t="s">
        <v>28</v>
      </c>
      <c r="AI9" s="1" t="s">
        <v>27</v>
      </c>
      <c r="AJ9" s="1" t="s">
        <v>26</v>
      </c>
      <c r="AK9" s="1" t="s">
        <v>25</v>
      </c>
      <c r="AL9" s="1" t="s">
        <v>24</v>
      </c>
      <c r="AM9" s="1" t="s">
        <v>23</v>
      </c>
      <c r="AN9" s="1" t="s">
        <v>22</v>
      </c>
      <c r="AO9" s="1" t="s">
        <v>21</v>
      </c>
      <c r="AP9" s="1" t="s">
        <v>20</v>
      </c>
      <c r="AQ9" s="1" t="s">
        <v>19</v>
      </c>
      <c r="AR9" s="1" t="s">
        <v>18</v>
      </c>
      <c r="AS9" s="1" t="s">
        <v>17</v>
      </c>
      <c r="AT9" s="1" t="s">
        <v>16</v>
      </c>
      <c r="AU9" s="1" t="s">
        <v>15</v>
      </c>
      <c r="AV9" s="1" t="s">
        <v>14</v>
      </c>
      <c r="AW9" s="1" t="s">
        <v>13</v>
      </c>
      <c r="AX9" s="1" t="s">
        <v>12</v>
      </c>
      <c r="AY9" s="1" t="s">
        <v>11</v>
      </c>
      <c r="AZ9" s="1" t="s">
        <v>10</v>
      </c>
      <c r="BA9" s="1" t="s">
        <v>9</v>
      </c>
      <c r="BB9" s="1" t="s">
        <v>8</v>
      </c>
      <c r="BC9" s="1" t="s">
        <v>7</v>
      </c>
      <c r="BD9" s="1" t="s">
        <v>6</v>
      </c>
    </row>
    <row r="10" spans="1:56" x14ac:dyDescent="0.35">
      <c r="A10" s="1" t="s">
        <v>5</v>
      </c>
      <c r="B10" s="1" t="s">
        <v>5</v>
      </c>
      <c r="C10" s="1" t="s">
        <v>5</v>
      </c>
      <c r="D10" s="1" t="s">
        <v>5</v>
      </c>
      <c r="E10" s="1" t="s">
        <v>4</v>
      </c>
      <c r="F10" s="1" t="s">
        <v>4</v>
      </c>
      <c r="G10" s="1" t="s">
        <v>4</v>
      </c>
      <c r="H10" s="1" t="s">
        <v>4</v>
      </c>
      <c r="I10" s="1" t="s">
        <v>4</v>
      </c>
      <c r="J10" s="1" t="s">
        <v>4</v>
      </c>
      <c r="K10" s="1" t="s">
        <v>5</v>
      </c>
      <c r="L10" s="1" t="s">
        <v>4</v>
      </c>
      <c r="M10" s="1" t="s">
        <v>5</v>
      </c>
      <c r="N10" s="1" t="s">
        <v>4</v>
      </c>
      <c r="O10" s="1" t="s">
        <v>5</v>
      </c>
      <c r="P10" s="1" t="s">
        <v>5</v>
      </c>
      <c r="Q10" s="1" t="s">
        <v>5</v>
      </c>
      <c r="R10" s="1" t="s">
        <v>5</v>
      </c>
      <c r="S10" s="1" t="s">
        <v>5</v>
      </c>
      <c r="T10" s="1" t="s">
        <v>5</v>
      </c>
      <c r="U10" s="1" t="s">
        <v>5</v>
      </c>
      <c r="V10" s="1" t="s">
        <v>5</v>
      </c>
      <c r="W10" s="1" t="s">
        <v>5</v>
      </c>
      <c r="X10" s="1" t="s">
        <v>5</v>
      </c>
      <c r="Y10" s="1" t="s">
        <v>5</v>
      </c>
      <c r="Z10" s="1" t="s">
        <v>5</v>
      </c>
      <c r="AA10" s="1" t="s">
        <v>5</v>
      </c>
      <c r="AB10" s="1" t="s">
        <v>5</v>
      </c>
      <c r="AC10" s="1" t="s">
        <v>5</v>
      </c>
      <c r="AD10" s="1" t="s">
        <v>5</v>
      </c>
      <c r="AE10" s="1" t="s">
        <v>5</v>
      </c>
      <c r="AF10" s="1" t="s">
        <v>5</v>
      </c>
      <c r="AG10" s="1" t="s">
        <v>5</v>
      </c>
      <c r="AH10" s="1" t="s">
        <v>5</v>
      </c>
      <c r="AI10" s="1" t="s">
        <v>5</v>
      </c>
      <c r="AJ10" s="1" t="s">
        <v>5</v>
      </c>
      <c r="AK10" s="1" t="s">
        <v>4</v>
      </c>
      <c r="AL10" s="1" t="s">
        <v>4</v>
      </c>
      <c r="AM10" s="1" t="s">
        <v>4</v>
      </c>
      <c r="AN10" s="1" t="s">
        <v>4</v>
      </c>
      <c r="AO10" s="1" t="s">
        <v>4</v>
      </c>
      <c r="AP10" s="1" t="s">
        <v>4</v>
      </c>
      <c r="AQ10" s="1" t="s">
        <v>4</v>
      </c>
      <c r="AR10" s="1" t="s">
        <v>4</v>
      </c>
      <c r="AS10" s="1" t="s">
        <v>4</v>
      </c>
      <c r="AT10" s="1" t="s">
        <v>4</v>
      </c>
      <c r="AU10" s="1" t="s">
        <v>4</v>
      </c>
      <c r="AV10" s="1" t="s">
        <v>4</v>
      </c>
      <c r="AW10" s="1" t="s">
        <v>4</v>
      </c>
      <c r="AX10" s="1" t="s">
        <v>4</v>
      </c>
      <c r="AY10" s="1" t="s">
        <v>4</v>
      </c>
      <c r="AZ10" s="1" t="s">
        <v>4</v>
      </c>
      <c r="BA10" s="1" t="s">
        <v>4</v>
      </c>
      <c r="BB10" s="1" t="s">
        <v>4</v>
      </c>
      <c r="BC10" s="1" t="s">
        <v>4</v>
      </c>
      <c r="BD10" s="1" t="s">
        <v>4</v>
      </c>
    </row>
    <row r="11" spans="1:56" x14ac:dyDescent="0.35">
      <c r="A11" s="1" t="s">
        <v>0</v>
      </c>
      <c r="B11" s="1" t="s">
        <v>3408</v>
      </c>
    </row>
    <row r="12" spans="1:56" x14ac:dyDescent="0.35">
      <c r="A12" s="1" t="s">
        <v>0</v>
      </c>
      <c r="B12" s="1" t="s">
        <v>3407</v>
      </c>
    </row>
    <row r="13" spans="1:56" x14ac:dyDescent="0.35">
      <c r="A13" s="1" t="s">
        <v>0</v>
      </c>
      <c r="B13" s="1" t="s">
        <v>3406</v>
      </c>
    </row>
    <row r="14" spans="1:56" x14ac:dyDescent="0.35">
      <c r="A14" s="1" t="s">
        <v>0</v>
      </c>
      <c r="B14" s="1" t="s">
        <v>3405</v>
      </c>
    </row>
    <row r="15" spans="1:56" x14ac:dyDescent="0.35">
      <c r="A15" s="1" t="s">
        <v>0</v>
      </c>
      <c r="B15" s="1" t="s">
        <v>3404</v>
      </c>
    </row>
    <row r="16" spans="1:56" x14ac:dyDescent="0.35">
      <c r="A16" s="1" t="s">
        <v>0</v>
      </c>
      <c r="B16" s="1" t="s">
        <v>3403</v>
      </c>
    </row>
    <row r="17" spans="1:56" x14ac:dyDescent="0.35">
      <c r="A17" s="1" t="s">
        <v>0</v>
      </c>
      <c r="B17" s="1" t="s">
        <v>3402</v>
      </c>
    </row>
    <row r="18" spans="1:56" x14ac:dyDescent="0.35">
      <c r="A18" s="1">
        <v>1</v>
      </c>
      <c r="B18" s="1" t="s">
        <v>3401</v>
      </c>
      <c r="C18" s="1">
        <v>392.00001680850983</v>
      </c>
      <c r="D18" s="1">
        <v>0</v>
      </c>
      <c r="E18">
        <f>(R18-S18*(1000-T18)/(1000-U18))*AK18</f>
        <v>-4.0132472619145174</v>
      </c>
      <c r="F18">
        <f>IF(AV18&lt;&gt;0,1/(1/AV18-1/N18),0)</f>
        <v>2.7981459592916837</v>
      </c>
      <c r="G18">
        <f>((AY18-AL18/2)*S18-E18)/(AY18+AL18/2)</f>
        <v>386.80383597721504</v>
      </c>
      <c r="H18">
        <f>AL18*1000</f>
        <v>28.443687311765213</v>
      </c>
      <c r="I18">
        <f>(AQ18-AW18)</f>
        <v>1.4960589684024082</v>
      </c>
      <c r="J18">
        <f>(P18+AP18*D18)</f>
        <v>27.551036834716797</v>
      </c>
      <c r="K18" s="1">
        <v>2.72</v>
      </c>
      <c r="L18">
        <f>(K18*AE18+AF18)</f>
        <v>2.140174012184143</v>
      </c>
      <c r="M18" s="1">
        <v>0.5</v>
      </c>
      <c r="N18">
        <f>L18*(M18+1)*(M18+1)/(M18*M18+1)</f>
        <v>3.8523132219314578</v>
      </c>
      <c r="O18" s="1">
        <v>27.681434631347656</v>
      </c>
      <c r="P18" s="1">
        <v>27.551036834716797</v>
      </c>
      <c r="Q18" s="1">
        <v>27.738672256469727</v>
      </c>
      <c r="R18" s="1">
        <v>399.88626098632813</v>
      </c>
      <c r="S18" s="1">
        <v>393.37222290039063</v>
      </c>
      <c r="T18" s="1">
        <v>-0.22682119905948639</v>
      </c>
      <c r="U18" s="1">
        <v>24.949850082397461</v>
      </c>
      <c r="V18" s="1">
        <v>-0.53707551956176758</v>
      </c>
      <c r="W18" s="1">
        <v>59.077171325683594</v>
      </c>
      <c r="X18" s="1">
        <v>299.62872314453125</v>
      </c>
      <c r="Y18" s="1">
        <v>0.26772630214691162</v>
      </c>
      <c r="Z18" s="1">
        <v>0.35230901837348938</v>
      </c>
      <c r="AA18" s="1">
        <v>88.200332641601563</v>
      </c>
      <c r="AB18" s="1">
        <v>10.670862197875977</v>
      </c>
      <c r="AC18" s="1">
        <v>1.061800479888916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1.1015761880313648</v>
      </c>
      <c r="AL18">
        <f>(U18-T18)/(1000-U18)*AK18</f>
        <v>2.8443687311765213E-2</v>
      </c>
      <c r="AM18">
        <f>(P18+273.15)</f>
        <v>300.70103683471677</v>
      </c>
      <c r="AN18">
        <f>(O18+273.15)</f>
        <v>300.83143463134763</v>
      </c>
      <c r="AO18">
        <f>(Y18*AG18+Z18*AH18)*AI18</f>
        <v>4.2836207386041991E-2</v>
      </c>
      <c r="AP18">
        <f>((AO18+0.00000010773*(AN18^4-AM18^4))-AL18*44100)/(L18*51.4+0.00000043092*AM18^3)</f>
        <v>-10.292302966430595</v>
      </c>
      <c r="AQ18">
        <f>0.61365*EXP(17.502*J18/(240.97+J18))</f>
        <v>3.6966440450279543</v>
      </c>
      <c r="AR18">
        <f>AQ18*1000/AA18</f>
        <v>41.911905934063945</v>
      </c>
      <c r="AS18">
        <f>(AR18-U18)</f>
        <v>16.962055851666484</v>
      </c>
      <c r="AT18">
        <f>IF(D18,P18,(O18+P18)/2)</f>
        <v>27.616235733032227</v>
      </c>
      <c r="AU18">
        <f>0.61365*EXP(17.502*AT18/(240.97+AT18))</f>
        <v>3.7107650190289148</v>
      </c>
      <c r="AV18">
        <f>IF(AS18&lt;&gt;0,(1000-(AR18+U18)/2)/AS18*AL18,0)</f>
        <v>1.6208406641014701</v>
      </c>
      <c r="AW18">
        <f>U18*AA18/1000</f>
        <v>2.2005850766255461</v>
      </c>
      <c r="AX18">
        <f>(AU18-AW18)</f>
        <v>1.5101799424033686</v>
      </c>
      <c r="AY18">
        <f>1/(1.6/F18+1.37/N18)</f>
        <v>1.0782395669348483</v>
      </c>
      <c r="AZ18">
        <f>G18*AA18*0.001</f>
        <v>34.116227000237856</v>
      </c>
      <c r="BA18">
        <f>G18/S18</f>
        <v>0.9833023621374537</v>
      </c>
      <c r="BB18">
        <f>(1-AL18*AA18/AQ18/F18)*100</f>
        <v>75.746293364938609</v>
      </c>
      <c r="BC18">
        <f>(S18-E18/(N18/1.35))</f>
        <v>394.77862043129238</v>
      </c>
      <c r="BD18">
        <f>E18*BB18/100/BC18</f>
        <v>-7.7002296658038021E-3</v>
      </c>
    </row>
    <row r="19" spans="1:56" x14ac:dyDescent="0.35">
      <c r="A19" s="1" t="s">
        <v>0</v>
      </c>
      <c r="B19" s="1" t="s">
        <v>3400</v>
      </c>
      <c r="K19" s="1">
        <v>2.72</v>
      </c>
    </row>
    <row r="20" spans="1:56" x14ac:dyDescent="0.35">
      <c r="A20" s="1" t="s">
        <v>0</v>
      </c>
      <c r="B20" s="1" t="s">
        <v>3399</v>
      </c>
      <c r="K20" s="1">
        <v>2.72</v>
      </c>
    </row>
    <row r="21" spans="1:56" x14ac:dyDescent="0.35">
      <c r="A21" s="1">
        <v>2</v>
      </c>
      <c r="B21" s="1" t="s">
        <v>3398</v>
      </c>
      <c r="C21" s="1">
        <v>595.5000168196857</v>
      </c>
      <c r="D21" s="1">
        <v>0</v>
      </c>
      <c r="E21">
        <f>(R21-S21*(1000-T21)/(1000-U21))*AK21</f>
        <v>-3.578393946999463</v>
      </c>
      <c r="F21">
        <f>IF(AV21&lt;&gt;0,1/(1/AV21-1/N21),0)</f>
        <v>2.7063212374149566</v>
      </c>
      <c r="G21">
        <f>((AY21-AL21/2)*S21-E21)/(AY21+AL21/2)</f>
        <v>385.79366555977606</v>
      </c>
      <c r="H21">
        <f>AL21*1000</f>
        <v>28.647268522948817</v>
      </c>
      <c r="I21">
        <f>(AQ21-AW21)</f>
        <v>1.5357716706366378</v>
      </c>
      <c r="J21">
        <f>(P21+AP21*D21)</f>
        <v>27.809419631958008</v>
      </c>
      <c r="K21" s="1">
        <v>2.72</v>
      </c>
      <c r="L21">
        <f>(K21*AE21+AF21)</f>
        <v>2.140174012184143</v>
      </c>
      <c r="M21" s="1">
        <v>0.5</v>
      </c>
      <c r="N21">
        <f>L21*(M21+1)*(M21+1)/(M21*M21+1)</f>
        <v>3.8523132219314578</v>
      </c>
      <c r="O21" s="1">
        <v>27.913005828857422</v>
      </c>
      <c r="P21" s="1">
        <v>27.809419631958008</v>
      </c>
      <c r="Q21" s="1">
        <v>28.000455856323242</v>
      </c>
      <c r="R21" s="1">
        <v>399.94021606445313</v>
      </c>
      <c r="S21" s="1">
        <v>392.96719360351563</v>
      </c>
      <c r="T21" s="1">
        <v>-0.223044753074646</v>
      </c>
      <c r="U21" s="1">
        <v>25.136474609375</v>
      </c>
      <c r="V21" s="1">
        <v>-0.5210564136505127</v>
      </c>
      <c r="W21" s="1">
        <v>58.721492767333984</v>
      </c>
      <c r="X21" s="1">
        <v>299.54006958007813</v>
      </c>
      <c r="Y21" s="1">
        <v>26.164173126220703</v>
      </c>
      <c r="Z21" s="1">
        <v>0.28158155083656311</v>
      </c>
      <c r="AA21" s="1">
        <v>88.202919006347656</v>
      </c>
      <c r="AB21" s="1">
        <v>10.826755523681641</v>
      </c>
      <c r="AC21" s="1">
        <v>1.0699574947357178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1.1012502558091106</v>
      </c>
      <c r="AL21">
        <f>(U21-T21)/(1000-U21)*AK21</f>
        <v>2.8647268522948816E-2</v>
      </c>
      <c r="AM21">
        <f>(P21+273.15)</f>
        <v>300.95941963195799</v>
      </c>
      <c r="AN21">
        <f>(O21+273.15)</f>
        <v>301.0630058288574</v>
      </c>
      <c r="AO21">
        <f>(Y21*AG21+Z21*AH21)*AI21</f>
        <v>4.1862676066249378</v>
      </c>
      <c r="AP21">
        <f>((AO21+0.00000010773*(AN21^4-AM21^4))-AL21*44100)/(L21*51.4+0.00000043092*AM21^3)</f>
        <v>-10.332012850125615</v>
      </c>
      <c r="AQ21">
        <f>0.61365*EXP(17.502*J21/(240.97+J21))</f>
        <v>3.7528821047124552</v>
      </c>
      <c r="AR21">
        <f>AQ21*1000/AA21</f>
        <v>42.548275578525619</v>
      </c>
      <c r="AS21">
        <f>(AR21-U21)</f>
        <v>17.411800969150619</v>
      </c>
      <c r="AT21">
        <f>IF(D21,P21,(O21+P21)/2)</f>
        <v>27.861212730407715</v>
      </c>
      <c r="AU21">
        <f>0.61365*EXP(17.502*AT21/(240.97+AT21))</f>
        <v>3.7642444604712</v>
      </c>
      <c r="AV21">
        <f>IF(AS21&lt;&gt;0,(1000-(AR21+U21)/2)/AS21*AL21,0)</f>
        <v>1.5895987419805799</v>
      </c>
      <c r="AW21">
        <f>U21*AA21/1000</f>
        <v>2.2171104340758174</v>
      </c>
      <c r="AX21">
        <f>(AU21-AW21)</f>
        <v>1.5471340263953826</v>
      </c>
      <c r="AY21">
        <f>1/(1.6/F21+1.37/N21)</f>
        <v>1.0561458365551288</v>
      </c>
      <c r="AZ21">
        <f>G21*AA21*0.001</f>
        <v>34.028127436530902</v>
      </c>
      <c r="BA21">
        <f>G21/S21</f>
        <v>0.98174522412937781</v>
      </c>
      <c r="BB21">
        <f>(1-AL21*AA21/AQ21/F21)*100</f>
        <v>75.121630724834944</v>
      </c>
      <c r="BC21">
        <f>(S21-E21/(N21/1.35))</f>
        <v>394.22120166312692</v>
      </c>
      <c r="BD21">
        <f>E21*BB21/100/BC21</f>
        <v>-6.8188820778895603E-3</v>
      </c>
    </row>
    <row r="22" spans="1:56" x14ac:dyDescent="0.35">
      <c r="A22" s="1" t="s">
        <v>0</v>
      </c>
      <c r="B22" s="1" t="s">
        <v>3397</v>
      </c>
      <c r="K22" s="1">
        <v>2.72</v>
      </c>
    </row>
    <row r="23" spans="1:56" x14ac:dyDescent="0.35">
      <c r="A23" s="1" t="s">
        <v>0</v>
      </c>
      <c r="B23" s="1" t="s">
        <v>3396</v>
      </c>
      <c r="K23" s="1">
        <v>2.72</v>
      </c>
    </row>
    <row r="24" spans="1:56" x14ac:dyDescent="0.35">
      <c r="A24" s="1">
        <v>3</v>
      </c>
      <c r="B24" s="1" t="s">
        <v>3395</v>
      </c>
      <c r="C24" s="1">
        <v>799.5000168196857</v>
      </c>
      <c r="D24" s="1">
        <v>0</v>
      </c>
      <c r="E24">
        <f>(R24-S24*(1000-T24)/(1000-U24))*AK24</f>
        <v>-3.0795501759305015</v>
      </c>
      <c r="F24">
        <f>IF(AV24&lt;&gt;0,1/(1/AV24-1/N24),0)</f>
        <v>2.5792623176856311</v>
      </c>
      <c r="G24">
        <f>((AY24-AL24/2)*S24-E24)/(AY24+AL24/2)</f>
        <v>384.50150599869266</v>
      </c>
      <c r="H24">
        <f>AL24*1000</f>
        <v>28.809412436165282</v>
      </c>
      <c r="I24">
        <f>(AQ24-AW24)</f>
        <v>1.5884756147383969</v>
      </c>
      <c r="J24">
        <f>(P24+AP24*D24)</f>
        <v>28.103916168212891</v>
      </c>
      <c r="K24" s="1">
        <v>2.72</v>
      </c>
      <c r="L24">
        <f>(K24*AE24+AF24)</f>
        <v>2.140174012184143</v>
      </c>
      <c r="M24" s="1">
        <v>0.5</v>
      </c>
      <c r="N24">
        <f>L24*(M24+1)*(M24+1)/(M24*M24+1)</f>
        <v>3.8523132219314578</v>
      </c>
      <c r="O24" s="1">
        <v>28.176481246948242</v>
      </c>
      <c r="P24" s="1">
        <v>28.103916168212891</v>
      </c>
      <c r="Q24" s="1">
        <v>28.266830444335938</v>
      </c>
      <c r="R24" s="1">
        <v>399.88723754882813</v>
      </c>
      <c r="S24" s="1">
        <v>392.41827392578125</v>
      </c>
      <c r="T24" s="1">
        <v>-0.22229759395122528</v>
      </c>
      <c r="U24" s="1">
        <v>25.275291442871094</v>
      </c>
      <c r="V24" s="1">
        <v>-0.51141172647476196</v>
      </c>
      <c r="W24" s="1">
        <v>58.147640228271484</v>
      </c>
      <c r="X24" s="1">
        <v>299.56161499023438</v>
      </c>
      <c r="Y24" s="1">
        <v>50.3785400390625</v>
      </c>
      <c r="Z24" s="1">
        <v>0.10346522182226181</v>
      </c>
      <c r="AA24" s="1">
        <v>88.205268859863281</v>
      </c>
      <c r="AB24" s="1">
        <v>10.743706703186035</v>
      </c>
      <c r="AC24" s="1">
        <v>1.0707454681396484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1.1013294668758613</v>
      </c>
      <c r="AL24">
        <f>(U24-T24)/(1000-U24)*AK24</f>
        <v>2.880941243616528E-2</v>
      </c>
      <c r="AM24">
        <f>(P24+273.15)</f>
        <v>301.25391616821287</v>
      </c>
      <c r="AN24">
        <f>(O24+273.15)</f>
        <v>301.32648124694822</v>
      </c>
      <c r="AO24">
        <f>(Y24*AG24+Z24*AH24)*AI24</f>
        <v>8.060566226082301</v>
      </c>
      <c r="AP24">
        <f>((AO24+0.00000010773*(AN24^4-AM24^4))-AL24*44100)/(L24*51.4+0.00000043092*AM24^3)</f>
        <v>-10.358960279591344</v>
      </c>
      <c r="AQ24">
        <f>0.61365*EXP(17.502*J24/(240.97+J24))</f>
        <v>3.8178894919682436</v>
      </c>
      <c r="AR24">
        <f>AQ24*1000/AA24</f>
        <v>43.284143241306154</v>
      </c>
      <c r="AS24">
        <f>(AR24-U24)</f>
        <v>18.00885179843506</v>
      </c>
      <c r="AT24">
        <f>IF(D24,P24,(O24+P24)/2)</f>
        <v>28.140198707580566</v>
      </c>
      <c r="AU24">
        <f>0.61365*EXP(17.502*AT24/(240.97+AT24))</f>
        <v>3.8259660978728149</v>
      </c>
      <c r="AV24">
        <f>IF(AS24&lt;&gt;0,(1000-(AR24+U24)/2)/AS24*AL24,0)</f>
        <v>1.5448977109956312</v>
      </c>
      <c r="AW24">
        <f>U24*AA24/1000</f>
        <v>2.2294138772298466</v>
      </c>
      <c r="AX24">
        <f>(AU24-AW24)</f>
        <v>1.5965522206429683</v>
      </c>
      <c r="AY24">
        <f>1/(1.6/F24+1.37/N24)</f>
        <v>1.0246291268868906</v>
      </c>
      <c r="AZ24">
        <f>G24*AA24*0.001</f>
        <v>33.915058713637023</v>
      </c>
      <c r="BA24">
        <f>G24/S24</f>
        <v>0.97982568995095809</v>
      </c>
      <c r="BB24">
        <f>(1-AL24*AA24/AQ24/F24)*100</f>
        <v>74.194631679428085</v>
      </c>
      <c r="BC24">
        <f>(S24-E24/(N24/1.35))</f>
        <v>393.49746777581345</v>
      </c>
      <c r="BD24">
        <f>E24*BB24/100/BC24</f>
        <v>-5.806545397432048E-3</v>
      </c>
    </row>
    <row r="25" spans="1:56" x14ac:dyDescent="0.35">
      <c r="A25" s="1" t="s">
        <v>0</v>
      </c>
      <c r="B25" s="1" t="s">
        <v>3394</v>
      </c>
      <c r="K25" s="1">
        <v>2.72</v>
      </c>
    </row>
    <row r="26" spans="1:56" x14ac:dyDescent="0.35">
      <c r="A26" s="1" t="s">
        <v>0</v>
      </c>
      <c r="B26" s="1" t="s">
        <v>3393</v>
      </c>
      <c r="K26" s="1">
        <v>2.72</v>
      </c>
    </row>
    <row r="27" spans="1:56" x14ac:dyDescent="0.35">
      <c r="A27" s="1">
        <v>4</v>
      </c>
      <c r="B27" s="1" t="s">
        <v>3392</v>
      </c>
      <c r="C27" s="1">
        <v>1003.5000168196857</v>
      </c>
      <c r="D27" s="1">
        <v>0</v>
      </c>
      <c r="E27">
        <f>(R27-S27*(1000-T27)/(1000-U27))*AK27</f>
        <v>-2.5028377333158907</v>
      </c>
      <c r="F27">
        <f>IF(AV27&lt;&gt;0,1/(1/AV27-1/N27),0)</f>
        <v>2.4658578168508329</v>
      </c>
      <c r="G27">
        <f>((AY27-AL27/2)*S27-E27)/(AY27+AL27/2)</f>
        <v>383.35122200863685</v>
      </c>
      <c r="H27">
        <f>AL27*1000</f>
        <v>28.803503259136331</v>
      </c>
      <c r="I27">
        <f>(AQ27-AW27)</f>
        <v>1.6315225314375468</v>
      </c>
      <c r="J27">
        <f>(P27+AP27*D27)</f>
        <v>28.29405403137207</v>
      </c>
      <c r="K27" s="1">
        <v>2.72</v>
      </c>
      <c r="L27">
        <f>(K27*AE27+AF27)</f>
        <v>2.140174012184143</v>
      </c>
      <c r="M27" s="1">
        <v>0.5</v>
      </c>
      <c r="N27">
        <f>L27*(M27+1)*(M27+1)/(M27*M27+1)</f>
        <v>3.8523132219314578</v>
      </c>
      <c r="O27" s="1">
        <v>28.421974182128906</v>
      </c>
      <c r="P27" s="1">
        <v>28.29405403137207</v>
      </c>
      <c r="Q27" s="1">
        <v>28.516111373901367</v>
      </c>
      <c r="R27" s="1">
        <v>400.03524780273438</v>
      </c>
      <c r="S27" s="1">
        <v>392.05450439453125</v>
      </c>
      <c r="T27" s="1">
        <v>-0.22313450276851654</v>
      </c>
      <c r="U27" s="1">
        <v>25.268594741821289</v>
      </c>
      <c r="V27" s="1">
        <v>-0.50606679916381836</v>
      </c>
      <c r="W27" s="1">
        <v>57.308917999267578</v>
      </c>
      <c r="X27" s="1">
        <v>299.57107543945313</v>
      </c>
      <c r="Y27" s="1">
        <v>99.881080627441406</v>
      </c>
      <c r="Z27" s="1">
        <v>0.29206150770187378</v>
      </c>
      <c r="AA27" s="1">
        <v>88.206649780273438</v>
      </c>
      <c r="AB27" s="1">
        <v>10.782784461975098</v>
      </c>
      <c r="AC27" s="1">
        <v>1.0739294290542603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1.1013642479391657</v>
      </c>
      <c r="AL27">
        <f>(U27-T27)/(1000-U27)*AK27</f>
        <v>2.8803503259136332E-2</v>
      </c>
      <c r="AM27">
        <f>(P27+273.15)</f>
        <v>301.44405403137205</v>
      </c>
      <c r="AN27">
        <f>(O27+273.15)</f>
        <v>301.57197418212888</v>
      </c>
      <c r="AO27">
        <f>(Y27*AG27+Z27*AH27)*AI27</f>
        <v>15.980972543188045</v>
      </c>
      <c r="AP27">
        <f>((AO27+0.00000010773*(AN27^4-AM27^4))-AL27*44100)/(L27*51.4+0.00000043092*AM27^3)</f>
        <v>-10.284516486260886</v>
      </c>
      <c r="AQ27">
        <f>0.61365*EXP(17.502*J27/(240.97+J27))</f>
        <v>3.8603806182690361</v>
      </c>
      <c r="AR27">
        <f>AQ27*1000/AA27</f>
        <v>43.765188088261034</v>
      </c>
      <c r="AS27">
        <f>(AR27-U27)</f>
        <v>18.496593346439745</v>
      </c>
      <c r="AT27">
        <f>IF(D27,P27,(O27+P27)/2)</f>
        <v>28.358014106750488</v>
      </c>
      <c r="AU27">
        <f>0.61365*EXP(17.502*AT27/(240.97+AT27))</f>
        <v>3.8747665435143852</v>
      </c>
      <c r="AV27">
        <f>IF(AS27&lt;&gt;0,(1000-(AR27+U27)/2)/AS27*AL27,0)</f>
        <v>1.5034820382273644</v>
      </c>
      <c r="AW27">
        <f>U27*AA27/1000</f>
        <v>2.2288580868314893</v>
      </c>
      <c r="AX27">
        <f>(AU27-AW27)</f>
        <v>1.6459084566828959</v>
      </c>
      <c r="AY27">
        <f>1/(1.6/F27+1.37/N27)</f>
        <v>0.9955281888279216</v>
      </c>
      <c r="AZ27">
        <f>G27*AA27*0.001</f>
        <v>33.814126982555685</v>
      </c>
      <c r="BA27">
        <f>G27/S27</f>
        <v>0.97780083562785414</v>
      </c>
      <c r="BB27">
        <f>(1-AL27*AA27/AQ27/F27)*100</f>
        <v>73.310005639152891</v>
      </c>
      <c r="BC27">
        <f>(S27-E27/(N27/1.35))</f>
        <v>392.93159583162952</v>
      </c>
      <c r="BD27">
        <f>E27*BB27/100/BC27</f>
        <v>-4.6695926285829845E-3</v>
      </c>
    </row>
    <row r="28" spans="1:56" x14ac:dyDescent="0.35">
      <c r="A28" s="1" t="s">
        <v>0</v>
      </c>
      <c r="B28" s="1" t="s">
        <v>3391</v>
      </c>
      <c r="K28" s="1">
        <v>2.72</v>
      </c>
    </row>
    <row r="29" spans="1:56" x14ac:dyDescent="0.35">
      <c r="A29" s="1" t="s">
        <v>0</v>
      </c>
      <c r="B29" s="1" t="s">
        <v>3390</v>
      </c>
      <c r="K29" s="1">
        <v>2.72</v>
      </c>
    </row>
    <row r="30" spans="1:56" x14ac:dyDescent="0.35">
      <c r="A30" s="1">
        <v>5</v>
      </c>
      <c r="B30" s="1" t="s">
        <v>3389</v>
      </c>
      <c r="C30" s="1">
        <v>1206.5000168196857</v>
      </c>
      <c r="D30" s="1">
        <v>0</v>
      </c>
      <c r="E30">
        <f>(R30-S30*(1000-T30)/(1000-U30))*AK30</f>
        <v>-2.1305274585800675</v>
      </c>
      <c r="F30">
        <f>IF(AV30&lt;&gt;0,1/(1/AV30-1/N30),0)</f>
        <v>2.2712546379252587</v>
      </c>
      <c r="G30">
        <f>((AY30-AL30/2)*S30-E30)/(AY30+AL30/2)</f>
        <v>382.28613502637825</v>
      </c>
      <c r="H30">
        <f>AL30*1000</f>
        <v>28.518459040299597</v>
      </c>
      <c r="I30">
        <f>(AQ30-AW30)</f>
        <v>1.6997162725347388</v>
      </c>
      <c r="J30">
        <f>(P30+AP30*D30)</f>
        <v>28.499744415283203</v>
      </c>
      <c r="K30" s="1">
        <v>2.72</v>
      </c>
      <c r="L30">
        <f>(K30*AE30+AF30)</f>
        <v>2.140174012184143</v>
      </c>
      <c r="M30" s="1">
        <v>0.5</v>
      </c>
      <c r="N30">
        <f>L30*(M30+1)*(M30+1)/(M30*M30+1)</f>
        <v>3.8523132219314578</v>
      </c>
      <c r="O30" s="1">
        <v>28.633682250976563</v>
      </c>
      <c r="P30" s="1">
        <v>28.499744415283203</v>
      </c>
      <c r="Q30" s="1">
        <v>28.741649627685547</v>
      </c>
      <c r="R30" s="1">
        <v>399.93487548828125</v>
      </c>
      <c r="S30" s="1">
        <v>391.72760009765625</v>
      </c>
      <c r="T30" s="1">
        <v>-0.22198271751403809</v>
      </c>
      <c r="U30" s="1">
        <v>25.019077301025391</v>
      </c>
      <c r="V30" s="1">
        <v>-0.49735864996910095</v>
      </c>
      <c r="W30" s="1">
        <v>56.055961608886719</v>
      </c>
      <c r="X30" s="1">
        <v>299.62875366210938</v>
      </c>
      <c r="Y30" s="1">
        <v>150.84097290039063</v>
      </c>
      <c r="Z30" s="1">
        <v>0.37719440460205078</v>
      </c>
      <c r="AA30" s="1">
        <v>88.216484069824219</v>
      </c>
      <c r="AB30" s="1">
        <v>10.648652076721191</v>
      </c>
      <c r="AC30" s="1">
        <v>1.0821043252944946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1.101576300228343</v>
      </c>
      <c r="AL30">
        <f>(U30-T30)/(1000-U30)*AK30</f>
        <v>2.8518459040299596E-2</v>
      </c>
      <c r="AM30">
        <f>(P30+273.15)</f>
        <v>301.64974441528318</v>
      </c>
      <c r="AN30">
        <f>(O30+273.15)</f>
        <v>301.78368225097654</v>
      </c>
      <c r="AO30">
        <f>(Y30*AG30+Z30*AH30)*AI30</f>
        <v>24.134555124613144</v>
      </c>
      <c r="AP30">
        <f>((AO30+0.00000010773*(AN30^4-AM30^4))-AL30*44100)/(L30*51.4+0.00000043092*AM30^3)</f>
        <v>-10.111762766433127</v>
      </c>
      <c r="AQ30">
        <f>0.61365*EXP(17.502*J30/(240.97+J30))</f>
        <v>3.906811306702346</v>
      </c>
      <c r="AR30">
        <f>AQ30*1000/AA30</f>
        <v>44.286635858328545</v>
      </c>
      <c r="AS30">
        <f>(AR30-U30)</f>
        <v>19.267558557303154</v>
      </c>
      <c r="AT30">
        <f>IF(D30,P30,(O30+P30)/2)</f>
        <v>28.566713333129883</v>
      </c>
      <c r="AU30">
        <f>0.61365*EXP(17.502*AT30/(240.97+AT30))</f>
        <v>3.9220330051207339</v>
      </c>
      <c r="AV30">
        <f>IF(AS30&lt;&gt;0,(1000-(AR30+U30)/2)/AS30*AL30,0)</f>
        <v>1.4288376437225192</v>
      </c>
      <c r="AW30">
        <f>U30*AA30/1000</f>
        <v>2.2070950341676072</v>
      </c>
      <c r="AX30">
        <f>(AU30-AW30)</f>
        <v>1.7149379709531267</v>
      </c>
      <c r="AY30">
        <f>1/(1.6/F30+1.37/N30)</f>
        <v>0.9433188573027701</v>
      </c>
      <c r="AZ30">
        <f>G30*AA30*0.001</f>
        <v>33.723938740669169</v>
      </c>
      <c r="BA30">
        <f>G30/S30</f>
        <v>0.97589788141319556</v>
      </c>
      <c r="BB30">
        <f>(1-AL30*AA30/AQ30/F30)*100</f>
        <v>71.647749532941688</v>
      </c>
      <c r="BC30">
        <f>(S30-E30/(N30/1.35))</f>
        <v>392.47421957104399</v>
      </c>
      <c r="BD30">
        <f>E30*BB30/100/BC30</f>
        <v>-3.8893636859062002E-3</v>
      </c>
    </row>
    <row r="31" spans="1:56" x14ac:dyDescent="0.35">
      <c r="A31" s="1" t="s">
        <v>0</v>
      </c>
      <c r="B31" s="1" t="s">
        <v>3388</v>
      </c>
      <c r="K31" s="1">
        <v>2.72</v>
      </c>
    </row>
    <row r="32" spans="1:56" x14ac:dyDescent="0.35">
      <c r="A32" s="1" t="s">
        <v>0</v>
      </c>
      <c r="B32" s="1" t="s">
        <v>3387</v>
      </c>
      <c r="K32" s="1">
        <v>2.72</v>
      </c>
    </row>
    <row r="33" spans="1:56" x14ac:dyDescent="0.35">
      <c r="A33" s="1">
        <v>6</v>
      </c>
      <c r="B33" s="1" t="s">
        <v>3386</v>
      </c>
      <c r="C33" s="1">
        <v>1410.5000168196857</v>
      </c>
      <c r="D33" s="1">
        <v>0</v>
      </c>
      <c r="E33">
        <f>(R33-S33*(1000-T33)/(1000-U33))*AK33</f>
        <v>-1.8460132348133105</v>
      </c>
      <c r="F33">
        <f>IF(AV33&lt;&gt;0,1/(1/AV33-1/N33),0)</f>
        <v>2.0746610905730241</v>
      </c>
      <c r="G33">
        <f>((AY33-AL33/2)*S33-E33)/(AY33+AL33/2)</f>
        <v>381.3363400832182</v>
      </c>
      <c r="H33">
        <f>AL33*1000</f>
        <v>28.244336770774542</v>
      </c>
      <c r="I33">
        <f>(AQ33-AW33)</f>
        <v>1.7833090932394091</v>
      </c>
      <c r="J33">
        <f>(P33+AP33*D33)</f>
        <v>28.776350021362305</v>
      </c>
      <c r="K33" s="1">
        <v>2.72</v>
      </c>
      <c r="L33">
        <f>(K33*AE33+AF33)</f>
        <v>2.140174012184143</v>
      </c>
      <c r="M33" s="1">
        <v>0.5</v>
      </c>
      <c r="N33">
        <f>L33*(M33+1)*(M33+1)/(M33*M33+1)</f>
        <v>3.8523132219314578</v>
      </c>
      <c r="O33" s="1">
        <v>28.861669540405273</v>
      </c>
      <c r="P33" s="1">
        <v>28.776350021362305</v>
      </c>
      <c r="Q33" s="1">
        <v>28.960304260253906</v>
      </c>
      <c r="R33" s="1">
        <v>399.92059326171875</v>
      </c>
      <c r="S33" s="1">
        <v>391.5555419921875</v>
      </c>
      <c r="T33" s="1">
        <v>-0.22092720866203308</v>
      </c>
      <c r="U33" s="1">
        <v>24.78759765625</v>
      </c>
      <c r="V33" s="1">
        <v>-0.48850178718566895</v>
      </c>
      <c r="W33" s="1">
        <v>54.808940887451172</v>
      </c>
      <c r="X33" s="1">
        <v>299.57904052734375</v>
      </c>
      <c r="Y33" s="1">
        <v>301.07418823242188</v>
      </c>
      <c r="Z33" s="1">
        <v>0.24491256475448608</v>
      </c>
      <c r="AA33" s="1">
        <v>88.21783447265625</v>
      </c>
      <c r="AB33" s="1">
        <v>10.724093437194824</v>
      </c>
      <c r="AC33" s="1">
        <v>1.0733240842819214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1.1013935313505283</v>
      </c>
      <c r="AL33">
        <f>(U33-T33)/(1000-U33)*AK33</f>
        <v>2.8244336770774543E-2</v>
      </c>
      <c r="AM33">
        <f>(P33+273.15)</f>
        <v>301.92635002136228</v>
      </c>
      <c r="AN33">
        <f>(O33+273.15)</f>
        <v>302.01166954040525</v>
      </c>
      <c r="AO33">
        <f>(Y33*AG33+Z33*AH33)*AI33</f>
        <v>48.171869040462298</v>
      </c>
      <c r="AP33">
        <f>((AO33+0.00000010773*(AN33^4-AM33^4))-AL33*44100)/(L33*51.4+0.00000043092*AM33^3)</f>
        <v>-9.8173187679899456</v>
      </c>
      <c r="AQ33">
        <f>0.61365*EXP(17.502*J33/(240.97+J33))</f>
        <v>3.9700172802532738</v>
      </c>
      <c r="AR33">
        <f>AQ33*1000/AA33</f>
        <v>45.002434076794408</v>
      </c>
      <c r="AS33">
        <f>(AR33-U33)</f>
        <v>20.214836420544408</v>
      </c>
      <c r="AT33">
        <f>IF(D33,P33,(O33+P33)/2)</f>
        <v>28.819009780883789</v>
      </c>
      <c r="AU33">
        <f>0.61365*EXP(17.502*AT33/(240.97+AT33))</f>
        <v>3.9798442263800724</v>
      </c>
      <c r="AV33">
        <f>IF(AS33&lt;&gt;0,(1000-(AR33+U33)/2)/AS33*AL33,0)</f>
        <v>1.3484526722816221</v>
      </c>
      <c r="AW33">
        <f>U33*AA33/1000</f>
        <v>2.1867081870138647</v>
      </c>
      <c r="AX33">
        <f>(AU33-AW33)</f>
        <v>1.7931360393662077</v>
      </c>
      <c r="AY33">
        <f>1/(1.6/F33+1.37/N33)</f>
        <v>0.88743682220377662</v>
      </c>
      <c r="AZ33">
        <f>G33*AA33*0.001</f>
        <v>33.640666127869899</v>
      </c>
      <c r="BA33">
        <f>G33/S33</f>
        <v>0.97390101578699351</v>
      </c>
      <c r="BB33">
        <f>(1-AL33*AA33/AQ33/F33)*100</f>
        <v>69.748409373415129</v>
      </c>
      <c r="BC33">
        <f>(S33-E33/(N33/1.35))</f>
        <v>392.20245664409333</v>
      </c>
      <c r="BD33">
        <f>E33*BB33/100/BC33</f>
        <v>-3.2829087281149288E-3</v>
      </c>
    </row>
    <row r="34" spans="1:56" x14ac:dyDescent="0.35">
      <c r="A34" s="1" t="s">
        <v>0</v>
      </c>
      <c r="B34" s="1" t="s">
        <v>3385</v>
      </c>
      <c r="K34" s="1">
        <v>2.72</v>
      </c>
    </row>
    <row r="35" spans="1:56" x14ac:dyDescent="0.35">
      <c r="A35" s="1" t="s">
        <v>0</v>
      </c>
      <c r="B35" s="1" t="s">
        <v>3384</v>
      </c>
      <c r="K35" s="1">
        <v>2.72</v>
      </c>
    </row>
    <row r="36" spans="1:56" x14ac:dyDescent="0.35">
      <c r="A36" s="1">
        <v>7</v>
      </c>
      <c r="B36" s="1" t="s">
        <v>3383</v>
      </c>
      <c r="C36" s="1">
        <v>1614.5000168196857</v>
      </c>
      <c r="D36" s="1">
        <v>0</v>
      </c>
      <c r="E36">
        <f>(R36-S36*(1000-T36)/(1000-U36))*AK36</f>
        <v>-1.3931007998903715</v>
      </c>
      <c r="F36">
        <f>IF(AV36&lt;&gt;0,1/(1/AV36-1/N36),0)</f>
        <v>1.9713093085729949</v>
      </c>
      <c r="G36">
        <f>((AY36-AL36/2)*S36-E36)/(AY36+AL36/2)</f>
        <v>380.18049085779239</v>
      </c>
      <c r="H36">
        <f>AL36*1000</f>
        <v>28.056110635371855</v>
      </c>
      <c r="I36">
        <f>(AQ36-AW36)</f>
        <v>1.8316934651468877</v>
      </c>
      <c r="J36">
        <f>(P36+AP36*D36)</f>
        <v>28.925464630126953</v>
      </c>
      <c r="K36" s="1">
        <v>2.72</v>
      </c>
      <c r="L36">
        <f>(K36*AE36+AF36)</f>
        <v>2.140174012184143</v>
      </c>
      <c r="M36" s="1">
        <v>0.5</v>
      </c>
      <c r="N36">
        <f>L36*(M36+1)*(M36+1)/(M36*M36+1)</f>
        <v>3.8523132219314578</v>
      </c>
      <c r="O36" s="1">
        <v>29.075366973876953</v>
      </c>
      <c r="P36" s="1">
        <v>28.925464630126953</v>
      </c>
      <c r="Q36" s="1">
        <v>29.174217224121094</v>
      </c>
      <c r="R36" s="1">
        <v>399.8861083984375</v>
      </c>
      <c r="S36" s="1">
        <v>391.18515014648438</v>
      </c>
      <c r="T36" s="1">
        <v>-0.22098001837730408</v>
      </c>
      <c r="U36" s="1">
        <v>24.627922058105469</v>
      </c>
      <c r="V36" s="1">
        <v>-0.48264423012733459</v>
      </c>
      <c r="W36" s="1">
        <v>53.790046691894531</v>
      </c>
      <c r="X36" s="1">
        <v>299.543212890625</v>
      </c>
      <c r="Y36" s="1">
        <v>499.5250244140625</v>
      </c>
      <c r="Z36" s="1">
        <v>0.53043168783187866</v>
      </c>
      <c r="AA36" s="1">
        <v>88.223678588867188</v>
      </c>
      <c r="AB36" s="1">
        <v>10.636101722717285</v>
      </c>
      <c r="AC36" s="1">
        <v>1.0767685174942017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1.1012618120978857</v>
      </c>
      <c r="AL36">
        <f>(U36-T36)/(1000-U36)*AK36</f>
        <v>2.8056110635371855E-2</v>
      </c>
      <c r="AM36">
        <f>(P36+273.15)</f>
        <v>302.07546463012693</v>
      </c>
      <c r="AN36">
        <f>(O36+273.15)</f>
        <v>302.22536697387693</v>
      </c>
      <c r="AO36">
        <f>(Y36*AG36+Z36*AH36)*AI36</f>
        <v>79.924002119809302</v>
      </c>
      <c r="AP36">
        <f>((AO36+0.00000010773*(AN36^4-AM36^4))-AL36*44100)/(L36*51.4+0.00000043092*AM36^3)</f>
        <v>-9.4809712787691094</v>
      </c>
      <c r="AQ36">
        <f>0.61365*EXP(17.502*J36/(240.97+J36))</f>
        <v>4.0044593451128572</v>
      </c>
      <c r="AR36">
        <f>AQ36*1000/AA36</f>
        <v>45.38984781822704</v>
      </c>
      <c r="AS36">
        <f>(AR36-U36)</f>
        <v>20.761925760121571</v>
      </c>
      <c r="AT36">
        <f>IF(D36,P36,(O36+P36)/2)</f>
        <v>29.000415802001953</v>
      </c>
      <c r="AU36">
        <f>0.61365*EXP(17.502*AT36/(240.97+AT36))</f>
        <v>4.0218695385748591</v>
      </c>
      <c r="AV36">
        <f>IF(AS36&lt;&gt;0,(1000-(AR36+U36)/2)/AS36*AL36,0)</f>
        <v>1.3040166793355843</v>
      </c>
      <c r="AW36">
        <f>U36*AA36/1000</f>
        <v>2.1727658799659695</v>
      </c>
      <c r="AX36">
        <f>(AU36-AW36)</f>
        <v>1.8491036586088896</v>
      </c>
      <c r="AY36">
        <f>1/(1.6/F36+1.37/N36)</f>
        <v>0.85669704394823376</v>
      </c>
      <c r="AZ36">
        <f>G36*AA36*0.001</f>
        <v>33.540921431195642</v>
      </c>
      <c r="BA36">
        <f>G36/S36</f>
        <v>0.97186841247789912</v>
      </c>
      <c r="BB36">
        <f>(1-AL36*AA36/AQ36/F36)*100</f>
        <v>68.644482987206885</v>
      </c>
      <c r="BC36">
        <f>(S36-E36/(N36/1.35))</f>
        <v>391.67334671086161</v>
      </c>
      <c r="BD36">
        <f>E36*BB36/100/BC36</f>
        <v>-2.4415417837490294E-3</v>
      </c>
    </row>
    <row r="37" spans="1:56" x14ac:dyDescent="0.35">
      <c r="A37" s="1" t="s">
        <v>0</v>
      </c>
      <c r="B37" s="1" t="s">
        <v>3382</v>
      </c>
      <c r="K37" s="1">
        <v>2.72</v>
      </c>
    </row>
    <row r="38" spans="1:56" x14ac:dyDescent="0.35">
      <c r="A38" s="1" t="s">
        <v>0</v>
      </c>
      <c r="B38" s="1" t="s">
        <v>3381</v>
      </c>
      <c r="K38" s="1">
        <v>2.72</v>
      </c>
    </row>
    <row r="39" spans="1:56" x14ac:dyDescent="0.35">
      <c r="A39" s="1">
        <v>8</v>
      </c>
      <c r="B39" s="1" t="s">
        <v>3380</v>
      </c>
      <c r="C39" s="1">
        <v>1818.5000168196857</v>
      </c>
      <c r="D39" s="1">
        <v>0</v>
      </c>
      <c r="E39">
        <f>(R39-S39*(1000-T39)/(1000-U39))*AK39</f>
        <v>-0.60108087447025815</v>
      </c>
      <c r="F39">
        <f>IF(AV39&lt;&gt;0,1/(1/AV39-1/N39),0)</f>
        <v>1.8983764953809257</v>
      </c>
      <c r="G39">
        <f>((AY39-AL39/2)*S39-E39)/(AY39+AL39/2)</f>
        <v>378.37700143774128</v>
      </c>
      <c r="H39">
        <f>AL39*1000</f>
        <v>28.082276784344568</v>
      </c>
      <c r="I39">
        <f>(AQ39-AW39)</f>
        <v>1.87937250807901</v>
      </c>
      <c r="J39">
        <f>(P39+AP39*D39)</f>
        <v>29.138277053833008</v>
      </c>
      <c r="K39" s="1">
        <v>2.72</v>
      </c>
      <c r="L39">
        <f>(K39*AE39+AF39)</f>
        <v>2.140174012184143</v>
      </c>
      <c r="M39" s="1">
        <v>0.5</v>
      </c>
      <c r="N39">
        <f>L39*(M39+1)*(M39+1)/(M39*M39+1)</f>
        <v>3.8523132219314578</v>
      </c>
      <c r="O39" s="1">
        <v>29.298566818237305</v>
      </c>
      <c r="P39" s="1">
        <v>29.138277053833008</v>
      </c>
      <c r="Q39" s="1">
        <v>29.383464813232422</v>
      </c>
      <c r="R39" s="1">
        <v>400.01065063476563</v>
      </c>
      <c r="S39" s="1">
        <v>390.5966796875</v>
      </c>
      <c r="T39" s="1">
        <v>-0.21981774270534515</v>
      </c>
      <c r="U39" s="1">
        <v>24.650445938110352</v>
      </c>
      <c r="V39" s="1">
        <v>-0.47394007444381714</v>
      </c>
      <c r="W39" s="1">
        <v>53.147823333740234</v>
      </c>
      <c r="X39" s="1">
        <v>299.55813598632813</v>
      </c>
      <c r="Y39" s="1">
        <v>750.06475830078125</v>
      </c>
      <c r="Z39" s="1">
        <v>0.38635298609733582</v>
      </c>
      <c r="AA39" s="1">
        <v>88.221237182617188</v>
      </c>
      <c r="AB39" s="1">
        <v>10.421756744384766</v>
      </c>
      <c r="AC39" s="1">
        <v>1.0576118230819702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1.1013166764203237</v>
      </c>
      <c r="AL39">
        <f>(U39-T39)/(1000-U39)*AK39</f>
        <v>2.8082276784344568E-2</v>
      </c>
      <c r="AM39">
        <f>(P39+273.15)</f>
        <v>302.28827705383299</v>
      </c>
      <c r="AN39">
        <f>(O39+273.15)</f>
        <v>302.44856681823728</v>
      </c>
      <c r="AO39">
        <f>(Y39*AG39+Z39*AH39)*AI39</f>
        <v>120.01035864568439</v>
      </c>
      <c r="AP39">
        <f>((AO39+0.00000010773*(AN39^4-AM39^4))-AL39*44100)/(L39*51.4+0.00000043092*AM39^3)</f>
        <v>-9.1586118671159991</v>
      </c>
      <c r="AQ39">
        <f>0.61365*EXP(17.502*J39/(240.97+J39))</f>
        <v>4.0540653458423259</v>
      </c>
      <c r="AR39">
        <f>AQ39*1000/AA39</f>
        <v>45.953394843584498</v>
      </c>
      <c r="AS39">
        <f>(AR39-U39)</f>
        <v>21.302948905474146</v>
      </c>
      <c r="AT39">
        <f>IF(D39,P39,(O39+P39)/2)</f>
        <v>29.218421936035156</v>
      </c>
      <c r="AU39">
        <f>0.61365*EXP(17.502*AT39/(240.97+AT39))</f>
        <v>4.0728853049398541</v>
      </c>
      <c r="AV39">
        <f>IF(AS39&lt;&gt;0,(1000-(AR39+U39)/2)/AS39*AL39,0)</f>
        <v>1.271698045426398</v>
      </c>
      <c r="AW39">
        <f>U39*AA39/1000</f>
        <v>2.1746928377633159</v>
      </c>
      <c r="AX39">
        <f>(AU39-AW39)</f>
        <v>1.8981924671765382</v>
      </c>
      <c r="AY39">
        <f>1/(1.6/F39+1.37/N39)</f>
        <v>0.83440699450075406</v>
      </c>
      <c r="AZ39">
        <f>G39*AA39*0.001</f>
        <v>33.380887188286458</v>
      </c>
      <c r="BA39">
        <f>G39/S39</f>
        <v>0.96871535554389465</v>
      </c>
      <c r="BB39">
        <f>(1-AL39*AA39/AQ39/F39)*100</f>
        <v>67.809155757846924</v>
      </c>
      <c r="BC39">
        <f>(S39-E39/(N39/1.35))</f>
        <v>390.80732174430761</v>
      </c>
      <c r="BD39">
        <f>E39*BB39/100/BC39</f>
        <v>-1.0429381532079817E-3</v>
      </c>
    </row>
    <row r="40" spans="1:56" x14ac:dyDescent="0.35">
      <c r="A40" s="1" t="s">
        <v>0</v>
      </c>
      <c r="B40" s="1" t="s">
        <v>3379</v>
      </c>
      <c r="K40" s="1">
        <v>2.72</v>
      </c>
    </row>
    <row r="41" spans="1:56" x14ac:dyDescent="0.35">
      <c r="A41" s="1" t="s">
        <v>0</v>
      </c>
      <c r="B41" s="1" t="s">
        <v>3378</v>
      </c>
      <c r="K41" s="1">
        <v>2.72</v>
      </c>
    </row>
    <row r="42" spans="1:56" x14ac:dyDescent="0.35">
      <c r="A42" s="1">
        <v>9</v>
      </c>
      <c r="B42" s="1" t="s">
        <v>3377</v>
      </c>
      <c r="C42" s="1">
        <v>2021.5000168196857</v>
      </c>
      <c r="D42" s="1">
        <v>0</v>
      </c>
      <c r="E42">
        <f>(R42-S42*(1000-T42)/(1000-U42))*AK42</f>
        <v>-0.71610388825823856</v>
      </c>
      <c r="F42">
        <f>IF(AV42&lt;&gt;0,1/(1/AV42-1/N42),0)</f>
        <v>1.8802592742466167</v>
      </c>
      <c r="G42">
        <f>((AY42-AL42/2)*S42-E42)/(AY42+AL42/2)</f>
        <v>378.43774192793484</v>
      </c>
      <c r="H42">
        <f>AL42*1000</f>
        <v>28.303784131404797</v>
      </c>
      <c r="I42">
        <f>(AQ42-AW42)</f>
        <v>1.905736884166966</v>
      </c>
      <c r="J42">
        <f>(P42+AP42*D42)</f>
        <v>29.319496154785156</v>
      </c>
      <c r="K42" s="1">
        <v>2.72</v>
      </c>
      <c r="L42">
        <f>(K42*AE42+AF42)</f>
        <v>2.140174012184143</v>
      </c>
      <c r="M42" s="1">
        <v>0.5</v>
      </c>
      <c r="N42">
        <f>L42*(M42+1)*(M42+1)/(M42*M42+1)</f>
        <v>3.8523132219314578</v>
      </c>
      <c r="O42" s="1">
        <v>29.503639221191406</v>
      </c>
      <c r="P42" s="1">
        <v>29.319496154785156</v>
      </c>
      <c r="Q42" s="1">
        <v>29.583486557006836</v>
      </c>
      <c r="R42" s="1">
        <v>400.09494018554688</v>
      </c>
      <c r="S42" s="1">
        <v>390.70712280273438</v>
      </c>
      <c r="T42" s="1">
        <v>-0.21785643696784973</v>
      </c>
      <c r="U42" s="1">
        <v>24.835519790649414</v>
      </c>
      <c r="V42" s="1">
        <v>-0.46418073773384094</v>
      </c>
      <c r="W42" s="1">
        <v>52.916362762451172</v>
      </c>
      <c r="X42" s="1">
        <v>299.65740966796875</v>
      </c>
      <c r="Y42" s="1">
        <v>1000.3603515625</v>
      </c>
      <c r="Z42" s="1">
        <v>0.46101221442222595</v>
      </c>
      <c r="AA42" s="1">
        <v>88.220085144042969</v>
      </c>
      <c r="AB42" s="1">
        <v>10.546996116638184</v>
      </c>
      <c r="AC42" s="1">
        <v>1.0626078844070435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1.1016816531910614</v>
      </c>
      <c r="AL42">
        <f>(U42-T42)/(1000-U42)*AK42</f>
        <v>2.8303784131404795E-2</v>
      </c>
      <c r="AM42">
        <f>(P42+273.15)</f>
        <v>302.46949615478513</v>
      </c>
      <c r="AN42">
        <f>(O42+273.15)</f>
        <v>302.65363922119138</v>
      </c>
      <c r="AO42">
        <f>(Y42*AG42+Z42*AH42)*AI42</f>
        <v>160.0576526724326</v>
      </c>
      <c r="AP42">
        <f>((AO42+0.00000010773*(AN42^4-AM42^4))-AL42*44100)/(L42*51.4+0.00000043092*AM42^3)</f>
        <v>-8.906307327111822</v>
      </c>
      <c r="AQ42">
        <f>0.61365*EXP(17.502*J42/(240.97+J42))</f>
        <v>4.0967285546946215</v>
      </c>
      <c r="AR42">
        <f>AQ42*1000/AA42</f>
        <v>46.437594658921633</v>
      </c>
      <c r="AS42">
        <f>(AR42-U42)</f>
        <v>21.602074868272219</v>
      </c>
      <c r="AT42">
        <f>IF(D42,P42,(O42+P42)/2)</f>
        <v>29.411567687988281</v>
      </c>
      <c r="AU42">
        <f>0.61365*EXP(17.502*AT42/(240.97+AT42))</f>
        <v>4.1185539070906323</v>
      </c>
      <c r="AV42">
        <f>IF(AS42&lt;&gt;0,(1000-(AR42+U42)/2)/AS42*AL42,0)</f>
        <v>1.263542269664911</v>
      </c>
      <c r="AW42">
        <f>U42*AA42/1000</f>
        <v>2.1909916705276555</v>
      </c>
      <c r="AX42">
        <f>(AU42-AW42)</f>
        <v>1.9275622365629768</v>
      </c>
      <c r="AY42">
        <f>1/(1.6/F42+1.37/N42)</f>
        <v>0.82879090021448643</v>
      </c>
      <c r="AZ42">
        <f>G42*AA42*0.001</f>
        <v>33.385809814601771</v>
      </c>
      <c r="BA42">
        <f>G42/S42</f>
        <v>0.96859698695333418</v>
      </c>
      <c r="BB42">
        <f>(1-AL42*AA42/AQ42/F42)*100</f>
        <v>67.584177364794698</v>
      </c>
      <c r="BC42">
        <f>(S42-E42/(N42/1.35))</f>
        <v>390.95807338578794</v>
      </c>
      <c r="BD42">
        <f>E42*BB42/100/BC42</f>
        <v>-1.2379151497379781E-3</v>
      </c>
    </row>
    <row r="43" spans="1:56" x14ac:dyDescent="0.35">
      <c r="A43" s="1" t="s">
        <v>0</v>
      </c>
      <c r="B43" s="1" t="s">
        <v>3376</v>
      </c>
      <c r="K43" s="1">
        <v>2.72</v>
      </c>
    </row>
    <row r="44" spans="1:56" x14ac:dyDescent="0.35">
      <c r="A44" s="1" t="s">
        <v>0</v>
      </c>
      <c r="B44" s="1" t="s">
        <v>3375</v>
      </c>
      <c r="K44" s="1">
        <v>2.72</v>
      </c>
    </row>
    <row r="45" spans="1:56" x14ac:dyDescent="0.35">
      <c r="A45" s="1">
        <v>10</v>
      </c>
      <c r="B45" s="1" t="s">
        <v>3374</v>
      </c>
      <c r="C45" s="1">
        <v>2225.5000168196857</v>
      </c>
      <c r="D45" s="1">
        <v>0</v>
      </c>
      <c r="E45">
        <f>(R45-S45*(1000-T45)/(1000-U45))*AK45</f>
        <v>-0.51223279130240418</v>
      </c>
      <c r="F45">
        <f>IF(AV45&lt;&gt;0,1/(1/AV45-1/N45),0)</f>
        <v>1.8960984923421371</v>
      </c>
      <c r="G45">
        <f>((AY45-AL45/2)*S45-E45)/(AY45+AL45/2)</f>
        <v>377.73067625750372</v>
      </c>
      <c r="H45">
        <f>AL45*1000</f>
        <v>28.647365404550424</v>
      </c>
      <c r="I45">
        <f>(AQ45-AW45)</f>
        <v>1.9172994632254867</v>
      </c>
      <c r="J45">
        <f>(P45+AP45*D45)</f>
        <v>29.480592727661133</v>
      </c>
      <c r="K45" s="1">
        <v>2.72</v>
      </c>
      <c r="L45">
        <f>(K45*AE45+AF45)</f>
        <v>2.140174012184143</v>
      </c>
      <c r="M45" s="1">
        <v>0.5</v>
      </c>
      <c r="N45">
        <f>L45*(M45+1)*(M45+1)/(M45*M45+1)</f>
        <v>3.8523132219314578</v>
      </c>
      <c r="O45" s="1">
        <v>29.704221725463867</v>
      </c>
      <c r="P45" s="1">
        <v>29.480592727661133</v>
      </c>
      <c r="Q45" s="1">
        <v>29.784738540649414</v>
      </c>
      <c r="R45" s="1">
        <v>399.99771118164063</v>
      </c>
      <c r="S45" s="1">
        <v>390.31185913085938</v>
      </c>
      <c r="T45" s="1">
        <v>-0.21510061621665955</v>
      </c>
      <c r="U45" s="1">
        <v>25.138216018676758</v>
      </c>
      <c r="V45" s="1">
        <v>-0.45304116606712341</v>
      </c>
      <c r="W45" s="1">
        <v>52.945667266845703</v>
      </c>
      <c r="X45" s="1">
        <v>299.61383056640625</v>
      </c>
      <c r="Y45" s="1">
        <v>1250.85546875</v>
      </c>
      <c r="Z45" s="1">
        <v>0.43350109457969666</v>
      </c>
      <c r="AA45" s="1">
        <v>88.219589233398438</v>
      </c>
      <c r="AB45" s="1">
        <v>10.617287635803223</v>
      </c>
      <c r="AC45" s="1">
        <v>1.0626283884048462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1.1015214359059051</v>
      </c>
      <c r="AL45">
        <f>(U45-T45)/(1000-U45)*AK45</f>
        <v>2.8647365404550425E-2</v>
      </c>
      <c r="AM45">
        <f>(P45+273.15)</f>
        <v>302.63059272766111</v>
      </c>
      <c r="AN45">
        <f>(O45+273.15)</f>
        <v>302.85422172546384</v>
      </c>
      <c r="AO45">
        <f>(Y45*AG45+Z45*AH45)*AI45</f>
        <v>200.13687052659225</v>
      </c>
      <c r="AP45">
        <f>((AO45+0.00000010773*(AN45^4-AM45^4))-AL45*44100)/(L45*51.4+0.00000043092*AM45^3)</f>
        <v>-8.696602990384994</v>
      </c>
      <c r="AQ45">
        <f>0.61365*EXP(17.502*J45/(240.97+J45))</f>
        <v>4.134982554453587</v>
      </c>
      <c r="AR45">
        <f>AQ45*1000/AA45</f>
        <v>46.87147821005896</v>
      </c>
      <c r="AS45">
        <f>(AR45-U45)</f>
        <v>21.733262191382202</v>
      </c>
      <c r="AT45">
        <f>IF(D45,P45,(O45+P45)/2)</f>
        <v>29.5924072265625</v>
      </c>
      <c r="AU45">
        <f>0.61365*EXP(17.502*AT45/(240.97+AT45))</f>
        <v>4.1617167573101881</v>
      </c>
      <c r="AV45">
        <f>IF(AS45&lt;&gt;0,(1000-(AR45+U45)/2)/AS45*AL45,0)</f>
        <v>1.2706753891682483</v>
      </c>
      <c r="AW45">
        <f>U45*AA45/1000</f>
        <v>2.2176830912281003</v>
      </c>
      <c r="AX45">
        <f>(AU45-AW45)</f>
        <v>1.9440336660820878</v>
      </c>
      <c r="AY45">
        <f>1/(1.6/F45+1.37/N45)</f>
        <v>0.83370259323270823</v>
      </c>
      <c r="AZ45">
        <f>G45*AA45*0.001</f>
        <v>33.323245100290784</v>
      </c>
      <c r="BA45">
        <f>G45/S45</f>
        <v>0.96776633202646922</v>
      </c>
      <c r="BB45">
        <f>(1-AL45*AA45/AQ45/F45)*100</f>
        <v>67.765930020142022</v>
      </c>
      <c r="BC45">
        <f>(S45-E45/(N45/1.35))</f>
        <v>390.49136537254333</v>
      </c>
      <c r="BD45">
        <f>E45*BB45/100/BC45</f>
        <v>-8.8892955305949609E-4</v>
      </c>
    </row>
    <row r="46" spans="1:56" x14ac:dyDescent="0.35">
      <c r="A46" s="1" t="s">
        <v>0</v>
      </c>
      <c r="B46" s="1" t="s">
        <v>3373</v>
      </c>
      <c r="K46" s="1">
        <v>2.72</v>
      </c>
    </row>
    <row r="47" spans="1:56" x14ac:dyDescent="0.35">
      <c r="A47" s="1" t="s">
        <v>0</v>
      </c>
      <c r="B47" s="1" t="s">
        <v>3372</v>
      </c>
      <c r="K47" s="1">
        <v>2.72</v>
      </c>
    </row>
    <row r="48" spans="1:56" x14ac:dyDescent="0.35">
      <c r="A48" s="1">
        <v>11</v>
      </c>
      <c r="B48" s="1" t="s">
        <v>3371</v>
      </c>
      <c r="C48" s="1">
        <v>2429.5000168196857</v>
      </c>
      <c r="D48" s="1">
        <v>0</v>
      </c>
      <c r="E48">
        <f>(R48-S48*(1000-T48)/(1000-U48))*AK48</f>
        <v>-0.63349774385466362</v>
      </c>
      <c r="F48">
        <f>IF(AV48&lt;&gt;0,1/(1/AV48-1/N48),0)</f>
        <v>1.97285998458954</v>
      </c>
      <c r="G48">
        <f>((AY48-AL48/2)*S48-E48)/(AY48+AL48/2)</f>
        <v>377.82232346633003</v>
      </c>
      <c r="H48">
        <f>AL48*1000</f>
        <v>29.282667209100353</v>
      </c>
      <c r="I48">
        <f>(AQ48-AW48)</f>
        <v>1.9077203538589087</v>
      </c>
      <c r="J48">
        <f>(P48+AP48*D48)</f>
        <v>29.63917350769043</v>
      </c>
      <c r="K48" s="1">
        <v>2.72</v>
      </c>
      <c r="L48">
        <f>(K48*AE48+AF48)</f>
        <v>2.140174012184143</v>
      </c>
      <c r="M48" s="1">
        <v>0.5</v>
      </c>
      <c r="N48">
        <f>L48*(M48+1)*(M48+1)/(M48*M48+1)</f>
        <v>3.8523132219314578</v>
      </c>
      <c r="O48" s="1">
        <v>29.906339645385742</v>
      </c>
      <c r="P48" s="1">
        <v>29.63917350769043</v>
      </c>
      <c r="Q48" s="1">
        <v>29.984058380126953</v>
      </c>
      <c r="R48" s="1">
        <v>399.99594116210938</v>
      </c>
      <c r="S48" s="1">
        <v>390.20196533203125</v>
      </c>
      <c r="T48" s="1">
        <v>-0.21314026415348053</v>
      </c>
      <c r="U48" s="1">
        <v>25.677572250366211</v>
      </c>
      <c r="V48" s="1">
        <v>-0.44371509552001953</v>
      </c>
      <c r="W48" s="1">
        <v>53.455532073974609</v>
      </c>
      <c r="X48" s="1">
        <v>299.73553466796875</v>
      </c>
      <c r="Y48" s="1">
        <v>1600.763916015625</v>
      </c>
      <c r="Z48" s="1">
        <v>0.34182488918304443</v>
      </c>
      <c r="AA48" s="1">
        <v>88.217941284179688</v>
      </c>
      <c r="AB48" s="1">
        <v>10.690542221069336</v>
      </c>
      <c r="AC48" s="1">
        <v>1.0624316930770874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1.1019688774557672</v>
      </c>
      <c r="AL48">
        <f>(U48-T48)/(1000-U48)*AK48</f>
        <v>2.9282667209100353E-2</v>
      </c>
      <c r="AM48">
        <f>(P48+273.15)</f>
        <v>302.78917350769041</v>
      </c>
      <c r="AN48">
        <f>(O48+273.15)</f>
        <v>303.05633964538572</v>
      </c>
      <c r="AO48">
        <f>(Y48*AG48+Z48*AH48)*AI48</f>
        <v>256.12222083772212</v>
      </c>
      <c r="AP48">
        <f>((AO48+0.00000010773*(AN48^4-AM48^4))-AL48*44100)/(L48*51.4+0.00000043092*AM48^3)</f>
        <v>-8.4616368690486787</v>
      </c>
      <c r="AQ48">
        <f>0.61365*EXP(17.502*J48/(240.97+J48))</f>
        <v>4.1729429149619968</v>
      </c>
      <c r="AR48">
        <f>AQ48*1000/AA48</f>
        <v>47.302655834140843</v>
      </c>
      <c r="AS48">
        <f>(AR48-U48)</f>
        <v>21.625083583774632</v>
      </c>
      <c r="AT48">
        <f>IF(D48,P48,(O48+P48)/2)</f>
        <v>29.772756576538086</v>
      </c>
      <c r="AU48">
        <f>0.61365*EXP(17.502*AT48/(240.97+AT48))</f>
        <v>4.2051547893939079</v>
      </c>
      <c r="AV48">
        <f>IF(AS48&lt;&gt;0,(1000-(AR48+U48)/2)/AS48*AL48,0)</f>
        <v>1.3046950423973427</v>
      </c>
      <c r="AW48">
        <f>U48*AA48/1000</f>
        <v>2.2652225611030881</v>
      </c>
      <c r="AX48">
        <f>(AU48-AW48)</f>
        <v>1.9399322282908198</v>
      </c>
      <c r="AY48">
        <f>1/(1.6/F48+1.37/N48)</f>
        <v>0.85716551415266251</v>
      </c>
      <c r="AZ48">
        <f>G48*AA48*0.001</f>
        <v>33.330707547405055</v>
      </c>
      <c r="BA48">
        <f>G48/S48</f>
        <v>0.9682737582954839</v>
      </c>
      <c r="BB48">
        <f>(1-AL48*AA48/AQ48/F48)*100</f>
        <v>68.621741057816422</v>
      </c>
      <c r="BC48">
        <f>(S48-E48/(N48/1.35))</f>
        <v>390.42396751745451</v>
      </c>
      <c r="BD48">
        <f>E48*BB48/100/BC48</f>
        <v>-1.1134490132848251E-3</v>
      </c>
    </row>
    <row r="49" spans="1:56" x14ac:dyDescent="0.35">
      <c r="A49" s="1" t="s">
        <v>0</v>
      </c>
      <c r="B49" s="1" t="s">
        <v>3370</v>
      </c>
      <c r="K49" s="1">
        <v>2.72</v>
      </c>
    </row>
    <row r="50" spans="1:56" x14ac:dyDescent="0.35">
      <c r="A50" s="1" t="s">
        <v>0</v>
      </c>
      <c r="B50" s="1" t="s">
        <v>3369</v>
      </c>
      <c r="K50" s="1">
        <v>2.72</v>
      </c>
    </row>
    <row r="51" spans="1:56" x14ac:dyDescent="0.35">
      <c r="A51" s="1">
        <v>12</v>
      </c>
      <c r="B51" s="1" t="s">
        <v>3368</v>
      </c>
      <c r="C51" s="1">
        <v>2633.5000168196857</v>
      </c>
      <c r="D51" s="1">
        <v>0</v>
      </c>
      <c r="E51">
        <f>(R51-S51*(1000-T51)/(1000-U51))*AK51</f>
        <v>-0.47855455020472681</v>
      </c>
      <c r="F51">
        <f>IF(AV51&lt;&gt;0,1/(1/AV51-1/N51),0)</f>
        <v>1.9652553517606743</v>
      </c>
      <c r="G51">
        <f>((AY51-AL51/2)*S51-E51)/(AY51+AL51/2)</f>
        <v>377.07428026437748</v>
      </c>
      <c r="H51">
        <f>AL51*1000</f>
        <v>29.878500188095124</v>
      </c>
      <c r="I51">
        <f>(AQ51-AW51)</f>
        <v>1.9499846334539437</v>
      </c>
      <c r="J51">
        <f>(P51+AP51*D51)</f>
        <v>30.003477096557617</v>
      </c>
      <c r="K51" s="1">
        <v>2.72</v>
      </c>
      <c r="L51">
        <f>(K51*AE51+AF51)</f>
        <v>2.140174012184143</v>
      </c>
      <c r="M51" s="1">
        <v>0.5</v>
      </c>
      <c r="N51">
        <f>L51*(M51+1)*(M51+1)/(M51*M51+1)</f>
        <v>3.8523132219314578</v>
      </c>
      <c r="O51" s="1">
        <v>30.225042343139648</v>
      </c>
      <c r="P51" s="1">
        <v>30.003477096557617</v>
      </c>
      <c r="Q51" s="1">
        <v>30.216447830200195</v>
      </c>
      <c r="R51" s="1">
        <v>400.05877685546875</v>
      </c>
      <c r="S51" s="1">
        <v>389.9180908203125</v>
      </c>
      <c r="T51" s="1">
        <v>-0.2107541412115097</v>
      </c>
      <c r="U51" s="1">
        <v>26.199953079223633</v>
      </c>
      <c r="V51" s="1">
        <v>-0.43079468607902527</v>
      </c>
      <c r="W51" s="1">
        <v>53.554351806640625</v>
      </c>
      <c r="X51" s="1">
        <v>299.65219116210938</v>
      </c>
      <c r="Y51" s="1">
        <v>2000.098388671875</v>
      </c>
      <c r="Z51" s="1">
        <v>0.39683595299720764</v>
      </c>
      <c r="AA51" s="1">
        <v>88.218330383300781</v>
      </c>
      <c r="AB51" s="1">
        <v>10.57302188873291</v>
      </c>
      <c r="AC51" s="1">
        <v>1.0922019481658936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1.1016624675077549</v>
      </c>
      <c r="AL51">
        <f>(U51-T51)/(1000-U51)*AK51</f>
        <v>2.9878500188095125E-2</v>
      </c>
      <c r="AM51">
        <f>(P51+273.15)</f>
        <v>303.15347709655759</v>
      </c>
      <c r="AN51">
        <f>(O51+273.15)</f>
        <v>303.37504234313963</v>
      </c>
      <c r="AO51">
        <f>(Y51*AG51+Z51*AH51)*AI51</f>
        <v>320.01573503459076</v>
      </c>
      <c r="AP51">
        <f>((AO51+0.00000010773*(AN51^4-AM51^4))-AL51*44100)/(L51*51.4+0.00000043092*AM51^3)</f>
        <v>-8.1547302784952649</v>
      </c>
      <c r="AQ51">
        <f>0.61365*EXP(17.502*J51/(240.97+J51))</f>
        <v>4.2613007502238727</v>
      </c>
      <c r="AR51">
        <f>AQ51*1000/AA51</f>
        <v>48.304028558564873</v>
      </c>
      <c r="AS51">
        <f>(AR51-U51)</f>
        <v>22.10407547934124</v>
      </c>
      <c r="AT51">
        <f>IF(D51,P51,(O51+P51)/2)</f>
        <v>30.114259719848633</v>
      </c>
      <c r="AU51">
        <f>0.61365*EXP(17.502*AT51/(240.97+AT51))</f>
        <v>4.2884911316543342</v>
      </c>
      <c r="AV51">
        <f>IF(AS51&lt;&gt;0,(1000-(AR51+U51)/2)/AS51*AL51,0)</f>
        <v>1.3013648365565191</v>
      </c>
      <c r="AW51">
        <f>U51*AA51/1000</f>
        <v>2.311316116769929</v>
      </c>
      <c r="AX51">
        <f>(AU51-AW51)</f>
        <v>1.9771750148844052</v>
      </c>
      <c r="AY51">
        <f>1/(1.6/F51+1.37/N51)</f>
        <v>0.85486594915418879</v>
      </c>
      <c r="AZ51">
        <f>G51*AA51*0.001</f>
        <v>33.264863435408202</v>
      </c>
      <c r="BA51">
        <f>G51/S51</f>
        <v>0.96706023429455623</v>
      </c>
      <c r="BB51">
        <f>(1-AL51*AA51/AQ51/F51)*100</f>
        <v>68.525672944658893</v>
      </c>
      <c r="BC51">
        <f>(S51-E51/(N51/1.35))</f>
        <v>390.08579489979866</v>
      </c>
      <c r="BD51">
        <f>E51*BB51/100/BC51</f>
        <v>-8.4066820741142509E-4</v>
      </c>
    </row>
    <row r="52" spans="1:56" x14ac:dyDescent="0.35">
      <c r="A52" s="1" t="s">
        <v>0</v>
      </c>
      <c r="B52" s="1" t="s">
        <v>3367</v>
      </c>
    </row>
    <row r="53" spans="1:56" x14ac:dyDescent="0.35">
      <c r="A53" s="1" t="s">
        <v>0</v>
      </c>
      <c r="B53" s="1" t="s">
        <v>3366</v>
      </c>
    </row>
    <row r="54" spans="1:56" x14ac:dyDescent="0.35">
      <c r="A54" s="1" t="s">
        <v>0</v>
      </c>
      <c r="B54" s="1" t="s">
        <v>3365</v>
      </c>
    </row>
    <row r="55" spans="1:56" x14ac:dyDescent="0.35">
      <c r="A55" s="1" t="s">
        <v>0</v>
      </c>
      <c r="B55" s="1" t="s">
        <v>3364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DF41D3-6883-4DA2-83C7-28C39CA9FEC2}">
  <dimension ref="A1:BD55"/>
  <sheetViews>
    <sheetView zoomScale="51" workbookViewId="0">
      <selection activeCell="K18" sqref="K18:K51"/>
    </sheetView>
  </sheetViews>
  <sheetFormatPr defaultRowHeight="14.5" x14ac:dyDescent="0.35"/>
  <sheetData>
    <row r="1" spans="1:56" x14ac:dyDescent="0.35">
      <c r="A1" s="1" t="s">
        <v>70</v>
      </c>
    </row>
    <row r="2" spans="1:56" x14ac:dyDescent="0.35">
      <c r="A2" s="1" t="s">
        <v>3454</v>
      </c>
    </row>
    <row r="3" spans="1:56" x14ac:dyDescent="0.35">
      <c r="A3" s="1" t="s">
        <v>69</v>
      </c>
      <c r="B3" s="1" t="s">
        <v>624</v>
      </c>
    </row>
    <row r="4" spans="1:56" x14ac:dyDescent="0.35">
      <c r="A4" s="1" t="s">
        <v>67</v>
      </c>
      <c r="B4" s="1" t="s">
        <v>66</v>
      </c>
      <c r="C4" s="1">
        <v>1</v>
      </c>
      <c r="D4" s="1">
        <v>0.15999999642372131</v>
      </c>
    </row>
    <row r="5" spans="1:56" x14ac:dyDescent="0.35">
      <c r="A5" s="1" t="s">
        <v>65</v>
      </c>
      <c r="B5" s="1">
        <v>4</v>
      </c>
    </row>
    <row r="6" spans="1:56" x14ac:dyDescent="0.35">
      <c r="A6" s="1" t="s">
        <v>64</v>
      </c>
      <c r="B6" s="1" t="s">
        <v>623</v>
      </c>
    </row>
    <row r="7" spans="1:56" x14ac:dyDescent="0.35">
      <c r="A7" s="1" t="s">
        <v>0</v>
      </c>
      <c r="B7" s="1" t="s">
        <v>62</v>
      </c>
    </row>
    <row r="9" spans="1:56" x14ac:dyDescent="0.35">
      <c r="A9" s="1" t="s">
        <v>61</v>
      </c>
      <c r="B9" s="1" t="s">
        <v>60</v>
      </c>
      <c r="C9" s="1" t="s">
        <v>59</v>
      </c>
      <c r="D9" s="1" t="s">
        <v>58</v>
      </c>
      <c r="E9" s="1" t="s">
        <v>57</v>
      </c>
      <c r="F9" s="1" t="s">
        <v>56</v>
      </c>
      <c r="G9" s="1" t="s">
        <v>55</v>
      </c>
      <c r="H9" s="1" t="s">
        <v>54</v>
      </c>
      <c r="I9" s="1" t="s">
        <v>53</v>
      </c>
      <c r="J9" s="1" t="s">
        <v>52</v>
      </c>
      <c r="K9" s="1" t="s">
        <v>51</v>
      </c>
      <c r="L9" s="1" t="s">
        <v>50</v>
      </c>
      <c r="M9" s="1" t="s">
        <v>49</v>
      </c>
      <c r="N9" s="1" t="s">
        <v>48</v>
      </c>
      <c r="O9" s="1" t="s">
        <v>47</v>
      </c>
      <c r="P9" s="1" t="s">
        <v>46</v>
      </c>
      <c r="Q9" s="1" t="s">
        <v>45</v>
      </c>
      <c r="R9" s="1" t="s">
        <v>44</v>
      </c>
      <c r="S9" s="1" t="s">
        <v>43</v>
      </c>
      <c r="T9" s="1" t="s">
        <v>42</v>
      </c>
      <c r="U9" s="1" t="s">
        <v>41</v>
      </c>
      <c r="V9" s="1" t="s">
        <v>40</v>
      </c>
      <c r="W9" s="1" t="s">
        <v>39</v>
      </c>
      <c r="X9" s="1" t="s">
        <v>38</v>
      </c>
      <c r="Y9" s="1" t="s">
        <v>37</v>
      </c>
      <c r="Z9" s="1" t="s">
        <v>36</v>
      </c>
      <c r="AA9" s="1" t="s">
        <v>35</v>
      </c>
      <c r="AB9" s="1" t="s">
        <v>34</v>
      </c>
      <c r="AC9" s="1" t="s">
        <v>33</v>
      </c>
      <c r="AD9" s="1" t="s">
        <v>32</v>
      </c>
      <c r="AE9" s="1" t="s">
        <v>31</v>
      </c>
      <c r="AF9" s="1" t="s">
        <v>30</v>
      </c>
      <c r="AG9" s="1" t="s">
        <v>29</v>
      </c>
      <c r="AH9" s="1" t="s">
        <v>28</v>
      </c>
      <c r="AI9" s="1" t="s">
        <v>27</v>
      </c>
      <c r="AJ9" s="1" t="s">
        <v>26</v>
      </c>
      <c r="AK9" s="1" t="s">
        <v>25</v>
      </c>
      <c r="AL9" s="1" t="s">
        <v>24</v>
      </c>
      <c r="AM9" s="1" t="s">
        <v>23</v>
      </c>
      <c r="AN9" s="1" t="s">
        <v>22</v>
      </c>
      <c r="AO9" s="1" t="s">
        <v>21</v>
      </c>
      <c r="AP9" s="1" t="s">
        <v>20</v>
      </c>
      <c r="AQ9" s="1" t="s">
        <v>19</v>
      </c>
      <c r="AR9" s="1" t="s">
        <v>18</v>
      </c>
      <c r="AS9" s="1" t="s">
        <v>17</v>
      </c>
      <c r="AT9" s="1" t="s">
        <v>16</v>
      </c>
      <c r="AU9" s="1" t="s">
        <v>15</v>
      </c>
      <c r="AV9" s="1" t="s">
        <v>14</v>
      </c>
      <c r="AW9" s="1" t="s">
        <v>13</v>
      </c>
      <c r="AX9" s="1" t="s">
        <v>12</v>
      </c>
      <c r="AY9" s="1" t="s">
        <v>11</v>
      </c>
      <c r="AZ9" s="1" t="s">
        <v>10</v>
      </c>
      <c r="BA9" s="1" t="s">
        <v>9</v>
      </c>
      <c r="BB9" s="1" t="s">
        <v>8</v>
      </c>
      <c r="BC9" s="1" t="s">
        <v>7</v>
      </c>
      <c r="BD9" s="1" t="s">
        <v>6</v>
      </c>
    </row>
    <row r="10" spans="1:56" x14ac:dyDescent="0.35">
      <c r="A10" s="1" t="s">
        <v>5</v>
      </c>
      <c r="B10" s="1" t="s">
        <v>5</v>
      </c>
      <c r="C10" s="1" t="s">
        <v>5</v>
      </c>
      <c r="D10" s="1" t="s">
        <v>5</v>
      </c>
      <c r="E10" s="1" t="s">
        <v>4</v>
      </c>
      <c r="F10" s="1" t="s">
        <v>4</v>
      </c>
      <c r="G10" s="1" t="s">
        <v>4</v>
      </c>
      <c r="H10" s="1" t="s">
        <v>4</v>
      </c>
      <c r="I10" s="1" t="s">
        <v>4</v>
      </c>
      <c r="J10" s="1" t="s">
        <v>4</v>
      </c>
      <c r="K10" s="1" t="s">
        <v>5</v>
      </c>
      <c r="L10" s="1" t="s">
        <v>4</v>
      </c>
      <c r="M10" s="1" t="s">
        <v>5</v>
      </c>
      <c r="N10" s="1" t="s">
        <v>4</v>
      </c>
      <c r="O10" s="1" t="s">
        <v>5</v>
      </c>
      <c r="P10" s="1" t="s">
        <v>5</v>
      </c>
      <c r="Q10" s="1" t="s">
        <v>5</v>
      </c>
      <c r="R10" s="1" t="s">
        <v>5</v>
      </c>
      <c r="S10" s="1" t="s">
        <v>5</v>
      </c>
      <c r="T10" s="1" t="s">
        <v>5</v>
      </c>
      <c r="U10" s="1" t="s">
        <v>5</v>
      </c>
      <c r="V10" s="1" t="s">
        <v>5</v>
      </c>
      <c r="W10" s="1" t="s">
        <v>5</v>
      </c>
      <c r="X10" s="1" t="s">
        <v>5</v>
      </c>
      <c r="Y10" s="1" t="s">
        <v>5</v>
      </c>
      <c r="Z10" s="1" t="s">
        <v>5</v>
      </c>
      <c r="AA10" s="1" t="s">
        <v>5</v>
      </c>
      <c r="AB10" s="1" t="s">
        <v>5</v>
      </c>
      <c r="AC10" s="1" t="s">
        <v>5</v>
      </c>
      <c r="AD10" s="1" t="s">
        <v>5</v>
      </c>
      <c r="AE10" s="1" t="s">
        <v>5</v>
      </c>
      <c r="AF10" s="1" t="s">
        <v>5</v>
      </c>
      <c r="AG10" s="1" t="s">
        <v>5</v>
      </c>
      <c r="AH10" s="1" t="s">
        <v>5</v>
      </c>
      <c r="AI10" s="1" t="s">
        <v>5</v>
      </c>
      <c r="AJ10" s="1" t="s">
        <v>5</v>
      </c>
      <c r="AK10" s="1" t="s">
        <v>4</v>
      </c>
      <c r="AL10" s="1" t="s">
        <v>4</v>
      </c>
      <c r="AM10" s="1" t="s">
        <v>4</v>
      </c>
      <c r="AN10" s="1" t="s">
        <v>4</v>
      </c>
      <c r="AO10" s="1" t="s">
        <v>4</v>
      </c>
      <c r="AP10" s="1" t="s">
        <v>4</v>
      </c>
      <c r="AQ10" s="1" t="s">
        <v>4</v>
      </c>
      <c r="AR10" s="1" t="s">
        <v>4</v>
      </c>
      <c r="AS10" s="1" t="s">
        <v>4</v>
      </c>
      <c r="AT10" s="1" t="s">
        <v>4</v>
      </c>
      <c r="AU10" s="1" t="s">
        <v>4</v>
      </c>
      <c r="AV10" s="1" t="s">
        <v>4</v>
      </c>
      <c r="AW10" s="1" t="s">
        <v>4</v>
      </c>
      <c r="AX10" s="1" t="s">
        <v>4</v>
      </c>
      <c r="AY10" s="1" t="s">
        <v>4</v>
      </c>
      <c r="AZ10" s="1" t="s">
        <v>4</v>
      </c>
      <c r="BA10" s="1" t="s">
        <v>4</v>
      </c>
      <c r="BB10" s="1" t="s">
        <v>4</v>
      </c>
      <c r="BC10" s="1" t="s">
        <v>4</v>
      </c>
      <c r="BD10" s="1" t="s">
        <v>4</v>
      </c>
    </row>
    <row r="11" spans="1:56" x14ac:dyDescent="0.35">
      <c r="A11" s="1" t="s">
        <v>0</v>
      </c>
      <c r="B11" s="1" t="s">
        <v>3453</v>
      </c>
    </row>
    <row r="12" spans="1:56" x14ac:dyDescent="0.35">
      <c r="A12" s="1" t="s">
        <v>0</v>
      </c>
      <c r="B12" s="1" t="s">
        <v>3452</v>
      </c>
    </row>
    <row r="13" spans="1:56" x14ac:dyDescent="0.35">
      <c r="A13" s="1" t="s">
        <v>0</v>
      </c>
      <c r="B13" s="1" t="s">
        <v>3451</v>
      </c>
    </row>
    <row r="14" spans="1:56" x14ac:dyDescent="0.35">
      <c r="A14" s="1" t="s">
        <v>0</v>
      </c>
      <c r="B14" s="1" t="s">
        <v>3450</v>
      </c>
    </row>
    <row r="15" spans="1:56" x14ac:dyDescent="0.35">
      <c r="A15" s="1" t="s">
        <v>0</v>
      </c>
      <c r="B15" s="1" t="s">
        <v>3449</v>
      </c>
    </row>
    <row r="16" spans="1:56" x14ac:dyDescent="0.35">
      <c r="A16" s="1" t="s">
        <v>0</v>
      </c>
      <c r="B16" s="1" t="s">
        <v>3448</v>
      </c>
    </row>
    <row r="17" spans="1:56" x14ac:dyDescent="0.35">
      <c r="A17" s="1" t="s">
        <v>0</v>
      </c>
      <c r="B17" s="1" t="s">
        <v>3447</v>
      </c>
    </row>
    <row r="18" spans="1:56" x14ac:dyDescent="0.35">
      <c r="A18" s="1">
        <v>1</v>
      </c>
      <c r="B18" s="1" t="s">
        <v>3446</v>
      </c>
      <c r="C18" s="1">
        <v>389.50000289455056</v>
      </c>
      <c r="D18" s="1">
        <v>0</v>
      </c>
      <c r="E18">
        <f>(R18-S18*(1000-T18)/(1000-U18))*AK18</f>
        <v>-5.7209793090590519</v>
      </c>
      <c r="F18">
        <f>IF(AV18&lt;&gt;0,1/(1/AV18-1/N18),0)</f>
        <v>2.7762996600820551</v>
      </c>
      <c r="G18">
        <f>((AY18-AL18/2)*S18-E18)/(AY18+AL18/2)</f>
        <v>386.31313784522774</v>
      </c>
      <c r="H18">
        <f>AL18*1000</f>
        <v>33.70954079327435</v>
      </c>
      <c r="I18">
        <f>(AQ18-AW18)</f>
        <v>1.7703096214765472</v>
      </c>
      <c r="J18">
        <f>(P18+AP18*D18)</f>
        <v>30.454561233520508</v>
      </c>
      <c r="K18" s="1">
        <v>2.72</v>
      </c>
      <c r="L18">
        <f>(K18*AE18+AF18)</f>
        <v>2.140174012184143</v>
      </c>
      <c r="M18" s="1">
        <v>0.5</v>
      </c>
      <c r="N18">
        <f>L18*(M18+1)*(M18+1)/(M18*M18+1)</f>
        <v>3.8523132219314578</v>
      </c>
      <c r="O18" s="1">
        <v>30.558454513549805</v>
      </c>
      <c r="P18" s="1">
        <v>30.454561233520508</v>
      </c>
      <c r="Q18" s="1">
        <v>30.635927200317383</v>
      </c>
      <c r="R18" s="1">
        <v>400.06637573242188</v>
      </c>
      <c r="S18" s="1">
        <v>393.22622680664063</v>
      </c>
      <c r="T18" s="1">
        <v>-0.19921287894248962</v>
      </c>
      <c r="U18" s="1">
        <v>29.500980377197266</v>
      </c>
      <c r="V18" s="1">
        <v>-0.39952081441879272</v>
      </c>
      <c r="W18" s="1">
        <v>59.164127349853516</v>
      </c>
      <c r="X18" s="1">
        <v>299.61087036132813</v>
      </c>
      <c r="Y18" s="1">
        <v>0.28736153244972229</v>
      </c>
      <c r="Z18" s="1">
        <v>0.23443414270877838</v>
      </c>
      <c r="AA18" s="1">
        <v>88.222579956054688</v>
      </c>
      <c r="AB18" s="1">
        <v>12.811938285827637</v>
      </c>
      <c r="AC18" s="1">
        <v>1.166534423828125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1.1015105527990001</v>
      </c>
      <c r="AL18">
        <f>(U18-T18)/(1000-U18)*AK18</f>
        <v>3.3709540793274352E-2</v>
      </c>
      <c r="AM18">
        <f>(P18+273.15)</f>
        <v>303.60456123352049</v>
      </c>
      <c r="AN18">
        <f>(O18+273.15)</f>
        <v>303.70845451354978</v>
      </c>
      <c r="AO18">
        <f>(Y18*AG18+Z18*AH18)*AI18</f>
        <v>4.5977844164270643E-2</v>
      </c>
      <c r="AP18">
        <f>((AO18+0.00000010773*(AN18^4-AM18^4))-AL18*44100)/(L18*51.4+0.00000043092*AM18^3)</f>
        <v>-12.168112391019363</v>
      </c>
      <c r="AQ18">
        <f>0.61365*EXP(17.502*J18/(240.97+J18))</f>
        <v>4.3729622215858335</v>
      </c>
      <c r="AR18">
        <f>AQ18*1000/AA18</f>
        <v>49.567380865126452</v>
      </c>
      <c r="AS18">
        <f>(AR18-U18)</f>
        <v>20.066400487929187</v>
      </c>
      <c r="AT18">
        <f>IF(D18,P18,(O18+P18)/2)</f>
        <v>30.506507873535156</v>
      </c>
      <c r="AU18">
        <f>0.61365*EXP(17.502*AT18/(240.97+AT18))</f>
        <v>4.3859833383130402</v>
      </c>
      <c r="AV18">
        <f>IF(AS18&lt;&gt;0,(1000-(AR18+U18)/2)/AS18*AL18,0)</f>
        <v>1.6134862721579144</v>
      </c>
      <c r="AW18">
        <f>U18*AA18/1000</f>
        <v>2.6026526001092862</v>
      </c>
      <c r="AX18">
        <f>(AU18-AW18)</f>
        <v>1.783330738203754</v>
      </c>
      <c r="AY18">
        <f>1/(1.6/F18+1.37/N18)</f>
        <v>1.0730337391423459</v>
      </c>
      <c r="AZ18">
        <f>G18*AA18*0.001</f>
        <v>34.081541691624984</v>
      </c>
      <c r="BA18">
        <f>G18/S18</f>
        <v>0.98241956286193433</v>
      </c>
      <c r="BB18">
        <f>(1-AL18*AA18/AQ18/F18)*100</f>
        <v>75.504262182184988</v>
      </c>
      <c r="BC18">
        <f>(S18-E18/(N18/1.35))</f>
        <v>395.23107989679443</v>
      </c>
      <c r="BD18">
        <f>E18*BB18/100/BC18</f>
        <v>-1.0929259961105444E-2</v>
      </c>
    </row>
    <row r="19" spans="1:56" x14ac:dyDescent="0.35">
      <c r="A19" s="1" t="s">
        <v>0</v>
      </c>
      <c r="B19" s="1" t="s">
        <v>3445</v>
      </c>
      <c r="K19" s="1">
        <v>2.72</v>
      </c>
    </row>
    <row r="20" spans="1:56" x14ac:dyDescent="0.35">
      <c r="A20" s="1" t="s">
        <v>0</v>
      </c>
      <c r="B20" s="1" t="s">
        <v>3444</v>
      </c>
      <c r="K20" s="1">
        <v>2.72</v>
      </c>
    </row>
    <row r="21" spans="1:56" x14ac:dyDescent="0.35">
      <c r="A21" s="1">
        <v>2</v>
      </c>
      <c r="B21" s="1" t="s">
        <v>3443</v>
      </c>
      <c r="C21" s="1">
        <v>593.00000290572643</v>
      </c>
      <c r="D21" s="1">
        <v>0</v>
      </c>
      <c r="E21">
        <f>(R21-S21*(1000-T21)/(1000-U21))*AK21</f>
        <v>-4.7617672227829368</v>
      </c>
      <c r="F21">
        <f>IF(AV21&lt;&gt;0,1/(1/AV21-1/N21),0)</f>
        <v>2.2820797295611555</v>
      </c>
      <c r="G21">
        <f>((AY21-AL21/2)*S21-E21)/(AY21+AL21/2)</f>
        <v>384.64106514149859</v>
      </c>
      <c r="H21">
        <f>AL21*1000</f>
        <v>32.058479625044818</v>
      </c>
      <c r="I21">
        <f>(AQ21-AW21)</f>
        <v>1.8968703832701115</v>
      </c>
      <c r="J21">
        <f>(P21+AP21*D21)</f>
        <v>30.463716506958008</v>
      </c>
      <c r="K21" s="1">
        <v>2.72</v>
      </c>
      <c r="L21">
        <f>(K21*AE21+AF21)</f>
        <v>2.140174012184143</v>
      </c>
      <c r="M21" s="1">
        <v>0.5</v>
      </c>
      <c r="N21">
        <f>L21*(M21+1)*(M21+1)/(M21*M21+1)</f>
        <v>3.8523132219314578</v>
      </c>
      <c r="O21" s="1">
        <v>30.534574508666992</v>
      </c>
      <c r="P21" s="1">
        <v>30.463716506958008</v>
      </c>
      <c r="Q21" s="1">
        <v>30.680707931518555</v>
      </c>
      <c r="R21" s="1">
        <v>399.8851318359375</v>
      </c>
      <c r="S21" s="1">
        <v>392.77764892578125</v>
      </c>
      <c r="T21" s="1">
        <v>-0.19014374911785126</v>
      </c>
      <c r="U21" s="1">
        <v>28.092315673828125</v>
      </c>
      <c r="V21" s="1">
        <v>-0.38185524940490723</v>
      </c>
      <c r="W21" s="1">
        <v>56.416252136230469</v>
      </c>
      <c r="X21" s="1">
        <v>299.65371704101563</v>
      </c>
      <c r="Y21" s="1">
        <v>25.678815841674805</v>
      </c>
      <c r="Z21" s="1">
        <v>0.46232369542121887</v>
      </c>
      <c r="AA21" s="1">
        <v>88.222854614257813</v>
      </c>
      <c r="AB21" s="1">
        <v>12.651227951049805</v>
      </c>
      <c r="AC21" s="1">
        <v>1.1721465587615967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1.1016680773566749</v>
      </c>
      <c r="AL21">
        <f>(U21-T21)/(1000-U21)*AK21</f>
        <v>3.2058479625044815E-2</v>
      </c>
      <c r="AM21">
        <f>(P21+273.15)</f>
        <v>303.61371650695799</v>
      </c>
      <c r="AN21">
        <f>(O21+273.15)</f>
        <v>303.68457450866697</v>
      </c>
      <c r="AO21">
        <f>(Y21*AG21+Z21*AH21)*AI21</f>
        <v>4.108610442833367</v>
      </c>
      <c r="AP21">
        <f>((AO21+0.00000010773*(AN21^4-AM21^4))-AL21*44100)/(L21*51.4+0.00000043092*AM21^3)</f>
        <v>-11.541488406130364</v>
      </c>
      <c r="AQ21">
        <f>0.61365*EXP(17.502*J21/(240.97+J21))</f>
        <v>4.3752546647400861</v>
      </c>
      <c r="AR21">
        <f>AQ21*1000/AA21</f>
        <v>49.593211236139204</v>
      </c>
      <c r="AS21">
        <f>(AR21-U21)</f>
        <v>21.500895562311079</v>
      </c>
      <c r="AT21">
        <f>IF(D21,P21,(O21+P21)/2)</f>
        <v>30.4991455078125</v>
      </c>
      <c r="AU21">
        <f>0.61365*EXP(17.502*AT21/(240.97+AT21))</f>
        <v>4.3841358112624293</v>
      </c>
      <c r="AV21">
        <f>IF(AS21&lt;&gt;0,(1000-(AR21+U21)/2)/AS21*AL21,0)</f>
        <v>1.433114243773888</v>
      </c>
      <c r="AW21">
        <f>U21*AA21/1000</f>
        <v>2.4783842814699746</v>
      </c>
      <c r="AX21">
        <f>(AU21-AW21)</f>
        <v>1.9057515297924548</v>
      </c>
      <c r="AY21">
        <f>1/(1.6/F21+1.37/N21)</f>
        <v>0.9463017875656301</v>
      </c>
      <c r="AZ21">
        <f>G21*AA21*0.001</f>
        <v>33.934132768651693</v>
      </c>
      <c r="BA21">
        <f>G21/S21</f>
        <v>0.97928450407874368</v>
      </c>
      <c r="BB21">
        <f>(1-AL21*AA21/AQ21/F21)*100</f>
        <v>71.673698183687108</v>
      </c>
      <c r="BC21">
        <f>(S21-E21/(N21/1.35))</f>
        <v>394.44635688913161</v>
      </c>
      <c r="BD21">
        <f>E21*BB21/100/BC21</f>
        <v>-8.6524684734924986E-3</v>
      </c>
    </row>
    <row r="22" spans="1:56" x14ac:dyDescent="0.35">
      <c r="A22" s="1" t="s">
        <v>0</v>
      </c>
      <c r="B22" s="1" t="s">
        <v>3442</v>
      </c>
      <c r="K22" s="1">
        <v>2.72</v>
      </c>
    </row>
    <row r="23" spans="1:56" x14ac:dyDescent="0.35">
      <c r="A23" s="1" t="s">
        <v>0</v>
      </c>
      <c r="B23" s="1" t="s">
        <v>3441</v>
      </c>
      <c r="K23" s="1">
        <v>2.72</v>
      </c>
    </row>
    <row r="24" spans="1:56" x14ac:dyDescent="0.35">
      <c r="A24" s="1">
        <v>3</v>
      </c>
      <c r="B24" s="1" t="s">
        <v>3440</v>
      </c>
      <c r="C24" s="1">
        <v>797.00000290572643</v>
      </c>
      <c r="D24" s="1">
        <v>0</v>
      </c>
      <c r="E24">
        <f>(R24-S24*(1000-T24)/(1000-U24))*AK24</f>
        <v>-3.915444511451593</v>
      </c>
      <c r="F24">
        <f>IF(AV24&lt;&gt;0,1/(1/AV24-1/N24),0)</f>
        <v>1.8998729610006289</v>
      </c>
      <c r="G24">
        <f>((AY24-AL24/2)*S24-E24)/(AY24+AL24/2)</f>
        <v>383.2303296000876</v>
      </c>
      <c r="H24">
        <f>AL24*1000</f>
        <v>30.481913169800052</v>
      </c>
      <c r="I24">
        <f>(AQ24-AW24)</f>
        <v>2.0326693594784784</v>
      </c>
      <c r="J24">
        <f>(P24+AP24*D24)</f>
        <v>30.530826568603516</v>
      </c>
      <c r="K24" s="1">
        <v>2.72</v>
      </c>
      <c r="L24">
        <f>(K24*AE24+AF24)</f>
        <v>2.140174012184143</v>
      </c>
      <c r="M24" s="1">
        <v>0.5</v>
      </c>
      <c r="N24">
        <f>L24*(M24+1)*(M24+1)/(M24*M24+1)</f>
        <v>3.8523132219314578</v>
      </c>
      <c r="O24" s="1">
        <v>30.538173675537109</v>
      </c>
      <c r="P24" s="1">
        <v>30.530826568603516</v>
      </c>
      <c r="Q24" s="1">
        <v>30.683412551879883</v>
      </c>
      <c r="R24" s="1">
        <v>400.01797485351563</v>
      </c>
      <c r="S24" s="1">
        <v>392.70553588867188</v>
      </c>
      <c r="T24" s="1">
        <v>-0.18810397386550903</v>
      </c>
      <c r="U24" s="1">
        <v>26.74383544921875</v>
      </c>
      <c r="V24" s="1">
        <v>-0.3776816725730896</v>
      </c>
      <c r="W24" s="1">
        <v>53.697200775146484</v>
      </c>
      <c r="X24" s="1">
        <v>299.61990356445313</v>
      </c>
      <c r="Y24" s="1">
        <v>49.612960815429688</v>
      </c>
      <c r="Z24" s="1">
        <v>0.24883854389190674</v>
      </c>
      <c r="AA24" s="1">
        <v>88.222999572753906</v>
      </c>
      <c r="AB24" s="1">
        <v>12.607926368713379</v>
      </c>
      <c r="AC24" s="1">
        <v>1.1592715978622437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1.1015437631046068</v>
      </c>
      <c r="AL24">
        <f>(U24-T24)/(1000-U24)*AK24</f>
        <v>3.0481913169800052E-2</v>
      </c>
      <c r="AM24">
        <f>(P24+273.15)</f>
        <v>303.68082656860349</v>
      </c>
      <c r="AN24">
        <f>(O24+273.15)</f>
        <v>303.68817367553709</v>
      </c>
      <c r="AO24">
        <f>(Y24*AG24+Z24*AH24)*AI24</f>
        <v>7.9380735530389757</v>
      </c>
      <c r="AP24">
        <f>((AO24+0.00000010773*(AN24^4-AM24^4))-AL24*44100)/(L24*51.4+0.00000043092*AM24^3)</f>
        <v>-10.946090783998216</v>
      </c>
      <c r="AQ24">
        <f>0.61365*EXP(17.502*J24/(240.97+J24))</f>
        <v>4.3920907428887048</v>
      </c>
      <c r="AR24">
        <f>AQ24*1000/AA24</f>
        <v>49.783965226286902</v>
      </c>
      <c r="AS24">
        <f>(AR24-U24)</f>
        <v>23.040129777068152</v>
      </c>
      <c r="AT24">
        <f>IF(D24,P24,(O24+P24)/2)</f>
        <v>30.534500122070313</v>
      </c>
      <c r="AU24">
        <f>0.61365*EXP(17.502*AT24/(240.97+AT24))</f>
        <v>4.3930139641101142</v>
      </c>
      <c r="AV24">
        <f>IF(AS24&lt;&gt;0,(1000-(AR24+U24)/2)/AS24*AL24,0)</f>
        <v>1.2723694078904264</v>
      </c>
      <c r="AW24">
        <f>U24*AA24/1000</f>
        <v>2.3594213834102264</v>
      </c>
      <c r="AX24">
        <f>(AU24-AW24)</f>
        <v>2.0335925806998878</v>
      </c>
      <c r="AY24">
        <f>1/(1.6/F24+1.37/N24)</f>
        <v>0.83486945679061619</v>
      </c>
      <c r="AZ24">
        <f>G24*AA24*0.001</f>
        <v>33.809729204574872</v>
      </c>
      <c r="BA24">
        <f>G24/S24</f>
        <v>0.97587198187277302</v>
      </c>
      <c r="BB24">
        <f>(1-AL24*AA24/AQ24/F24)*100</f>
        <v>67.772384384958514</v>
      </c>
      <c r="BC24">
        <f>(S24-E24/(N24/1.35))</f>
        <v>394.07765954164148</v>
      </c>
      <c r="BD24">
        <f>E24*BB24/100/BC24</f>
        <v>-6.7336730221326706E-3</v>
      </c>
    </row>
    <row r="25" spans="1:56" x14ac:dyDescent="0.35">
      <c r="A25" s="1" t="s">
        <v>0</v>
      </c>
      <c r="B25" s="1" t="s">
        <v>3439</v>
      </c>
      <c r="K25" s="1">
        <v>2.72</v>
      </c>
    </row>
    <row r="26" spans="1:56" x14ac:dyDescent="0.35">
      <c r="A26" s="1" t="s">
        <v>0</v>
      </c>
      <c r="B26" s="1" t="s">
        <v>3438</v>
      </c>
      <c r="K26" s="1">
        <v>2.72</v>
      </c>
    </row>
    <row r="27" spans="1:56" x14ac:dyDescent="0.35">
      <c r="A27" s="1">
        <v>4</v>
      </c>
      <c r="B27" s="1" t="s">
        <v>3437</v>
      </c>
      <c r="C27" s="1">
        <v>1000.0000029057264</v>
      </c>
      <c r="D27" s="1">
        <v>0</v>
      </c>
      <c r="E27">
        <f>(R27-S27*(1000-T27)/(1000-U27))*AK27</f>
        <v>-2.720659054223495</v>
      </c>
      <c r="F27">
        <f>IF(AV27&lt;&gt;0,1/(1/AV27-1/N27),0)</f>
        <v>1.6974728652683519</v>
      </c>
      <c r="G27">
        <f>((AY27-AL27/2)*S27-E27)/(AY27+AL27/2)</f>
        <v>380.87629376562984</v>
      </c>
      <c r="H27">
        <f>AL27*1000</f>
        <v>29.350512287310284</v>
      </c>
      <c r="I27">
        <f>(AQ27-AW27)</f>
        <v>2.1145830227729454</v>
      </c>
      <c r="J27">
        <f>(P27+AP27*D27)</f>
        <v>30.516094207763672</v>
      </c>
      <c r="K27" s="1">
        <v>2.72</v>
      </c>
      <c r="L27">
        <f>(K27*AE27+AF27)</f>
        <v>2.140174012184143</v>
      </c>
      <c r="M27" s="1">
        <v>0.5</v>
      </c>
      <c r="N27">
        <f>L27*(M27+1)*(M27+1)/(M27*M27+1)</f>
        <v>3.8523132219314578</v>
      </c>
      <c r="O27" s="1">
        <v>30.517114639282227</v>
      </c>
      <c r="P27" s="1">
        <v>30.516094207763672</v>
      </c>
      <c r="Q27" s="1">
        <v>30.667680740356445</v>
      </c>
      <c r="R27" s="1">
        <v>400.04684448242188</v>
      </c>
      <c r="S27" s="1">
        <v>392.07012939453125</v>
      </c>
      <c r="T27" s="1">
        <v>-0.18393506109714508</v>
      </c>
      <c r="U27" s="1">
        <v>25.773918151855469</v>
      </c>
      <c r="V27" s="1">
        <v>-0.36974909901618958</v>
      </c>
      <c r="W27" s="1">
        <v>51.811126708984375</v>
      </c>
      <c r="X27" s="1">
        <v>299.623291015625</v>
      </c>
      <c r="Y27" s="1">
        <v>100.14140319824219</v>
      </c>
      <c r="Z27" s="1">
        <v>0.17811903357505798</v>
      </c>
      <c r="AA27" s="1">
        <v>88.221237182617188</v>
      </c>
      <c r="AB27" s="1">
        <v>12.621432304382324</v>
      </c>
      <c r="AC27" s="1">
        <v>1.1462303400039673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1.1015562169692095</v>
      </c>
      <c r="AL27">
        <f>(U27-T27)/(1000-U27)*AK27</f>
        <v>2.9350512287310285E-2</v>
      </c>
      <c r="AM27">
        <f>(P27+273.15)</f>
        <v>303.66609420776365</v>
      </c>
      <c r="AN27">
        <f>(O27+273.15)</f>
        <v>303.6671146392822</v>
      </c>
      <c r="AO27">
        <f>(Y27*AG27+Z27*AH27)*AI27</f>
        <v>16.022624153585184</v>
      </c>
      <c r="AP27">
        <f>((AO27+0.00000010773*(AN27^4-AM27^4))-AL27*44100)/(L27*51.4+0.00000043092*AM27^3)</f>
        <v>-10.47191198256801</v>
      </c>
      <c r="AQ27">
        <f>0.61365*EXP(17.502*J27/(240.97+J27))</f>
        <v>4.3883899691731489</v>
      </c>
      <c r="AR27">
        <f>AQ27*1000/AA27</f>
        <v>49.743010972394544</v>
      </c>
      <c r="AS27">
        <f>(AR27-U27)</f>
        <v>23.969092820539075</v>
      </c>
      <c r="AT27">
        <f>IF(D27,P27,(O27+P27)/2)</f>
        <v>30.516604423522949</v>
      </c>
      <c r="AU27">
        <f>0.61365*EXP(17.502*AT27/(240.97+AT27))</f>
        <v>4.3885180901036218</v>
      </c>
      <c r="AV27">
        <f>IF(AS27&lt;&gt;0,(1000-(AR27+U27)/2)/AS27*AL27,0)</f>
        <v>1.1782791372491537</v>
      </c>
      <c r="AW27">
        <f>U27*AA27/1000</f>
        <v>2.2738069464002035</v>
      </c>
      <c r="AX27">
        <f>(AU27-AW27)</f>
        <v>2.1147111437034183</v>
      </c>
      <c r="AY27">
        <f>1/(1.6/F27+1.37/N27)</f>
        <v>0.77029250534208171</v>
      </c>
      <c r="AZ27">
        <f>G27*AA27*0.001</f>
        <v>33.601377849533812</v>
      </c>
      <c r="BA27">
        <f>G27/S27</f>
        <v>0.97144940460986429</v>
      </c>
      <c r="BB27">
        <f>(1-AL27*AA27/AQ27/F27)*100</f>
        <v>65.239919351216557</v>
      </c>
      <c r="BC27">
        <f>(S27-E27/(N27/1.35))</f>
        <v>393.02355387265823</v>
      </c>
      <c r="BD27">
        <f>E27*BB27/100/BC27</f>
        <v>-4.5161562336594073E-3</v>
      </c>
    </row>
    <row r="28" spans="1:56" x14ac:dyDescent="0.35">
      <c r="A28" s="1" t="s">
        <v>0</v>
      </c>
      <c r="B28" s="1" t="s">
        <v>3436</v>
      </c>
      <c r="K28" s="1">
        <v>2.72</v>
      </c>
    </row>
    <row r="29" spans="1:56" x14ac:dyDescent="0.35">
      <c r="A29" s="1" t="s">
        <v>0</v>
      </c>
      <c r="B29" s="1" t="s">
        <v>3435</v>
      </c>
      <c r="K29" s="1">
        <v>2.72</v>
      </c>
    </row>
    <row r="30" spans="1:56" x14ac:dyDescent="0.35">
      <c r="A30" s="1">
        <v>5</v>
      </c>
      <c r="B30" s="1" t="s">
        <v>3434</v>
      </c>
      <c r="C30" s="1">
        <v>1204.0000029057264</v>
      </c>
      <c r="D30" s="1">
        <v>0</v>
      </c>
      <c r="E30">
        <f>(R30-S30*(1000-T30)/(1000-U30))*AK30</f>
        <v>-1.9246157964971464</v>
      </c>
      <c r="F30">
        <f>IF(AV30&lt;&gt;0,1/(1/AV30-1/N30),0)</f>
        <v>1.5724469664054523</v>
      </c>
      <c r="G30">
        <f>((AY30-AL30/2)*S30-E30)/(AY30+AL30/2)</f>
        <v>379.18566752898062</v>
      </c>
      <c r="H30">
        <f>AL30*1000</f>
        <v>28.502374263855224</v>
      </c>
      <c r="I30">
        <f>(AQ30-AW30)</f>
        <v>2.1678986977031292</v>
      </c>
      <c r="J30">
        <f>(P30+AP30*D30)</f>
        <v>30.474874496459961</v>
      </c>
      <c r="K30" s="1">
        <v>2.72</v>
      </c>
      <c r="L30">
        <f>(K30*AE30+AF30)</f>
        <v>2.140174012184143</v>
      </c>
      <c r="M30" s="1">
        <v>0.5</v>
      </c>
      <c r="N30">
        <f>L30*(M30+1)*(M30+1)/(M30*M30+1)</f>
        <v>3.8523132219314578</v>
      </c>
      <c r="O30" s="1">
        <v>30.491914749145508</v>
      </c>
      <c r="P30" s="1">
        <v>30.474874496459961</v>
      </c>
      <c r="Q30" s="1">
        <v>30.652681350708008</v>
      </c>
      <c r="R30" s="1">
        <v>400.01385498046875</v>
      </c>
      <c r="S30" s="1">
        <v>391.626953125</v>
      </c>
      <c r="T30" s="1">
        <v>-0.17830045521259308</v>
      </c>
      <c r="U30" s="1">
        <v>25.050788879394531</v>
      </c>
      <c r="V30" s="1">
        <v>-0.35896226763725281</v>
      </c>
      <c r="W30" s="1">
        <v>50.433341979980469</v>
      </c>
      <c r="X30" s="1">
        <v>299.59210205078125</v>
      </c>
      <c r="Y30" s="1">
        <v>150.69476318359375</v>
      </c>
      <c r="Z30" s="1">
        <v>0.34182596206665039</v>
      </c>
      <c r="AA30" s="1">
        <v>88.226814270019531</v>
      </c>
      <c r="AB30" s="1">
        <v>12.613370895385742</v>
      </c>
      <c r="AC30" s="1">
        <v>1.1404186487197876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1.1014415516572837</v>
      </c>
      <c r="AL30">
        <f>(U30-T30)/(1000-U30)*AK30</f>
        <v>2.8502374263855223E-2</v>
      </c>
      <c r="AM30">
        <f>(P30+273.15)</f>
        <v>303.62487449645994</v>
      </c>
      <c r="AN30">
        <f>(O30+273.15)</f>
        <v>303.64191474914549</v>
      </c>
      <c r="AO30">
        <f>(Y30*AG30+Z30*AH30)*AI30</f>
        <v>24.11116157044853</v>
      </c>
      <c r="AP30">
        <f>((AO30+0.00000010773*(AN30^4-AM30^4))-AL30*44100)/(L30*51.4+0.00000043092*AM30^3)</f>
        <v>-10.098073480967258</v>
      </c>
      <c r="AQ30">
        <f>0.61365*EXP(17.502*J30/(240.97+J30))</f>
        <v>4.3780499954829413</v>
      </c>
      <c r="AR30">
        <f>AQ30*1000/AA30</f>
        <v>49.622668932416069</v>
      </c>
      <c r="AS30">
        <f>(AR30-U30)</f>
        <v>24.571880053021538</v>
      </c>
      <c r="AT30">
        <f>IF(D30,P30,(O30+P30)/2)</f>
        <v>30.483394622802734</v>
      </c>
      <c r="AU30">
        <f>0.61365*EXP(17.502*AT30/(240.97+AT30))</f>
        <v>4.3801855289657832</v>
      </c>
      <c r="AV30">
        <f>IF(AS30&lt;&gt;0,(1000-(AR30+U30)/2)/AS30*AL30,0)</f>
        <v>1.1166499585536194</v>
      </c>
      <c r="AW30">
        <f>U30*AA30/1000</f>
        <v>2.2101512977798121</v>
      </c>
      <c r="AX30">
        <f>(AU30-AW30)</f>
        <v>2.1700342311859711</v>
      </c>
      <c r="AY30">
        <f>1/(1.6/F30+1.37/N30)</f>
        <v>0.72825103436200567</v>
      </c>
      <c r="AZ30">
        <f>G30*AA30*0.001</f>
        <v>33.454343462932748</v>
      </c>
      <c r="BA30">
        <f>G30/S30</f>
        <v>0.9682317943217551</v>
      </c>
      <c r="BB30">
        <f>(1-AL30*AA30/AQ30/F30)*100</f>
        <v>63.472082557143715</v>
      </c>
      <c r="BC30">
        <f>(S30-E30/(N30/1.35))</f>
        <v>392.30141316383572</v>
      </c>
      <c r="BD30">
        <f>E30*BB30/100/BC30</f>
        <v>-3.1139162038917433E-3</v>
      </c>
    </row>
    <row r="31" spans="1:56" x14ac:dyDescent="0.35">
      <c r="A31" s="1" t="s">
        <v>0</v>
      </c>
      <c r="B31" s="1" t="s">
        <v>3433</v>
      </c>
      <c r="K31" s="1">
        <v>2.72</v>
      </c>
    </row>
    <row r="32" spans="1:56" x14ac:dyDescent="0.35">
      <c r="A32" s="1" t="s">
        <v>0</v>
      </c>
      <c r="B32" s="1" t="s">
        <v>3432</v>
      </c>
      <c r="K32" s="1">
        <v>2.72</v>
      </c>
    </row>
    <row r="33" spans="1:56" x14ac:dyDescent="0.35">
      <c r="A33" s="1">
        <v>6</v>
      </c>
      <c r="B33" s="1" t="s">
        <v>3431</v>
      </c>
      <c r="C33" s="1">
        <v>1408.0000029057264</v>
      </c>
      <c r="D33" s="1">
        <v>0</v>
      </c>
      <c r="E33">
        <f>(R33-S33*(1000-T33)/(1000-U33))*AK33</f>
        <v>-1.2005594610810737</v>
      </c>
      <c r="F33">
        <f>IF(AV33&lt;&gt;0,1/(1/AV33-1/N33),0)</f>
        <v>1.5122333728077375</v>
      </c>
      <c r="G33">
        <f>((AY33-AL33/2)*S33-E33)/(AY33+AL33/2)</f>
        <v>377.46292642282594</v>
      </c>
      <c r="H33">
        <f>AL33*1000</f>
        <v>28.198799310430456</v>
      </c>
      <c r="I33">
        <f>(AQ33-AW33)</f>
        <v>2.2057720392217766</v>
      </c>
      <c r="J33">
        <f>(P33+AP33*D33)</f>
        <v>30.53495979309082</v>
      </c>
      <c r="K33" s="1">
        <v>2.72</v>
      </c>
      <c r="L33">
        <f>(K33*AE33+AF33)</f>
        <v>2.140174012184143</v>
      </c>
      <c r="M33" s="1">
        <v>0.5</v>
      </c>
      <c r="N33">
        <f>L33*(M33+1)*(M33+1)/(M33*M33+1)</f>
        <v>3.8523132219314578</v>
      </c>
      <c r="O33" s="1">
        <v>30.538425445556641</v>
      </c>
      <c r="P33" s="1">
        <v>30.53495979309082</v>
      </c>
      <c r="Q33" s="1">
        <v>30.669033050537109</v>
      </c>
      <c r="R33" s="1">
        <v>400.00558471679688</v>
      </c>
      <c r="S33" s="1">
        <v>391.08432006835938</v>
      </c>
      <c r="T33" s="1">
        <v>-0.17366781830787659</v>
      </c>
      <c r="U33" s="1">
        <v>24.790088653564453</v>
      </c>
      <c r="V33" s="1">
        <v>-0.34873932600021362</v>
      </c>
      <c r="W33" s="1">
        <v>49.780544281005859</v>
      </c>
      <c r="X33" s="1">
        <v>299.63165283203125</v>
      </c>
      <c r="Y33" s="1">
        <v>300.90518188476563</v>
      </c>
      <c r="Z33" s="1">
        <v>0.19645172357559204</v>
      </c>
      <c r="AA33" s="1">
        <v>88.235160827636719</v>
      </c>
      <c r="AB33" s="1">
        <v>12.582797050476074</v>
      </c>
      <c r="AC33" s="1">
        <v>1.1379623413085938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1.101586958941291</v>
      </c>
      <c r="AL33">
        <f>(U33-T33)/(1000-U33)*AK33</f>
        <v>2.8198799310430456E-2</v>
      </c>
      <c r="AM33">
        <f>(P33+273.15)</f>
        <v>303.6849597930908</v>
      </c>
      <c r="AN33">
        <f>(O33+273.15)</f>
        <v>303.68842544555662</v>
      </c>
      <c r="AO33">
        <f>(Y33*AG33+Z33*AH33)*AI33</f>
        <v>48.144828025441711</v>
      </c>
      <c r="AP33">
        <f>((AO33+0.00000010773*(AN33^4-AM33^4))-AL33*44100)/(L33*51.4+0.00000043092*AM33^3)</f>
        <v>-9.7922755263978569</v>
      </c>
      <c r="AQ33">
        <f>0.61365*EXP(17.502*J33/(240.97+J33))</f>
        <v>4.3931294985004081</v>
      </c>
      <c r="AR33">
        <f>AQ33*1000/AA33</f>
        <v>49.788876195082615</v>
      </c>
      <c r="AS33">
        <f>(AR33-U33)</f>
        <v>24.998787541518162</v>
      </c>
      <c r="AT33">
        <f>IF(D33,P33,(O33+P33)/2)</f>
        <v>30.53669261932373</v>
      </c>
      <c r="AU33">
        <f>0.61365*EXP(17.502*AT33/(240.97+AT33))</f>
        <v>4.3935650533941306</v>
      </c>
      <c r="AV33">
        <f>IF(AS33&lt;&gt;0,(1000-(AR33+U33)/2)/AS33*AL33,0)</f>
        <v>1.0859438936416712</v>
      </c>
      <c r="AW33">
        <f>U33*AA33/1000</f>
        <v>2.1873574592786316</v>
      </c>
      <c r="AX33">
        <f>(AU33-AW33)</f>
        <v>2.206207594115499</v>
      </c>
      <c r="AY33">
        <f>1/(1.6/F33+1.37/N33)</f>
        <v>0.70737955101040062</v>
      </c>
      <c r="AZ33">
        <f>G33*AA33*0.001</f>
        <v>33.305502019388456</v>
      </c>
      <c r="BA33">
        <f>G33/S33</f>
        <v>0.96517018722931036</v>
      </c>
      <c r="BB33">
        <f>(1-AL33*AA33/AQ33/F33)*100</f>
        <v>62.547615371251432</v>
      </c>
      <c r="BC33">
        <f>(S33-E33/(N33/1.35))</f>
        <v>391.50504267814938</v>
      </c>
      <c r="BD33">
        <f>E33*BB33/100/BC33</f>
        <v>-1.918037399680393E-3</v>
      </c>
    </row>
    <row r="34" spans="1:56" x14ac:dyDescent="0.35">
      <c r="A34" s="1" t="s">
        <v>0</v>
      </c>
      <c r="B34" s="1" t="s">
        <v>3430</v>
      </c>
      <c r="K34" s="1">
        <v>2.72</v>
      </c>
    </row>
    <row r="35" spans="1:56" x14ac:dyDescent="0.35">
      <c r="A35" s="1" t="s">
        <v>0</v>
      </c>
      <c r="B35" s="1" t="s">
        <v>3429</v>
      </c>
      <c r="K35" s="1">
        <v>2.72</v>
      </c>
    </row>
    <row r="36" spans="1:56" x14ac:dyDescent="0.35">
      <c r="A36" s="1">
        <v>7</v>
      </c>
      <c r="B36" s="1" t="s">
        <v>3428</v>
      </c>
      <c r="C36" s="1">
        <v>1611.0000029057264</v>
      </c>
      <c r="D36" s="1">
        <v>0</v>
      </c>
      <c r="E36">
        <f>(R36-S36*(1000-T36)/(1000-U36))*AK36</f>
        <v>-0.58971040134630726</v>
      </c>
      <c r="F36">
        <f>IF(AV36&lt;&gt;0,1/(1/AV36-1/N36),0)</f>
        <v>1.5137044549396119</v>
      </c>
      <c r="G36">
        <f>((AY36-AL36/2)*S36-E36)/(AY36+AL36/2)</f>
        <v>376.27305803791683</v>
      </c>
      <c r="H36">
        <f>AL36*1000</f>
        <v>28.117365065362957</v>
      </c>
      <c r="I36">
        <f>(AQ36-AW36)</f>
        <v>2.1987104413888892</v>
      </c>
      <c r="J36">
        <f>(P36+AP36*D36)</f>
        <v>30.488866806030273</v>
      </c>
      <c r="K36" s="1">
        <v>2.72</v>
      </c>
      <c r="L36">
        <f>(K36*AE36+AF36)</f>
        <v>2.140174012184143</v>
      </c>
      <c r="M36" s="1">
        <v>0.5</v>
      </c>
      <c r="N36">
        <f>L36*(M36+1)*(M36+1)/(M36*M36+1)</f>
        <v>3.8523132219314578</v>
      </c>
      <c r="O36" s="1">
        <v>30.539085388183594</v>
      </c>
      <c r="P36" s="1">
        <v>30.488866806030273</v>
      </c>
      <c r="Q36" s="1">
        <v>30.682165145874023</v>
      </c>
      <c r="R36" s="1">
        <v>400.10855102539063</v>
      </c>
      <c r="S36" s="1">
        <v>390.67141723632813</v>
      </c>
      <c r="T36" s="1">
        <v>-0.16316965222358704</v>
      </c>
      <c r="U36" s="1">
        <v>24.732089996337891</v>
      </c>
      <c r="V36" s="1">
        <v>-0.32773694396018982</v>
      </c>
      <c r="W36" s="1">
        <v>49.676021575927734</v>
      </c>
      <c r="X36" s="1">
        <v>299.606201171875</v>
      </c>
      <c r="Y36" s="1">
        <v>500.92782592773438</v>
      </c>
      <c r="Z36" s="1">
        <v>0.2160947322845459</v>
      </c>
      <c r="AA36" s="1">
        <v>88.259712219238281</v>
      </c>
      <c r="AB36" s="1">
        <v>12.615882873535156</v>
      </c>
      <c r="AC36" s="1">
        <v>1.1277706623077393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1.101493386661305</v>
      </c>
      <c r="AL36">
        <f>(U36-T36)/(1000-U36)*AK36</f>
        <v>2.8117365065362956E-2</v>
      </c>
      <c r="AM36">
        <f>(P36+273.15)</f>
        <v>303.63886680603025</v>
      </c>
      <c r="AN36">
        <f>(O36+273.15)</f>
        <v>303.68908538818357</v>
      </c>
      <c r="AO36">
        <f>(Y36*AG36+Z36*AH36)*AI36</f>
        <v>80.148450356979993</v>
      </c>
      <c r="AP36">
        <f>((AO36+0.00000010773*(AN36^4-AM36^4))-AL36*44100)/(L36*51.4+0.00000043092*AM36^3)</f>
        <v>-9.496496918432495</v>
      </c>
      <c r="AQ36">
        <f>0.61365*EXP(17.502*J36/(240.97+J36))</f>
        <v>4.3815575870459735</v>
      </c>
      <c r="AR36">
        <f>AQ36*1000/AA36</f>
        <v>49.643914271577579</v>
      </c>
      <c r="AS36">
        <f>(AR36-U36)</f>
        <v>24.911824275239688</v>
      </c>
      <c r="AT36">
        <f>IF(D36,P36,(O36+P36)/2)</f>
        <v>30.513976097106934</v>
      </c>
      <c r="AU36">
        <f>0.61365*EXP(17.502*AT36/(240.97+AT36))</f>
        <v>4.3878581225486766</v>
      </c>
      <c r="AV36">
        <f>IF(AS36&lt;&gt;0,(1000-(AR36+U36)/2)/AS36*AL36,0)</f>
        <v>1.0867022878054762</v>
      </c>
      <c r="AW36">
        <f>U36*AA36/1000</f>
        <v>2.1828471456570844</v>
      </c>
      <c r="AX36">
        <f>(AU36-AW36)</f>
        <v>2.2050109768915922</v>
      </c>
      <c r="AY36">
        <f>1/(1.6/F36+1.37/N36)</f>
        <v>0.70789444521240563</v>
      </c>
      <c r="AZ36">
        <f>G36*AA36*0.001</f>
        <v>33.209751818279287</v>
      </c>
      <c r="BA36">
        <f>G36/S36</f>
        <v>0.96314457991253211</v>
      </c>
      <c r="BB36">
        <f>(1-AL36*AA36/AQ36/F36)*100</f>
        <v>62.583124955634972</v>
      </c>
      <c r="BC36">
        <f>(S36-E36/(N36/1.35))</f>
        <v>390.87807463824583</v>
      </c>
      <c r="BD36">
        <f>E36*BB36/100/BC36</f>
        <v>-9.4417983841252014E-4</v>
      </c>
    </row>
    <row r="37" spans="1:56" x14ac:dyDescent="0.35">
      <c r="A37" s="1" t="s">
        <v>0</v>
      </c>
      <c r="B37" s="1" t="s">
        <v>3427</v>
      </c>
      <c r="K37" s="1">
        <v>2.72</v>
      </c>
    </row>
    <row r="38" spans="1:56" x14ac:dyDescent="0.35">
      <c r="A38" s="1" t="s">
        <v>0</v>
      </c>
      <c r="B38" s="1" t="s">
        <v>3426</v>
      </c>
      <c r="K38" s="1">
        <v>2.72</v>
      </c>
    </row>
    <row r="39" spans="1:56" x14ac:dyDescent="0.35">
      <c r="A39" s="1">
        <v>8</v>
      </c>
      <c r="B39" s="1" t="s">
        <v>3425</v>
      </c>
      <c r="C39" s="1">
        <v>1815.0000029057264</v>
      </c>
      <c r="D39" s="1">
        <v>0</v>
      </c>
      <c r="E39">
        <f>(R39-S39*(1000-T39)/(1000-U39))*AK39</f>
        <v>-0.49953268173682513</v>
      </c>
      <c r="F39">
        <f>IF(AV39&lt;&gt;0,1/(1/AV39-1/N39),0)</f>
        <v>1.521613454922756</v>
      </c>
      <c r="G39">
        <f>((AY39-AL39/2)*S39-E39)/(AY39+AL39/2)</f>
        <v>375.98182255337628</v>
      </c>
      <c r="H39">
        <f>AL39*1000</f>
        <v>28.249629028962623</v>
      </c>
      <c r="I39">
        <f>(AQ39-AW39)</f>
        <v>2.2008110720572227</v>
      </c>
      <c r="J39">
        <f>(P39+AP39*D39)</f>
        <v>30.541685104370117</v>
      </c>
      <c r="K39" s="1">
        <v>2.72</v>
      </c>
      <c r="L39">
        <f>(K39*AE39+AF39)</f>
        <v>2.140174012184143</v>
      </c>
      <c r="M39" s="1">
        <v>0.5</v>
      </c>
      <c r="N39">
        <f>L39*(M39+1)*(M39+1)/(M39*M39+1)</f>
        <v>3.8523132219314578</v>
      </c>
      <c r="O39" s="1">
        <v>30.604742050170898</v>
      </c>
      <c r="P39" s="1">
        <v>30.541685104370117</v>
      </c>
      <c r="Q39" s="1">
        <v>30.725002288818359</v>
      </c>
      <c r="R39" s="1">
        <v>400.073974609375</v>
      </c>
      <c r="S39" s="1">
        <v>390.51351928710938</v>
      </c>
      <c r="T39" s="1">
        <v>-0.15042251348495483</v>
      </c>
      <c r="U39" s="1">
        <v>24.855106353759766</v>
      </c>
      <c r="V39" s="1">
        <v>-0.30104276537895203</v>
      </c>
      <c r="W39" s="1">
        <v>49.742885589599609</v>
      </c>
      <c r="X39" s="1">
        <v>299.65032958984375</v>
      </c>
      <c r="Y39" s="1">
        <v>750.900634765625</v>
      </c>
      <c r="Z39" s="1">
        <v>0.24622504413127899</v>
      </c>
      <c r="AA39" s="1">
        <v>88.271965026855469</v>
      </c>
      <c r="AB39" s="1">
        <v>12.735873222351074</v>
      </c>
      <c r="AC39" s="1">
        <v>1.1356395483016968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1.1016556234920725</v>
      </c>
      <c r="AL39">
        <f>(U39-T39)/(1000-U39)*AK39</f>
        <v>2.8249629028962622E-2</v>
      </c>
      <c r="AM39">
        <f>(P39+273.15)</f>
        <v>303.69168510437009</v>
      </c>
      <c r="AN39">
        <f>(O39+273.15)</f>
        <v>303.75474205017088</v>
      </c>
      <c r="AO39">
        <f>(Y39*AG39+Z39*AH39)*AI39</f>
        <v>120.14409887707006</v>
      </c>
      <c r="AP39">
        <f>((AO39+0.00000010773*(AN39^4-AM39^4))-AL39*44100)/(L39*51.4+0.00000043092*AM39^3)</f>
        <v>-9.2148825975336628</v>
      </c>
      <c r="AQ39">
        <f>0.61365*EXP(17.502*J39/(240.97+J39))</f>
        <v>4.3948201508550779</v>
      </c>
      <c r="AR39">
        <f>AQ39*1000/AA39</f>
        <v>49.787269939193237</v>
      </c>
      <c r="AS39">
        <f>(AR39-U39)</f>
        <v>24.932163585433472</v>
      </c>
      <c r="AT39">
        <f>IF(D39,P39,(O39+P39)/2)</f>
        <v>30.573213577270508</v>
      </c>
      <c r="AU39">
        <f>0.61365*EXP(17.502*AT39/(240.97+AT39))</f>
        <v>4.4027535428687461</v>
      </c>
      <c r="AV39">
        <f>IF(AS39&lt;&gt;0,(1000-(AR39+U39)/2)/AS39*AL39,0)</f>
        <v>1.090772536274923</v>
      </c>
      <c r="AW39">
        <f>U39*AA39/1000</f>
        <v>2.1940090787978552</v>
      </c>
      <c r="AX39">
        <f>(AU39-AW39)</f>
        <v>2.2087444640708909</v>
      </c>
      <c r="AY39">
        <f>1/(1.6/F39+1.37/N39)</f>
        <v>0.71065836544753214</v>
      </c>
      <c r="AZ39">
        <f>G39*AA39*0.001</f>
        <v>33.188654291165008</v>
      </c>
      <c r="BA39">
        <f>G39/S39</f>
        <v>0.962788236473193</v>
      </c>
      <c r="BB39">
        <f>(1-AL39*AA39/AQ39/F39)*100</f>
        <v>62.710196347800661</v>
      </c>
      <c r="BC39">
        <f>(S39-E39/(N39/1.35))</f>
        <v>390.68857491771217</v>
      </c>
      <c r="BD39">
        <f>E39*BB39/100/BC39</f>
        <v>-8.018097934002201E-4</v>
      </c>
    </row>
    <row r="40" spans="1:56" x14ac:dyDescent="0.35">
      <c r="A40" s="1" t="s">
        <v>0</v>
      </c>
      <c r="B40" s="1" t="s">
        <v>3424</v>
      </c>
      <c r="K40" s="1">
        <v>2.72</v>
      </c>
    </row>
    <row r="41" spans="1:56" x14ac:dyDescent="0.35">
      <c r="A41" s="1" t="s">
        <v>0</v>
      </c>
      <c r="B41" s="1" t="s">
        <v>3423</v>
      </c>
      <c r="K41" s="1">
        <v>2.72</v>
      </c>
    </row>
    <row r="42" spans="1:56" x14ac:dyDescent="0.35">
      <c r="A42" s="1">
        <v>9</v>
      </c>
      <c r="B42" s="1" t="s">
        <v>3422</v>
      </c>
      <c r="C42" s="1">
        <v>2019.0000029057264</v>
      </c>
      <c r="D42" s="1">
        <v>0</v>
      </c>
      <c r="E42">
        <f>(R42-S42*(1000-T42)/(1000-U42))*AK42</f>
        <v>-0.27912008777317887</v>
      </c>
      <c r="F42">
        <f>IF(AV42&lt;&gt;0,1/(1/AV42-1/N42),0)</f>
        <v>1.5464052780616864</v>
      </c>
      <c r="G42">
        <f>((AY42-AL42/2)*S42-E42)/(AY42+AL42/2)</f>
        <v>375.39790617563915</v>
      </c>
      <c r="H42">
        <f>AL42*1000</f>
        <v>28.373248891143898</v>
      </c>
      <c r="I42">
        <f>(AQ42-AW42)</f>
        <v>2.1853202976772592</v>
      </c>
      <c r="J42">
        <f>(P42+AP42*D42)</f>
        <v>30.526721954345703</v>
      </c>
      <c r="K42" s="1">
        <v>2.72</v>
      </c>
      <c r="L42">
        <f>(K42*AE42+AF42)</f>
        <v>2.140174012184143</v>
      </c>
      <c r="M42" s="1">
        <v>0.5</v>
      </c>
      <c r="N42">
        <f>L42*(M42+1)*(M42+1)/(M42*M42+1)</f>
        <v>3.8523132219314578</v>
      </c>
      <c r="O42" s="1">
        <v>30.646795272827148</v>
      </c>
      <c r="P42" s="1">
        <v>30.526721954345703</v>
      </c>
      <c r="Q42" s="1">
        <v>30.764499664306641</v>
      </c>
      <c r="R42" s="1">
        <v>399.90402221679688</v>
      </c>
      <c r="S42" s="1">
        <v>390.10830688476563</v>
      </c>
      <c r="T42" s="1">
        <v>-0.13249985873699188</v>
      </c>
      <c r="U42" s="1">
        <v>24.983758926391602</v>
      </c>
      <c r="V42" s="1">
        <v>-0.26458188891410828</v>
      </c>
      <c r="W42" s="1">
        <v>49.888736724853516</v>
      </c>
      <c r="X42" s="1">
        <v>299.59521484375</v>
      </c>
      <c r="Y42" s="1">
        <v>1000.8533935546875</v>
      </c>
      <c r="Z42" s="1">
        <v>0.17288108170032501</v>
      </c>
      <c r="AA42" s="1">
        <v>88.286918640136719</v>
      </c>
      <c r="AB42" s="1">
        <v>12.712704658508301</v>
      </c>
      <c r="AC42" s="1">
        <v>1.1358884572982788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1.1014529957490806</v>
      </c>
      <c r="AL42">
        <f>(U42-T42)/(1000-U42)*AK42</f>
        <v>2.8373248891143898E-2</v>
      </c>
      <c r="AM42">
        <f>(P42+273.15)</f>
        <v>303.67672195434568</v>
      </c>
      <c r="AN42">
        <f>(O42+273.15)</f>
        <v>303.79679527282713</v>
      </c>
      <c r="AO42">
        <f>(Y42*AG42+Z42*AH42)*AI42</f>
        <v>160.13653938941934</v>
      </c>
      <c r="AP42">
        <f>((AO42+0.00000010773*(AN42^4-AM42^4))-AL42*44100)/(L42*51.4+0.00000043092*AM42^3)</f>
        <v>-8.9264241178343937</v>
      </c>
      <c r="AQ42">
        <f>0.61365*EXP(17.502*J42/(240.97+J42))</f>
        <v>4.3910593893363838</v>
      </c>
      <c r="AR42">
        <f>AQ42*1000/AA42</f>
        <v>49.736240169788125</v>
      </c>
      <c r="AS42">
        <f>(AR42-U42)</f>
        <v>24.752481243396524</v>
      </c>
      <c r="AT42">
        <f>IF(D42,P42,(O42+P42)/2)</f>
        <v>30.586758613586426</v>
      </c>
      <c r="AU42">
        <f>0.61365*EXP(17.502*AT42/(240.97+AT42))</f>
        <v>4.4061656595235377</v>
      </c>
      <c r="AV42">
        <f>IF(AS42&lt;&gt;0,(1000-(AR42+U42)/2)/AS42*AL42,0)</f>
        <v>1.1034539954526601</v>
      </c>
      <c r="AW42">
        <f>U42*AA42/1000</f>
        <v>2.2057390916591246</v>
      </c>
      <c r="AX42">
        <f>(AU42-AW42)</f>
        <v>2.200426567864413</v>
      </c>
      <c r="AY42">
        <f>1/(1.6/F42+1.37/N42)</f>
        <v>0.71927538052055595</v>
      </c>
      <c r="AZ42">
        <f>G42*AA42*0.001</f>
        <v>33.142724400206333</v>
      </c>
      <c r="BA42">
        <f>G42/S42</f>
        <v>0.96229149584996709</v>
      </c>
      <c r="BB42">
        <f>(1-AL42*AA42/AQ42/F42)*100</f>
        <v>63.109648535966876</v>
      </c>
      <c r="BC42">
        <f>(S42-E42/(N42/1.35))</f>
        <v>390.20612139173471</v>
      </c>
      <c r="BD42">
        <f>E42*BB42/100/BC42</f>
        <v>-4.514324525680459E-4</v>
      </c>
    </row>
    <row r="43" spans="1:56" x14ac:dyDescent="0.35">
      <c r="A43" s="1" t="s">
        <v>0</v>
      </c>
      <c r="B43" s="1" t="s">
        <v>3421</v>
      </c>
      <c r="K43" s="1">
        <v>2.72</v>
      </c>
    </row>
    <row r="44" spans="1:56" x14ac:dyDescent="0.35">
      <c r="A44" s="1" t="s">
        <v>0</v>
      </c>
      <c r="B44" s="1" t="s">
        <v>3420</v>
      </c>
      <c r="K44" s="1">
        <v>2.72</v>
      </c>
    </row>
    <row r="45" spans="1:56" x14ac:dyDescent="0.35">
      <c r="A45" s="1">
        <v>10</v>
      </c>
      <c r="B45" s="1" t="s">
        <v>3419</v>
      </c>
      <c r="C45" s="1">
        <v>2223.0000029057264</v>
      </c>
      <c r="D45" s="1">
        <v>0</v>
      </c>
      <c r="E45">
        <f>(R45-S45*(1000-T45)/(1000-U45))*AK45</f>
        <v>-0.19064396593986205</v>
      </c>
      <c r="F45">
        <f>IF(AV45&lt;&gt;0,1/(1/AV45-1/N45),0)</f>
        <v>1.5428028805447629</v>
      </c>
      <c r="G45">
        <f>((AY45-AL45/2)*S45-E45)/(AY45+AL45/2)</f>
        <v>375.10766319156022</v>
      </c>
      <c r="H45">
        <f>AL45*1000</f>
        <v>28.455532023958877</v>
      </c>
      <c r="I45">
        <f>(AQ45-AW45)</f>
        <v>2.1950617450623433</v>
      </c>
      <c r="J45">
        <f>(P45+AP45*D45)</f>
        <v>30.599260330200195</v>
      </c>
      <c r="K45" s="1">
        <v>2.72</v>
      </c>
      <c r="L45">
        <f>(K45*AE45+AF45)</f>
        <v>2.140174012184143</v>
      </c>
      <c r="M45" s="1">
        <v>0.5</v>
      </c>
      <c r="N45">
        <f>L45*(M45+1)*(M45+1)/(M45*M45+1)</f>
        <v>3.8523132219314578</v>
      </c>
      <c r="O45" s="1">
        <v>30.740266799926758</v>
      </c>
      <c r="P45" s="1">
        <v>30.599260330200195</v>
      </c>
      <c r="Q45" s="1">
        <v>30.832738876342773</v>
      </c>
      <c r="R45" s="1">
        <v>399.90451049804688</v>
      </c>
      <c r="S45" s="1">
        <v>390.00286865234375</v>
      </c>
      <c r="T45" s="1">
        <v>-0.1054096594452858</v>
      </c>
      <c r="U45" s="1">
        <v>25.079139709472656</v>
      </c>
      <c r="V45" s="1">
        <v>-0.20937462151050568</v>
      </c>
      <c r="W45" s="1">
        <v>49.814552307128906</v>
      </c>
      <c r="X45" s="1">
        <v>299.6199951171875</v>
      </c>
      <c r="Y45" s="1">
        <v>1250.1912841796875</v>
      </c>
      <c r="Z45" s="1">
        <v>0.35361683368682861</v>
      </c>
      <c r="AA45" s="1">
        <v>88.290718078613281</v>
      </c>
      <c r="AB45" s="1">
        <v>12.651918411254883</v>
      </c>
      <c r="AC45" s="1">
        <v>1.1372662782669067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1.1015440996955419</v>
      </c>
      <c r="AL45">
        <f>(U45-T45)/(1000-U45)*AK45</f>
        <v>2.8455532023958879E-2</v>
      </c>
      <c r="AM45">
        <f>(P45+273.15)</f>
        <v>303.74926033020017</v>
      </c>
      <c r="AN45">
        <f>(O45+273.15)</f>
        <v>303.89026679992674</v>
      </c>
      <c r="AO45">
        <f>(Y45*AG45+Z45*AH45)*AI45</f>
        <v>200.03060099771756</v>
      </c>
      <c r="AP45">
        <f>((AO45+0.00000010773*(AN45^4-AM45^4))-AL45*44100)/(L45*51.4+0.00000043092*AM45^3)</f>
        <v>-8.6266509360684047</v>
      </c>
      <c r="AQ45">
        <f>0.61365*EXP(17.502*J45/(240.97+J45))</f>
        <v>4.4093169988055489</v>
      </c>
      <c r="AR45">
        <f>AQ45*1000/AA45</f>
        <v>49.94088953812259</v>
      </c>
      <c r="AS45">
        <f>(AR45-U45)</f>
        <v>24.861749828649934</v>
      </c>
      <c r="AT45">
        <f>IF(D45,P45,(O45+P45)/2)</f>
        <v>30.669763565063477</v>
      </c>
      <c r="AU45">
        <f>0.61365*EXP(17.502*AT45/(240.97+AT45))</f>
        <v>4.4271257157252881</v>
      </c>
      <c r="AV45">
        <f>IF(AS45&lt;&gt;0,(1000-(AR45+U45)/2)/AS45*AL45,0)</f>
        <v>1.1016185421530926</v>
      </c>
      <c r="AW45">
        <f>U45*AA45/1000</f>
        <v>2.2142552537432056</v>
      </c>
      <c r="AX45">
        <f>(AU45-AW45)</f>
        <v>2.2128704619820825</v>
      </c>
      <c r="AY45">
        <f>1/(1.6/F45+1.37/N45)</f>
        <v>0.71802766887605596</v>
      </c>
      <c r="AZ45">
        <f>G45*AA45*0.001</f>
        <v>33.118524939973469</v>
      </c>
      <c r="BA45">
        <f>G45/S45</f>
        <v>0.96180744641121751</v>
      </c>
      <c r="BB45">
        <f>(1-AL45*AA45/AQ45/F45)*100</f>
        <v>63.068240806275064</v>
      </c>
      <c r="BC45">
        <f>(S45-E45/(N45/1.35))</f>
        <v>390.06967769387069</v>
      </c>
      <c r="BD45">
        <f>E45*BB45/100/BC45</f>
        <v>-3.0824184087425294E-4</v>
      </c>
    </row>
    <row r="46" spans="1:56" x14ac:dyDescent="0.35">
      <c r="A46" s="1" t="s">
        <v>0</v>
      </c>
      <c r="B46" s="1" t="s">
        <v>3418</v>
      </c>
      <c r="K46" s="1">
        <v>2.72</v>
      </c>
    </row>
    <row r="47" spans="1:56" x14ac:dyDescent="0.35">
      <c r="A47" s="1" t="s">
        <v>0</v>
      </c>
      <c r="B47" s="1" t="s">
        <v>3417</v>
      </c>
      <c r="K47" s="1">
        <v>2.72</v>
      </c>
    </row>
    <row r="48" spans="1:56" x14ac:dyDescent="0.35">
      <c r="A48" s="1">
        <v>11</v>
      </c>
      <c r="B48" s="1" t="s">
        <v>3416</v>
      </c>
      <c r="C48" s="1">
        <v>2427.0000029057264</v>
      </c>
      <c r="D48" s="1">
        <v>0</v>
      </c>
      <c r="E48">
        <f>(R48-S48*(1000-T48)/(1000-U48))*AK48</f>
        <v>-0.21325750019025805</v>
      </c>
      <c r="F48">
        <f>IF(AV48&lt;&gt;0,1/(1/AV48-1/N48),0)</f>
        <v>1.5394620418227827</v>
      </c>
      <c r="G48">
        <f>((AY48-AL48/2)*S48-E48)/(AY48+AL48/2)</f>
        <v>375.26104927731041</v>
      </c>
      <c r="H48">
        <f>AL48*1000</f>
        <v>28.490503464627981</v>
      </c>
      <c r="I48">
        <f>(AQ48-AW48)</f>
        <v>2.200610015722702</v>
      </c>
      <c r="J48">
        <f>(P48+AP48*D48)</f>
        <v>30.650690078735352</v>
      </c>
      <c r="K48" s="1">
        <v>2.72</v>
      </c>
      <c r="L48">
        <f>(K48*AE48+AF48)</f>
        <v>2.140174012184143</v>
      </c>
      <c r="M48" s="1">
        <v>0.5</v>
      </c>
      <c r="N48">
        <f>L48*(M48+1)*(M48+1)/(M48*M48+1)</f>
        <v>3.8523132219314578</v>
      </c>
      <c r="O48" s="1">
        <v>30.842206954956055</v>
      </c>
      <c r="P48" s="1">
        <v>30.650690078735352</v>
      </c>
      <c r="Q48" s="1">
        <v>30.914777755737305</v>
      </c>
      <c r="R48" s="1">
        <v>400.07171630859375</v>
      </c>
      <c r="S48" s="1">
        <v>390.17388916015625</v>
      </c>
      <c r="T48" s="1">
        <v>-4.6445529907941818E-2</v>
      </c>
      <c r="U48" s="1">
        <v>25.166563034057617</v>
      </c>
      <c r="V48" s="1">
        <v>-9.1707348823547363E-2</v>
      </c>
      <c r="W48" s="1">
        <v>49.691730499267578</v>
      </c>
      <c r="X48" s="1">
        <v>299.62274169921875</v>
      </c>
      <c r="Y48" s="1">
        <v>1600.1463623046875</v>
      </c>
      <c r="Z48" s="1">
        <v>0.31563356518745422</v>
      </c>
      <c r="AA48" s="1">
        <v>88.279502868652344</v>
      </c>
      <c r="AB48" s="1">
        <v>12.821910858154297</v>
      </c>
      <c r="AC48" s="1">
        <v>1.1349788904190063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1.1015541974235981</v>
      </c>
      <c r="AL48">
        <f>(U48-T48)/(1000-U48)*AK48</f>
        <v>2.8490503464627982E-2</v>
      </c>
      <c r="AM48">
        <f>(P48+273.15)</f>
        <v>303.80069007873533</v>
      </c>
      <c r="AN48">
        <f>(O48+273.15)</f>
        <v>303.99220695495603</v>
      </c>
      <c r="AO48">
        <f>(Y48*AG48+Z48*AH48)*AI48</f>
        <v>256.02341224618067</v>
      </c>
      <c r="AP48">
        <f>((AO48+0.00000010773*(AN48^4-AM48^4))-AL48*44100)/(L48*51.4+0.00000043092*AM48^3)</f>
        <v>-8.1752073821302016</v>
      </c>
      <c r="AQ48">
        <f>0.61365*EXP(17.502*J48/(240.97+J48))</f>
        <v>4.4223016892819116</v>
      </c>
      <c r="AR48">
        <f>AQ48*1000/AA48</f>
        <v>50.094320262107537</v>
      </c>
      <c r="AS48">
        <f>(AR48-U48)</f>
        <v>24.92775722804992</v>
      </c>
      <c r="AT48">
        <f>IF(D48,P48,(O48+P48)/2)</f>
        <v>30.746448516845703</v>
      </c>
      <c r="AU48">
        <f>0.61365*EXP(17.502*AT48/(240.97+AT48))</f>
        <v>4.4465670124325882</v>
      </c>
      <c r="AV48">
        <f>IF(AS48&lt;&gt;0,(1000-(AR48+U48)/2)/AS48*AL48,0)</f>
        <v>1.0999141633819067</v>
      </c>
      <c r="AW48">
        <f>U48*AA48/1000</f>
        <v>2.2216916735592096</v>
      </c>
      <c r="AX48">
        <f>(AU48-AW48)</f>
        <v>2.2248753388733786</v>
      </c>
      <c r="AY48">
        <f>1/(1.6/F48+1.37/N48)</f>
        <v>0.71686921917917201</v>
      </c>
      <c r="AZ48">
        <f>G48*AA48*0.001</f>
        <v>33.12785887616981</v>
      </c>
      <c r="BA48">
        <f>G48/S48</f>
        <v>0.96177899060609739</v>
      </c>
      <c r="BB48">
        <f>(1-AL48*AA48/AQ48/F48)*100</f>
        <v>63.056107587894402</v>
      </c>
      <c r="BC48">
        <f>(S48-E48/(N48/1.35))</f>
        <v>390.2486228613563</v>
      </c>
      <c r="BD48">
        <f>E48*BB48/100/BC48</f>
        <v>-3.4458002125223921E-4</v>
      </c>
    </row>
    <row r="49" spans="1:56" x14ac:dyDescent="0.35">
      <c r="A49" s="1" t="s">
        <v>0</v>
      </c>
      <c r="B49" s="1" t="s">
        <v>3415</v>
      </c>
      <c r="K49" s="1">
        <v>2.72</v>
      </c>
    </row>
    <row r="50" spans="1:56" x14ac:dyDescent="0.35">
      <c r="A50" s="1" t="s">
        <v>0</v>
      </c>
      <c r="B50" s="1" t="s">
        <v>3410</v>
      </c>
      <c r="K50" s="1">
        <v>2.72</v>
      </c>
    </row>
    <row r="51" spans="1:56" x14ac:dyDescent="0.35">
      <c r="A51" s="1">
        <v>12</v>
      </c>
      <c r="B51" s="1" t="s">
        <v>3414</v>
      </c>
      <c r="C51" s="1">
        <v>2631.0000029057264</v>
      </c>
      <c r="D51" s="1">
        <v>0</v>
      </c>
      <c r="E51">
        <f>(R51-S51*(1000-T51)/(1000-U51))*AK51</f>
        <v>-0.45476726203346446</v>
      </c>
      <c r="F51">
        <f>IF(AV51&lt;&gt;0,1/(1/AV51-1/N51),0)</f>
        <v>1.4580528324370696</v>
      </c>
      <c r="G51">
        <f>((AY51-AL51/2)*S51-E51)/(AY51+AL51/2)</f>
        <v>375.62020458130496</v>
      </c>
      <c r="H51">
        <f>AL51*1000</f>
        <v>27.984252192668126</v>
      </c>
      <c r="I51">
        <f>(AQ51-AW51)</f>
        <v>2.2476811022394596</v>
      </c>
      <c r="J51">
        <f>(P51+AP51*D51)</f>
        <v>30.733388900756836</v>
      </c>
      <c r="K51" s="1">
        <v>2.72</v>
      </c>
      <c r="L51">
        <f>(K51*AE51+AF51)</f>
        <v>2.140174012184143</v>
      </c>
      <c r="M51" s="1">
        <v>0.5</v>
      </c>
      <c r="N51">
        <f>L51*(M51+1)*(M51+1)/(M51*M51+1)</f>
        <v>3.8523132219314578</v>
      </c>
      <c r="O51" s="1">
        <v>30.990711212158203</v>
      </c>
      <c r="P51" s="1">
        <v>30.733388900756836</v>
      </c>
      <c r="Q51" s="1">
        <v>31.030603408813477</v>
      </c>
      <c r="R51" s="1">
        <v>400.04348754882813</v>
      </c>
      <c r="S51" s="1">
        <v>390.53564453125</v>
      </c>
      <c r="T51" s="1">
        <v>0.10108347237110138</v>
      </c>
      <c r="U51" s="1">
        <v>24.871963500976563</v>
      </c>
      <c r="V51" s="1">
        <v>0.19789649546146393</v>
      </c>
      <c r="W51" s="1">
        <v>48.693168640136719</v>
      </c>
      <c r="X51" s="1">
        <v>299.64208984375</v>
      </c>
      <c r="Y51" s="1">
        <v>2001.3895263671875</v>
      </c>
      <c r="Z51" s="1">
        <v>0.43744111061096191</v>
      </c>
      <c r="AA51" s="1">
        <v>88.274887084960938</v>
      </c>
      <c r="AB51" s="1">
        <v>12.908329010009766</v>
      </c>
      <c r="AC51" s="1">
        <v>1.1494702100753784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1.1016253303079042</v>
      </c>
      <c r="AL51">
        <f>(U51-T51)/(1000-U51)*AK51</f>
        <v>2.7984252192668126E-2</v>
      </c>
      <c r="AM51">
        <f>(P51+273.15)</f>
        <v>303.88338890075681</v>
      </c>
      <c r="AN51">
        <f>(O51+273.15)</f>
        <v>304.14071121215818</v>
      </c>
      <c r="AO51">
        <f>(Y51*AG51+Z51*AH51)*AI51</f>
        <v>320.22231706122329</v>
      </c>
      <c r="AP51">
        <f>((AO51+0.00000010773*(AN51^4-AM51^4))-AL51*44100)/(L51*51.4+0.00000043092*AM51^3)</f>
        <v>-7.459347546246887</v>
      </c>
      <c r="AQ51">
        <f>0.61365*EXP(17.502*J51/(240.97+J51))</f>
        <v>4.4432508718694352</v>
      </c>
      <c r="AR51">
        <f>AQ51*1000/AA51</f>
        <v>50.334257211714011</v>
      </c>
      <c r="AS51">
        <f>(AR51-U51)</f>
        <v>25.462293710737448</v>
      </c>
      <c r="AT51">
        <f>IF(D51,P51,(O51+P51)/2)</f>
        <v>30.86205005645752</v>
      </c>
      <c r="AU51">
        <f>0.61365*EXP(17.502*AT51/(240.97+AT51))</f>
        <v>4.4760150707717363</v>
      </c>
      <c r="AV51">
        <f>IF(AS51&lt;&gt;0,(1000-(AR51+U51)/2)/AS51*AL51,0)</f>
        <v>1.0577192131701092</v>
      </c>
      <c r="AW51">
        <f>U51*AA51/1000</f>
        <v>2.1955697696299756</v>
      </c>
      <c r="AX51">
        <f>(AU51-AW51)</f>
        <v>2.2804453011417607</v>
      </c>
      <c r="AY51">
        <f>1/(1.6/F51+1.37/N51)</f>
        <v>0.68823863209151215</v>
      </c>
      <c r="AZ51">
        <f>G51*AA51*0.001</f>
        <v>33.157831146244625</v>
      </c>
      <c r="BA51">
        <f>G51/S51</f>
        <v>0.96180773724803614</v>
      </c>
      <c r="BB51">
        <f>(1-AL51*AA51/AQ51/F51)*100</f>
        <v>61.869124142405177</v>
      </c>
      <c r="BC51">
        <f>(S51-E51/(N51/1.35))</f>
        <v>390.69501262215442</v>
      </c>
      <c r="BD51">
        <f>E51*BB51/100/BC51</f>
        <v>-7.2015386123858236E-4</v>
      </c>
    </row>
    <row r="52" spans="1:56" x14ac:dyDescent="0.35">
      <c r="A52" s="1" t="s">
        <v>0</v>
      </c>
      <c r="B52" s="1" t="s">
        <v>3413</v>
      </c>
      <c r="K52" s="1">
        <v>1.4144000000000001</v>
      </c>
    </row>
    <row r="53" spans="1:56" x14ac:dyDescent="0.35">
      <c r="A53" s="1" t="s">
        <v>0</v>
      </c>
      <c r="B53" s="1" t="s">
        <v>3412</v>
      </c>
    </row>
    <row r="54" spans="1:56" x14ac:dyDescent="0.35">
      <c r="A54" s="1" t="s">
        <v>0</v>
      </c>
      <c r="B54" s="1" t="s">
        <v>3411</v>
      </c>
    </row>
    <row r="55" spans="1:56" x14ac:dyDescent="0.35">
      <c r="A55" s="1" t="s">
        <v>0</v>
      </c>
      <c r="B55" s="1" t="s">
        <v>3410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4932D0-3F93-4496-B550-6D1BFC98C937}">
  <dimension ref="A1:BD55"/>
  <sheetViews>
    <sheetView zoomScale="53" workbookViewId="0">
      <selection activeCell="K18" sqref="K18:K51"/>
    </sheetView>
  </sheetViews>
  <sheetFormatPr defaultRowHeight="14.5" x14ac:dyDescent="0.35"/>
  <sheetData>
    <row r="1" spans="1:56" x14ac:dyDescent="0.35">
      <c r="A1" s="1" t="s">
        <v>70</v>
      </c>
    </row>
    <row r="2" spans="1:56" x14ac:dyDescent="0.35">
      <c r="A2" s="1" t="s">
        <v>4291</v>
      </c>
    </row>
    <row r="3" spans="1:56" x14ac:dyDescent="0.35">
      <c r="A3" s="1" t="s">
        <v>69</v>
      </c>
      <c r="B3" s="1" t="s">
        <v>624</v>
      </c>
    </row>
    <row r="4" spans="1:56" x14ac:dyDescent="0.35">
      <c r="A4" s="1" t="s">
        <v>67</v>
      </c>
      <c r="B4" s="1" t="s">
        <v>66</v>
      </c>
      <c r="C4" s="1">
        <v>1</v>
      </c>
      <c r="D4" s="1">
        <v>0.15999999642372131</v>
      </c>
    </row>
    <row r="5" spans="1:56" x14ac:dyDescent="0.35">
      <c r="A5" s="1" t="s">
        <v>65</v>
      </c>
      <c r="B5" s="1">
        <v>4</v>
      </c>
    </row>
    <row r="6" spans="1:56" x14ac:dyDescent="0.35">
      <c r="A6" s="1" t="s">
        <v>64</v>
      </c>
      <c r="B6" s="1" t="s">
        <v>623</v>
      </c>
    </row>
    <row r="7" spans="1:56" x14ac:dyDescent="0.35">
      <c r="A7" s="1" t="s">
        <v>0</v>
      </c>
      <c r="B7" s="1" t="s">
        <v>62</v>
      </c>
    </row>
    <row r="9" spans="1:56" x14ac:dyDescent="0.35">
      <c r="A9" s="1" t="s">
        <v>61</v>
      </c>
      <c r="B9" s="1" t="s">
        <v>60</v>
      </c>
      <c r="C9" s="1" t="s">
        <v>59</v>
      </c>
      <c r="D9" s="1" t="s">
        <v>58</v>
      </c>
      <c r="E9" s="1" t="s">
        <v>57</v>
      </c>
      <c r="F9" s="1" t="s">
        <v>56</v>
      </c>
      <c r="G9" s="1" t="s">
        <v>55</v>
      </c>
      <c r="H9" s="1" t="s">
        <v>54</v>
      </c>
      <c r="I9" s="1" t="s">
        <v>53</v>
      </c>
      <c r="J9" s="1" t="s">
        <v>52</v>
      </c>
      <c r="K9" s="1" t="s">
        <v>51</v>
      </c>
      <c r="L9" s="1" t="s">
        <v>50</v>
      </c>
      <c r="M9" s="1" t="s">
        <v>49</v>
      </c>
      <c r="N9" s="1" t="s">
        <v>48</v>
      </c>
      <c r="O9" s="1" t="s">
        <v>47</v>
      </c>
      <c r="P9" s="1" t="s">
        <v>46</v>
      </c>
      <c r="Q9" s="1" t="s">
        <v>45</v>
      </c>
      <c r="R9" s="1" t="s">
        <v>44</v>
      </c>
      <c r="S9" s="1" t="s">
        <v>43</v>
      </c>
      <c r="T9" s="1" t="s">
        <v>42</v>
      </c>
      <c r="U9" s="1" t="s">
        <v>41</v>
      </c>
      <c r="V9" s="1" t="s">
        <v>40</v>
      </c>
      <c r="W9" s="1" t="s">
        <v>39</v>
      </c>
      <c r="X9" s="1" t="s">
        <v>38</v>
      </c>
      <c r="Y9" s="1" t="s">
        <v>37</v>
      </c>
      <c r="Z9" s="1" t="s">
        <v>36</v>
      </c>
      <c r="AA9" s="1" t="s">
        <v>35</v>
      </c>
      <c r="AB9" s="1" t="s">
        <v>34</v>
      </c>
      <c r="AC9" s="1" t="s">
        <v>33</v>
      </c>
      <c r="AD9" s="1" t="s">
        <v>32</v>
      </c>
      <c r="AE9" s="1" t="s">
        <v>31</v>
      </c>
      <c r="AF9" s="1" t="s">
        <v>30</v>
      </c>
      <c r="AG9" s="1" t="s">
        <v>29</v>
      </c>
      <c r="AH9" s="1" t="s">
        <v>28</v>
      </c>
      <c r="AI9" s="1" t="s">
        <v>27</v>
      </c>
      <c r="AJ9" s="1" t="s">
        <v>26</v>
      </c>
      <c r="AK9" s="1" t="s">
        <v>25</v>
      </c>
      <c r="AL9" s="1" t="s">
        <v>24</v>
      </c>
      <c r="AM9" s="1" t="s">
        <v>23</v>
      </c>
      <c r="AN9" s="1" t="s">
        <v>22</v>
      </c>
      <c r="AO9" s="1" t="s">
        <v>21</v>
      </c>
      <c r="AP9" s="1" t="s">
        <v>20</v>
      </c>
      <c r="AQ9" s="1" t="s">
        <v>19</v>
      </c>
      <c r="AR9" s="1" t="s">
        <v>18</v>
      </c>
      <c r="AS9" s="1" t="s">
        <v>17</v>
      </c>
      <c r="AT9" s="1" t="s">
        <v>16</v>
      </c>
      <c r="AU9" s="1" t="s">
        <v>15</v>
      </c>
      <c r="AV9" s="1" t="s">
        <v>14</v>
      </c>
      <c r="AW9" s="1" t="s">
        <v>13</v>
      </c>
      <c r="AX9" s="1" t="s">
        <v>12</v>
      </c>
      <c r="AY9" s="1" t="s">
        <v>11</v>
      </c>
      <c r="AZ9" s="1" t="s">
        <v>10</v>
      </c>
      <c r="BA9" s="1" t="s">
        <v>9</v>
      </c>
      <c r="BB9" s="1" t="s">
        <v>8</v>
      </c>
      <c r="BC9" s="1" t="s">
        <v>7</v>
      </c>
      <c r="BD9" s="1" t="s">
        <v>6</v>
      </c>
    </row>
    <row r="10" spans="1:56" x14ac:dyDescent="0.35">
      <c r="A10" s="1" t="s">
        <v>5</v>
      </c>
      <c r="B10" s="1" t="s">
        <v>5</v>
      </c>
      <c r="C10" s="1" t="s">
        <v>5</v>
      </c>
      <c r="D10" s="1" t="s">
        <v>5</v>
      </c>
      <c r="E10" s="1" t="s">
        <v>4</v>
      </c>
      <c r="F10" s="1" t="s">
        <v>4</v>
      </c>
      <c r="G10" s="1" t="s">
        <v>4</v>
      </c>
      <c r="H10" s="1" t="s">
        <v>4</v>
      </c>
      <c r="I10" s="1" t="s">
        <v>4</v>
      </c>
      <c r="J10" s="1" t="s">
        <v>4</v>
      </c>
      <c r="K10" s="1" t="s">
        <v>5</v>
      </c>
      <c r="L10" s="1" t="s">
        <v>4</v>
      </c>
      <c r="M10" s="1" t="s">
        <v>5</v>
      </c>
      <c r="N10" s="1" t="s">
        <v>4</v>
      </c>
      <c r="O10" s="1" t="s">
        <v>5</v>
      </c>
      <c r="P10" s="1" t="s">
        <v>5</v>
      </c>
      <c r="Q10" s="1" t="s">
        <v>5</v>
      </c>
      <c r="R10" s="1" t="s">
        <v>5</v>
      </c>
      <c r="S10" s="1" t="s">
        <v>5</v>
      </c>
      <c r="T10" s="1" t="s">
        <v>5</v>
      </c>
      <c r="U10" s="1" t="s">
        <v>5</v>
      </c>
      <c r="V10" s="1" t="s">
        <v>5</v>
      </c>
      <c r="W10" s="1" t="s">
        <v>5</v>
      </c>
      <c r="X10" s="1" t="s">
        <v>5</v>
      </c>
      <c r="Y10" s="1" t="s">
        <v>5</v>
      </c>
      <c r="Z10" s="1" t="s">
        <v>5</v>
      </c>
      <c r="AA10" s="1" t="s">
        <v>5</v>
      </c>
      <c r="AB10" s="1" t="s">
        <v>5</v>
      </c>
      <c r="AC10" s="1" t="s">
        <v>5</v>
      </c>
      <c r="AD10" s="1" t="s">
        <v>5</v>
      </c>
      <c r="AE10" s="1" t="s">
        <v>5</v>
      </c>
      <c r="AF10" s="1" t="s">
        <v>5</v>
      </c>
      <c r="AG10" s="1" t="s">
        <v>5</v>
      </c>
      <c r="AH10" s="1" t="s">
        <v>5</v>
      </c>
      <c r="AI10" s="1" t="s">
        <v>5</v>
      </c>
      <c r="AJ10" s="1" t="s">
        <v>5</v>
      </c>
      <c r="AK10" s="1" t="s">
        <v>4</v>
      </c>
      <c r="AL10" s="1" t="s">
        <v>4</v>
      </c>
      <c r="AM10" s="1" t="s">
        <v>4</v>
      </c>
      <c r="AN10" s="1" t="s">
        <v>4</v>
      </c>
      <c r="AO10" s="1" t="s">
        <v>4</v>
      </c>
      <c r="AP10" s="1" t="s">
        <v>4</v>
      </c>
      <c r="AQ10" s="1" t="s">
        <v>4</v>
      </c>
      <c r="AR10" s="1" t="s">
        <v>4</v>
      </c>
      <c r="AS10" s="1" t="s">
        <v>4</v>
      </c>
      <c r="AT10" s="1" t="s">
        <v>4</v>
      </c>
      <c r="AU10" s="1" t="s">
        <v>4</v>
      </c>
      <c r="AV10" s="1" t="s">
        <v>4</v>
      </c>
      <c r="AW10" s="1" t="s">
        <v>4</v>
      </c>
      <c r="AX10" s="1" t="s">
        <v>4</v>
      </c>
      <c r="AY10" s="1" t="s">
        <v>4</v>
      </c>
      <c r="AZ10" s="1" t="s">
        <v>4</v>
      </c>
      <c r="BA10" s="1" t="s">
        <v>4</v>
      </c>
      <c r="BB10" s="1" t="s">
        <v>4</v>
      </c>
      <c r="BC10" s="1" t="s">
        <v>4</v>
      </c>
      <c r="BD10" s="1" t="s">
        <v>4</v>
      </c>
    </row>
    <row r="11" spans="1:56" x14ac:dyDescent="0.35">
      <c r="A11" s="1" t="s">
        <v>0</v>
      </c>
      <c r="B11" s="1" t="s">
        <v>4290</v>
      </c>
    </row>
    <row r="12" spans="1:56" x14ac:dyDescent="0.35">
      <c r="A12" s="1" t="s">
        <v>0</v>
      </c>
      <c r="B12" s="1" t="s">
        <v>4289</v>
      </c>
    </row>
    <row r="13" spans="1:56" x14ac:dyDescent="0.35">
      <c r="A13" s="1" t="s">
        <v>0</v>
      </c>
      <c r="B13" s="1" t="s">
        <v>4288</v>
      </c>
    </row>
    <row r="14" spans="1:56" x14ac:dyDescent="0.35">
      <c r="A14" s="1" t="s">
        <v>0</v>
      </c>
      <c r="B14" s="1" t="s">
        <v>4287</v>
      </c>
    </row>
    <row r="15" spans="1:56" x14ac:dyDescent="0.35">
      <c r="A15" s="1" t="s">
        <v>0</v>
      </c>
      <c r="B15" s="1" t="s">
        <v>4286</v>
      </c>
    </row>
    <row r="16" spans="1:56" x14ac:dyDescent="0.35">
      <c r="A16" s="1" t="s">
        <v>0</v>
      </c>
      <c r="B16" s="1" t="s">
        <v>4285</v>
      </c>
    </row>
    <row r="17" spans="1:56" x14ac:dyDescent="0.35">
      <c r="A17" s="1" t="s">
        <v>0</v>
      </c>
      <c r="B17" s="1" t="s">
        <v>4284</v>
      </c>
    </row>
    <row r="18" spans="1:56" x14ac:dyDescent="0.35">
      <c r="A18" s="1">
        <v>1</v>
      </c>
      <c r="B18" s="1" t="s">
        <v>4283</v>
      </c>
      <c r="C18" s="1">
        <v>319.50000327453017</v>
      </c>
      <c r="D18" s="1">
        <v>0</v>
      </c>
      <c r="E18">
        <f>(R18-S18*(1000-T18)/(1000-U18))*AK18</f>
        <v>-5.4172701616987915</v>
      </c>
      <c r="F18">
        <f>IF(AV18&lt;&gt;0,1/(1/AV18-1/N18),0)</f>
        <v>1.8727790482070177</v>
      </c>
      <c r="G18">
        <f>((AY18-AL18/2)*S18-E18)/(AY18+AL18/2)</f>
        <v>394.81693429324463</v>
      </c>
      <c r="H18">
        <f>AL18*1000</f>
        <v>19.971301506850732</v>
      </c>
      <c r="I18">
        <f>(AQ18-AW18)</f>
        <v>1.3443053545334229</v>
      </c>
      <c r="J18">
        <f>(P18+AP18*D18)</f>
        <v>31.066661834716797</v>
      </c>
      <c r="K18" s="1">
        <v>2.72</v>
      </c>
      <c r="L18">
        <f>(K18*AE18+AF18)</f>
        <v>2.140174012184143</v>
      </c>
      <c r="M18" s="1">
        <v>0.5</v>
      </c>
      <c r="N18">
        <f>L18*(M18+1)*(M18+1)/(M18*M18+1)</f>
        <v>3.8523132219314578</v>
      </c>
      <c r="O18" s="1">
        <v>31.075448989868164</v>
      </c>
      <c r="P18" s="1">
        <v>31.066661834716797</v>
      </c>
      <c r="Q18" s="1">
        <v>31.156923294067383</v>
      </c>
      <c r="R18" s="1">
        <v>400.13412475585938</v>
      </c>
      <c r="S18" s="1">
        <v>397.83935546875</v>
      </c>
      <c r="T18" s="1">
        <v>18.430009841918945</v>
      </c>
      <c r="U18" s="1">
        <v>35.907138824462891</v>
      </c>
      <c r="V18" s="1">
        <v>36.072372436523438</v>
      </c>
      <c r="W18" s="1">
        <v>70.279701232910156</v>
      </c>
      <c r="X18" s="1">
        <v>299.65673828125</v>
      </c>
      <c r="Y18" s="1">
        <v>0.23368300497531891</v>
      </c>
      <c r="Z18" s="1">
        <v>0.15847033262252808</v>
      </c>
      <c r="AA18" s="1">
        <v>88.680099487304688</v>
      </c>
      <c r="AB18" s="1">
        <v>19.484954833984375</v>
      </c>
      <c r="AC18" s="1">
        <v>1.4228625297546387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1.1016791848575365</v>
      </c>
      <c r="AL18">
        <f>(U18-T18)/(1000-U18)*AK18</f>
        <v>1.9971301506850732E-2</v>
      </c>
      <c r="AM18">
        <f>(P18+273.15)</f>
        <v>304.21666183471677</v>
      </c>
      <c r="AN18">
        <f>(O18+273.15)</f>
        <v>304.22544898986814</v>
      </c>
      <c r="AO18">
        <f>(Y18*AG18+Z18*AH18)*AI18</f>
        <v>3.7389279960335475E-2</v>
      </c>
      <c r="AP18">
        <f>((AO18+0.00000010773*(AN18^4-AM18^4))-AL18*44100)/(L18*51.4+0.00000043092*AM18^3)</f>
        <v>-7.2098391902249856</v>
      </c>
      <c r="AQ18">
        <f>0.61365*EXP(17.502*J18/(240.97+J18))</f>
        <v>4.5285539977912528</v>
      </c>
      <c r="AR18">
        <f>AQ18*1000/AA18</f>
        <v>51.066180845225084</v>
      </c>
      <c r="AS18">
        <f>(AR18-U18)</f>
        <v>15.159042020762193</v>
      </c>
      <c r="AT18">
        <f>IF(D18,P18,(O18+P18)/2)</f>
        <v>31.07105541229248</v>
      </c>
      <c r="AU18">
        <f>0.61365*EXP(17.502*AT18/(240.97+AT18))</f>
        <v>4.5296880185120685</v>
      </c>
      <c r="AV18">
        <f>IF(AS18&lt;&gt;0,(1000-(AR18+U18)/2)/AS18*AL18,0)</f>
        <v>1.2601598627142483</v>
      </c>
      <c r="AW18">
        <f>U18*AA18/1000</f>
        <v>3.1842486432578299</v>
      </c>
      <c r="AX18">
        <f>(AU18-AW18)</f>
        <v>1.3454393752542386</v>
      </c>
      <c r="AY18">
        <f>1/(1.6/F18+1.37/N18)</f>
        <v>0.82646281584257186</v>
      </c>
      <c r="AZ18">
        <f>G18*AA18*0.001</f>
        <v>35.012405012397572</v>
      </c>
      <c r="BA18">
        <f>G18/S18</f>
        <v>0.99240291053673102</v>
      </c>
      <c r="BB18">
        <f>(1-AL18*AA18/AQ18/F18)*100</f>
        <v>79.117309719627443</v>
      </c>
      <c r="BC18">
        <f>(S18-E18/(N18/1.35))</f>
        <v>399.7377770915449</v>
      </c>
      <c r="BD18">
        <f>E18*BB18/100/BC18</f>
        <v>-1.0722024931855886E-2</v>
      </c>
    </row>
    <row r="19" spans="1:56" x14ac:dyDescent="0.35">
      <c r="A19" s="1" t="s">
        <v>0</v>
      </c>
      <c r="B19" s="1" t="s">
        <v>4282</v>
      </c>
      <c r="K19" s="1">
        <v>2.72</v>
      </c>
    </row>
    <row r="20" spans="1:56" x14ac:dyDescent="0.35">
      <c r="A20" s="1" t="s">
        <v>0</v>
      </c>
      <c r="B20" s="1" t="s">
        <v>4281</v>
      </c>
      <c r="K20" s="1">
        <v>2.72</v>
      </c>
    </row>
    <row r="21" spans="1:56" x14ac:dyDescent="0.35">
      <c r="A21" s="1">
        <v>2</v>
      </c>
      <c r="B21" s="1" t="s">
        <v>4280</v>
      </c>
      <c r="C21" s="1">
        <v>524.00000328570604</v>
      </c>
      <c r="D21" s="1">
        <v>0</v>
      </c>
      <c r="E21">
        <f>(R21-S21*(1000-T21)/(1000-U21))*AK21</f>
        <v>-4.3146658997117182</v>
      </c>
      <c r="F21">
        <f>IF(AV21&lt;&gt;0,1/(1/AV21-1/N21),0)</f>
        <v>1.6602984742200722</v>
      </c>
      <c r="G21">
        <f>((AY21-AL21/2)*S21-E21)/(AY21+AL21/2)</f>
        <v>392.56423039655391</v>
      </c>
      <c r="H21">
        <f>AL21*1000</f>
        <v>19.090555465317053</v>
      </c>
      <c r="I21">
        <f>(AQ21-AW21)</f>
        <v>1.395989930670781</v>
      </c>
      <c r="J21">
        <f>(P21+AP21*D21)</f>
        <v>31.093601226806641</v>
      </c>
      <c r="K21" s="1">
        <v>2.72</v>
      </c>
      <c r="L21">
        <f>(K21*AE21+AF21)</f>
        <v>2.140174012184143</v>
      </c>
      <c r="M21" s="1">
        <v>0.5</v>
      </c>
      <c r="N21">
        <f>L21*(M21+1)*(M21+1)/(M21*M21+1)</f>
        <v>3.8523132219314578</v>
      </c>
      <c r="O21" s="1">
        <v>31.048574447631836</v>
      </c>
      <c r="P21" s="1">
        <v>31.093601226806641</v>
      </c>
      <c r="Q21" s="1">
        <v>31.174160003662109</v>
      </c>
      <c r="R21" s="1">
        <v>399.772705078125</v>
      </c>
      <c r="S21" s="1">
        <v>396.8126220703125</v>
      </c>
      <c r="T21" s="1">
        <v>18.685821533203125</v>
      </c>
      <c r="U21" s="1">
        <v>35.402755737304688</v>
      </c>
      <c r="V21" s="1">
        <v>36.629138946533203</v>
      </c>
      <c r="W21" s="1">
        <v>69.39874267578125</v>
      </c>
      <c r="X21" s="1">
        <v>299.62417602539063</v>
      </c>
      <c r="Y21" s="1">
        <v>25.919109344482422</v>
      </c>
      <c r="Z21" s="1">
        <v>0.18466334044933319</v>
      </c>
      <c r="AA21" s="1">
        <v>88.680137634277344</v>
      </c>
      <c r="AB21" s="1">
        <v>19.399740219116211</v>
      </c>
      <c r="AC21" s="1">
        <v>1.4329069852828979</v>
      </c>
      <c r="AD21" s="1">
        <v>0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1.101559470681583</v>
      </c>
      <c r="AL21">
        <f>(U21-T21)/(1000-U21)*AK21</f>
        <v>1.9090555465317054E-2</v>
      </c>
      <c r="AM21">
        <f>(P21+273.15)</f>
        <v>304.24360122680662</v>
      </c>
      <c r="AN21">
        <f>(O21+273.15)</f>
        <v>304.19857444763181</v>
      </c>
      <c r="AO21">
        <f>(Y21*AG21+Z21*AH21)*AI21</f>
        <v>4.1470574024232292</v>
      </c>
      <c r="AP21">
        <f>((AO21+0.00000010773*(AN21^4-AM21^4))-AL21*44100)/(L21*51.4+0.00000043092*AM21^3)</f>
        <v>-6.8633457949771897</v>
      </c>
      <c r="AQ21">
        <f>0.61365*EXP(17.502*J21/(240.97+J21))</f>
        <v>4.5355111820876628</v>
      </c>
      <c r="AR21">
        <f>AQ21*1000/AA21</f>
        <v>51.144611443798226</v>
      </c>
      <c r="AS21">
        <f>(AR21-U21)</f>
        <v>15.741855706493538</v>
      </c>
      <c r="AT21">
        <f>IF(D21,P21,(O21+P21)/2)</f>
        <v>31.071087837219238</v>
      </c>
      <c r="AU21">
        <f>0.61365*EXP(17.502*AT21/(240.97+AT21))</f>
        <v>4.5296963885880279</v>
      </c>
      <c r="AV21">
        <f>IF(AS21&lt;&gt;0,(1000-(AR21+U21)/2)/AS21*AL21,0)</f>
        <v>1.1602467427654635</v>
      </c>
      <c r="AW21">
        <f>U21*AA21/1000</f>
        <v>3.1395212514168818</v>
      </c>
      <c r="AX21">
        <f>(AU21-AW21)</f>
        <v>1.3901751371711462</v>
      </c>
      <c r="AY21">
        <f>1/(1.6/F21+1.37/N21)</f>
        <v>0.75797046037600835</v>
      </c>
      <c r="AZ21">
        <f>G21*AA21*0.001</f>
        <v>34.812649981860559</v>
      </c>
      <c r="BA21">
        <f>G21/S21</f>
        <v>0.98929370832108809</v>
      </c>
      <c r="BB21">
        <f>(1-AL21*AA21/AQ21/F21)*100</f>
        <v>77.518125836635491</v>
      </c>
      <c r="BC21">
        <f>(S21-E21/(N21/1.35))</f>
        <v>398.32464838516404</v>
      </c>
      <c r="BD21">
        <f>E21*BB21/100/BC21</f>
        <v>-8.3967892901641115E-3</v>
      </c>
    </row>
    <row r="22" spans="1:56" x14ac:dyDescent="0.35">
      <c r="A22" s="1" t="s">
        <v>0</v>
      </c>
      <c r="B22" s="1" t="s">
        <v>4279</v>
      </c>
      <c r="K22" s="1">
        <v>2.72</v>
      </c>
    </row>
    <row r="23" spans="1:56" x14ac:dyDescent="0.35">
      <c r="A23" s="1" t="s">
        <v>0</v>
      </c>
      <c r="B23" s="1" t="s">
        <v>660</v>
      </c>
      <c r="K23" s="1">
        <v>2.72</v>
      </c>
    </row>
    <row r="24" spans="1:56" x14ac:dyDescent="0.35">
      <c r="A24" s="1">
        <v>3</v>
      </c>
      <c r="B24" s="1" t="s">
        <v>4278</v>
      </c>
      <c r="C24" s="1">
        <v>728.00000328570604</v>
      </c>
      <c r="D24" s="1">
        <v>0</v>
      </c>
      <c r="E24">
        <f>(R24-S24*(1000-T24)/(1000-U24))*AK24</f>
        <v>-3.0860447737459866</v>
      </c>
      <c r="F24">
        <f>IF(AV24&lt;&gt;0,1/(1/AV24-1/N24),0)</f>
        <v>1.5400442588302075</v>
      </c>
      <c r="G24">
        <f>((AY24-AL24/2)*S24-E24)/(AY24+AL24/2)</f>
        <v>390.41215428305912</v>
      </c>
      <c r="H24">
        <f>AL24*1000</f>
        <v>18.317592629500353</v>
      </c>
      <c r="I24">
        <f>(AQ24-AW24)</f>
        <v>1.4130452120602945</v>
      </c>
      <c r="J24">
        <f>(P24+AP24*D24)</f>
        <v>31.016454696655273</v>
      </c>
      <c r="K24" s="1">
        <v>2.72</v>
      </c>
      <c r="L24">
        <f>(K24*AE24+AF24)</f>
        <v>2.140174012184143</v>
      </c>
      <c r="M24" s="1">
        <v>0.5</v>
      </c>
      <c r="N24">
        <f>L24*(M24+1)*(M24+1)/(M24*M24+1)</f>
        <v>3.8523132219314578</v>
      </c>
      <c r="O24" s="1">
        <v>30.976831436157227</v>
      </c>
      <c r="P24" s="1">
        <v>31.016454696655273</v>
      </c>
      <c r="Q24" s="1">
        <v>31.130205154418945</v>
      </c>
      <c r="R24" s="1">
        <v>399.94097900390625</v>
      </c>
      <c r="S24" s="1">
        <v>396.1549072265625</v>
      </c>
      <c r="T24" s="1">
        <v>18.938617706298828</v>
      </c>
      <c r="U24" s="1">
        <v>34.985721588134766</v>
      </c>
      <c r="V24" s="1">
        <v>37.277191162109375</v>
      </c>
      <c r="W24" s="1">
        <v>68.862968444824219</v>
      </c>
      <c r="X24" s="1">
        <v>299.62246704101563</v>
      </c>
      <c r="Y24" s="1">
        <v>50.284187316894531</v>
      </c>
      <c r="Z24" s="1">
        <v>0.29205954074859619</v>
      </c>
      <c r="AA24" s="1">
        <v>88.680961608886719</v>
      </c>
      <c r="AB24" s="1">
        <v>19.330926895141602</v>
      </c>
      <c r="AC24" s="1">
        <v>1.4347723722457886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1.1015531876507925</v>
      </c>
      <c r="AL24">
        <f>(U24-T24)/(1000-U24)*AK24</f>
        <v>1.8317592629500352E-2</v>
      </c>
      <c r="AM24">
        <f>(P24+273.15)</f>
        <v>304.16645469665525</v>
      </c>
      <c r="AN24">
        <f>(O24+273.15)</f>
        <v>304.1268314361572</v>
      </c>
      <c r="AO24">
        <f>(Y24*AG24+Z24*AH24)*AI24</f>
        <v>8.0454697908728576</v>
      </c>
      <c r="AP24">
        <f>((AO24+0.00000010773*(AN24^4-AM24^4))-AL24*44100)/(L24*51.4+0.00000043092*AM24^3)</f>
        <v>-6.5522982546566508</v>
      </c>
      <c r="AQ24">
        <f>0.61365*EXP(17.502*J24/(240.97+J24))</f>
        <v>4.5156126450768728</v>
      </c>
      <c r="AR24">
        <f>AQ24*1000/AA24</f>
        <v>50.919752821268041</v>
      </c>
      <c r="AS24">
        <f>(AR24-U24)</f>
        <v>15.934031233133275</v>
      </c>
      <c r="AT24">
        <f>IF(D24,P24,(O24+P24)/2)</f>
        <v>30.99664306640625</v>
      </c>
      <c r="AU24">
        <f>0.61365*EXP(17.502*AT24/(240.97+AT24))</f>
        <v>4.5105148851633796</v>
      </c>
      <c r="AV24">
        <f>IF(AS24&lt;&gt;0,(1000-(AR24+U24)/2)/AS24*AL24,0)</f>
        <v>1.1002113420368502</v>
      </c>
      <c r="AW24">
        <f>U24*AA24/1000</f>
        <v>3.1025674330165782</v>
      </c>
      <c r="AX24">
        <f>(AU24-AW24)</f>
        <v>1.4079474521468014</v>
      </c>
      <c r="AY24">
        <f>1/(1.6/F24+1.37/N24)</f>
        <v>0.71707119756401427</v>
      </c>
      <c r="AZ24">
        <f>G24*AA24*0.001</f>
        <v>34.622125265618727</v>
      </c>
      <c r="BA24">
        <f>G24/S24</f>
        <v>0.98550376926110095</v>
      </c>
      <c r="BB24">
        <f>(1-AL24*AA24/AQ24/F24)*100</f>
        <v>76.641287170173072</v>
      </c>
      <c r="BC24">
        <f>(S24-E24/(N24/1.35))</f>
        <v>397.23637703562133</v>
      </c>
      <c r="BD24">
        <f>E24*BB24/100/BC24</f>
        <v>-5.9540983001027782E-3</v>
      </c>
    </row>
    <row r="25" spans="1:56" x14ac:dyDescent="0.35">
      <c r="A25" s="1" t="s">
        <v>0</v>
      </c>
      <c r="B25" s="1" t="s">
        <v>4277</v>
      </c>
      <c r="K25" s="1">
        <v>2.72</v>
      </c>
    </row>
    <row r="26" spans="1:56" x14ac:dyDescent="0.35">
      <c r="A26" s="1" t="s">
        <v>0</v>
      </c>
      <c r="B26" s="1" t="s">
        <v>4276</v>
      </c>
      <c r="K26" s="1">
        <v>2.72</v>
      </c>
    </row>
    <row r="27" spans="1:56" x14ac:dyDescent="0.35">
      <c r="A27" s="1">
        <v>4</v>
      </c>
      <c r="B27" s="1" t="s">
        <v>656</v>
      </c>
      <c r="C27" s="1">
        <v>932.00000328570604</v>
      </c>
      <c r="D27" s="1">
        <v>0</v>
      </c>
      <c r="E27">
        <f>(R27-S27*(1000-T27)/(1000-U27))*AK27</f>
        <v>-1.4001486133696923</v>
      </c>
      <c r="F27">
        <f>IF(AV27&lt;&gt;0,1/(1/AV27-1/N27),0)</f>
        <v>1.4566446163437878</v>
      </c>
      <c r="G27">
        <f>((AY27-AL27/2)*S27-E27)/(AY27+AL27/2)</f>
        <v>387.08286263820855</v>
      </c>
      <c r="H27">
        <f>AL27*1000</f>
        <v>17.916751816265631</v>
      </c>
      <c r="I27">
        <f>(AQ27-AW27)</f>
        <v>1.4386367429123759</v>
      </c>
      <c r="J27">
        <f>(P27+AP27*D27)</f>
        <v>31.077367782592773</v>
      </c>
      <c r="K27" s="1">
        <v>2.72</v>
      </c>
      <c r="L27">
        <f>(K27*AE27+AF27)</f>
        <v>2.140174012184143</v>
      </c>
      <c r="M27" s="1">
        <v>0.5</v>
      </c>
      <c r="N27">
        <f>L27*(M27+1)*(M27+1)/(M27*M27+1)</f>
        <v>3.8523132219314578</v>
      </c>
      <c r="O27" s="1">
        <v>30.9674072265625</v>
      </c>
      <c r="P27" s="1">
        <v>31.077367782592773</v>
      </c>
      <c r="Q27" s="1">
        <v>31.097427368164063</v>
      </c>
      <c r="R27" s="1">
        <v>400.39508056640625</v>
      </c>
      <c r="S27" s="1">
        <v>395.23739624023438</v>
      </c>
      <c r="T27" s="1">
        <v>19.175113677978516</v>
      </c>
      <c r="U27" s="1">
        <v>34.873554229736328</v>
      </c>
      <c r="V27" s="1">
        <v>37.763725280761719</v>
      </c>
      <c r="W27" s="1">
        <v>68.680442810058594</v>
      </c>
      <c r="X27" s="1">
        <v>299.60971069335938</v>
      </c>
      <c r="Y27" s="1">
        <v>101.2088623046875</v>
      </c>
      <c r="Z27" s="1">
        <v>9.036555141210556E-2</v>
      </c>
      <c r="AA27" s="1">
        <v>88.682701110839844</v>
      </c>
      <c r="AB27" s="1">
        <v>19.287605285644531</v>
      </c>
      <c r="AC27" s="1">
        <v>1.4316964149475098</v>
      </c>
      <c r="AD27" s="1">
        <v>0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1.101506289313821</v>
      </c>
      <c r="AL27">
        <f>(U27-T27)/(1000-U27)*AK27</f>
        <v>1.791675181626563E-2</v>
      </c>
      <c r="AM27">
        <f>(P27+273.15)</f>
        <v>304.22736778259275</v>
      </c>
      <c r="AN27">
        <f>(O27+273.15)</f>
        <v>304.11740722656248</v>
      </c>
      <c r="AO27">
        <f>(Y27*AG27+Z27*AH27)*AI27</f>
        <v>16.193417606798903</v>
      </c>
      <c r="AP27">
        <f>((AO27+0.00000010773*(AN27^4-AM27^4))-AL27*44100)/(L27*51.4+0.00000043092*AM27^3)</f>
        <v>-6.3474517398326205</v>
      </c>
      <c r="AQ27">
        <f>0.61365*EXP(17.502*J27/(240.97+J27))</f>
        <v>4.5313177293407474</v>
      </c>
      <c r="AR27">
        <f>AQ27*1000/AA27</f>
        <v>51.095847020686612</v>
      </c>
      <c r="AS27">
        <f>(AR27-U27)</f>
        <v>16.222292790950284</v>
      </c>
      <c r="AT27">
        <f>IF(D27,P27,(O27+P27)/2)</f>
        <v>31.022387504577637</v>
      </c>
      <c r="AU27">
        <f>0.61365*EXP(17.502*AT27/(240.97+AT27))</f>
        <v>4.5171402007495773</v>
      </c>
      <c r="AV27">
        <f>IF(AS27&lt;&gt;0,(1000-(AR27+U27)/2)/AS27*AL27,0)</f>
        <v>1.0569779391993583</v>
      </c>
      <c r="AW27">
        <f>U27*AA27/1000</f>
        <v>3.0926809864283715</v>
      </c>
      <c r="AX27">
        <f>(AU27-AW27)</f>
        <v>1.4244592143212058</v>
      </c>
      <c r="AY27">
        <f>1/(1.6/F27+1.37/N27)</f>
        <v>0.6877364935767738</v>
      </c>
      <c r="AZ27">
        <f>G27*AA27*0.001</f>
        <v>34.327553812472523</v>
      </c>
      <c r="BA27">
        <f>G27/S27</f>
        <v>0.97936801102426729</v>
      </c>
      <c r="BB27">
        <f>(1-AL27*AA27/AQ27/F27)*100</f>
        <v>75.927562549411348</v>
      </c>
      <c r="BC27">
        <f>(S27-E27/(N27/1.35))</f>
        <v>395.7280626318684</v>
      </c>
      <c r="BD27">
        <f>E27*BB27/100/BC27</f>
        <v>-2.6864375175483864E-3</v>
      </c>
    </row>
    <row r="28" spans="1:56" x14ac:dyDescent="0.35">
      <c r="A28" s="1" t="s">
        <v>0</v>
      </c>
      <c r="B28" s="1" t="s">
        <v>4275</v>
      </c>
      <c r="K28" s="1">
        <v>2.72</v>
      </c>
    </row>
    <row r="29" spans="1:56" x14ac:dyDescent="0.35">
      <c r="A29" s="1" t="s">
        <v>0</v>
      </c>
      <c r="B29" s="1" t="s">
        <v>4274</v>
      </c>
      <c r="K29" s="1">
        <v>2.72</v>
      </c>
    </row>
    <row r="30" spans="1:56" x14ac:dyDescent="0.35">
      <c r="A30" s="1">
        <v>5</v>
      </c>
      <c r="B30" s="1" t="s">
        <v>4273</v>
      </c>
      <c r="C30" s="1">
        <v>1136.000003285706</v>
      </c>
      <c r="D30" s="1">
        <v>0</v>
      </c>
      <c r="E30">
        <f>(R30-S30*(1000-T30)/(1000-U30))*AK30</f>
        <v>-0.77579867172768591</v>
      </c>
      <c r="F30">
        <f>IF(AV30&lt;&gt;0,1/(1/AV30-1/N30),0)</f>
        <v>1.4654392305617272</v>
      </c>
      <c r="G30">
        <f>((AY30-AL30/2)*S30-E30)/(AY30+AL30/2)</f>
        <v>385.42006674737445</v>
      </c>
      <c r="H30">
        <f>AL30*1000</f>
        <v>17.654774468964558</v>
      </c>
      <c r="I30">
        <f>(AQ30-AW30)</f>
        <v>1.4116709920758108</v>
      </c>
      <c r="J30">
        <f>(P30+AP30*D30)</f>
        <v>30.971828460693359</v>
      </c>
      <c r="K30" s="1">
        <v>2.72</v>
      </c>
      <c r="L30">
        <f>(K30*AE30+AF30)</f>
        <v>2.140174012184143</v>
      </c>
      <c r="M30" s="1">
        <v>0.5</v>
      </c>
      <c r="N30">
        <f>L30*(M30+1)*(M30+1)/(M30*M30+1)</f>
        <v>3.8523132219314578</v>
      </c>
      <c r="O30" s="1">
        <v>30.897361755371094</v>
      </c>
      <c r="P30" s="1">
        <v>30.971828460693359</v>
      </c>
      <c r="Q30" s="1">
        <v>31.04962158203125</v>
      </c>
      <c r="R30" s="1">
        <v>399.874267578125</v>
      </c>
      <c r="S30" s="1">
        <v>394.25927734375</v>
      </c>
      <c r="T30" s="1">
        <v>19.40135383605957</v>
      </c>
      <c r="U30" s="1">
        <v>34.870765686035156</v>
      </c>
      <c r="V30" s="1">
        <v>38.362667083740234</v>
      </c>
      <c r="W30" s="1">
        <v>68.95062255859375</v>
      </c>
      <c r="X30" s="1">
        <v>299.60064697265625</v>
      </c>
      <c r="Y30" s="1">
        <v>150.23594665527344</v>
      </c>
      <c r="Z30" s="1">
        <v>0.2907460629940033</v>
      </c>
      <c r="AA30" s="1">
        <v>88.683624267578125</v>
      </c>
      <c r="AB30" s="1">
        <v>19.249771118164063</v>
      </c>
      <c r="AC30" s="1">
        <v>1.4352434873580933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1.101472966811236</v>
      </c>
      <c r="AL30">
        <f>(U30-T30)/(1000-U30)*AK30</f>
        <v>1.7654774468964556E-2</v>
      </c>
      <c r="AM30">
        <f>(P30+273.15)</f>
        <v>304.12182846069334</v>
      </c>
      <c r="AN30">
        <f>(O30+273.15)</f>
        <v>304.04736175537107</v>
      </c>
      <c r="AO30">
        <f>(Y30*AG30+Z30*AH30)*AI30</f>
        <v>24.037750927558136</v>
      </c>
      <c r="AP30">
        <f>((AO30+0.00000010773*(AN30^4-AM30^4))-AL30*44100)/(L30*51.4+0.00000043092*AM30^3)</f>
        <v>-6.185744728378201</v>
      </c>
      <c r="AQ30">
        <f>0.61365*EXP(17.502*J30/(240.97+J30))</f>
        <v>4.5041368740989087</v>
      </c>
      <c r="AR30">
        <f>AQ30*1000/AA30</f>
        <v>50.788822753893449</v>
      </c>
      <c r="AS30">
        <f>(AR30-U30)</f>
        <v>15.918057067858292</v>
      </c>
      <c r="AT30">
        <f>IF(D30,P30,(O30+P30)/2)</f>
        <v>30.934595108032227</v>
      </c>
      <c r="AU30">
        <f>0.61365*EXP(17.502*AT30/(240.97+AT30))</f>
        <v>4.4945816528093649</v>
      </c>
      <c r="AV30">
        <f>IF(AS30&lt;&gt;0,(1000-(AR30+U30)/2)/AS30*AL30,0)</f>
        <v>1.0616009252524037</v>
      </c>
      <c r="AW30">
        <f>U30*AA30/1000</f>
        <v>3.0924658820230979</v>
      </c>
      <c r="AX30">
        <f>(AU30-AW30)</f>
        <v>1.402115770786267</v>
      </c>
      <c r="AY30">
        <f>1/(1.6/F30+1.37/N30)</f>
        <v>0.69086857369320565</v>
      </c>
      <c r="AZ30">
        <f>G30*AA30*0.001</f>
        <v>34.180448384609036</v>
      </c>
      <c r="BA30">
        <f>G30/S30</f>
        <v>0.97758020900375986</v>
      </c>
      <c r="BB30">
        <f>(1-AL30*AA30/AQ30/F30)*100</f>
        <v>76.27937028845966</v>
      </c>
      <c r="BC30">
        <f>(S30-E30/(N30/1.35))</f>
        <v>394.5311472947368</v>
      </c>
      <c r="BD30">
        <f>E30*BB30/100/BC30</f>
        <v>-1.4999432758550358E-3</v>
      </c>
    </row>
    <row r="31" spans="1:56" x14ac:dyDescent="0.35">
      <c r="A31" s="1" t="s">
        <v>0</v>
      </c>
      <c r="B31" s="1" t="s">
        <v>4272</v>
      </c>
      <c r="K31" s="1">
        <v>2.72</v>
      </c>
    </row>
    <row r="32" spans="1:56" x14ac:dyDescent="0.35">
      <c r="A32" s="1" t="s">
        <v>0</v>
      </c>
      <c r="B32" s="1" t="s">
        <v>4271</v>
      </c>
      <c r="K32" s="1">
        <v>2.72</v>
      </c>
    </row>
    <row r="33" spans="1:56" x14ac:dyDescent="0.35">
      <c r="A33" s="1">
        <v>6</v>
      </c>
      <c r="B33" s="1" t="s">
        <v>4270</v>
      </c>
      <c r="C33" s="1">
        <v>1340.000003285706</v>
      </c>
      <c r="D33" s="1">
        <v>0</v>
      </c>
      <c r="E33">
        <f>(R33-S33*(1000-T33)/(1000-U33))*AK33</f>
        <v>0.71049852361783072</v>
      </c>
      <c r="F33">
        <f>IF(AV33&lt;&gt;0,1/(1/AV33-1/N33),0)</f>
        <v>1.528638834040053</v>
      </c>
      <c r="G33">
        <f>((AY33-AL33/2)*S33-E33)/(AY33+AL33/2)</f>
        <v>382.35240642792053</v>
      </c>
      <c r="H33">
        <f>AL33*1000</f>
        <v>17.730565076386799</v>
      </c>
      <c r="I33">
        <f>(AQ33-AW33)</f>
        <v>1.3750853852107427</v>
      </c>
      <c r="J33">
        <f>(P33+AP33*D33)</f>
        <v>30.925148010253906</v>
      </c>
      <c r="K33" s="1">
        <v>2.72</v>
      </c>
      <c r="L33">
        <f>(K33*AE33+AF33)</f>
        <v>2.140174012184143</v>
      </c>
      <c r="M33" s="1">
        <v>0.5</v>
      </c>
      <c r="N33">
        <f>L33*(M33+1)*(M33+1)/(M33*M33+1)</f>
        <v>3.8523132219314578</v>
      </c>
      <c r="O33" s="1">
        <v>30.873996734619141</v>
      </c>
      <c r="P33" s="1">
        <v>30.925148010253906</v>
      </c>
      <c r="Q33" s="1">
        <v>31.024290084838867</v>
      </c>
      <c r="R33" s="1">
        <v>399.9566650390625</v>
      </c>
      <c r="S33" s="1">
        <v>392.98770141601563</v>
      </c>
      <c r="T33" s="1">
        <v>19.62352180480957</v>
      </c>
      <c r="U33" s="1">
        <v>35.150257110595703</v>
      </c>
      <c r="V33" s="1">
        <v>38.851520538330078</v>
      </c>
      <c r="W33" s="1">
        <v>69.592041015625</v>
      </c>
      <c r="X33" s="1">
        <v>299.68914794921875</v>
      </c>
      <c r="Y33" s="1">
        <v>300.11480712890625</v>
      </c>
      <c r="Z33" s="1">
        <v>0.27503514289855957</v>
      </c>
      <c r="AA33" s="1">
        <v>88.678573608398438</v>
      </c>
      <c r="AB33" s="1">
        <v>19.31901741027832</v>
      </c>
      <c r="AC33" s="1">
        <v>1.4326651096343994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1.1017983380485981</v>
      </c>
      <c r="AL33">
        <f>(U33-T33)/(1000-U33)*AK33</f>
        <v>1.77305650763868E-2</v>
      </c>
      <c r="AM33">
        <f>(P33+273.15)</f>
        <v>304.07514801025388</v>
      </c>
      <c r="AN33">
        <f>(O33+273.15)</f>
        <v>304.02399673461912</v>
      </c>
      <c r="AO33">
        <f>(Y33*AG33+Z33*AH33)*AI33</f>
        <v>48.018368067330812</v>
      </c>
      <c r="AP33">
        <f>((AO33+0.00000010773*(AN33^4-AM33^4))-AL33*44100)/(L33*51.4+0.00000043092*AM33^3)</f>
        <v>-6.0147131071459716</v>
      </c>
      <c r="AQ33">
        <f>0.61365*EXP(17.502*J33/(240.97+J33))</f>
        <v>4.4921600477468342</v>
      </c>
      <c r="AR33">
        <f>AQ33*1000/AA33</f>
        <v>50.656656562655826</v>
      </c>
      <c r="AS33">
        <f>(AR33-U33)</f>
        <v>15.506399452060123</v>
      </c>
      <c r="AT33">
        <f>IF(D33,P33,(O33+P33)/2)</f>
        <v>30.899572372436523</v>
      </c>
      <c r="AU33">
        <f>0.61365*EXP(17.502*AT33/(240.97+AT33))</f>
        <v>4.4856098642468059</v>
      </c>
      <c r="AV33">
        <f>IF(AS33&lt;&gt;0,(1000-(AR33+U33)/2)/AS33*AL33,0)</f>
        <v>1.0943780079577727</v>
      </c>
      <c r="AW33">
        <f>U33*AA33/1000</f>
        <v>3.1170746625360914</v>
      </c>
      <c r="AX33">
        <f>(AU33-AW33)</f>
        <v>1.3685352017107144</v>
      </c>
      <c r="AY33">
        <f>1/(1.6/F33+1.37/N33)</f>
        <v>0.7131074080537666</v>
      </c>
      <c r="AZ33">
        <f>G33*AA33*0.001</f>
        <v>33.906466017766625</v>
      </c>
      <c r="BA33">
        <f>G33/S33</f>
        <v>0.97293733378990244</v>
      </c>
      <c r="BB33">
        <f>(1-AL33*AA33/AQ33/F33)*100</f>
        <v>77.10286385717518</v>
      </c>
      <c r="BC33">
        <f>(S33-E33/(N33/1.35))</f>
        <v>392.73871517018716</v>
      </c>
      <c r="BD33">
        <f>E33*BB33/100/BC33</f>
        <v>1.3948579251600104E-3</v>
      </c>
    </row>
    <row r="34" spans="1:56" x14ac:dyDescent="0.35">
      <c r="A34" s="1" t="s">
        <v>0</v>
      </c>
      <c r="B34" s="1" t="s">
        <v>4269</v>
      </c>
      <c r="K34" s="1">
        <v>2.72</v>
      </c>
    </row>
    <row r="35" spans="1:56" x14ac:dyDescent="0.35">
      <c r="A35" s="1" t="s">
        <v>0</v>
      </c>
      <c r="B35" s="1" t="s">
        <v>4268</v>
      </c>
      <c r="K35" s="1">
        <v>2.72</v>
      </c>
    </row>
    <row r="36" spans="1:56" x14ac:dyDescent="0.35">
      <c r="A36" s="1">
        <v>7</v>
      </c>
      <c r="B36" s="1" t="s">
        <v>4267</v>
      </c>
      <c r="C36" s="1">
        <v>1544.5000032745302</v>
      </c>
      <c r="D36" s="1">
        <v>0</v>
      </c>
      <c r="E36">
        <f>(R36-S36*(1000-T36)/(1000-U36))*AK36</f>
        <v>1.6887835441346064</v>
      </c>
      <c r="F36">
        <f>IF(AV36&lt;&gt;0,1/(1/AV36-1/N36),0)</f>
        <v>1.6120264967869218</v>
      </c>
      <c r="G36">
        <f>((AY36-AL36/2)*S36-E36)/(AY36+AL36/2)</f>
        <v>380.31881036234415</v>
      </c>
      <c r="H36">
        <f>AL36*1000</f>
        <v>18.007191232257597</v>
      </c>
      <c r="I36">
        <f>(AQ36-AW36)</f>
        <v>1.3443336138666995</v>
      </c>
      <c r="J36">
        <f>(P36+AP36*D36)</f>
        <v>30.965682983398438</v>
      </c>
      <c r="K36" s="1">
        <v>2.72</v>
      </c>
      <c r="L36">
        <f>(K36*AE36+AF36)</f>
        <v>2.140174012184143</v>
      </c>
      <c r="M36" s="1">
        <v>0.5</v>
      </c>
      <c r="N36">
        <f>L36*(M36+1)*(M36+1)/(M36*M36+1)</f>
        <v>3.8523132219314578</v>
      </c>
      <c r="O36" s="1">
        <v>30.878385543823242</v>
      </c>
      <c r="P36" s="1">
        <v>30.965682983398438</v>
      </c>
      <c r="Q36" s="1">
        <v>31.019651412963867</v>
      </c>
      <c r="R36" s="1">
        <v>399.91030883789063</v>
      </c>
      <c r="S36" s="1">
        <v>391.96990966796875</v>
      </c>
      <c r="T36" s="1">
        <v>19.851938247680664</v>
      </c>
      <c r="U36" s="1">
        <v>35.616287231445313</v>
      </c>
      <c r="V36" s="1">
        <v>39.291706085205078</v>
      </c>
      <c r="W36" s="1">
        <v>70.49310302734375</v>
      </c>
      <c r="X36" s="1">
        <v>299.63235473632813</v>
      </c>
      <c r="Y36" s="1">
        <v>499.99911499023438</v>
      </c>
      <c r="Z36" s="1">
        <v>0.14668291807174683</v>
      </c>
      <c r="AA36" s="1">
        <v>88.673614501953125</v>
      </c>
      <c r="AB36" s="1">
        <v>19.391122817993164</v>
      </c>
      <c r="AC36" s="1">
        <v>1.4324936866760254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1.1015895394717943</v>
      </c>
      <c r="AL36">
        <f>(U36-T36)/(1000-U36)*AK36</f>
        <v>1.8007191232257597E-2</v>
      </c>
      <c r="AM36">
        <f>(P36+273.15)</f>
        <v>304.11568298339841</v>
      </c>
      <c r="AN36">
        <f>(O36+273.15)</f>
        <v>304.02838554382322</v>
      </c>
      <c r="AO36">
        <f>(Y36*AG36+Z36*AH36)*AI36</f>
        <v>79.999856610301322</v>
      </c>
      <c r="AP36">
        <f>((AO36+0.00000010773*(AN36^4-AM36^4))-AL36*44100)/(L36*51.4+0.00000043092*AM36^3)</f>
        <v>-5.8560778323362088</v>
      </c>
      <c r="AQ36">
        <f>0.61365*EXP(17.502*J36/(240.97+J36))</f>
        <v>4.5025585378187163</v>
      </c>
      <c r="AR36">
        <f>AQ36*1000/AA36</f>
        <v>50.77675657080092</v>
      </c>
      <c r="AS36">
        <f>(AR36-U36)</f>
        <v>15.160469339355608</v>
      </c>
      <c r="AT36">
        <f>IF(D36,P36,(O36+P36)/2)</f>
        <v>30.92203426361084</v>
      </c>
      <c r="AU36">
        <f>0.61365*EXP(17.502*AT36/(240.97+AT36))</f>
        <v>4.4913621400842718</v>
      </c>
      <c r="AV36">
        <f>IF(AS36&lt;&gt;0,(1000-(AR36+U36)/2)/AS36*AL36,0)</f>
        <v>1.1364650273121424</v>
      </c>
      <c r="AW36">
        <f>U36*AA36/1000</f>
        <v>3.1582249239520168</v>
      </c>
      <c r="AX36">
        <f>(AU36-AW36)</f>
        <v>1.333137216132255</v>
      </c>
      <c r="AY36">
        <f>1/(1.6/F36+1.37/N36)</f>
        <v>0.74174622080624275</v>
      </c>
      <c r="AZ36">
        <f>G36*AA36*0.001</f>
        <v>33.724243577911921</v>
      </c>
      <c r="BA36">
        <f>G36/S36</f>
        <v>0.97027552621196345</v>
      </c>
      <c r="BB36">
        <f>(1-AL36*AA36/AQ36/F36)*100</f>
        <v>78.000700899497559</v>
      </c>
      <c r="BC36">
        <f>(S36-E36/(N36/1.35))</f>
        <v>391.37809439926156</v>
      </c>
      <c r="BD36">
        <f>E36*BB36/100/BC36</f>
        <v>3.3657044682643181E-3</v>
      </c>
    </row>
    <row r="37" spans="1:56" x14ac:dyDescent="0.35">
      <c r="A37" s="1" t="s">
        <v>0</v>
      </c>
      <c r="B37" s="1" t="s">
        <v>4266</v>
      </c>
      <c r="K37" s="1">
        <v>2.72</v>
      </c>
    </row>
    <row r="38" spans="1:56" x14ac:dyDescent="0.35">
      <c r="A38" s="1" t="s">
        <v>0</v>
      </c>
      <c r="B38" s="1" t="s">
        <v>4265</v>
      </c>
      <c r="K38" s="1">
        <v>2.72</v>
      </c>
    </row>
    <row r="39" spans="1:56" x14ac:dyDescent="0.35">
      <c r="A39" s="1">
        <v>8</v>
      </c>
      <c r="B39" s="1" t="s">
        <v>4264</v>
      </c>
      <c r="C39" s="1">
        <v>1749.5000032745302</v>
      </c>
      <c r="D39" s="1">
        <v>0</v>
      </c>
      <c r="E39">
        <f>(R39-S39*(1000-T39)/(1000-U39))*AK39</f>
        <v>2.7245072272847257</v>
      </c>
      <c r="F39">
        <f>IF(AV39&lt;&gt;0,1/(1/AV39-1/N39),0)</f>
        <v>1.8016381822908245</v>
      </c>
      <c r="G39">
        <f>((AY39-AL39/2)*S39-E39)/(AY39+AL39/2)</f>
        <v>378.59501232629981</v>
      </c>
      <c r="H39">
        <f>AL39*1000</f>
        <v>18.478134380501352</v>
      </c>
      <c r="I39">
        <f>(AQ39-AW39)</f>
        <v>1.276827886878404</v>
      </c>
      <c r="J39">
        <f>(P39+AP39*D39)</f>
        <v>30.917621612548828</v>
      </c>
      <c r="K39" s="1">
        <v>2.72</v>
      </c>
      <c r="L39">
        <f>(K39*AE39+AF39)</f>
        <v>2.140174012184143</v>
      </c>
      <c r="M39" s="1">
        <v>0.5</v>
      </c>
      <c r="N39">
        <f>L39*(M39+1)*(M39+1)/(M39*M39+1)</f>
        <v>3.8523132219314578</v>
      </c>
      <c r="O39" s="1">
        <v>30.902673721313477</v>
      </c>
      <c r="P39" s="1">
        <v>30.917621612548828</v>
      </c>
      <c r="Q39" s="1">
        <v>31.031866073608398</v>
      </c>
      <c r="R39" s="1">
        <v>399.85372924804688</v>
      </c>
      <c r="S39" s="1">
        <v>390.82470703125</v>
      </c>
      <c r="T39" s="1">
        <v>20.071950912475586</v>
      </c>
      <c r="U39" s="1">
        <v>36.238246917724609</v>
      </c>
      <c r="V39" s="1">
        <v>39.672477722167969</v>
      </c>
      <c r="W39" s="1">
        <v>71.625373840332031</v>
      </c>
      <c r="X39" s="1">
        <v>299.630615234375</v>
      </c>
      <c r="Y39" s="1">
        <v>749.9862060546875</v>
      </c>
      <c r="Z39" s="1">
        <v>0.31301465630531311</v>
      </c>
      <c r="AA39" s="1">
        <v>88.674369812011719</v>
      </c>
      <c r="AB39" s="1">
        <v>19.467824935913086</v>
      </c>
      <c r="AC39" s="1">
        <v>1.4130160808563232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1.1015831442440256</v>
      </c>
      <c r="AL39">
        <f>(U39-T39)/(1000-U39)*AK39</f>
        <v>1.8478134380501353E-2</v>
      </c>
      <c r="AM39">
        <f>(P39+273.15)</f>
        <v>304.06762161254881</v>
      </c>
      <c r="AN39">
        <f>(O39+273.15)</f>
        <v>304.05267372131345</v>
      </c>
      <c r="AO39">
        <f>(Y39*AG39+Z39*AH39)*AI39</f>
        <v>119.99779028659032</v>
      </c>
      <c r="AP39">
        <f>((AO39+0.00000010773*(AN39^4-AM39^4))-AL39*44100)/(L39*51.4+0.00000043092*AM39^3)</f>
        <v>-5.6917122890090246</v>
      </c>
      <c r="AQ39">
        <f>0.61365*EXP(17.502*J39/(240.97+J39))</f>
        <v>4.4902315953997096</v>
      </c>
      <c r="AR39">
        <f>AQ39*1000/AA39</f>
        <v>50.637310475607897</v>
      </c>
      <c r="AS39">
        <f>(AR39-U39)</f>
        <v>14.399063557883288</v>
      </c>
      <c r="AT39">
        <f>IF(D39,P39,(O39+P39)/2)</f>
        <v>30.910147666931152</v>
      </c>
      <c r="AU39">
        <f>0.61365*EXP(17.502*AT39/(240.97+AT39))</f>
        <v>4.4883172962452722</v>
      </c>
      <c r="AV39">
        <f>IF(AS39&lt;&gt;0,(1000-(AR39+U39)/2)/AS39*AL39,0)</f>
        <v>1.2275440828148017</v>
      </c>
      <c r="AW39">
        <f>U39*AA39/1000</f>
        <v>3.2134037085213056</v>
      </c>
      <c r="AX39">
        <f>(AU39-AW39)</f>
        <v>1.2749135877239666</v>
      </c>
      <c r="AY39">
        <f>1/(1.6/F39+1.37/N39)</f>
        <v>0.80404523164039521</v>
      </c>
      <c r="AZ39">
        <f>G39*AA39*0.001</f>
        <v>33.571674132005441</v>
      </c>
      <c r="BA39">
        <f>G39/S39</f>
        <v>0.96870797960075661</v>
      </c>
      <c r="BB39">
        <f>(1-AL39*AA39/AQ39/F39)*100</f>
        <v>79.745575254556528</v>
      </c>
      <c r="BC39">
        <f>(S39-E39/(N39/1.35))</f>
        <v>389.86993400399592</v>
      </c>
      <c r="BD39">
        <f>E39*BB39/100/BC39</f>
        <v>5.5728174238434706E-3</v>
      </c>
    </row>
    <row r="40" spans="1:56" x14ac:dyDescent="0.35">
      <c r="A40" s="1" t="s">
        <v>0</v>
      </c>
      <c r="B40" s="1" t="s">
        <v>4263</v>
      </c>
      <c r="K40" s="1">
        <v>2.72</v>
      </c>
    </row>
    <row r="41" spans="1:56" x14ac:dyDescent="0.35">
      <c r="A41" s="1" t="s">
        <v>0</v>
      </c>
      <c r="B41" s="1" t="s">
        <v>4262</v>
      </c>
      <c r="K41" s="1">
        <v>2.72</v>
      </c>
    </row>
    <row r="42" spans="1:56" x14ac:dyDescent="0.35">
      <c r="A42" s="1">
        <v>9</v>
      </c>
      <c r="B42" s="1" t="s">
        <v>4261</v>
      </c>
      <c r="C42" s="1">
        <v>1954.0000032633543</v>
      </c>
      <c r="D42" s="1">
        <v>0</v>
      </c>
      <c r="E42">
        <f>(R42-S42*(1000-T42)/(1000-U42))*AK42</f>
        <v>3.3093606787411844</v>
      </c>
      <c r="F42">
        <f>IF(AV42&lt;&gt;0,1/(1/AV42-1/N42),0)</f>
        <v>1.8639059876794768</v>
      </c>
      <c r="G42">
        <f>((AY42-AL42/2)*S42-E42)/(AY42+AL42/2)</f>
        <v>377.43332255280683</v>
      </c>
      <c r="H42">
        <f>AL42*1000</f>
        <v>18.993439520510474</v>
      </c>
      <c r="I42">
        <f>(AQ42-AW42)</f>
        <v>1.2815350217292503</v>
      </c>
      <c r="J42">
        <f>(P42+AP42*D42)</f>
        <v>31.164375305175781</v>
      </c>
      <c r="K42" s="1">
        <v>2.72</v>
      </c>
      <c r="L42">
        <f>(K42*AE42+AF42)</f>
        <v>2.140174012184143</v>
      </c>
      <c r="M42" s="1">
        <v>0.5</v>
      </c>
      <c r="N42">
        <f>L42*(M42+1)*(M42+1)/(M42*M42+1)</f>
        <v>3.8523132219314578</v>
      </c>
      <c r="O42" s="1">
        <v>31.002002716064453</v>
      </c>
      <c r="P42" s="1">
        <v>31.164375305175781</v>
      </c>
      <c r="Q42" s="1">
        <v>31.083446502685547</v>
      </c>
      <c r="R42" s="1">
        <v>400.03659057617188</v>
      </c>
      <c r="S42" s="1">
        <v>390.30258178710938</v>
      </c>
      <c r="T42" s="1">
        <v>20.299127578735352</v>
      </c>
      <c r="U42" s="1">
        <v>36.905178070068359</v>
      </c>
      <c r="V42" s="1">
        <v>39.891845703125</v>
      </c>
      <c r="W42" s="1">
        <v>72.526054382324219</v>
      </c>
      <c r="X42" s="1">
        <v>299.623046875</v>
      </c>
      <c r="Y42" s="1">
        <v>999.7742919921875</v>
      </c>
      <c r="Z42" s="1">
        <v>0.41778841614723206</v>
      </c>
      <c r="AA42" s="1">
        <v>88.667724609375</v>
      </c>
      <c r="AB42" s="1">
        <v>19.559591293334961</v>
      </c>
      <c r="AC42" s="1">
        <v>1.405968189239502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1.101555319393382</v>
      </c>
      <c r="AL42">
        <f>(U42-T42)/(1000-U42)*AK42</f>
        <v>1.8993439520510476E-2</v>
      </c>
      <c r="AM42">
        <f>(P42+273.15)</f>
        <v>304.31437530517576</v>
      </c>
      <c r="AN42">
        <f>(O42+273.15)</f>
        <v>304.15200271606443</v>
      </c>
      <c r="AO42">
        <f>(Y42*AG42+Z42*AH42)*AI42</f>
        <v>159.96388314327851</v>
      </c>
      <c r="AP42">
        <f>((AO42+0.00000010773*(AN42^4-AM42^4))-AL42*44100)/(L42*51.4+0.00000043092*AM42^3)</f>
        <v>-5.5638362832031394</v>
      </c>
      <c r="AQ42">
        <f>0.61365*EXP(17.502*J42/(240.97+J42))</f>
        <v>4.553833187506017</v>
      </c>
      <c r="AR42">
        <f>AQ42*1000/AA42</f>
        <v>51.358408119390624</v>
      </c>
      <c r="AS42">
        <f>(AR42-U42)</f>
        <v>14.453230049322265</v>
      </c>
      <c r="AT42">
        <f>IF(D42,P42,(O42+P42)/2)</f>
        <v>31.083189010620117</v>
      </c>
      <c r="AU42">
        <f>0.61365*EXP(17.502*AT42/(240.97+AT42))</f>
        <v>4.5328210909933473</v>
      </c>
      <c r="AV42">
        <f>IF(AS42&lt;&gt;0,(1000-(AR42+U42)/2)/AS42*AL42,0)</f>
        <v>1.2561361657898316</v>
      </c>
      <c r="AW42">
        <f>U42*AA42/1000</f>
        <v>3.2722981657767667</v>
      </c>
      <c r="AX42">
        <f>(AU42-AW42)</f>
        <v>1.2605229252165806</v>
      </c>
      <c r="AY42">
        <f>1/(1.6/F42+1.37/N42)</f>
        <v>0.82369413958875815</v>
      </c>
      <c r="AZ42">
        <f>G42*AA42*0.001</f>
        <v>33.466153902513682</v>
      </c>
      <c r="BA42">
        <f>G42/S42</f>
        <v>0.9670274811522459</v>
      </c>
      <c r="BB42">
        <f>(1-AL42*AA42/AQ42/F42)*100</f>
        <v>80.158794252052118</v>
      </c>
      <c r="BC42">
        <f>(S42-E42/(N42/1.35))</f>
        <v>389.14285342160002</v>
      </c>
      <c r="BD42">
        <f>E42*BB42/100/BC42</f>
        <v>6.8168889501780492E-3</v>
      </c>
    </row>
    <row r="43" spans="1:56" x14ac:dyDescent="0.35">
      <c r="A43" s="1" t="s">
        <v>0</v>
      </c>
      <c r="B43" s="1" t="s">
        <v>4260</v>
      </c>
      <c r="K43" s="1">
        <v>2.72</v>
      </c>
    </row>
    <row r="44" spans="1:56" x14ac:dyDescent="0.35">
      <c r="A44" s="1" t="s">
        <v>0</v>
      </c>
      <c r="B44" s="1" t="s">
        <v>4259</v>
      </c>
      <c r="K44" s="1">
        <v>2.72</v>
      </c>
    </row>
    <row r="45" spans="1:56" x14ac:dyDescent="0.35">
      <c r="A45" s="1">
        <v>10</v>
      </c>
      <c r="B45" s="1" t="s">
        <v>4258</v>
      </c>
      <c r="C45" s="1">
        <v>2159.0000032633543</v>
      </c>
      <c r="D45" s="1">
        <v>0</v>
      </c>
      <c r="E45">
        <f>(R45-S45*(1000-T45)/(1000-U45))*AK45</f>
        <v>3.7156217835734502</v>
      </c>
      <c r="F45">
        <f>IF(AV45&lt;&gt;0,1/(1/AV45-1/N45),0)</f>
        <v>2.0911951946921987</v>
      </c>
      <c r="G45">
        <f>((AY45-AL45/2)*S45-E45)/(AY45+AL45/2)</f>
        <v>377.24654837358173</v>
      </c>
      <c r="H45">
        <f>AL45*1000</f>
        <v>19.498852685417784</v>
      </c>
      <c r="I45">
        <f>(AQ45-AW45)</f>
        <v>1.218857200088348</v>
      </c>
      <c r="J45">
        <f>(P45+AP45*D45)</f>
        <v>31.14588737487793</v>
      </c>
      <c r="K45" s="1">
        <v>2.72</v>
      </c>
      <c r="L45">
        <f>(K45*AE45+AF45)</f>
        <v>2.140174012184143</v>
      </c>
      <c r="M45" s="1">
        <v>0.5</v>
      </c>
      <c r="N45">
        <f>L45*(M45+1)*(M45+1)/(M45*M45+1)</f>
        <v>3.8523132219314578</v>
      </c>
      <c r="O45" s="1">
        <v>31.048664093017578</v>
      </c>
      <c r="P45" s="1">
        <v>31.14588737487793</v>
      </c>
      <c r="Q45" s="1">
        <v>31.126380920410156</v>
      </c>
      <c r="R45" s="1">
        <v>400.06585693359375</v>
      </c>
      <c r="S45" s="1">
        <v>389.79193115234375</v>
      </c>
      <c r="T45" s="1">
        <v>20.52073860168457</v>
      </c>
      <c r="U45" s="1">
        <v>37.558879852294922</v>
      </c>
      <c r="V45" s="1">
        <v>40.219295501708984</v>
      </c>
      <c r="W45" s="1">
        <v>73.612930297851563</v>
      </c>
      <c r="X45" s="1">
        <v>299.591796875</v>
      </c>
      <c r="Y45" s="1">
        <v>1249.836181640625</v>
      </c>
      <c r="Z45" s="1">
        <v>0.40731170773506165</v>
      </c>
      <c r="AA45" s="1">
        <v>88.665679931640625</v>
      </c>
      <c r="AB45" s="1">
        <v>19.768577575683594</v>
      </c>
      <c r="AC45" s="1">
        <v>1.4081422090530396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1.1014404296874998</v>
      </c>
      <c r="AL45">
        <f>(U45-T45)/(1000-U45)*AK45</f>
        <v>1.9498852685417786E-2</v>
      </c>
      <c r="AM45">
        <f>(P45+273.15)</f>
        <v>304.29588737487791</v>
      </c>
      <c r="AN45">
        <f>(O45+273.15)</f>
        <v>304.19866409301756</v>
      </c>
      <c r="AO45">
        <f>(Y45*AG45+Z45*AH45)*AI45</f>
        <v>199.9737845927375</v>
      </c>
      <c r="AP45">
        <f>((AO45+0.00000010773*(AN45^4-AM45^4))-AL45*44100)/(L45*51.4+0.00000043092*AM45^3)</f>
        <v>-5.4123853393598846</v>
      </c>
      <c r="AQ45">
        <f>0.61365*EXP(17.502*J45/(240.97+J45))</f>
        <v>4.5490408196628751</v>
      </c>
      <c r="AR45">
        <f>AQ45*1000/AA45</f>
        <v>51.305542608708237</v>
      </c>
      <c r="AS45">
        <f>(AR45-U45)</f>
        <v>13.746662756413315</v>
      </c>
      <c r="AT45">
        <f>IF(D45,P45,(O45+P45)/2)</f>
        <v>31.097275733947754</v>
      </c>
      <c r="AU45">
        <f>0.61365*EXP(17.502*AT45/(240.97+AT45))</f>
        <v>4.5364608564378388</v>
      </c>
      <c r="AV45">
        <f>IF(AS45&lt;&gt;0,(1000-(AR45+U45)/2)/AS45*AL45,0)</f>
        <v>1.3554181021465843</v>
      </c>
      <c r="AW45">
        <f>U45*AA45/1000</f>
        <v>3.3301836195745271</v>
      </c>
      <c r="AX45">
        <f>(AU45-AW45)</f>
        <v>1.2062772368633117</v>
      </c>
      <c r="AY45">
        <f>1/(1.6/F45+1.37/N45)</f>
        <v>0.89226507784878284</v>
      </c>
      <c r="AZ45">
        <f>G45*AA45*0.001</f>
        <v>33.448821713408179</v>
      </c>
      <c r="BA45">
        <f>G45/S45</f>
        <v>0.96781518093082619</v>
      </c>
      <c r="BB45">
        <f>(1-AL45*AA45/AQ45/F45)*100</f>
        <v>81.826013512381763</v>
      </c>
      <c r="BC45">
        <f>(S45-E45/(N45/1.35))</f>
        <v>388.48983313516612</v>
      </c>
      <c r="BD45">
        <f>E45*BB45/100/BC45</f>
        <v>7.8260611305058098E-3</v>
      </c>
    </row>
    <row r="46" spans="1:56" x14ac:dyDescent="0.35">
      <c r="A46" s="1" t="s">
        <v>0</v>
      </c>
      <c r="B46" s="1" t="s">
        <v>4257</v>
      </c>
      <c r="K46" s="1">
        <v>2.72</v>
      </c>
    </row>
    <row r="47" spans="1:56" x14ac:dyDescent="0.35">
      <c r="A47" s="1" t="s">
        <v>0</v>
      </c>
      <c r="B47" s="1" t="s">
        <v>4256</v>
      </c>
      <c r="K47" s="1">
        <v>2.72</v>
      </c>
    </row>
    <row r="48" spans="1:56" x14ac:dyDescent="0.35">
      <c r="A48" s="1">
        <v>11</v>
      </c>
      <c r="B48" s="1" t="s">
        <v>4255</v>
      </c>
      <c r="C48" s="1">
        <v>2364.5000032521784</v>
      </c>
      <c r="D48" s="1">
        <v>0</v>
      </c>
      <c r="E48">
        <f>(R48-S48*(1000-T48)/(1000-U48))*AK48</f>
        <v>3.6844282695559372</v>
      </c>
      <c r="F48">
        <f>IF(AV48&lt;&gt;0,1/(1/AV48-1/N48),0)</f>
        <v>0.18589818516446663</v>
      </c>
      <c r="G48">
        <f>((AY48-AL48/2)*S48-E48)/(AY48+AL48/2)</f>
        <v>294.24428377279861</v>
      </c>
      <c r="H48">
        <f>AL48*1000</f>
        <v>20.304274551760315</v>
      </c>
      <c r="I48">
        <f>(AQ48-AW48)</f>
        <v>9.2322353860544215</v>
      </c>
      <c r="J48">
        <f>(P48+AP48*D48)</f>
        <v>50.359348297119141</v>
      </c>
      <c r="K48" s="1">
        <v>2.72</v>
      </c>
      <c r="L48">
        <f>(K48*AE48+AF48)</f>
        <v>2.140174012184143</v>
      </c>
      <c r="M48" s="1">
        <v>0.5</v>
      </c>
      <c r="N48">
        <f>L48*(M48+1)*(M48+1)/(M48*M48+1)</f>
        <v>3.8523132219314578</v>
      </c>
      <c r="O48" s="1">
        <v>31.175397872924805</v>
      </c>
      <c r="P48" s="1">
        <v>50.359348297119141</v>
      </c>
      <c r="Q48" s="1">
        <v>31.20660400390625</v>
      </c>
      <c r="R48" s="1">
        <v>399.99871826171875</v>
      </c>
      <c r="S48" s="1">
        <v>389.47665405273438</v>
      </c>
      <c r="T48" s="1">
        <v>20.744512557983398</v>
      </c>
      <c r="U48" s="1">
        <v>38.465076446533203</v>
      </c>
      <c r="V48" s="1">
        <v>40.363777160644531</v>
      </c>
      <c r="W48" s="1">
        <v>74.84368896484375</v>
      </c>
      <c r="X48" s="1">
        <v>299.67044067382813</v>
      </c>
      <c r="Y48" s="1">
        <v>1599.802978515625</v>
      </c>
      <c r="Z48" s="1">
        <v>0.26587012410163879</v>
      </c>
      <c r="AA48" s="1">
        <v>88.662162780761719</v>
      </c>
      <c r="AB48" s="1">
        <v>19.959239959716797</v>
      </c>
      <c r="AC48" s="1">
        <v>1.4041775465011597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1.1017295613008384</v>
      </c>
      <c r="AL48">
        <f>(U48-T48)/(1000-U48)*AK48</f>
        <v>2.0304274551760315E-2</v>
      </c>
      <c r="AM48">
        <f>(P48+273.15)</f>
        <v>323.50934829711912</v>
      </c>
      <c r="AN48">
        <f>(O48+273.15)</f>
        <v>304.32539787292478</v>
      </c>
      <c r="AO48">
        <f>(Y48*AG48+Z48*AH48)*AI48</f>
        <v>255.96847084115871</v>
      </c>
      <c r="AP48">
        <f>((AO48+0.00000010773*(AN48^4-AM48^4))-AL48*44100)/(L48*51.4+0.00000043092*AM48^3)</f>
        <v>-7.1866303052287117</v>
      </c>
      <c r="AQ48">
        <f>0.61365*EXP(17.502*J48/(240.97+J48))</f>
        <v>12.642632255331392</v>
      </c>
      <c r="AR48">
        <f>AQ48*1000/AA48</f>
        <v>142.59332119602482</v>
      </c>
      <c r="AS48">
        <f>(AR48-U48)</f>
        <v>104.12824474949161</v>
      </c>
      <c r="AT48">
        <f>IF(D48,P48,(O48+P48)/2)</f>
        <v>40.767373085021973</v>
      </c>
      <c r="AU48">
        <f>0.61365*EXP(17.502*AT48/(240.97+AT48))</f>
        <v>7.7230341653366317</v>
      </c>
      <c r="AV48">
        <f>IF(AS48&lt;&gt;0,(1000-(AR48+U48)/2)/AS48*AL48,0)</f>
        <v>0.17734040258113856</v>
      </c>
      <c r="AW48">
        <f>U48*AA48/1000</f>
        <v>3.4103968692769704</v>
      </c>
      <c r="AX48">
        <f>(AU48-AW48)</f>
        <v>4.3126372960596608</v>
      </c>
      <c r="AY48">
        <f>1/(1.6/F48+1.37/N48)</f>
        <v>0.11157610650160367</v>
      </c>
      <c r="AZ48">
        <f>G48*AA48*0.001</f>
        <v>26.088334585172515</v>
      </c>
      <c r="BA48">
        <f>G48/S48</f>
        <v>0.75548631916961706</v>
      </c>
      <c r="BB48">
        <f>(1-AL48*AA48/AQ48/F48)*100</f>
        <v>23.402756175028859</v>
      </c>
      <c r="BC48">
        <f>(S48-E48/(N48/1.35))</f>
        <v>388.18548745299285</v>
      </c>
      <c r="BD48">
        <f>E48*BB48/100/BC48</f>
        <v>2.2212519330012965E-3</v>
      </c>
    </row>
    <row r="49" spans="1:56" x14ac:dyDescent="0.35">
      <c r="A49" s="1" t="s">
        <v>0</v>
      </c>
      <c r="B49" s="1" t="s">
        <v>4254</v>
      </c>
      <c r="K49" s="1">
        <v>2.72</v>
      </c>
    </row>
    <row r="50" spans="1:56" x14ac:dyDescent="0.35">
      <c r="A50" s="1" t="s">
        <v>0</v>
      </c>
      <c r="B50" s="1" t="s">
        <v>4249</v>
      </c>
      <c r="K50" s="1">
        <v>2.72</v>
      </c>
    </row>
    <row r="51" spans="1:56" x14ac:dyDescent="0.35">
      <c r="A51" s="1">
        <v>12</v>
      </c>
      <c r="B51" s="1" t="s">
        <v>4253</v>
      </c>
      <c r="C51" s="1">
        <v>2571.0000032410026</v>
      </c>
      <c r="D51" s="1">
        <v>0</v>
      </c>
      <c r="E51">
        <f>(R51-S51*(1000-T51)/(1000-U51))*AK51</f>
        <v>3.5565566661483441</v>
      </c>
      <c r="F51">
        <f>IF(AV51&lt;&gt;0,1/(1/AV51-1/N51),0)</f>
        <v>0.21180223465381606</v>
      </c>
      <c r="G51">
        <f>((AY51-AL51/2)*S51-E51)/(AY51+AL51/2)</f>
        <v>302.47444950355646</v>
      </c>
      <c r="H51">
        <f>AL51*1000</f>
        <v>21.423145080713759</v>
      </c>
      <c r="I51">
        <f>(AQ51-AW51)</f>
        <v>8.6253953615579935</v>
      </c>
      <c r="J51">
        <f>(P51+AP51*D51)</f>
        <v>49.544239044189453</v>
      </c>
      <c r="K51" s="1">
        <v>2.72</v>
      </c>
      <c r="L51">
        <f>(K51*AE51+AF51)</f>
        <v>2.140174012184143</v>
      </c>
      <c r="M51" s="1">
        <v>0.5</v>
      </c>
      <c r="N51">
        <f>L51*(M51+1)*(M51+1)/(M51*M51+1)</f>
        <v>3.8523132219314578</v>
      </c>
      <c r="O51" s="1">
        <v>31.307470321655273</v>
      </c>
      <c r="P51" s="1">
        <v>49.544239044189453</v>
      </c>
      <c r="Q51" s="1">
        <v>31.303037643432617</v>
      </c>
      <c r="R51" s="1">
        <v>400.00747680664063</v>
      </c>
      <c r="S51" s="1">
        <v>389.21060180664063</v>
      </c>
      <c r="T51" s="1">
        <v>20.960203170776367</v>
      </c>
      <c r="U51" s="1">
        <v>39.635391235351563</v>
      </c>
      <c r="V51" s="1">
        <v>40.476341247558594</v>
      </c>
      <c r="W51" s="1">
        <v>76.540077209472656</v>
      </c>
      <c r="X51" s="1">
        <v>299.65621948242188</v>
      </c>
      <c r="Y51" s="1">
        <v>1999.54052734375</v>
      </c>
      <c r="Z51" s="1">
        <v>0</v>
      </c>
      <c r="AA51" s="1">
        <v>88.658439636230469</v>
      </c>
      <c r="AB51" s="1">
        <v>20.282520294189453</v>
      </c>
      <c r="AC51" s="1">
        <v>1.4106066226959229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1.1016772775089037</v>
      </c>
      <c r="AL51">
        <f>(U51-T51)/(1000-U51)*AK51</f>
        <v>2.142314508071376E-2</v>
      </c>
      <c r="AM51">
        <f>(P51+273.15)</f>
        <v>322.69423904418943</v>
      </c>
      <c r="AN51">
        <f>(O51+273.15)</f>
        <v>304.45747032165525</v>
      </c>
      <c r="AO51">
        <f>(Y51*AG51+Z51*AH51)*AI51</f>
        <v>319.92647722408583</v>
      </c>
      <c r="AP51">
        <f>((AO51+0.00000010773*(AN51^4-AM51^4))-AL51*44100)/(L51*51.4+0.00000043092*AM51^3)</f>
        <v>-6.9675035889924457</v>
      </c>
      <c r="AQ51">
        <f>0.61365*EXP(17.502*J51/(240.97+J51))</f>
        <v>12.139407302855789</v>
      </c>
      <c r="AR51">
        <f>AQ51*1000/AA51</f>
        <v>136.9233132532483</v>
      </c>
      <c r="AS51">
        <f>(AR51-U51)</f>
        <v>97.287922017896733</v>
      </c>
      <c r="AT51">
        <f>IF(D51,P51,(O51+P51)/2)</f>
        <v>40.425854682922363</v>
      </c>
      <c r="AU51">
        <f>0.61365*EXP(17.502*AT51/(240.97+AT51))</f>
        <v>7.5839904226263979</v>
      </c>
      <c r="AV51">
        <f>IF(AS51&lt;&gt;0,(1000-(AR51+U51)/2)/AS51*AL51,0)</f>
        <v>0.20076411649906209</v>
      </c>
      <c r="AW51">
        <f>U51*AA51/1000</f>
        <v>3.5140119412977948</v>
      </c>
      <c r="AX51">
        <f>(AU51-AW51)</f>
        <v>4.0699784813286026</v>
      </c>
      <c r="AY51">
        <f>1/(1.6/F51+1.37/N51)</f>
        <v>0.12642469117168884</v>
      </c>
      <c r="AZ51">
        <f>G51*AA51*0.001</f>
        <v>26.8169127228131</v>
      </c>
      <c r="BA51">
        <f>G51/S51</f>
        <v>0.7771485362925068</v>
      </c>
      <c r="BB51">
        <f>(1-AL51*AA51/AQ51/F51)*100</f>
        <v>26.128776619880355</v>
      </c>
      <c r="BC51">
        <f>(S51-E51/(N51/1.35))</f>
        <v>387.96424637739727</v>
      </c>
      <c r="BD51">
        <f>E51*BB51/100/BC51</f>
        <v>2.3952845019470964E-3</v>
      </c>
    </row>
    <row r="52" spans="1:56" x14ac:dyDescent="0.35">
      <c r="A52" s="1" t="s">
        <v>0</v>
      </c>
      <c r="B52" s="1" t="s">
        <v>4252</v>
      </c>
    </row>
    <row r="53" spans="1:56" x14ac:dyDescent="0.35">
      <c r="A53" s="1" t="s">
        <v>0</v>
      </c>
      <c r="B53" s="1" t="s">
        <v>4251</v>
      </c>
    </row>
    <row r="54" spans="1:56" x14ac:dyDescent="0.35">
      <c r="A54" s="1" t="s">
        <v>0</v>
      </c>
      <c r="B54" s="1" t="s">
        <v>4250</v>
      </c>
    </row>
    <row r="55" spans="1:56" x14ac:dyDescent="0.35">
      <c r="A55" s="1" t="s">
        <v>0</v>
      </c>
      <c r="B55" s="1" t="s">
        <v>4249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9CAA5B-40C1-49F6-B635-7408237DA9BD}">
  <dimension ref="A1:BD55"/>
  <sheetViews>
    <sheetView zoomScale="53" workbookViewId="0">
      <selection activeCell="K18" sqref="K18:K51"/>
    </sheetView>
  </sheetViews>
  <sheetFormatPr defaultRowHeight="14.5" x14ac:dyDescent="0.35"/>
  <sheetData>
    <row r="1" spans="1:56" x14ac:dyDescent="0.35">
      <c r="A1" s="1" t="s">
        <v>70</v>
      </c>
    </row>
    <row r="2" spans="1:56" x14ac:dyDescent="0.35">
      <c r="A2" s="1" t="s">
        <v>3363</v>
      </c>
    </row>
    <row r="3" spans="1:56" x14ac:dyDescent="0.35">
      <c r="A3" s="1" t="s">
        <v>69</v>
      </c>
      <c r="B3" s="1" t="s">
        <v>624</v>
      </c>
    </row>
    <row r="4" spans="1:56" x14ac:dyDescent="0.35">
      <c r="A4" s="1" t="s">
        <v>67</v>
      </c>
      <c r="B4" s="1" t="s">
        <v>66</v>
      </c>
      <c r="C4" s="1">
        <v>1</v>
      </c>
      <c r="D4" s="1">
        <v>0.15999999642372131</v>
      </c>
    </row>
    <row r="5" spans="1:56" x14ac:dyDescent="0.35">
      <c r="A5" s="1" t="s">
        <v>65</v>
      </c>
      <c r="B5" s="1">
        <v>4</v>
      </c>
    </row>
    <row r="6" spans="1:56" x14ac:dyDescent="0.35">
      <c r="A6" s="1" t="s">
        <v>64</v>
      </c>
      <c r="B6" s="1" t="s">
        <v>623</v>
      </c>
    </row>
    <row r="7" spans="1:56" x14ac:dyDescent="0.35">
      <c r="A7" s="1" t="s">
        <v>0</v>
      </c>
      <c r="B7" s="1" t="s">
        <v>62</v>
      </c>
    </row>
    <row r="9" spans="1:56" x14ac:dyDescent="0.35">
      <c r="A9" s="1" t="s">
        <v>61</v>
      </c>
      <c r="B9" s="1" t="s">
        <v>60</v>
      </c>
      <c r="C9" s="1" t="s">
        <v>59</v>
      </c>
      <c r="D9" s="1" t="s">
        <v>58</v>
      </c>
      <c r="E9" s="1" t="s">
        <v>57</v>
      </c>
      <c r="F9" s="1" t="s">
        <v>56</v>
      </c>
      <c r="G9" s="1" t="s">
        <v>55</v>
      </c>
      <c r="H9" s="1" t="s">
        <v>54</v>
      </c>
      <c r="I9" s="1" t="s">
        <v>53</v>
      </c>
      <c r="J9" s="1" t="s">
        <v>52</v>
      </c>
      <c r="K9" s="1" t="s">
        <v>51</v>
      </c>
      <c r="L9" s="1" t="s">
        <v>50</v>
      </c>
      <c r="M9" s="1" t="s">
        <v>49</v>
      </c>
      <c r="N9" s="1" t="s">
        <v>48</v>
      </c>
      <c r="O9" s="1" t="s">
        <v>47</v>
      </c>
      <c r="P9" s="1" t="s">
        <v>46</v>
      </c>
      <c r="Q9" s="1" t="s">
        <v>45</v>
      </c>
      <c r="R9" s="1" t="s">
        <v>44</v>
      </c>
      <c r="S9" s="1" t="s">
        <v>43</v>
      </c>
      <c r="T9" s="1" t="s">
        <v>42</v>
      </c>
      <c r="U9" s="1" t="s">
        <v>41</v>
      </c>
      <c r="V9" s="1" t="s">
        <v>40</v>
      </c>
      <c r="W9" s="1" t="s">
        <v>39</v>
      </c>
      <c r="X9" s="1" t="s">
        <v>38</v>
      </c>
      <c r="Y9" s="1" t="s">
        <v>37</v>
      </c>
      <c r="Z9" s="1" t="s">
        <v>36</v>
      </c>
      <c r="AA9" s="1" t="s">
        <v>35</v>
      </c>
      <c r="AB9" s="1" t="s">
        <v>34</v>
      </c>
      <c r="AC9" s="1" t="s">
        <v>33</v>
      </c>
      <c r="AD9" s="1" t="s">
        <v>32</v>
      </c>
      <c r="AE9" s="1" t="s">
        <v>31</v>
      </c>
      <c r="AF9" s="1" t="s">
        <v>30</v>
      </c>
      <c r="AG9" s="1" t="s">
        <v>29</v>
      </c>
      <c r="AH9" s="1" t="s">
        <v>28</v>
      </c>
      <c r="AI9" s="1" t="s">
        <v>27</v>
      </c>
      <c r="AJ9" s="1" t="s">
        <v>26</v>
      </c>
      <c r="AK9" s="1" t="s">
        <v>25</v>
      </c>
      <c r="AL9" s="1" t="s">
        <v>24</v>
      </c>
      <c r="AM9" s="1" t="s">
        <v>23</v>
      </c>
      <c r="AN9" s="1" t="s">
        <v>22</v>
      </c>
      <c r="AO9" s="1" t="s">
        <v>21</v>
      </c>
      <c r="AP9" s="1" t="s">
        <v>20</v>
      </c>
      <c r="AQ9" s="1" t="s">
        <v>19</v>
      </c>
      <c r="AR9" s="1" t="s">
        <v>18</v>
      </c>
      <c r="AS9" s="1" t="s">
        <v>17</v>
      </c>
      <c r="AT9" s="1" t="s">
        <v>16</v>
      </c>
      <c r="AU9" s="1" t="s">
        <v>15</v>
      </c>
      <c r="AV9" s="1" t="s">
        <v>14</v>
      </c>
      <c r="AW9" s="1" t="s">
        <v>13</v>
      </c>
      <c r="AX9" s="1" t="s">
        <v>12</v>
      </c>
      <c r="AY9" s="1" t="s">
        <v>11</v>
      </c>
      <c r="AZ9" s="1" t="s">
        <v>10</v>
      </c>
      <c r="BA9" s="1" t="s">
        <v>9</v>
      </c>
      <c r="BB9" s="1" t="s">
        <v>8</v>
      </c>
      <c r="BC9" s="1" t="s">
        <v>7</v>
      </c>
      <c r="BD9" s="1" t="s">
        <v>6</v>
      </c>
    </row>
    <row r="10" spans="1:56" x14ac:dyDescent="0.35">
      <c r="A10" s="1" t="s">
        <v>5</v>
      </c>
      <c r="B10" s="1" t="s">
        <v>5</v>
      </c>
      <c r="C10" s="1" t="s">
        <v>5</v>
      </c>
      <c r="D10" s="1" t="s">
        <v>5</v>
      </c>
      <c r="E10" s="1" t="s">
        <v>4</v>
      </c>
      <c r="F10" s="1" t="s">
        <v>4</v>
      </c>
      <c r="G10" s="1" t="s">
        <v>4</v>
      </c>
      <c r="H10" s="1" t="s">
        <v>4</v>
      </c>
      <c r="I10" s="1" t="s">
        <v>4</v>
      </c>
      <c r="J10" s="1" t="s">
        <v>4</v>
      </c>
      <c r="K10" s="1" t="s">
        <v>5</v>
      </c>
      <c r="L10" s="1" t="s">
        <v>4</v>
      </c>
      <c r="M10" s="1" t="s">
        <v>5</v>
      </c>
      <c r="N10" s="1" t="s">
        <v>4</v>
      </c>
      <c r="O10" s="1" t="s">
        <v>5</v>
      </c>
      <c r="P10" s="1" t="s">
        <v>5</v>
      </c>
      <c r="Q10" s="1" t="s">
        <v>5</v>
      </c>
      <c r="R10" s="1" t="s">
        <v>5</v>
      </c>
      <c r="S10" s="1" t="s">
        <v>5</v>
      </c>
      <c r="T10" s="1" t="s">
        <v>5</v>
      </c>
      <c r="U10" s="1" t="s">
        <v>5</v>
      </c>
      <c r="V10" s="1" t="s">
        <v>5</v>
      </c>
      <c r="W10" s="1" t="s">
        <v>5</v>
      </c>
      <c r="X10" s="1" t="s">
        <v>5</v>
      </c>
      <c r="Y10" s="1" t="s">
        <v>5</v>
      </c>
      <c r="Z10" s="1" t="s">
        <v>5</v>
      </c>
      <c r="AA10" s="1" t="s">
        <v>5</v>
      </c>
      <c r="AB10" s="1" t="s">
        <v>5</v>
      </c>
      <c r="AC10" s="1" t="s">
        <v>5</v>
      </c>
      <c r="AD10" s="1" t="s">
        <v>5</v>
      </c>
      <c r="AE10" s="1" t="s">
        <v>5</v>
      </c>
      <c r="AF10" s="1" t="s">
        <v>5</v>
      </c>
      <c r="AG10" s="1" t="s">
        <v>5</v>
      </c>
      <c r="AH10" s="1" t="s">
        <v>5</v>
      </c>
      <c r="AI10" s="1" t="s">
        <v>5</v>
      </c>
      <c r="AJ10" s="1" t="s">
        <v>5</v>
      </c>
      <c r="AK10" s="1" t="s">
        <v>4</v>
      </c>
      <c r="AL10" s="1" t="s">
        <v>4</v>
      </c>
      <c r="AM10" s="1" t="s">
        <v>4</v>
      </c>
      <c r="AN10" s="1" t="s">
        <v>4</v>
      </c>
      <c r="AO10" s="1" t="s">
        <v>4</v>
      </c>
      <c r="AP10" s="1" t="s">
        <v>4</v>
      </c>
      <c r="AQ10" s="1" t="s">
        <v>4</v>
      </c>
      <c r="AR10" s="1" t="s">
        <v>4</v>
      </c>
      <c r="AS10" s="1" t="s">
        <v>4</v>
      </c>
      <c r="AT10" s="1" t="s">
        <v>4</v>
      </c>
      <c r="AU10" s="1" t="s">
        <v>4</v>
      </c>
      <c r="AV10" s="1" t="s">
        <v>4</v>
      </c>
      <c r="AW10" s="1" t="s">
        <v>4</v>
      </c>
      <c r="AX10" s="1" t="s">
        <v>4</v>
      </c>
      <c r="AY10" s="1" t="s">
        <v>4</v>
      </c>
      <c r="AZ10" s="1" t="s">
        <v>4</v>
      </c>
      <c r="BA10" s="1" t="s">
        <v>4</v>
      </c>
      <c r="BB10" s="1" t="s">
        <v>4</v>
      </c>
      <c r="BC10" s="1" t="s">
        <v>4</v>
      </c>
      <c r="BD10" s="1" t="s">
        <v>4</v>
      </c>
    </row>
    <row r="11" spans="1:56" x14ac:dyDescent="0.35">
      <c r="A11" s="1" t="s">
        <v>0</v>
      </c>
      <c r="B11" s="1" t="s">
        <v>3362</v>
      </c>
    </row>
    <row r="12" spans="1:56" x14ac:dyDescent="0.35">
      <c r="A12" s="1" t="s">
        <v>0</v>
      </c>
      <c r="B12" s="1" t="s">
        <v>3361</v>
      </c>
    </row>
    <row r="13" spans="1:56" x14ac:dyDescent="0.35">
      <c r="A13" s="1" t="s">
        <v>0</v>
      </c>
      <c r="B13" s="1" t="s">
        <v>3360</v>
      </c>
    </row>
    <row r="14" spans="1:56" x14ac:dyDescent="0.35">
      <c r="A14" s="1" t="s">
        <v>0</v>
      </c>
      <c r="B14" s="1" t="s">
        <v>3359</v>
      </c>
    </row>
    <row r="15" spans="1:56" x14ac:dyDescent="0.35">
      <c r="A15" s="1" t="s">
        <v>0</v>
      </c>
      <c r="B15" s="1" t="s">
        <v>3358</v>
      </c>
    </row>
    <row r="16" spans="1:56" x14ac:dyDescent="0.35">
      <c r="A16" s="1" t="s">
        <v>0</v>
      </c>
      <c r="B16" s="1" t="s">
        <v>3357</v>
      </c>
    </row>
    <row r="17" spans="1:56" x14ac:dyDescent="0.35">
      <c r="A17" s="1" t="s">
        <v>0</v>
      </c>
      <c r="B17" s="1" t="s">
        <v>3356</v>
      </c>
    </row>
    <row r="18" spans="1:56" x14ac:dyDescent="0.35">
      <c r="A18" s="1">
        <v>1</v>
      </c>
      <c r="B18" s="1" t="s">
        <v>3355</v>
      </c>
      <c r="C18" s="1">
        <v>357.50000644847751</v>
      </c>
      <c r="D18" s="1">
        <v>0</v>
      </c>
      <c r="E18">
        <f>(R18-S18*(1000-T18)/(1000-U18))*AK18</f>
        <v>-9.852731264269794</v>
      </c>
      <c r="F18">
        <f>IF(AV18&lt;&gt;0,1/(1/AV18-1/N18),0)</f>
        <v>0.10094998853970358</v>
      </c>
      <c r="G18">
        <f>((AY18-AL18/2)*S18-E18)/(AY18+AL18/2)</f>
        <v>335.10547502927062</v>
      </c>
      <c r="H18">
        <f>AL18*1000</f>
        <v>37.200503508535967</v>
      </c>
      <c r="I18">
        <f>(AQ18-AW18)</f>
        <v>27.140141075438642</v>
      </c>
      <c r="J18">
        <f>(P18+AP18*D18)</f>
        <v>68.862548828125</v>
      </c>
      <c r="K18" s="1">
        <v>2.72</v>
      </c>
      <c r="L18">
        <f>(K18*AE18+AF18)</f>
        <v>2.140174012184143</v>
      </c>
      <c r="M18" s="1">
        <v>0.5</v>
      </c>
      <c r="N18">
        <f>L18*(M18+1)*(M18+1)/(M18*M18+1)</f>
        <v>3.8523132219314578</v>
      </c>
      <c r="O18" s="1">
        <v>32.268375396728516</v>
      </c>
      <c r="P18" s="1">
        <v>68.862548828125</v>
      </c>
      <c r="Q18" s="1">
        <v>32.360111236572266</v>
      </c>
      <c r="R18" s="1">
        <v>400.14767456054688</v>
      </c>
      <c r="S18" s="1">
        <v>395.72784423828125</v>
      </c>
      <c r="T18" s="1">
        <v>-0.1089017316699028</v>
      </c>
      <c r="U18" s="1">
        <v>32.563262939453125</v>
      </c>
      <c r="V18" s="1">
        <v>-0.19814693927764893</v>
      </c>
      <c r="W18" s="1">
        <v>59.248931884765625</v>
      </c>
      <c r="X18" s="1">
        <v>299.61419677734375</v>
      </c>
      <c r="Y18" s="1">
        <v>7.2003662586212158E-2</v>
      </c>
      <c r="Z18" s="1">
        <v>0.10215514898300171</v>
      </c>
      <c r="AA18" s="1">
        <v>88.211273193359375</v>
      </c>
      <c r="AB18" s="1">
        <v>15.90241813659668</v>
      </c>
      <c r="AC18" s="1">
        <v>1.2715752124786377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1.1015227822696458</v>
      </c>
      <c r="AL18">
        <f>(U18-T18)/(1000-U18)*AK18</f>
        <v>3.7200503508535966E-2</v>
      </c>
      <c r="AM18">
        <f>(P18+273.15)</f>
        <v>342.01254882812498</v>
      </c>
      <c r="AN18">
        <f>(O18+273.15)</f>
        <v>305.41837539672849</v>
      </c>
      <c r="AO18">
        <f>(Y18*AG18+Z18*AH18)*AI18</f>
        <v>1.1520585756288781E-2</v>
      </c>
      <c r="AP18">
        <f>((AO18+0.00000010773*(AN18^4-AM18^4))-AL18*44100)/(L18*51.4+0.00000043092*AM18^3)</f>
        <v>-17.110164486672033</v>
      </c>
      <c r="AQ18">
        <f>0.61365*EXP(17.502*J18/(240.97+J18))</f>
        <v>30.012587958657935</v>
      </c>
      <c r="AR18">
        <f>AQ18*1000/AA18</f>
        <v>340.23528821390272</v>
      </c>
      <c r="AS18">
        <f>(AR18-U18)</f>
        <v>307.6720252744496</v>
      </c>
      <c r="AT18">
        <f>IF(D18,P18,(O18+P18)/2)</f>
        <v>50.565462112426758</v>
      </c>
      <c r="AU18">
        <f>0.61365*EXP(17.502*AT18/(240.97+AT18))</f>
        <v>12.772692332282721</v>
      </c>
      <c r="AV18">
        <f>IF(AS18&lt;&gt;0,(1000-(AR18+U18)/2)/AS18*AL18,0)</f>
        <v>9.8372143442222282E-2</v>
      </c>
      <c r="AW18">
        <f>U18*AA18/1000</f>
        <v>2.8724468832192942</v>
      </c>
      <c r="AX18">
        <f>(AU18-AW18)</f>
        <v>9.9002454490634264</v>
      </c>
      <c r="AY18">
        <f>1/(1.6/F18+1.37/N18)</f>
        <v>6.1709110239755248E-2</v>
      </c>
      <c r="AZ18">
        <f>G18*AA18*0.001</f>
        <v>29.560080606397459</v>
      </c>
      <c r="BA18">
        <f>G18/S18</f>
        <v>0.84680792597321553</v>
      </c>
      <c r="BB18">
        <f>(1-AL18*AA18/AQ18/F18)*100</f>
        <v>-8.3086614939016368</v>
      </c>
      <c r="BC18">
        <f>(S18-E18/(N18/1.35))</f>
        <v>399.1806235011511</v>
      </c>
      <c r="BD18">
        <f>E18*BB18/100/BC18</f>
        <v>2.0507761160146387E-3</v>
      </c>
    </row>
    <row r="19" spans="1:56" x14ac:dyDescent="0.35">
      <c r="A19" s="1" t="s">
        <v>0</v>
      </c>
      <c r="B19" s="1" t="s">
        <v>3354</v>
      </c>
      <c r="K19" s="1">
        <v>2.72</v>
      </c>
    </row>
    <row r="20" spans="1:56" x14ac:dyDescent="0.35">
      <c r="A20" s="1" t="s">
        <v>0</v>
      </c>
      <c r="B20" s="1" t="s">
        <v>3353</v>
      </c>
      <c r="K20" s="1">
        <v>2.72</v>
      </c>
    </row>
    <row r="21" spans="1:56" x14ac:dyDescent="0.35">
      <c r="A21" s="1">
        <v>2</v>
      </c>
      <c r="B21" s="1" t="s">
        <v>3352</v>
      </c>
      <c r="C21" s="1">
        <v>561.00000645965338</v>
      </c>
      <c r="D21" s="1">
        <v>0</v>
      </c>
      <c r="E21">
        <f>(R21-S21*(1000-T21)/(1000-U21))*AK21</f>
        <v>-8.4038084569214906</v>
      </c>
      <c r="F21">
        <f>IF(AV21&lt;&gt;0,1/(1/AV21-1/N21),0)</f>
        <v>0.22845966126761466</v>
      </c>
      <c r="G21">
        <f>((AY21-AL21/2)*S21-E21)/(AY21+AL21/2)</f>
        <v>356.10812699997604</v>
      </c>
      <c r="H21">
        <f>AL21*1000</f>
        <v>36.286151000479421</v>
      </c>
      <c r="I21">
        <f>(AQ21-AW21)</f>
        <v>13.254093900797418</v>
      </c>
      <c r="J21">
        <f>(P21+AP21*D21)</f>
        <v>55.248844146728516</v>
      </c>
      <c r="K21" s="1">
        <v>2.72</v>
      </c>
      <c r="L21">
        <f>(K21*AE21+AF21)</f>
        <v>2.140174012184143</v>
      </c>
      <c r="M21" s="1">
        <v>0.5</v>
      </c>
      <c r="N21">
        <f>L21*(M21+1)*(M21+1)/(M21*M21+1)</f>
        <v>3.8523132219314578</v>
      </c>
      <c r="O21" s="1">
        <v>32.160789489746094</v>
      </c>
      <c r="P21" s="1">
        <v>55.248844146728516</v>
      </c>
      <c r="Q21" s="1">
        <v>32.291858673095703</v>
      </c>
      <c r="R21" s="1">
        <v>399.84442138671875</v>
      </c>
      <c r="S21" s="1">
        <v>394.47940063476563</v>
      </c>
      <c r="T21" s="1">
        <v>-0.1358218789100647</v>
      </c>
      <c r="U21" s="1">
        <v>31.756427764892578</v>
      </c>
      <c r="V21" s="1">
        <v>-0.24861712753772736</v>
      </c>
      <c r="W21" s="1">
        <v>58.129013061523438</v>
      </c>
      <c r="X21" s="1">
        <v>299.64654541015625</v>
      </c>
      <c r="Y21" s="1">
        <v>25.499670028686523</v>
      </c>
      <c r="Z21" s="1">
        <v>0.16239984333515167</v>
      </c>
      <c r="AA21" s="1">
        <v>88.204826354980469</v>
      </c>
      <c r="AB21" s="1">
        <v>15.631214141845703</v>
      </c>
      <c r="AC21" s="1">
        <v>1.2671617269515991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1.1016417110667507</v>
      </c>
      <c r="AL21">
        <f>(U21-T21)/(1000-U21)*AK21</f>
        <v>3.6286151000479418E-2</v>
      </c>
      <c r="AM21">
        <f>(P21+273.15)</f>
        <v>328.39884414672849</v>
      </c>
      <c r="AN21">
        <f>(O21+273.15)</f>
        <v>305.31078948974607</v>
      </c>
      <c r="AO21">
        <f>(Y21*AG21+Z21*AH21)*AI21</f>
        <v>4.0799471133959173</v>
      </c>
      <c r="AP21">
        <f>((AO21+0.00000010773*(AN21^4-AM21^4))-AL21*44100)/(L21*51.4+0.00000043092*AM21^3)</f>
        <v>-15.271852960601446</v>
      </c>
      <c r="AQ21">
        <f>0.61365*EXP(17.502*J21/(240.97+J21))</f>
        <v>16.055164097454249</v>
      </c>
      <c r="AR21">
        <f>AQ21*1000/AA21</f>
        <v>182.02137865835383</v>
      </c>
      <c r="AS21">
        <f>(AR21-U21)</f>
        <v>150.26495089346125</v>
      </c>
      <c r="AT21">
        <f>IF(D21,P21,(O21+P21)/2)</f>
        <v>43.704816818237305</v>
      </c>
      <c r="AU21">
        <f>0.61365*EXP(17.502*AT21/(240.97+AT21))</f>
        <v>9.0130282069144698</v>
      </c>
      <c r="AV21">
        <f>IF(AS21&lt;&gt;0,(1000-(AR21+U21)/2)/AS21*AL21,0)</f>
        <v>0.21566948197550065</v>
      </c>
      <c r="AW21">
        <f>U21*AA21/1000</f>
        <v>2.8010701966568305</v>
      </c>
      <c r="AX21">
        <f>(AU21-AW21)</f>
        <v>6.2119580102576393</v>
      </c>
      <c r="AY21">
        <f>1/(1.6/F21+1.37/N21)</f>
        <v>0.13588701214667093</v>
      </c>
      <c r="AZ21">
        <f>G21*AA21*0.001</f>
        <v>31.410455505630221</v>
      </c>
      <c r="BA21">
        <f>G21/S21</f>
        <v>0.9027293349841703</v>
      </c>
      <c r="BB21">
        <f>(1-AL21*AA21/AQ21/F21)*100</f>
        <v>12.741252377070179</v>
      </c>
      <c r="BC21">
        <f>(S21-E21/(N21/1.35))</f>
        <v>397.42442113628027</v>
      </c>
      <c r="BD21">
        <f>E21*BB21/100/BC21</f>
        <v>-2.6942240784311659E-3</v>
      </c>
    </row>
    <row r="22" spans="1:56" x14ac:dyDescent="0.35">
      <c r="A22" s="1" t="s">
        <v>0</v>
      </c>
      <c r="B22" s="1" t="s">
        <v>3351</v>
      </c>
      <c r="K22" s="1">
        <v>2.72</v>
      </c>
    </row>
    <row r="23" spans="1:56" x14ac:dyDescent="0.35">
      <c r="A23" s="1" t="s">
        <v>0</v>
      </c>
      <c r="B23" s="1" t="s">
        <v>3350</v>
      </c>
      <c r="K23" s="1">
        <v>2.72</v>
      </c>
    </row>
    <row r="24" spans="1:56" x14ac:dyDescent="0.35">
      <c r="A24" s="1">
        <v>3</v>
      </c>
      <c r="B24" s="1" t="s">
        <v>3349</v>
      </c>
      <c r="C24" s="1">
        <v>765.00000645965338</v>
      </c>
      <c r="D24" s="1">
        <v>0</v>
      </c>
      <c r="E24">
        <f>(R24-S24*(1000-T24)/(1000-U24))*AK24</f>
        <v>-7.2306937439862873</v>
      </c>
      <c r="F24">
        <f>IF(AV24&lt;&gt;0,1/(1/AV24-1/N24),0)</f>
        <v>0.22736766426552854</v>
      </c>
      <c r="G24">
        <f>((AY24-AL24/2)*S24-E24)/(AY24+AL24/2)</f>
        <v>349.66029606282513</v>
      </c>
      <c r="H24">
        <f>AL24*1000</f>
        <v>35.48722060477683</v>
      </c>
      <c r="I24">
        <f>(AQ24-AW24)</f>
        <v>13.047832949422858</v>
      </c>
      <c r="J24">
        <f>(P24+AP24*D24)</f>
        <v>54.898509979248047</v>
      </c>
      <c r="K24" s="1">
        <v>2.72</v>
      </c>
      <c r="L24">
        <f>(K24*AE24+AF24)</f>
        <v>2.140174012184143</v>
      </c>
      <c r="M24" s="1">
        <v>0.5</v>
      </c>
      <c r="N24">
        <f>L24*(M24+1)*(M24+1)/(M24*M24+1)</f>
        <v>3.8523132219314578</v>
      </c>
      <c r="O24" s="1">
        <v>31.996702194213867</v>
      </c>
      <c r="P24" s="1">
        <v>54.898509979248047</v>
      </c>
      <c r="Q24" s="1">
        <v>32.145729064941406</v>
      </c>
      <c r="R24" s="1">
        <v>399.83514404296875</v>
      </c>
      <c r="S24" s="1">
        <v>393.71707153320313</v>
      </c>
      <c r="T24" s="1">
        <v>-0.15359386801719666</v>
      </c>
      <c r="U24" s="1">
        <v>31.053073883056641</v>
      </c>
      <c r="V24" s="1">
        <v>-0.28375968337059021</v>
      </c>
      <c r="W24" s="1">
        <v>57.369544982910156</v>
      </c>
      <c r="X24" s="1">
        <v>299.70465087890625</v>
      </c>
      <c r="Y24" s="1">
        <v>51.052867889404297</v>
      </c>
      <c r="Z24" s="1">
        <v>0.23442839086055756</v>
      </c>
      <c r="AA24" s="1">
        <v>88.201644897460938</v>
      </c>
      <c r="AB24" s="1">
        <v>15.432535171508789</v>
      </c>
      <c r="AC24" s="1">
        <v>1.2470996379852295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1.1018553341136257</v>
      </c>
      <c r="AL24">
        <f>(U24-T24)/(1000-U24)*AK24</f>
        <v>3.5487220604776833E-2</v>
      </c>
      <c r="AM24">
        <f>(P24+273.15)</f>
        <v>328.04850997924802</v>
      </c>
      <c r="AN24">
        <f>(O24+273.15)</f>
        <v>305.14670219421384</v>
      </c>
      <c r="AO24">
        <f>(Y24*AG24+Z24*AH24)*AI24</f>
        <v>8.1684586797254042</v>
      </c>
      <c r="AP24">
        <f>((AO24+0.00000010773*(AN24^4-AM24^4))-AL24*44100)/(L24*51.4+0.00000043092*AM24^3)</f>
        <v>-14.937206961056036</v>
      </c>
      <c r="AQ24">
        <f>0.61365*EXP(17.502*J24/(240.97+J24))</f>
        <v>15.786765145030838</v>
      </c>
      <c r="AR24">
        <f>AQ24*1000/AA24</f>
        <v>178.98492894756993</v>
      </c>
      <c r="AS24">
        <f>(AR24-U24)</f>
        <v>147.93185506451329</v>
      </c>
      <c r="AT24">
        <f>IF(D24,P24,(O24+P24)/2)</f>
        <v>43.447606086730957</v>
      </c>
      <c r="AU24">
        <f>0.61365*EXP(17.502*AT24/(240.97+AT24))</f>
        <v>8.893078582238525</v>
      </c>
      <c r="AV24">
        <f>IF(AS24&lt;&gt;0,(1000-(AR24+U24)/2)/AS24*AL24,0)</f>
        <v>0.2146960715121668</v>
      </c>
      <c r="AW24">
        <f>U24*AA24/1000</f>
        <v>2.7389321956079802</v>
      </c>
      <c r="AX24">
        <f>(AU24-AW24)</f>
        <v>6.1541463866305453</v>
      </c>
      <c r="AY24">
        <f>1/(1.6/F24+1.37/N24)</f>
        <v>0.13526874154146637</v>
      </c>
      <c r="AZ24">
        <f>G24*AA24*0.001</f>
        <v>30.84061326807436</v>
      </c>
      <c r="BA24">
        <f>G24/S24</f>
        <v>0.88810041866151956</v>
      </c>
      <c r="BB24">
        <f>(1-AL24*AA24/AQ24/F24)*100</f>
        <v>12.797924381045611</v>
      </c>
      <c r="BC24">
        <f>(S24-E24/(N24/1.35))</f>
        <v>396.25098712937245</v>
      </c>
      <c r="BD24">
        <f>E24*BB24/100/BC24</f>
        <v>-2.3353347944549919E-3</v>
      </c>
    </row>
    <row r="25" spans="1:56" x14ac:dyDescent="0.35">
      <c r="A25" s="1" t="s">
        <v>0</v>
      </c>
      <c r="B25" s="1" t="s">
        <v>3348</v>
      </c>
      <c r="K25" s="1">
        <v>2.72</v>
      </c>
    </row>
    <row r="26" spans="1:56" x14ac:dyDescent="0.35">
      <c r="A26" s="1" t="s">
        <v>0</v>
      </c>
      <c r="B26" s="1" t="s">
        <v>3347</v>
      </c>
      <c r="K26" s="1">
        <v>2.72</v>
      </c>
    </row>
    <row r="27" spans="1:56" x14ac:dyDescent="0.35">
      <c r="A27" s="1">
        <v>4</v>
      </c>
      <c r="B27" s="1" t="s">
        <v>3346</v>
      </c>
      <c r="C27" s="1">
        <v>969.00000645965338</v>
      </c>
      <c r="D27" s="1">
        <v>0</v>
      </c>
      <c r="E27">
        <f>(R27-S27*(1000-T27)/(1000-U27))*AK27</f>
        <v>-6.0064334166510536</v>
      </c>
      <c r="F27">
        <f>IF(AV27&lt;&gt;0,1/(1/AV27-1/N27),0)</f>
        <v>0.2260563906280687</v>
      </c>
      <c r="G27">
        <f>((AY27-AL27/2)*S27-E27)/(AY27+AL27/2)</f>
        <v>341.70524079315487</v>
      </c>
      <c r="H27">
        <f>AL27*1000</f>
        <v>35.074656047362659</v>
      </c>
      <c r="I27">
        <f>(AQ27-AW27)</f>
        <v>12.977851934652227</v>
      </c>
      <c r="J27">
        <f>(P27+AP27*D27)</f>
        <v>54.765277862548828</v>
      </c>
      <c r="K27" s="1">
        <v>2.72</v>
      </c>
      <c r="L27">
        <f>(K27*AE27+AF27)</f>
        <v>2.140174012184143</v>
      </c>
      <c r="M27" s="1">
        <v>0.5</v>
      </c>
      <c r="N27">
        <f>L27*(M27+1)*(M27+1)/(M27*M27+1)</f>
        <v>3.8523132219314578</v>
      </c>
      <c r="O27" s="1">
        <v>31.862119674682617</v>
      </c>
      <c r="P27" s="1">
        <v>54.765277862548828</v>
      </c>
      <c r="Q27" s="1">
        <v>32.009143829345703</v>
      </c>
      <c r="R27" s="1">
        <v>399.86593627929688</v>
      </c>
      <c r="S27" s="1">
        <v>392.81072998046875</v>
      </c>
      <c r="T27" s="1">
        <v>-0.16491517424583435</v>
      </c>
      <c r="U27" s="1">
        <v>30.700302124023438</v>
      </c>
      <c r="V27" s="1">
        <v>-0.30701103806495667</v>
      </c>
      <c r="W27" s="1">
        <v>57.152606964111328</v>
      </c>
      <c r="X27" s="1">
        <v>299.60638427734375</v>
      </c>
      <c r="Y27" s="1">
        <v>101.47493743896484</v>
      </c>
      <c r="Z27" s="1">
        <v>6.4175330102443695E-2</v>
      </c>
      <c r="AA27" s="1">
        <v>88.202987670898438</v>
      </c>
      <c r="AB27" s="1">
        <v>15.259198188781738</v>
      </c>
      <c r="AC27" s="1">
        <v>1.2333459854125977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1.1014940598431753</v>
      </c>
      <c r="AL27">
        <f>(U27-T27)/(1000-U27)*AK27</f>
        <v>3.5074656047362658E-2</v>
      </c>
      <c r="AM27">
        <f>(P27+273.15)</f>
        <v>327.91527786254881</v>
      </c>
      <c r="AN27">
        <f>(O27+273.15)</f>
        <v>305.01211967468259</v>
      </c>
      <c r="AO27">
        <f>(Y27*AG27+Z27*AH27)*AI27</f>
        <v>16.235989627331719</v>
      </c>
      <c r="AP27">
        <f>((AO27+0.00000010773*(AN27^4-AM27^4))-AL27*44100)/(L27*51.4+0.00000043092*AM27^3)</f>
        <v>-14.726632712080539</v>
      </c>
      <c r="AQ27">
        <f>0.61365*EXP(17.502*J27/(240.97+J27))</f>
        <v>15.685710304390323</v>
      </c>
      <c r="AR27">
        <f>AQ27*1000/AA27</f>
        <v>177.8364964565213</v>
      </c>
      <c r="AS27">
        <f>(AR27-U27)</f>
        <v>147.13619433249787</v>
      </c>
      <c r="AT27">
        <f>IF(D27,P27,(O27+P27)/2)</f>
        <v>43.313698768615723</v>
      </c>
      <c r="AU27">
        <f>0.61365*EXP(17.502*AT27/(240.97+AT27))</f>
        <v>8.8311796946937946</v>
      </c>
      <c r="AV27">
        <f>IF(AS27&lt;&gt;0,(1000-(AR27+U27)/2)/AS27*AL27,0)</f>
        <v>0.21352650819994826</v>
      </c>
      <c r="AW27">
        <f>U27*AA27/1000</f>
        <v>2.7078583697380965</v>
      </c>
      <c r="AX27">
        <f>(AU27-AW27)</f>
        <v>6.1233213249556986</v>
      </c>
      <c r="AY27">
        <f>1/(1.6/F27+1.37/N27)</f>
        <v>0.13452594253114636</v>
      </c>
      <c r="AZ27">
        <f>G27*AA27*0.001</f>
        <v>30.139423140760019</v>
      </c>
      <c r="BA27">
        <f>G27/S27</f>
        <v>0.86989792974887692</v>
      </c>
      <c r="BB27">
        <f>(1-AL27*AA27/AQ27/F27)*100</f>
        <v>12.751948227430155</v>
      </c>
      <c r="BC27">
        <f>(S27-E27/(N27/1.35))</f>
        <v>394.91561726385879</v>
      </c>
      <c r="BD27">
        <f>E27*BB27/100/BC27</f>
        <v>-1.9394960495944464E-3</v>
      </c>
    </row>
    <row r="28" spans="1:56" x14ac:dyDescent="0.35">
      <c r="A28" s="1" t="s">
        <v>0</v>
      </c>
      <c r="B28" s="1" t="s">
        <v>3345</v>
      </c>
      <c r="K28" s="1">
        <v>2.72</v>
      </c>
    </row>
    <row r="29" spans="1:56" x14ac:dyDescent="0.35">
      <c r="A29" s="1" t="s">
        <v>0</v>
      </c>
      <c r="B29" s="1" t="s">
        <v>3344</v>
      </c>
      <c r="K29" s="1">
        <v>2.72</v>
      </c>
    </row>
    <row r="30" spans="1:56" x14ac:dyDescent="0.35">
      <c r="A30" s="1">
        <v>5</v>
      </c>
      <c r="B30" s="1" t="s">
        <v>3343</v>
      </c>
      <c r="C30" s="1">
        <v>1172.5000064484775</v>
      </c>
      <c r="D30" s="1">
        <v>0</v>
      </c>
      <c r="E30">
        <f>(R30-S30*(1000-T30)/(1000-U30))*AK30</f>
        <v>-5.274354109231064</v>
      </c>
      <c r="F30">
        <f>IF(AV30&lt;&gt;0,1/(1/AV30-1/N30),0)</f>
        <v>0.23025412294113048</v>
      </c>
      <c r="G30">
        <f>((AY30-AL30/2)*S30-E30)/(AY30+AL30/2)</f>
        <v>338.2965218345559</v>
      </c>
      <c r="H30">
        <f>AL30*1000</f>
        <v>34.769359710786929</v>
      </c>
      <c r="I30">
        <f>(AQ30-AW30)</f>
        <v>12.671060609482087</v>
      </c>
      <c r="J30">
        <f>(P30+AP30*D30)</f>
        <v>54.324325561523438</v>
      </c>
      <c r="K30" s="1">
        <v>2.72</v>
      </c>
      <c r="L30">
        <f>(K30*AE30+AF30)</f>
        <v>2.140174012184143</v>
      </c>
      <c r="M30" s="1">
        <v>0.5</v>
      </c>
      <c r="N30">
        <f>L30*(M30+1)*(M30+1)/(M30*M30+1)</f>
        <v>3.8523132219314578</v>
      </c>
      <c r="O30" s="1">
        <v>31.734386444091797</v>
      </c>
      <c r="P30" s="1">
        <v>54.324325561523438</v>
      </c>
      <c r="Q30" s="1">
        <v>31.885480880737305</v>
      </c>
      <c r="R30" s="1">
        <v>400.184814453125</v>
      </c>
      <c r="S30" s="1">
        <v>392.58135986328125</v>
      </c>
      <c r="T30" s="1">
        <v>-0.1710837334394455</v>
      </c>
      <c r="U30" s="1">
        <v>30.432865142822266</v>
      </c>
      <c r="V30" s="1">
        <v>-0.32079458236694336</v>
      </c>
      <c r="W30" s="1">
        <v>57.063861846923828</v>
      </c>
      <c r="X30" s="1">
        <v>299.61669921875</v>
      </c>
      <c r="Y30" s="1">
        <v>149.68728637695313</v>
      </c>
      <c r="Z30" s="1">
        <v>8.1199996173381805E-2</v>
      </c>
      <c r="AA30" s="1">
        <v>88.199028015136719</v>
      </c>
      <c r="AB30" s="1">
        <v>15.248753547668457</v>
      </c>
      <c r="AC30" s="1">
        <v>1.2303720712661743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1.1015319824218748</v>
      </c>
      <c r="AL30">
        <f>(U30-T30)/(1000-U30)*AK30</f>
        <v>3.4769359710786929E-2</v>
      </c>
      <c r="AM30">
        <f>(P30+273.15)</f>
        <v>327.47432556152341</v>
      </c>
      <c r="AN30">
        <f>(O30+273.15)</f>
        <v>304.88438644409177</v>
      </c>
      <c r="AO30">
        <f>(Y30*AG30+Z30*AH30)*AI30</f>
        <v>23.949965284989048</v>
      </c>
      <c r="AP30">
        <f>((AO30+0.00000010773*(AN30^4-AM30^4))-AL30*44100)/(L30*51.4+0.00000043092*AM30^3)</f>
        <v>-14.523643860924818</v>
      </c>
      <c r="AQ30">
        <f>0.61365*EXP(17.502*J30/(240.97+J30))</f>
        <v>15.355209734794746</v>
      </c>
      <c r="AR30">
        <f>AQ30*1000/AA30</f>
        <v>174.09726706012546</v>
      </c>
      <c r="AS30">
        <f>(AR30-U30)</f>
        <v>143.66440191730319</v>
      </c>
      <c r="AT30">
        <f>IF(D30,P30,(O30+P30)/2)</f>
        <v>43.029356002807617</v>
      </c>
      <c r="AU30">
        <f>0.61365*EXP(17.502*AT30/(240.97+AT30))</f>
        <v>8.7009767265257949</v>
      </c>
      <c r="AV30">
        <f>IF(AS30&lt;&gt;0,(1000-(AR30+U30)/2)/AS30*AL30,0)</f>
        <v>0.21726794129296376</v>
      </c>
      <c r="AW30">
        <f>U30*AA30/1000</f>
        <v>2.6841491253126586</v>
      </c>
      <c r="AX30">
        <f>(AU30-AW30)</f>
        <v>6.0168276012131363</v>
      </c>
      <c r="AY30">
        <f>1/(1.6/F30+1.37/N30)</f>
        <v>0.13690238651060188</v>
      </c>
      <c r="AZ30">
        <f>G30*AA30*0.001</f>
        <v>29.837424406709307</v>
      </c>
      <c r="BA30">
        <f>G30/S30</f>
        <v>0.86172334303485432</v>
      </c>
      <c r="BB30">
        <f>(1-AL30*AA30/AQ30/F30)*100</f>
        <v>13.264412615355436</v>
      </c>
      <c r="BC30">
        <f>(S30-E30/(N30/1.35))</f>
        <v>394.42969815699144</v>
      </c>
      <c r="BD30">
        <f>E30*BB30/100/BC30</f>
        <v>-1.7737307690378391E-3</v>
      </c>
    </row>
    <row r="31" spans="1:56" x14ac:dyDescent="0.35">
      <c r="A31" s="1" t="s">
        <v>0</v>
      </c>
      <c r="B31" s="1" t="s">
        <v>3342</v>
      </c>
      <c r="K31" s="1">
        <v>2.72</v>
      </c>
    </row>
    <row r="32" spans="1:56" x14ac:dyDescent="0.35">
      <c r="A32" s="1" t="s">
        <v>0</v>
      </c>
      <c r="B32" s="1" t="s">
        <v>3341</v>
      </c>
      <c r="K32" s="1">
        <v>2.72</v>
      </c>
    </row>
    <row r="33" spans="1:56" x14ac:dyDescent="0.35">
      <c r="A33" s="1">
        <v>6</v>
      </c>
      <c r="B33" s="1" t="s">
        <v>3340</v>
      </c>
      <c r="C33" s="1">
        <v>1376.5000064484775</v>
      </c>
      <c r="D33" s="1">
        <v>0</v>
      </c>
      <c r="E33">
        <f>(R33-S33*(1000-T33)/(1000-U33))*AK33</f>
        <v>-4.3045377423710915</v>
      </c>
      <c r="F33">
        <f>IF(AV33&lt;&gt;0,1/(1/AV33-1/N33),0)</f>
        <v>0.2359886973864557</v>
      </c>
      <c r="G33">
        <f>((AY33-AL33/2)*S33-E33)/(AY33+AL33/2)</f>
        <v>332.68008109376893</v>
      </c>
      <c r="H33">
        <f>AL33*1000</f>
        <v>34.682694874575347</v>
      </c>
      <c r="I33">
        <f>(AQ33-AW33)</f>
        <v>12.373525866740561</v>
      </c>
      <c r="J33">
        <f>(P33+AP33*D33)</f>
        <v>53.910072326660156</v>
      </c>
      <c r="K33" s="1">
        <v>2.72</v>
      </c>
      <c r="L33">
        <f>(K33*AE33+AF33)</f>
        <v>2.140174012184143</v>
      </c>
      <c r="M33" s="1">
        <v>0.5</v>
      </c>
      <c r="N33">
        <f>L33*(M33+1)*(M33+1)/(M33*M33+1)</f>
        <v>3.8523132219314578</v>
      </c>
      <c r="O33" s="1">
        <v>31.643577575683594</v>
      </c>
      <c r="P33" s="1">
        <v>53.910072326660156</v>
      </c>
      <c r="Q33" s="1">
        <v>31.787891387939453</v>
      </c>
      <c r="R33" s="1">
        <v>400.00650024414063</v>
      </c>
      <c r="S33" s="1">
        <v>391.58612060546875</v>
      </c>
      <c r="T33" s="1">
        <v>-0.17651920020580292</v>
      </c>
      <c r="U33" s="1">
        <v>30.349153518676758</v>
      </c>
      <c r="V33" s="1">
        <v>-0.33268386125564575</v>
      </c>
      <c r="W33" s="1">
        <v>57.198726654052734</v>
      </c>
      <c r="X33" s="1">
        <v>299.66213989257813</v>
      </c>
      <c r="Y33" s="1">
        <v>301.02410888671875</v>
      </c>
      <c r="Z33" s="1">
        <v>6.6793099045753479E-2</v>
      </c>
      <c r="AA33" s="1">
        <v>88.195808410644531</v>
      </c>
      <c r="AB33" s="1">
        <v>15.088637351989746</v>
      </c>
      <c r="AC33" s="1">
        <v>1.2264002561569214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1.1016990437227134</v>
      </c>
      <c r="AL33">
        <f>(U33-T33)/(1000-U33)*AK33</f>
        <v>3.468269487457535E-2</v>
      </c>
      <c r="AM33">
        <f>(P33+273.15)</f>
        <v>327.06007232666013</v>
      </c>
      <c r="AN33">
        <f>(O33+273.15)</f>
        <v>304.79357757568357</v>
      </c>
      <c r="AO33">
        <f>(Y33*AG33+Z33*AH33)*AI33</f>
        <v>48.163856345328895</v>
      </c>
      <c r="AP33">
        <f>((AO33+0.00000010773*(AN33^4-AM33^4))-AL33*44100)/(L33*51.4+0.00000043092*AM33^3)</f>
        <v>-14.265000218895112</v>
      </c>
      <c r="AQ33">
        <f>0.61365*EXP(17.502*J33/(240.97+J33))</f>
        <v>15.050193995899015</v>
      </c>
      <c r="AR33">
        <f>AQ33*1000/AA33</f>
        <v>170.6452298257133</v>
      </c>
      <c r="AS33">
        <f>(AR33-U33)</f>
        <v>140.29607630703654</v>
      </c>
      <c r="AT33">
        <f>IF(D33,P33,(O33+P33)/2)</f>
        <v>42.776824951171875</v>
      </c>
      <c r="AU33">
        <f>0.61365*EXP(17.502*AT33/(240.97+AT33))</f>
        <v>8.5867366945718882</v>
      </c>
      <c r="AV33">
        <f>IF(AS33&lt;&gt;0,(1000-(AR33+U33)/2)/AS33*AL33,0)</f>
        <v>0.22236674225858016</v>
      </c>
      <c r="AW33">
        <f>U33*AA33/1000</f>
        <v>2.6766681291584535</v>
      </c>
      <c r="AX33">
        <f>(AU33-AW33)</f>
        <v>5.9100685654134342</v>
      </c>
      <c r="AY33">
        <f>1/(1.6/F33+1.37/N33)</f>
        <v>0.14014206636215007</v>
      </c>
      <c r="AZ33">
        <f>G33*AA33*0.001</f>
        <v>29.340988694183732</v>
      </c>
      <c r="BA33">
        <f>G33/S33</f>
        <v>0.84957066552660354</v>
      </c>
      <c r="BB33">
        <f>(1-AL33*AA33/AQ33/F33)*100</f>
        <v>13.875348119274944</v>
      </c>
      <c r="BC33">
        <f>(S33-E33/(N33/1.35))</f>
        <v>393.09459762107537</v>
      </c>
      <c r="BD33">
        <f>E33*BB33/100/BC33</f>
        <v>-1.5194042357593199E-3</v>
      </c>
    </row>
    <row r="34" spans="1:56" x14ac:dyDescent="0.35">
      <c r="A34" s="1" t="s">
        <v>0</v>
      </c>
      <c r="B34" s="1" t="s">
        <v>3339</v>
      </c>
      <c r="K34" s="1">
        <v>2.72</v>
      </c>
    </row>
    <row r="35" spans="1:56" x14ac:dyDescent="0.35">
      <c r="A35" s="1" t="s">
        <v>0</v>
      </c>
      <c r="B35" s="1" t="s">
        <v>3338</v>
      </c>
      <c r="K35" s="1">
        <v>2.72</v>
      </c>
    </row>
    <row r="36" spans="1:56" x14ac:dyDescent="0.35">
      <c r="A36" s="1">
        <v>7</v>
      </c>
      <c r="B36" s="1" t="s">
        <v>3337</v>
      </c>
      <c r="C36" s="1">
        <v>1580.5000064484775</v>
      </c>
      <c r="D36" s="1">
        <v>0</v>
      </c>
      <c r="E36">
        <f>(R36-S36*(1000-T36)/(1000-U36))*AK36</f>
        <v>-3.9358990748846754</v>
      </c>
      <c r="F36">
        <f>IF(AV36&lt;&gt;0,1/(1/AV36-1/N36),0)</f>
        <v>0.24728426998540634</v>
      </c>
      <c r="G36">
        <f>((AY36-AL36/2)*S36-E36)/(AY36+AL36/2)</f>
        <v>332.27360083399043</v>
      </c>
      <c r="H36">
        <f>AL36*1000</f>
        <v>34.781941454639252</v>
      </c>
      <c r="I36">
        <f>(AQ36-AW36)</f>
        <v>11.907680670762815</v>
      </c>
      <c r="J36">
        <f>(P36+AP36*D36)</f>
        <v>53.273200988769531</v>
      </c>
      <c r="K36" s="1">
        <v>2.72</v>
      </c>
      <c r="L36">
        <f>(K36*AE36+AF36)</f>
        <v>2.140174012184143</v>
      </c>
      <c r="M36" s="1">
        <v>0.5</v>
      </c>
      <c r="N36">
        <f>L36*(M36+1)*(M36+1)/(M36*M36+1)</f>
        <v>3.8523132219314578</v>
      </c>
      <c r="O36" s="1">
        <v>31.593061447143555</v>
      </c>
      <c r="P36" s="1">
        <v>53.273200988769531</v>
      </c>
      <c r="Q36" s="1">
        <v>31.721759796142578</v>
      </c>
      <c r="R36" s="1">
        <v>400.08425903320313</v>
      </c>
      <c r="S36" s="1">
        <v>391.302734375</v>
      </c>
      <c r="T36" s="1">
        <v>-0.17947737872600555</v>
      </c>
      <c r="U36" s="1">
        <v>30.431661605834961</v>
      </c>
      <c r="V36" s="1">
        <v>-0.33920586109161377</v>
      </c>
      <c r="W36" s="1">
        <v>57.514755249023438</v>
      </c>
      <c r="X36" s="1">
        <v>299.65509033203125</v>
      </c>
      <c r="Y36" s="1">
        <v>499.58294677734375</v>
      </c>
      <c r="Z36" s="1">
        <v>0.22133845090866089</v>
      </c>
      <c r="AA36" s="1">
        <v>88.189430236816406</v>
      </c>
      <c r="AB36" s="1">
        <v>15.069774627685547</v>
      </c>
      <c r="AC36" s="1">
        <v>1.2162630558013916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1.1016731262207029</v>
      </c>
      <c r="AL36">
        <f>(U36-T36)/(1000-U36)*AK36</f>
        <v>3.4781941454639254E-2</v>
      </c>
      <c r="AM36">
        <f>(P36+273.15)</f>
        <v>326.42320098876951</v>
      </c>
      <c r="AN36">
        <f>(O36+273.15)</f>
        <v>304.74306144714353</v>
      </c>
      <c r="AO36">
        <f>(Y36*AG36+Z36*AH36)*AI36</f>
        <v>79.933269697727155</v>
      </c>
      <c r="AP36">
        <f>((AO36+0.00000010773*(AN36^4-AM36^4))-AL36*44100)/(L36*51.4+0.00000043092*AM36^3)</f>
        <v>-13.98421713077245</v>
      </c>
      <c r="AQ36">
        <f>0.61365*EXP(17.502*J36/(240.97+J36))</f>
        <v>14.591431568941003</v>
      </c>
      <c r="AR36">
        <f>AQ36*1000/AA36</f>
        <v>165.45556003433077</v>
      </c>
      <c r="AS36">
        <f>(AR36-U36)</f>
        <v>135.02389842849581</v>
      </c>
      <c r="AT36">
        <f>IF(D36,P36,(O36+P36)/2)</f>
        <v>42.433131217956543</v>
      </c>
      <c r="AU36">
        <f>0.61365*EXP(17.502*AT36/(240.97+AT36))</f>
        <v>8.4333433701377452</v>
      </c>
      <c r="AV36">
        <f>IF(AS36&lt;&gt;0,(1000-(AR36+U36)/2)/AS36*AL36,0)</f>
        <v>0.23236829096483586</v>
      </c>
      <c r="AW36">
        <f>U36*AA36/1000</f>
        <v>2.6837508981781868</v>
      </c>
      <c r="AX36">
        <f>(AU36-AW36)</f>
        <v>5.7495924719595584</v>
      </c>
      <c r="AY36">
        <f>1/(1.6/F36+1.37/N36)</f>
        <v>0.14650046969956235</v>
      </c>
      <c r="AZ36">
        <f>G36*AA36*0.001</f>
        <v>29.303019540284982</v>
      </c>
      <c r="BA36">
        <f>G36/S36</f>
        <v>0.8491471478335243</v>
      </c>
      <c r="BB36">
        <f>(1-AL36*AA36/AQ36/F36)*100</f>
        <v>14.98883604385991</v>
      </c>
      <c r="BC36">
        <f>(S36-E36/(N36/1.35))</f>
        <v>392.68202610051299</v>
      </c>
      <c r="BD36">
        <f>E36*BB36/100/BC36</f>
        <v>-1.502349025354314E-3</v>
      </c>
    </row>
    <row r="37" spans="1:56" x14ac:dyDescent="0.35">
      <c r="A37" s="1" t="s">
        <v>0</v>
      </c>
      <c r="B37" s="1" t="s">
        <v>3336</v>
      </c>
      <c r="K37" s="1">
        <v>2.72</v>
      </c>
    </row>
    <row r="38" spans="1:56" x14ac:dyDescent="0.35">
      <c r="A38" s="1" t="s">
        <v>0</v>
      </c>
      <c r="B38" s="1" t="s">
        <v>3335</v>
      </c>
      <c r="K38" s="1">
        <v>2.72</v>
      </c>
    </row>
    <row r="39" spans="1:56" x14ac:dyDescent="0.35">
      <c r="A39" s="1">
        <v>8</v>
      </c>
      <c r="B39" s="1" t="s">
        <v>3334</v>
      </c>
      <c r="C39" s="1">
        <v>1784.5000064484775</v>
      </c>
      <c r="D39" s="1">
        <v>0</v>
      </c>
      <c r="E39">
        <f>(R39-S39*(1000-T39)/(1000-U39))*AK39</f>
        <v>-3.439365448477619</v>
      </c>
      <c r="F39">
        <f>IF(AV39&lt;&gt;0,1/(1/AV39-1/N39),0)</f>
        <v>0.25729019320010715</v>
      </c>
      <c r="G39">
        <f>((AY39-AL39/2)*S39-E39)/(AY39+AL39/2)</f>
        <v>330.3716881002868</v>
      </c>
      <c r="H39">
        <f>AL39*1000</f>
        <v>35.00351820271981</v>
      </c>
      <c r="I39">
        <f>(AQ39-AW39)</f>
        <v>11.567528515462872</v>
      </c>
      <c r="J39">
        <f>(P39+AP39*D39)</f>
        <v>52.813629150390625</v>
      </c>
      <c r="K39" s="1">
        <v>2.72</v>
      </c>
      <c r="L39">
        <f>(K39*AE39+AF39)</f>
        <v>2.140174012184143</v>
      </c>
      <c r="M39" s="1">
        <v>0.5</v>
      </c>
      <c r="N39">
        <f>L39*(M39+1)*(M39+1)/(M39*M39+1)</f>
        <v>3.8523132219314578</v>
      </c>
      <c r="O39" s="1">
        <v>31.557178497314453</v>
      </c>
      <c r="P39" s="1">
        <v>52.813629150390625</v>
      </c>
      <c r="Q39" s="1">
        <v>31.677465438842773</v>
      </c>
      <c r="R39" s="1">
        <v>400.025146484375</v>
      </c>
      <c r="S39" s="1">
        <v>390.73162841796875</v>
      </c>
      <c r="T39" s="1">
        <v>-0.18149596452713013</v>
      </c>
      <c r="U39" s="1">
        <v>30.621047973632813</v>
      </c>
      <c r="V39" s="1">
        <v>-0.34371089935302734</v>
      </c>
      <c r="W39" s="1">
        <v>57.989101409912109</v>
      </c>
      <c r="X39" s="1">
        <v>299.631591796875</v>
      </c>
      <c r="Y39" s="1">
        <v>749.32501220703125</v>
      </c>
      <c r="Z39" s="1">
        <v>0.20561690628528595</v>
      </c>
      <c r="AA39" s="1">
        <v>88.186981201171875</v>
      </c>
      <c r="AB39" s="1">
        <v>15.118932723999023</v>
      </c>
      <c r="AC39" s="1">
        <v>1.2112863063812256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1.1015867345473342</v>
      </c>
      <c r="AL39">
        <f>(U39-T39)/(1000-U39)*AK39</f>
        <v>3.5003518202719811E-2</v>
      </c>
      <c r="AM39">
        <f>(P39+273.15)</f>
        <v>325.9636291503906</v>
      </c>
      <c r="AN39">
        <f>(O39+273.15)</f>
        <v>304.70717849731443</v>
      </c>
      <c r="AO39">
        <f>(Y39*AG39+Z39*AH39)*AI39</f>
        <v>119.89199927332993</v>
      </c>
      <c r="AP39">
        <f>((AO39+0.00000010773*(AN39^4-AM39^4))-AL39*44100)/(L39*51.4+0.00000043092*AM39^3)</f>
        <v>-13.698143078860571</v>
      </c>
      <c r="AQ39">
        <f>0.61365*EXP(17.502*J39/(240.97+J39))</f>
        <v>14.267906297473811</v>
      </c>
      <c r="AR39">
        <f>AQ39*1000/AA39</f>
        <v>161.79152640372061</v>
      </c>
      <c r="AS39">
        <f>(AR39-U39)</f>
        <v>131.1704784300878</v>
      </c>
      <c r="AT39">
        <f>IF(D39,P39,(O39+P39)/2)</f>
        <v>42.185403823852539</v>
      </c>
      <c r="AU39">
        <f>0.61365*EXP(17.502*AT39/(240.97+AT39))</f>
        <v>8.3242568999155182</v>
      </c>
      <c r="AV39">
        <f>IF(AS39&lt;&gt;0,(1000-(AR39+U39)/2)/AS39*AL39,0)</f>
        <v>0.24118201028561803</v>
      </c>
      <c r="AW39">
        <f>U39*AA39/1000</f>
        <v>2.7003777820109391</v>
      </c>
      <c r="AX39">
        <f>(AU39-AW39)</f>
        <v>5.6238791179045791</v>
      </c>
      <c r="AY39">
        <f>1/(1.6/F39+1.37/N39)</f>
        <v>0.15210768990318246</v>
      </c>
      <c r="AZ39">
        <f>G39*AA39*0.001</f>
        <v>29.134481847899409</v>
      </c>
      <c r="BA39">
        <f>G39/S39</f>
        <v>0.84552072080247764</v>
      </c>
      <c r="BB39">
        <f>(1-AL39*AA39/AQ39/F39)*100</f>
        <v>15.912257710956402</v>
      </c>
      <c r="BC39">
        <f>(S39-E39/(N39/1.35))</f>
        <v>391.93691549821216</v>
      </c>
      <c r="BD39">
        <f>E39*BB39/100/BC39</f>
        <v>-1.396348933061516E-3</v>
      </c>
    </row>
    <row r="40" spans="1:56" x14ac:dyDescent="0.35">
      <c r="A40" s="1" t="s">
        <v>0</v>
      </c>
      <c r="B40" s="1" t="s">
        <v>3333</v>
      </c>
      <c r="K40" s="1">
        <v>2.72</v>
      </c>
    </row>
    <row r="41" spans="1:56" x14ac:dyDescent="0.35">
      <c r="A41" s="1" t="s">
        <v>0</v>
      </c>
      <c r="B41" s="1" t="s">
        <v>3332</v>
      </c>
      <c r="K41" s="1">
        <v>2.72</v>
      </c>
    </row>
    <row r="42" spans="1:56" x14ac:dyDescent="0.35">
      <c r="A42" s="1">
        <v>9</v>
      </c>
      <c r="B42" s="1" t="s">
        <v>3331</v>
      </c>
      <c r="C42" s="1">
        <v>1988.5000064484775</v>
      </c>
      <c r="D42" s="1">
        <v>0</v>
      </c>
      <c r="E42">
        <f>(R42-S42*(1000-T42)/(1000-U42))*AK42</f>
        <v>-3.6450077496568376</v>
      </c>
      <c r="F42">
        <f>IF(AV42&lt;&gt;0,1/(1/AV42-1/N42),0)</f>
        <v>0.26952086850343993</v>
      </c>
      <c r="G42">
        <f>((AY42-AL42/2)*S42-E42)/(AY42+AL42/2)</f>
        <v>333.23151389398305</v>
      </c>
      <c r="H42">
        <f>AL42*1000</f>
        <v>35.297025703829405</v>
      </c>
      <c r="I42">
        <f>(AQ42-AW42)</f>
        <v>11.191257934815079</v>
      </c>
      <c r="J42">
        <f>(P42+AP42*D42)</f>
        <v>52.29913330078125</v>
      </c>
      <c r="K42" s="1">
        <v>2.72</v>
      </c>
      <c r="L42">
        <f>(K42*AE42+AF42)</f>
        <v>2.140174012184143</v>
      </c>
      <c r="M42" s="1">
        <v>0.5</v>
      </c>
      <c r="N42">
        <f>L42*(M42+1)*(M42+1)/(M42*M42+1)</f>
        <v>3.8523132219314578</v>
      </c>
      <c r="O42" s="1">
        <v>31.546598434448242</v>
      </c>
      <c r="P42" s="1">
        <v>52.29913330078125</v>
      </c>
      <c r="Q42" s="1">
        <v>31.655830383300781</v>
      </c>
      <c r="R42" s="1">
        <v>399.89263916015625</v>
      </c>
      <c r="S42" s="1">
        <v>390.68484497070313</v>
      </c>
      <c r="T42" s="1">
        <v>-0.1823616623878479</v>
      </c>
      <c r="U42" s="1">
        <v>30.865070343017578</v>
      </c>
      <c r="V42" s="1">
        <v>-0.34554567933082581</v>
      </c>
      <c r="W42" s="1">
        <v>58.484283447265625</v>
      </c>
      <c r="X42" s="1">
        <v>299.68539428710938</v>
      </c>
      <c r="Y42" s="1">
        <v>1000.044921875</v>
      </c>
      <c r="Z42" s="1">
        <v>4.5838657766580582E-2</v>
      </c>
      <c r="AA42" s="1">
        <v>88.183860778808594</v>
      </c>
      <c r="AB42" s="1">
        <v>15.170059204101563</v>
      </c>
      <c r="AC42" s="1">
        <v>1.2143501043319702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1.1017845378202549</v>
      </c>
      <c r="AL42">
        <f>(U42-T42)/(1000-U42)*AK42</f>
        <v>3.5297025703829407E-2</v>
      </c>
      <c r="AM42">
        <f>(P42+273.15)</f>
        <v>325.44913330078123</v>
      </c>
      <c r="AN42">
        <f>(O42+273.15)</f>
        <v>304.69659843444822</v>
      </c>
      <c r="AO42">
        <f>(Y42*AG42+Z42*AH42)*AI42</f>
        <v>160.00718392356066</v>
      </c>
      <c r="AP42">
        <f>((AO42+0.00000010773*(AN42^4-AM42^4))-AL42*44100)/(L42*51.4+0.00000043092*AM42^3)</f>
        <v>-13.427946298272067</v>
      </c>
      <c r="AQ42">
        <f>0.61365*EXP(17.502*J42/(240.97+J42))</f>
        <v>13.913059000871876</v>
      </c>
      <c r="AR42">
        <f>AQ42*1000/AA42</f>
        <v>157.7733031645096</v>
      </c>
      <c r="AS42">
        <f>(AR42-U42)</f>
        <v>126.90823282149202</v>
      </c>
      <c r="AT42">
        <f>IF(D42,P42,(O42+P42)/2)</f>
        <v>41.922865867614746</v>
      </c>
      <c r="AU42">
        <f>0.61365*EXP(17.502*AT42/(240.97+AT42))</f>
        <v>8.2099839975742661</v>
      </c>
      <c r="AV42">
        <f>IF(AS42&lt;&gt;0,(1000-(AR42+U42)/2)/AS42*AL42,0)</f>
        <v>0.25189728226365898</v>
      </c>
      <c r="AW42">
        <f>U42*AA42/1000</f>
        <v>2.7218010660567962</v>
      </c>
      <c r="AX42">
        <f>(AU42-AW42)</f>
        <v>5.4881829315174695</v>
      </c>
      <c r="AY42">
        <f>1/(1.6/F42+1.37/N42)</f>
        <v>0.15892967809446551</v>
      </c>
      <c r="AZ42">
        <f>G42*AA42*0.001</f>
        <v>29.385641428338623</v>
      </c>
      <c r="BA42">
        <f>G42/S42</f>
        <v>0.85294200218841754</v>
      </c>
      <c r="BB42">
        <f>(1-AL42*AA42/AQ42/F42)*100</f>
        <v>16.993482107017279</v>
      </c>
      <c r="BC42">
        <f>(S42-E42/(N42/1.35))</f>
        <v>391.9621970909883</v>
      </c>
      <c r="BD42">
        <f>E42*BB42/100/BC42</f>
        <v>-1.5802894879516657E-3</v>
      </c>
    </row>
    <row r="43" spans="1:56" x14ac:dyDescent="0.35">
      <c r="A43" s="1" t="s">
        <v>0</v>
      </c>
      <c r="B43" s="1" t="s">
        <v>3330</v>
      </c>
      <c r="K43" s="1">
        <v>2.72</v>
      </c>
    </row>
    <row r="44" spans="1:56" x14ac:dyDescent="0.35">
      <c r="A44" s="1" t="s">
        <v>0</v>
      </c>
      <c r="B44" s="1" t="s">
        <v>2741</v>
      </c>
      <c r="K44" s="1">
        <v>2.72</v>
      </c>
    </row>
    <row r="45" spans="1:56" x14ac:dyDescent="0.35">
      <c r="A45" s="1">
        <v>10</v>
      </c>
      <c r="B45" s="1" t="s">
        <v>3329</v>
      </c>
      <c r="C45" s="1">
        <v>2192.5000064484775</v>
      </c>
      <c r="D45" s="1">
        <v>0</v>
      </c>
      <c r="E45">
        <f>(R45-S45*(1000-T45)/(1000-U45))*AK45</f>
        <v>-3.7578300136831722</v>
      </c>
      <c r="F45">
        <f>IF(AV45&lt;&gt;0,1/(1/AV45-1/N45),0)</f>
        <v>0.28714778824835629</v>
      </c>
      <c r="G45">
        <f>((AY45-AL45/2)*S45-E45)/(AY45+AL45/2)</f>
        <v>336.24154423859687</v>
      </c>
      <c r="H45">
        <f>AL45*1000</f>
        <v>35.626711661741432</v>
      </c>
      <c r="I45">
        <f>(AQ45-AW45)</f>
        <v>10.678432959775401</v>
      </c>
      <c r="J45">
        <f>(P45+AP45*D45)</f>
        <v>51.573040008544922</v>
      </c>
      <c r="K45" s="1">
        <v>2.72</v>
      </c>
      <c r="L45">
        <f>(K45*AE45+AF45)</f>
        <v>2.140174012184143</v>
      </c>
      <c r="M45" s="1">
        <v>0.5</v>
      </c>
      <c r="N45">
        <f>L45*(M45+1)*(M45+1)/(M45*M45+1)</f>
        <v>3.8523132219314578</v>
      </c>
      <c r="O45" s="1">
        <v>31.564811706542969</v>
      </c>
      <c r="P45" s="1">
        <v>51.573040008544922</v>
      </c>
      <c r="Q45" s="1">
        <v>31.659133911132813</v>
      </c>
      <c r="R45" s="1">
        <v>399.95315551757813</v>
      </c>
      <c r="S45" s="1">
        <v>390.7283935546875</v>
      </c>
      <c r="T45" s="1">
        <v>-0.18311271071434021</v>
      </c>
      <c r="U45" s="1">
        <v>31.148723602294922</v>
      </c>
      <c r="V45" s="1">
        <v>-0.34660589694976807</v>
      </c>
      <c r="W45" s="1">
        <v>58.960025787353516</v>
      </c>
      <c r="X45" s="1">
        <v>299.651123046875</v>
      </c>
      <c r="Y45" s="1">
        <v>1250.534912109375</v>
      </c>
      <c r="Z45" s="1">
        <v>9.4295985996723175E-2</v>
      </c>
      <c r="AA45" s="1">
        <v>88.182777404785156</v>
      </c>
      <c r="AB45" s="1">
        <v>15.212602615356445</v>
      </c>
      <c r="AC45" s="1">
        <v>1.2134406566619873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1.1016585406135109</v>
      </c>
      <c r="AL45">
        <f>(U45-T45)/(1000-U45)*AK45</f>
        <v>3.5626711661741431E-2</v>
      </c>
      <c r="AM45">
        <f>(P45+273.15)</f>
        <v>324.7230400085449</v>
      </c>
      <c r="AN45">
        <f>(O45+273.15)</f>
        <v>304.71481170654295</v>
      </c>
      <c r="AO45">
        <f>(Y45*AG45+Z45*AH45)*AI45</f>
        <v>200.08558146523865</v>
      </c>
      <c r="AP45">
        <f>((AO45+0.00000010773*(AN45^4-AM45^4))-AL45*44100)/(L45*51.4+0.00000043092*AM45^3)</f>
        <v>-13.145975267517802</v>
      </c>
      <c r="AQ45">
        <f>0.61365*EXP(17.502*J45/(240.97+J45))</f>
        <v>13.425213919639752</v>
      </c>
      <c r="AR45">
        <f>AQ45*1000/AA45</f>
        <v>152.24303786683913</v>
      </c>
      <c r="AS45">
        <f>(AR45-U45)</f>
        <v>121.09431426454421</v>
      </c>
      <c r="AT45">
        <f>IF(D45,P45,(O45+P45)/2)</f>
        <v>41.568925857543945</v>
      </c>
      <c r="AU45">
        <f>0.61365*EXP(17.502*AT45/(240.97+AT45))</f>
        <v>8.0580785855450792</v>
      </c>
      <c r="AV45">
        <f>IF(AS45&lt;&gt;0,(1000-(AR45+U45)/2)/AS45*AL45,0)</f>
        <v>0.26722880553704403</v>
      </c>
      <c r="AW45">
        <f>U45*AA45/1000</f>
        <v>2.7467809598643509</v>
      </c>
      <c r="AX45">
        <f>(AU45-AW45)</f>
        <v>5.3112976256807283</v>
      </c>
      <c r="AY45">
        <f>1/(1.6/F45+1.37/N45)</f>
        <v>0.16870023284425903</v>
      </c>
      <c r="AZ45">
        <f>G45*AA45*0.001</f>
        <v>29.650713249833412</v>
      </c>
      <c r="BA45">
        <f>G45/S45</f>
        <v>0.86055057627015152</v>
      </c>
      <c r="BB45">
        <f>(1-AL45*AA45/AQ45/F45)*100</f>
        <v>18.504651341133226</v>
      </c>
      <c r="BC45">
        <f>(S45-E45/(N45/1.35))</f>
        <v>392.04528297312601</v>
      </c>
      <c r="BD45">
        <f>E45*BB45/100/BC45</f>
        <v>-1.7737066921225948E-3</v>
      </c>
    </row>
    <row r="46" spans="1:56" x14ac:dyDescent="0.35">
      <c r="A46" s="1" t="s">
        <v>0</v>
      </c>
      <c r="B46" s="1" t="s">
        <v>3328</v>
      </c>
      <c r="K46" s="1">
        <v>2.72</v>
      </c>
    </row>
    <row r="47" spans="1:56" x14ac:dyDescent="0.35">
      <c r="A47" s="1" t="s">
        <v>0</v>
      </c>
      <c r="B47" s="1" t="s">
        <v>3327</v>
      </c>
      <c r="K47" s="1">
        <v>2.72</v>
      </c>
    </row>
    <row r="48" spans="1:56" x14ac:dyDescent="0.35">
      <c r="A48" s="1">
        <v>11</v>
      </c>
      <c r="B48" s="1" t="s">
        <v>3326</v>
      </c>
      <c r="C48" s="1">
        <v>2396.5000064484775</v>
      </c>
      <c r="D48" s="1">
        <v>0</v>
      </c>
      <c r="E48">
        <f>(R48-S48*(1000-T48)/(1000-U48))*AK48</f>
        <v>-3.9700384649946452</v>
      </c>
      <c r="F48">
        <f>IF(AV48&lt;&gt;0,1/(1/AV48-1/N48),0)</f>
        <v>0.317550468060665</v>
      </c>
      <c r="G48">
        <f>((AY48-AL48/2)*S48-E48)/(AY48+AL48/2)</f>
        <v>340.67296546990906</v>
      </c>
      <c r="H48">
        <f>AL48*1000</f>
        <v>36.280131823032505</v>
      </c>
      <c r="I48">
        <f>(AQ48-AW48)</f>
        <v>9.9442858071906084</v>
      </c>
      <c r="J48">
        <f>(P48+AP48*D48)</f>
        <v>50.514305114746094</v>
      </c>
      <c r="K48" s="1">
        <v>2.72</v>
      </c>
      <c r="L48">
        <f>(K48*AE48+AF48)</f>
        <v>2.140174012184143</v>
      </c>
      <c r="M48" s="1">
        <v>0.5</v>
      </c>
      <c r="N48">
        <f>L48*(M48+1)*(M48+1)/(M48*M48+1)</f>
        <v>3.8523132219314578</v>
      </c>
      <c r="O48" s="1">
        <v>31.631660461425781</v>
      </c>
      <c r="P48" s="1">
        <v>50.514305114746094</v>
      </c>
      <c r="Q48" s="1">
        <v>31.697425842285156</v>
      </c>
      <c r="R48" s="1">
        <v>400.10531616210938</v>
      </c>
      <c r="S48" s="1">
        <v>390.83685302734375</v>
      </c>
      <c r="T48" s="1">
        <v>-0.18325009942054749</v>
      </c>
      <c r="U48" s="1">
        <v>31.708267211914063</v>
      </c>
      <c r="V48" s="1">
        <v>-0.34553924202919006</v>
      </c>
      <c r="W48" s="1">
        <v>59.789596557617188</v>
      </c>
      <c r="X48" s="1">
        <v>299.61862182617188</v>
      </c>
      <c r="Y48" s="1">
        <v>1599.2542724609375</v>
      </c>
      <c r="Z48" s="1">
        <v>0.18335635960102081</v>
      </c>
      <c r="AA48" s="1">
        <v>88.179489135742188</v>
      </c>
      <c r="AB48" s="1">
        <v>15.261685371398926</v>
      </c>
      <c r="AC48" s="1">
        <v>1.2143726348876953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1.1015390508315139</v>
      </c>
      <c r="AL48">
        <f>(U48-T48)/(1000-U48)*AK48</f>
        <v>3.6280131823032503E-2</v>
      </c>
      <c r="AM48">
        <f>(P48+273.15)</f>
        <v>323.66430511474607</v>
      </c>
      <c r="AN48">
        <f>(O48+273.15)</f>
        <v>304.78166046142576</v>
      </c>
      <c r="AO48">
        <f>(Y48*AG48+Z48*AH48)*AI48</f>
        <v>255.88067787437103</v>
      </c>
      <c r="AP48">
        <f>((AO48+0.00000010773*(AN48^4-AM48^4))-AL48*44100)/(L48*51.4+0.00000043092*AM48^3)</f>
        <v>-12.813363242810908</v>
      </c>
      <c r="AQ48">
        <f>0.61365*EXP(17.502*J48/(240.97+J48))</f>
        <v>12.740304611316795</v>
      </c>
      <c r="AR48">
        <f>AQ48*1000/AA48</f>
        <v>144.48149718473147</v>
      </c>
      <c r="AS48">
        <f>(AR48-U48)</f>
        <v>112.7732299728174</v>
      </c>
      <c r="AT48">
        <f>IF(D48,P48,(O48+P48)/2)</f>
        <v>41.072982788085938</v>
      </c>
      <c r="AU48">
        <f>0.61365*EXP(17.502*AT48/(240.97+AT48))</f>
        <v>7.8493253216590668</v>
      </c>
      <c r="AV48">
        <f>IF(AS48&lt;&gt;0,(1000-(AR48+U48)/2)/AS48*AL48,0)</f>
        <v>0.29336783110599324</v>
      </c>
      <c r="AW48">
        <f>U48*AA48/1000</f>
        <v>2.7960188041261862</v>
      </c>
      <c r="AX48">
        <f>(AU48-AW48)</f>
        <v>5.0533065175328806</v>
      </c>
      <c r="AY48">
        <f>1/(1.6/F48+1.37/N48)</f>
        <v>0.18538431350280254</v>
      </c>
      <c r="AZ48">
        <f>G48*AA48*0.001</f>
        <v>30.04036805749492</v>
      </c>
      <c r="BA48">
        <f>G48/S48</f>
        <v>0.87165005764201786</v>
      </c>
      <c r="BB48">
        <f>(1-AL48*AA48/AQ48/F48)*100</f>
        <v>20.924150564084375</v>
      </c>
      <c r="BC48">
        <f>(S48-E48/(N48/1.35))</f>
        <v>392.22810851955825</v>
      </c>
      <c r="BD48">
        <f>E48*BB48/100/BC48</f>
        <v>-2.1178921342556493E-3</v>
      </c>
    </row>
    <row r="49" spans="1:56" x14ac:dyDescent="0.35">
      <c r="A49" s="1" t="s">
        <v>0</v>
      </c>
      <c r="B49" s="1" t="s">
        <v>3325</v>
      </c>
      <c r="K49" s="1">
        <v>2.72</v>
      </c>
    </row>
    <row r="50" spans="1:56" x14ac:dyDescent="0.35">
      <c r="A50" s="1" t="s">
        <v>0</v>
      </c>
      <c r="B50" s="1" t="s">
        <v>3320</v>
      </c>
      <c r="K50" s="1">
        <v>2.72</v>
      </c>
    </row>
    <row r="51" spans="1:56" x14ac:dyDescent="0.35">
      <c r="A51" s="1">
        <v>12</v>
      </c>
      <c r="B51" s="1" t="s">
        <v>3324</v>
      </c>
      <c r="C51" s="1">
        <v>2600.5000064484775</v>
      </c>
      <c r="D51" s="1">
        <v>0</v>
      </c>
      <c r="E51">
        <f>(R51-S51*(1000-T51)/(1000-U51))*AK51</f>
        <v>-4.5671724714586439</v>
      </c>
      <c r="F51">
        <f>IF(AV51&lt;&gt;0,1/(1/AV51-1/N51),0)</f>
        <v>0.33931043807300054</v>
      </c>
      <c r="G51">
        <f>((AY51-AL51/2)*S51-E51)/(AY51+AL51/2)</f>
        <v>344.85006002669525</v>
      </c>
      <c r="H51">
        <f>AL51*1000</f>
        <v>37.167242706847269</v>
      </c>
      <c r="I51">
        <f>(AQ51-AW51)</f>
        <v>9.596175496064058</v>
      </c>
      <c r="J51">
        <f>(P51+AP51*D51)</f>
        <v>50.064216613769531</v>
      </c>
      <c r="K51" s="1">
        <v>2.72</v>
      </c>
      <c r="L51">
        <f>(K51*AE51+AF51)</f>
        <v>2.140174012184143</v>
      </c>
      <c r="M51" s="1">
        <v>0.5</v>
      </c>
      <c r="N51">
        <f>L51*(M51+1)*(M51+1)/(M51*M51+1)</f>
        <v>3.8523132219314578</v>
      </c>
      <c r="O51" s="1">
        <v>31.735698699951172</v>
      </c>
      <c r="P51" s="1">
        <v>50.064216613769531</v>
      </c>
      <c r="Q51" s="1">
        <v>31.768596649169922</v>
      </c>
      <c r="R51" s="1">
        <v>400.08572387695313</v>
      </c>
      <c r="S51" s="1">
        <v>391.03900146484375</v>
      </c>
      <c r="T51" s="1">
        <v>-0.1808522641658783</v>
      </c>
      <c r="U51" s="1">
        <v>32.460655212402344</v>
      </c>
      <c r="V51" s="1">
        <v>-0.3389931321144104</v>
      </c>
      <c r="W51" s="1">
        <v>60.844905853271484</v>
      </c>
      <c r="X51" s="1">
        <v>299.65924072265625</v>
      </c>
      <c r="Y51" s="1">
        <v>1999.4322509765625</v>
      </c>
      <c r="Z51" s="1">
        <v>0.13358832895755768</v>
      </c>
      <c r="AA51" s="1">
        <v>88.174850463867188</v>
      </c>
      <c r="AB51" s="1">
        <v>15.509114265441895</v>
      </c>
      <c r="AC51" s="1">
        <v>1.2168991565704346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1.1016883850097654</v>
      </c>
      <c r="AL51">
        <f>(U51-T51)/(1000-U51)*AK51</f>
        <v>3.7167242706847271E-2</v>
      </c>
      <c r="AM51">
        <f>(P51+273.15)</f>
        <v>323.21421661376951</v>
      </c>
      <c r="AN51">
        <f>(O51+273.15)</f>
        <v>304.88569869995115</v>
      </c>
      <c r="AO51">
        <f>(Y51*AG51+Z51*AH51)*AI51</f>
        <v>319.90915300572306</v>
      </c>
      <c r="AP51">
        <f>((AO51+0.00000010773*(AN51^4-AM51^4))-AL51*44100)/(L51*51.4+0.00000043092*AM51^3)</f>
        <v>-12.55677465101904</v>
      </c>
      <c r="AQ51">
        <f>0.61365*EXP(17.502*J51/(240.97+J51))</f>
        <v>12.458388915376785</v>
      </c>
      <c r="AR51">
        <f>AQ51*1000/AA51</f>
        <v>141.29186326754314</v>
      </c>
      <c r="AS51">
        <f>(AR51-U51)</f>
        <v>108.83120805514079</v>
      </c>
      <c r="AT51">
        <f>IF(D51,P51,(O51+P51)/2)</f>
        <v>40.899957656860352</v>
      </c>
      <c r="AU51">
        <f>0.61365*EXP(17.502*AT51/(240.97+AT51))</f>
        <v>7.7776059604523207</v>
      </c>
      <c r="AV51">
        <f>IF(AS51&lt;&gt;0,(1000-(AR51+U51)/2)/AS51*AL51,0)</f>
        <v>0.31184337930914935</v>
      </c>
      <c r="AW51">
        <f>U51*AA51/1000</f>
        <v>2.8622134193127278</v>
      </c>
      <c r="AX51">
        <f>(AU51-AW51)</f>
        <v>4.9153925411395925</v>
      </c>
      <c r="AY51">
        <f>1/(1.6/F51+1.37/N51)</f>
        <v>0.19719679477009266</v>
      </c>
      <c r="AZ51">
        <f>G51*AA51*0.001</f>
        <v>30.407102475309475</v>
      </c>
      <c r="BA51">
        <f>G51/S51</f>
        <v>0.88188149707542385</v>
      </c>
      <c r="BB51">
        <f>(1-AL51*AA51/AQ51/F51)*100</f>
        <v>22.474250885073456</v>
      </c>
      <c r="BC51">
        <f>(S51-E51/(N51/1.35))</f>
        <v>392.63951587820128</v>
      </c>
      <c r="BD51">
        <f>E51*BB51/100/BC51</f>
        <v>-2.6141989231364873E-3</v>
      </c>
    </row>
    <row r="52" spans="1:56" x14ac:dyDescent="0.35">
      <c r="A52" s="1" t="s">
        <v>0</v>
      </c>
      <c r="B52" s="1" t="s">
        <v>3323</v>
      </c>
      <c r="K52" s="1">
        <v>1.9012800000000003</v>
      </c>
    </row>
    <row r="53" spans="1:56" x14ac:dyDescent="0.35">
      <c r="A53" s="1" t="s">
        <v>0</v>
      </c>
      <c r="B53" s="1" t="s">
        <v>3322</v>
      </c>
      <c r="K53" s="1">
        <v>1.9012800000000003</v>
      </c>
    </row>
    <row r="54" spans="1:56" x14ac:dyDescent="0.35">
      <c r="A54" s="1" t="s">
        <v>0</v>
      </c>
      <c r="B54" s="1" t="s">
        <v>3321</v>
      </c>
    </row>
    <row r="55" spans="1:56" x14ac:dyDescent="0.35">
      <c r="A55" s="1" t="s">
        <v>0</v>
      </c>
      <c r="B55" s="1" t="s">
        <v>3320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BC3D6D-7D2A-4FE6-8507-AFBB5D22EFFC}">
  <dimension ref="A1:BD55"/>
  <sheetViews>
    <sheetView zoomScale="45" workbookViewId="0">
      <selection activeCell="K18" sqref="K18:K51"/>
    </sheetView>
  </sheetViews>
  <sheetFormatPr defaultRowHeight="14.5" x14ac:dyDescent="0.35"/>
  <sheetData>
    <row r="1" spans="1:56" x14ac:dyDescent="0.35">
      <c r="A1" s="1" t="s">
        <v>70</v>
      </c>
    </row>
    <row r="2" spans="1:56" x14ac:dyDescent="0.35">
      <c r="A2" s="1" t="s">
        <v>3500</v>
      </c>
    </row>
    <row r="3" spans="1:56" x14ac:dyDescent="0.35">
      <c r="A3" s="1" t="s">
        <v>69</v>
      </c>
      <c r="B3" s="1" t="s">
        <v>624</v>
      </c>
    </row>
    <row r="4" spans="1:56" x14ac:dyDescent="0.35">
      <c r="A4" s="1" t="s">
        <v>67</v>
      </c>
      <c r="B4" s="1" t="s">
        <v>66</v>
      </c>
      <c r="C4" s="1">
        <v>1</v>
      </c>
      <c r="D4" s="1">
        <v>0.15999999642372131</v>
      </c>
    </row>
    <row r="5" spans="1:56" x14ac:dyDescent="0.35">
      <c r="A5" s="1" t="s">
        <v>65</v>
      </c>
      <c r="B5" s="1">
        <v>4</v>
      </c>
    </row>
    <row r="6" spans="1:56" x14ac:dyDescent="0.35">
      <c r="A6" s="1" t="s">
        <v>64</v>
      </c>
      <c r="B6" s="1" t="s">
        <v>623</v>
      </c>
    </row>
    <row r="7" spans="1:56" x14ac:dyDescent="0.35">
      <c r="A7" s="1" t="s">
        <v>0</v>
      </c>
      <c r="B7" s="1" t="s">
        <v>62</v>
      </c>
    </row>
    <row r="9" spans="1:56" x14ac:dyDescent="0.35">
      <c r="A9" s="1" t="s">
        <v>61</v>
      </c>
      <c r="B9" s="1" t="s">
        <v>60</v>
      </c>
      <c r="C9" s="1" t="s">
        <v>59</v>
      </c>
      <c r="D9" s="1" t="s">
        <v>58</v>
      </c>
      <c r="E9" s="1" t="s">
        <v>57</v>
      </c>
      <c r="F9" s="1" t="s">
        <v>56</v>
      </c>
      <c r="G9" s="1" t="s">
        <v>55</v>
      </c>
      <c r="H9" s="1" t="s">
        <v>54</v>
      </c>
      <c r="I9" s="1" t="s">
        <v>53</v>
      </c>
      <c r="J9" s="1" t="s">
        <v>52</v>
      </c>
      <c r="K9" s="1" t="s">
        <v>51</v>
      </c>
      <c r="L9" s="1" t="s">
        <v>50</v>
      </c>
      <c r="M9" s="1" t="s">
        <v>49</v>
      </c>
      <c r="N9" s="1" t="s">
        <v>48</v>
      </c>
      <c r="O9" s="1" t="s">
        <v>47</v>
      </c>
      <c r="P9" s="1" t="s">
        <v>46</v>
      </c>
      <c r="Q9" s="1" t="s">
        <v>45</v>
      </c>
      <c r="R9" s="1" t="s">
        <v>44</v>
      </c>
      <c r="S9" s="1" t="s">
        <v>43</v>
      </c>
      <c r="T9" s="1" t="s">
        <v>42</v>
      </c>
      <c r="U9" s="1" t="s">
        <v>41</v>
      </c>
      <c r="V9" s="1" t="s">
        <v>40</v>
      </c>
      <c r="W9" s="1" t="s">
        <v>39</v>
      </c>
      <c r="X9" s="1" t="s">
        <v>38</v>
      </c>
      <c r="Y9" s="1" t="s">
        <v>37</v>
      </c>
      <c r="Z9" s="1" t="s">
        <v>36</v>
      </c>
      <c r="AA9" s="1" t="s">
        <v>35</v>
      </c>
      <c r="AB9" s="1" t="s">
        <v>34</v>
      </c>
      <c r="AC9" s="1" t="s">
        <v>33</v>
      </c>
      <c r="AD9" s="1" t="s">
        <v>32</v>
      </c>
      <c r="AE9" s="1" t="s">
        <v>31</v>
      </c>
      <c r="AF9" s="1" t="s">
        <v>30</v>
      </c>
      <c r="AG9" s="1" t="s">
        <v>29</v>
      </c>
      <c r="AH9" s="1" t="s">
        <v>28</v>
      </c>
      <c r="AI9" s="1" t="s">
        <v>27</v>
      </c>
      <c r="AJ9" s="1" t="s">
        <v>26</v>
      </c>
      <c r="AK9" s="1" t="s">
        <v>25</v>
      </c>
      <c r="AL9" s="1" t="s">
        <v>24</v>
      </c>
      <c r="AM9" s="1" t="s">
        <v>23</v>
      </c>
      <c r="AN9" s="1" t="s">
        <v>22</v>
      </c>
      <c r="AO9" s="1" t="s">
        <v>21</v>
      </c>
      <c r="AP9" s="1" t="s">
        <v>20</v>
      </c>
      <c r="AQ9" s="1" t="s">
        <v>19</v>
      </c>
      <c r="AR9" s="1" t="s">
        <v>18</v>
      </c>
      <c r="AS9" s="1" t="s">
        <v>17</v>
      </c>
      <c r="AT9" s="1" t="s">
        <v>16</v>
      </c>
      <c r="AU9" s="1" t="s">
        <v>15</v>
      </c>
      <c r="AV9" s="1" t="s">
        <v>14</v>
      </c>
      <c r="AW9" s="1" t="s">
        <v>13</v>
      </c>
      <c r="AX9" s="1" t="s">
        <v>12</v>
      </c>
      <c r="AY9" s="1" t="s">
        <v>11</v>
      </c>
      <c r="AZ9" s="1" t="s">
        <v>10</v>
      </c>
      <c r="BA9" s="1" t="s">
        <v>9</v>
      </c>
      <c r="BB9" s="1" t="s">
        <v>8</v>
      </c>
      <c r="BC9" s="1" t="s">
        <v>7</v>
      </c>
      <c r="BD9" s="1" t="s">
        <v>6</v>
      </c>
    </row>
    <row r="10" spans="1:56" x14ac:dyDescent="0.35">
      <c r="A10" s="1" t="s">
        <v>5</v>
      </c>
      <c r="B10" s="1" t="s">
        <v>5</v>
      </c>
      <c r="C10" s="1" t="s">
        <v>5</v>
      </c>
      <c r="D10" s="1" t="s">
        <v>5</v>
      </c>
      <c r="E10" s="1" t="s">
        <v>4</v>
      </c>
      <c r="F10" s="1" t="s">
        <v>4</v>
      </c>
      <c r="G10" s="1" t="s">
        <v>4</v>
      </c>
      <c r="H10" s="1" t="s">
        <v>4</v>
      </c>
      <c r="I10" s="1" t="s">
        <v>4</v>
      </c>
      <c r="J10" s="1" t="s">
        <v>4</v>
      </c>
      <c r="K10" s="1" t="s">
        <v>5</v>
      </c>
      <c r="L10" s="1" t="s">
        <v>4</v>
      </c>
      <c r="M10" s="1" t="s">
        <v>5</v>
      </c>
      <c r="N10" s="1" t="s">
        <v>4</v>
      </c>
      <c r="O10" s="1" t="s">
        <v>5</v>
      </c>
      <c r="P10" s="1" t="s">
        <v>5</v>
      </c>
      <c r="Q10" s="1" t="s">
        <v>5</v>
      </c>
      <c r="R10" s="1" t="s">
        <v>5</v>
      </c>
      <c r="S10" s="1" t="s">
        <v>5</v>
      </c>
      <c r="T10" s="1" t="s">
        <v>5</v>
      </c>
      <c r="U10" s="1" t="s">
        <v>5</v>
      </c>
      <c r="V10" s="1" t="s">
        <v>5</v>
      </c>
      <c r="W10" s="1" t="s">
        <v>5</v>
      </c>
      <c r="X10" s="1" t="s">
        <v>5</v>
      </c>
      <c r="Y10" s="1" t="s">
        <v>5</v>
      </c>
      <c r="Z10" s="1" t="s">
        <v>5</v>
      </c>
      <c r="AA10" s="1" t="s">
        <v>5</v>
      </c>
      <c r="AB10" s="1" t="s">
        <v>5</v>
      </c>
      <c r="AC10" s="1" t="s">
        <v>5</v>
      </c>
      <c r="AD10" s="1" t="s">
        <v>5</v>
      </c>
      <c r="AE10" s="1" t="s">
        <v>5</v>
      </c>
      <c r="AF10" s="1" t="s">
        <v>5</v>
      </c>
      <c r="AG10" s="1" t="s">
        <v>5</v>
      </c>
      <c r="AH10" s="1" t="s">
        <v>5</v>
      </c>
      <c r="AI10" s="1" t="s">
        <v>5</v>
      </c>
      <c r="AJ10" s="1" t="s">
        <v>5</v>
      </c>
      <c r="AK10" s="1" t="s">
        <v>4</v>
      </c>
      <c r="AL10" s="1" t="s">
        <v>4</v>
      </c>
      <c r="AM10" s="1" t="s">
        <v>4</v>
      </c>
      <c r="AN10" s="1" t="s">
        <v>4</v>
      </c>
      <c r="AO10" s="1" t="s">
        <v>4</v>
      </c>
      <c r="AP10" s="1" t="s">
        <v>4</v>
      </c>
      <c r="AQ10" s="1" t="s">
        <v>4</v>
      </c>
      <c r="AR10" s="1" t="s">
        <v>4</v>
      </c>
      <c r="AS10" s="1" t="s">
        <v>4</v>
      </c>
      <c r="AT10" s="1" t="s">
        <v>4</v>
      </c>
      <c r="AU10" s="1" t="s">
        <v>4</v>
      </c>
      <c r="AV10" s="1" t="s">
        <v>4</v>
      </c>
      <c r="AW10" s="1" t="s">
        <v>4</v>
      </c>
      <c r="AX10" s="1" t="s">
        <v>4</v>
      </c>
      <c r="AY10" s="1" t="s">
        <v>4</v>
      </c>
      <c r="AZ10" s="1" t="s">
        <v>4</v>
      </c>
      <c r="BA10" s="1" t="s">
        <v>4</v>
      </c>
      <c r="BB10" s="1" t="s">
        <v>4</v>
      </c>
      <c r="BC10" s="1" t="s">
        <v>4</v>
      </c>
      <c r="BD10" s="1" t="s">
        <v>4</v>
      </c>
    </row>
    <row r="11" spans="1:56" x14ac:dyDescent="0.35">
      <c r="A11" s="1" t="s">
        <v>0</v>
      </c>
      <c r="B11" s="1" t="s">
        <v>3499</v>
      </c>
    </row>
    <row r="12" spans="1:56" x14ac:dyDescent="0.35">
      <c r="A12" s="1" t="s">
        <v>0</v>
      </c>
      <c r="B12" s="1" t="s">
        <v>3498</v>
      </c>
    </row>
    <row r="13" spans="1:56" x14ac:dyDescent="0.35">
      <c r="A13" s="1" t="s">
        <v>0</v>
      </c>
      <c r="B13" s="1" t="s">
        <v>3497</v>
      </c>
    </row>
    <row r="14" spans="1:56" x14ac:dyDescent="0.35">
      <c r="A14" s="1" t="s">
        <v>0</v>
      </c>
      <c r="B14" s="1" t="s">
        <v>3496</v>
      </c>
    </row>
    <row r="15" spans="1:56" x14ac:dyDescent="0.35">
      <c r="A15" s="1" t="s">
        <v>0</v>
      </c>
      <c r="B15" s="1" t="s">
        <v>3495</v>
      </c>
    </row>
    <row r="16" spans="1:56" x14ac:dyDescent="0.35">
      <c r="A16" s="1" t="s">
        <v>0</v>
      </c>
      <c r="B16" s="1" t="s">
        <v>3494</v>
      </c>
    </row>
    <row r="17" spans="1:56" x14ac:dyDescent="0.35">
      <c r="A17" s="1" t="s">
        <v>0</v>
      </c>
      <c r="B17" s="1" t="s">
        <v>3493</v>
      </c>
    </row>
    <row r="18" spans="1:56" x14ac:dyDescent="0.35">
      <c r="A18" s="1">
        <v>1</v>
      </c>
      <c r="B18" s="1" t="s">
        <v>3492</v>
      </c>
      <c r="C18" s="1">
        <v>355.50000144168735</v>
      </c>
      <c r="D18" s="1">
        <v>0</v>
      </c>
      <c r="E18">
        <f>(R18-S18*(1000-T18)/(1000-U18))*AK18</f>
        <v>-3.8415343830734883</v>
      </c>
      <c r="F18">
        <f>IF(AV18&lt;&gt;0,1/(1/AV18-1/N18),0)</f>
        <v>3.0120086649752023</v>
      </c>
      <c r="G18">
        <f>((AY18-AL18/2)*S18-E18)/(AY18+AL18/2)</f>
        <v>385.67218134723765</v>
      </c>
      <c r="H18">
        <f>AL18*1000</f>
        <v>30.139059005143647</v>
      </c>
      <c r="I18">
        <f>(AQ18-AW18)</f>
        <v>1.5054443722297584</v>
      </c>
      <c r="J18">
        <f>(P18+AP18*D18)</f>
        <v>31.325881958007813</v>
      </c>
      <c r="K18" s="1">
        <v>2.72</v>
      </c>
      <c r="L18">
        <f>(K18*AE18+AF18)</f>
        <v>2.140174012184143</v>
      </c>
      <c r="M18" s="1">
        <v>0.5</v>
      </c>
      <c r="N18">
        <f>L18*(M18+1)*(M18+1)/(M18*M18+1)</f>
        <v>3.8523132219314578</v>
      </c>
      <c r="O18" s="1">
        <v>31.41522216796875</v>
      </c>
      <c r="P18" s="1">
        <v>31.325881958007813</v>
      </c>
      <c r="Q18" s="1">
        <v>31.481294631958008</v>
      </c>
      <c r="R18" s="1">
        <v>399.92318725585938</v>
      </c>
      <c r="S18" s="1">
        <v>392.66726684570313</v>
      </c>
      <c r="T18" s="1">
        <v>8.6069049835205078</v>
      </c>
      <c r="U18" s="1">
        <v>35.008556365966797</v>
      </c>
      <c r="V18" s="1">
        <v>16.448179244995117</v>
      </c>
      <c r="W18" s="1">
        <v>66.902915954589844</v>
      </c>
      <c r="X18" s="1">
        <v>299.6339111328125</v>
      </c>
      <c r="Y18" s="1">
        <v>0.26772379875183105</v>
      </c>
      <c r="Z18" s="1">
        <v>0.22133708000183105</v>
      </c>
      <c r="AA18" s="1">
        <v>88.276741027832031</v>
      </c>
      <c r="AB18" s="1">
        <v>14.416080474853516</v>
      </c>
      <c r="AC18" s="1">
        <v>1.2365585565567017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1.1015952615176927</v>
      </c>
      <c r="AL18">
        <f>(U18-T18)/(1000-U18)*AK18</f>
        <v>3.0139059005143645E-2</v>
      </c>
      <c r="AM18">
        <f>(P18+273.15)</f>
        <v>304.47588195800779</v>
      </c>
      <c r="AN18">
        <f>(O18+273.15)</f>
        <v>304.56522216796873</v>
      </c>
      <c r="AO18">
        <f>(Y18*AG18+Z18*AH18)*AI18</f>
        <v>4.2835806842838053E-2</v>
      </c>
      <c r="AP18">
        <f>((AO18+0.00000010773*(AN18^4-AM18^4))-AL18*44100)/(L18*51.4+0.00000043092*AM18^3)</f>
        <v>-10.870266001397244</v>
      </c>
      <c r="AQ18">
        <f>0.61365*EXP(17.502*J18/(240.97+J18))</f>
        <v>4.5958856363064697</v>
      </c>
      <c r="AR18">
        <f>AQ18*1000/AA18</f>
        <v>52.062248592270436</v>
      </c>
      <c r="AS18">
        <f>(AR18-U18)</f>
        <v>17.053692226303639</v>
      </c>
      <c r="AT18">
        <f>IF(D18,P18,(O18+P18)/2)</f>
        <v>31.370552062988281</v>
      </c>
      <c r="AU18">
        <f>0.61365*EXP(17.502*AT18/(240.97+AT18))</f>
        <v>4.6075761940045288</v>
      </c>
      <c r="AV18">
        <f>IF(AS18&lt;&gt;0,(1000-(AR18+U18)/2)/AS18*AL18,0)</f>
        <v>1.6903637381557817</v>
      </c>
      <c r="AW18">
        <f>U18*AA18/1000</f>
        <v>3.0904412640767114</v>
      </c>
      <c r="AX18">
        <f>(AU18-AW18)</f>
        <v>1.5171349299278174</v>
      </c>
      <c r="AY18">
        <f>1/(1.6/F18+1.37/N18)</f>
        <v>1.1276023568569387</v>
      </c>
      <c r="AZ18">
        <f>G18*AA18*0.001</f>
        <v>34.045883274429173</v>
      </c>
      <c r="BA18">
        <f>G18/S18</f>
        <v>0.98218571780974506</v>
      </c>
      <c r="BB18">
        <f>(1-AL18*AA18/AQ18/F18)*100</f>
        <v>80.780125378338738</v>
      </c>
      <c r="BC18">
        <f>(S18-E18/(N18/1.35))</f>
        <v>394.01348952241193</v>
      </c>
      <c r="BD18">
        <f>E18*BB18/100/BC18</f>
        <v>-7.8758630697141202E-3</v>
      </c>
    </row>
    <row r="19" spans="1:56" x14ac:dyDescent="0.35">
      <c r="A19" s="1" t="s">
        <v>0</v>
      </c>
      <c r="B19" s="1" t="s">
        <v>3491</v>
      </c>
      <c r="K19" s="1">
        <v>2.72</v>
      </c>
    </row>
    <row r="20" spans="1:56" x14ac:dyDescent="0.35">
      <c r="A20" s="1" t="s">
        <v>0</v>
      </c>
      <c r="B20" s="1" t="s">
        <v>3490</v>
      </c>
      <c r="K20" s="1">
        <v>2.72</v>
      </c>
    </row>
    <row r="21" spans="1:56" x14ac:dyDescent="0.35">
      <c r="A21" s="1">
        <v>2</v>
      </c>
      <c r="B21" s="1" t="s">
        <v>3489</v>
      </c>
      <c r="C21" s="1">
        <v>559.00000145286322</v>
      </c>
      <c r="D21" s="1">
        <v>0</v>
      </c>
      <c r="E21">
        <f>(R21-S21*(1000-T21)/(1000-U21))*AK21</f>
        <v>-3.4546593358396396</v>
      </c>
      <c r="F21">
        <f>IF(AV21&lt;&gt;0,1/(1/AV21-1/N21),0)</f>
        <v>2.6668216439439387</v>
      </c>
      <c r="G21">
        <f>((AY21-AL21/2)*S21-E21)/(AY21+AL21/2)</f>
        <v>385.0978081437728</v>
      </c>
      <c r="H21">
        <f>AL21*1000</f>
        <v>29.235101857754067</v>
      </c>
      <c r="I21">
        <f>(AQ21-AW21)</f>
        <v>1.5665565253883318</v>
      </c>
      <c r="J21">
        <f>(P21+AP21*D21)</f>
        <v>31.400379180908203</v>
      </c>
      <c r="K21" s="1">
        <v>2.72</v>
      </c>
      <c r="L21">
        <f>(K21*AE21+AF21)</f>
        <v>2.140174012184143</v>
      </c>
      <c r="M21" s="1">
        <v>0.5</v>
      </c>
      <c r="N21">
        <f>L21*(M21+1)*(M21+1)/(M21*M21+1)</f>
        <v>3.8523132219314578</v>
      </c>
      <c r="O21" s="1">
        <v>31.400310516357422</v>
      </c>
      <c r="P21" s="1">
        <v>31.400379180908203</v>
      </c>
      <c r="Q21" s="1">
        <v>31.502023696899414</v>
      </c>
      <c r="R21" s="1">
        <v>399.945556640625</v>
      </c>
      <c r="S21" s="1">
        <v>392.66064453125</v>
      </c>
      <c r="T21" s="1">
        <v>8.9147167205810547</v>
      </c>
      <c r="U21" s="1">
        <v>34.537673950195313</v>
      </c>
      <c r="V21" s="1">
        <v>17.050683975219727</v>
      </c>
      <c r="W21" s="1">
        <v>66.058296203613281</v>
      </c>
      <c r="X21" s="1">
        <v>299.62606811523438</v>
      </c>
      <c r="Y21" s="1">
        <v>26.344900131225586</v>
      </c>
      <c r="Z21" s="1">
        <v>0.30777594447135925</v>
      </c>
      <c r="AA21" s="1">
        <v>88.275779724121094</v>
      </c>
      <c r="AB21" s="1">
        <v>14.33054256439209</v>
      </c>
      <c r="AC21" s="1">
        <v>1.2424249649047852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1.1015664268942438</v>
      </c>
      <c r="AL21">
        <f>(U21-T21)/(1000-U21)*AK21</f>
        <v>2.9235101857754069E-2</v>
      </c>
      <c r="AM21">
        <f>(P21+273.15)</f>
        <v>304.55037918090818</v>
      </c>
      <c r="AN21">
        <f>(O21+273.15)</f>
        <v>304.5503105163574</v>
      </c>
      <c r="AO21">
        <f>(Y21*AG21+Z21*AH21)*AI21</f>
        <v>4.2151839267793889</v>
      </c>
      <c r="AP21">
        <f>((AO21+0.00000010773*(AN21^4-AM21^4))-AL21*44100)/(L21*51.4+0.00000043092*AM21^3)</f>
        <v>-10.517942422279052</v>
      </c>
      <c r="AQ21">
        <f>0.61365*EXP(17.502*J21/(240.97+J21))</f>
        <v>4.6153966231992882</v>
      </c>
      <c r="AR21">
        <f>AQ21*1000/AA21</f>
        <v>52.283838643207645</v>
      </c>
      <c r="AS21">
        <f>(AR21-U21)</f>
        <v>17.746164693012332</v>
      </c>
      <c r="AT21">
        <f>IF(D21,P21,(O21+P21)/2)</f>
        <v>31.400344848632813</v>
      </c>
      <c r="AU21">
        <f>0.61365*EXP(17.502*AT21/(240.97+AT21))</f>
        <v>4.6153876149135638</v>
      </c>
      <c r="AV21">
        <f>IF(AS21&lt;&gt;0,(1000-(AR21+U21)/2)/AS21*AL21,0)</f>
        <v>1.5758889010372843</v>
      </c>
      <c r="AW21">
        <f>U21*AA21/1000</f>
        <v>3.0488400978109564</v>
      </c>
      <c r="AX21">
        <f>(AU21-AW21)</f>
        <v>1.5665475171026073</v>
      </c>
      <c r="AY21">
        <f>1/(1.6/F21+1.37/N21)</f>
        <v>1.0464677603771537</v>
      </c>
      <c r="AZ21">
        <f>G21*AA21*0.001</f>
        <v>33.994809283941535</v>
      </c>
      <c r="BA21">
        <f>G21/S21</f>
        <v>0.98073951007617388</v>
      </c>
      <c r="BB21">
        <f>(1-AL21*AA21/AQ21/F21)*100</f>
        <v>79.032667880316936</v>
      </c>
      <c r="BC21">
        <f>(S21-E21/(N21/1.35))</f>
        <v>393.87129118293768</v>
      </c>
      <c r="BD21">
        <f>E21*BB21/100/BC21</f>
        <v>-6.9319838749617941E-3</v>
      </c>
    </row>
    <row r="22" spans="1:56" x14ac:dyDescent="0.35">
      <c r="A22" s="1" t="s">
        <v>0</v>
      </c>
      <c r="B22" s="1" t="s">
        <v>3488</v>
      </c>
      <c r="K22" s="1">
        <v>2.72</v>
      </c>
    </row>
    <row r="23" spans="1:56" x14ac:dyDescent="0.35">
      <c r="A23" s="1" t="s">
        <v>0</v>
      </c>
      <c r="B23" s="1" t="s">
        <v>3487</v>
      </c>
      <c r="K23" s="1">
        <v>2.72</v>
      </c>
    </row>
    <row r="24" spans="1:56" x14ac:dyDescent="0.35">
      <c r="A24" s="1">
        <v>3</v>
      </c>
      <c r="B24" s="1" t="s">
        <v>3486</v>
      </c>
      <c r="C24" s="1">
        <v>763.00000145286322</v>
      </c>
      <c r="D24" s="1">
        <v>0</v>
      </c>
      <c r="E24">
        <f>(R24-S24*(1000-T24)/(1000-U24))*AK24</f>
        <v>-3.1921896781915167</v>
      </c>
      <c r="F24">
        <f>IF(AV24&lt;&gt;0,1/(1/AV24-1/N24),0)</f>
        <v>2.5397347896386262</v>
      </c>
      <c r="G24">
        <f>((AY24-AL24/2)*S24-E24)/(AY24+AL24/2)</f>
        <v>385.00229942125509</v>
      </c>
      <c r="H24">
        <f>AL24*1000</f>
        <v>28.464167891927868</v>
      </c>
      <c r="I24">
        <f>(AQ24-AW24)</f>
        <v>1.5708932165015108</v>
      </c>
      <c r="J24">
        <f>(P24+AP24*D24)</f>
        <v>31.29619026184082</v>
      </c>
      <c r="K24" s="1">
        <v>2.72</v>
      </c>
      <c r="L24">
        <f>(K24*AE24+AF24)</f>
        <v>2.140174012184143</v>
      </c>
      <c r="M24" s="1">
        <v>0.5</v>
      </c>
      <c r="N24">
        <f>L24*(M24+1)*(M24+1)/(M24*M24+1)</f>
        <v>3.8523132219314578</v>
      </c>
      <c r="O24" s="1">
        <v>31.347007751464844</v>
      </c>
      <c r="P24" s="1">
        <v>31.29619026184082</v>
      </c>
      <c r="Q24" s="1">
        <v>31.476633071899414</v>
      </c>
      <c r="R24" s="1">
        <v>400.02008056640625</v>
      </c>
      <c r="S24" s="1">
        <v>392.76608276367188</v>
      </c>
      <c r="T24" s="1">
        <v>9.2131891250610352</v>
      </c>
      <c r="U24" s="1">
        <v>34.179683685302734</v>
      </c>
      <c r="V24" s="1">
        <v>17.675029754638672</v>
      </c>
      <c r="W24" s="1">
        <v>65.571968078613281</v>
      </c>
      <c r="X24" s="1">
        <v>299.50643920898438</v>
      </c>
      <c r="Y24" s="1">
        <v>50.968132019042969</v>
      </c>
      <c r="Z24" s="1">
        <v>0.29730156064033508</v>
      </c>
      <c r="AA24" s="1">
        <v>88.275718688964844</v>
      </c>
      <c r="AB24" s="1">
        <v>14.231230735778809</v>
      </c>
      <c r="AC24" s="1">
        <v>1.2435280084609985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1.1011266147389127</v>
      </c>
      <c r="AL24">
        <f>(U24-T24)/(1000-U24)*AK24</f>
        <v>2.8464167891927867E-2</v>
      </c>
      <c r="AM24">
        <f>(P24+273.15)</f>
        <v>304.4461902618408</v>
      </c>
      <c r="AN24">
        <f>(O24+273.15)</f>
        <v>304.49700775146482</v>
      </c>
      <c r="AO24">
        <f>(Y24*AG24+Z24*AH24)*AI24</f>
        <v>8.1549009407706308</v>
      </c>
      <c r="AP24">
        <f>((AO24+0.00000010773*(AN24^4-AM24^4))-AL24*44100)/(L24*51.4+0.00000043092*AM24^3)</f>
        <v>-10.203404381410168</v>
      </c>
      <c r="AQ24">
        <f>0.61365*EXP(17.502*J24/(240.97+J24))</f>
        <v>4.588129358383096</v>
      </c>
      <c r="AR24">
        <f>AQ24*1000/AA24</f>
        <v>51.974987307088874</v>
      </c>
      <c r="AS24">
        <f>(AR24-U24)</f>
        <v>17.79530362178614</v>
      </c>
      <c r="AT24">
        <f>IF(D24,P24,(O24+P24)/2)</f>
        <v>31.321599006652832</v>
      </c>
      <c r="AU24">
        <f>0.61365*EXP(17.502*AT24/(240.97+AT24))</f>
        <v>4.5947661087305898</v>
      </c>
      <c r="AV24">
        <f>IF(AS24&lt;&gt;0,(1000-(AR24+U24)/2)/AS24*AL24,0)</f>
        <v>1.5306289772252466</v>
      </c>
      <c r="AW24">
        <f>U24*AA24/1000</f>
        <v>3.0172361418815852</v>
      </c>
      <c r="AX24">
        <f>(AU24-AW24)</f>
        <v>1.5775299668490046</v>
      </c>
      <c r="AY24">
        <f>1/(1.6/F24+1.37/N24)</f>
        <v>1.0145923553205261</v>
      </c>
      <c r="AZ24">
        <f>G24*AA24*0.001</f>
        <v>33.98635467831533</v>
      </c>
      <c r="BA24">
        <f>G24/S24</f>
        <v>0.98023306063551252</v>
      </c>
      <c r="BB24">
        <f>(1-AL24*AA24/AQ24/F24)*100</f>
        <v>78.436674810731446</v>
      </c>
      <c r="BC24">
        <f>(S24-E24/(N24/1.35))</f>
        <v>393.8847498650448</v>
      </c>
      <c r="BD24">
        <f>E24*BB24/100/BC24</f>
        <v>-6.3568021815586873E-3</v>
      </c>
    </row>
    <row r="25" spans="1:56" x14ac:dyDescent="0.35">
      <c r="A25" s="1" t="s">
        <v>0</v>
      </c>
      <c r="B25" s="1" t="s">
        <v>3485</v>
      </c>
      <c r="K25" s="1">
        <v>2.72</v>
      </c>
    </row>
    <row r="26" spans="1:56" x14ac:dyDescent="0.35">
      <c r="A26" s="1" t="s">
        <v>0</v>
      </c>
      <c r="B26" s="1" t="s">
        <v>3484</v>
      </c>
      <c r="K26" s="1">
        <v>2.72</v>
      </c>
    </row>
    <row r="27" spans="1:56" x14ac:dyDescent="0.35">
      <c r="A27" s="1">
        <v>4</v>
      </c>
      <c r="B27" s="1" t="s">
        <v>3483</v>
      </c>
      <c r="C27" s="1">
        <v>967.00000145286322</v>
      </c>
      <c r="D27" s="1">
        <v>0</v>
      </c>
      <c r="E27">
        <f>(R27-S27*(1000-T27)/(1000-U27))*AK27</f>
        <v>-3.0651489365674967</v>
      </c>
      <c r="F27">
        <f>IF(AV27&lt;&gt;0,1/(1/AV27-1/N27),0)</f>
        <v>2.4219024260536801</v>
      </c>
      <c r="G27">
        <f>((AY27-AL27/2)*S27-E27)/(AY27+AL27/2)</f>
        <v>384.86727832392336</v>
      </c>
      <c r="H27">
        <f>AL27*1000</f>
        <v>28.021215106178737</v>
      </c>
      <c r="I27">
        <f>(AQ27-AW27)</f>
        <v>1.5918634959550748</v>
      </c>
      <c r="J27">
        <f>(P27+AP27*D27)</f>
        <v>31.343801498413086</v>
      </c>
      <c r="K27" s="1">
        <v>2.72</v>
      </c>
      <c r="L27">
        <f>(K27*AE27+AF27)</f>
        <v>2.140174012184143</v>
      </c>
      <c r="M27" s="1">
        <v>0.5</v>
      </c>
      <c r="N27">
        <f>L27*(M27+1)*(M27+1)/(M27*M27+1)</f>
        <v>3.8523132219314578</v>
      </c>
      <c r="O27" s="1">
        <v>31.337331771850586</v>
      </c>
      <c r="P27" s="1">
        <v>31.343801498413086</v>
      </c>
      <c r="Q27" s="1">
        <v>31.467046737670898</v>
      </c>
      <c r="R27" s="1">
        <v>400.03506469726563</v>
      </c>
      <c r="S27" s="1">
        <v>392.82546997070313</v>
      </c>
      <c r="T27" s="1">
        <v>9.5115814208984375</v>
      </c>
      <c r="U27" s="1">
        <v>34.080860137939453</v>
      </c>
      <c r="V27" s="1">
        <v>18.258718490600586</v>
      </c>
      <c r="W27" s="1">
        <v>65.422645568847656</v>
      </c>
      <c r="X27" s="1">
        <v>299.64306640625</v>
      </c>
      <c r="Y27" s="1">
        <v>100.73739624023438</v>
      </c>
      <c r="Z27" s="1">
        <v>0.13620732724666595</v>
      </c>
      <c r="AA27" s="1">
        <v>88.281478881835938</v>
      </c>
      <c r="AB27" s="1">
        <v>14.258745193481445</v>
      </c>
      <c r="AC27" s="1">
        <v>1.2480955123901367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1.1016289206112131</v>
      </c>
      <c r="AL27">
        <f>(U27-T27)/(1000-U27)*AK27</f>
        <v>2.8021215106178738E-2</v>
      </c>
      <c r="AM27">
        <f>(P27+273.15)</f>
        <v>304.49380149841306</v>
      </c>
      <c r="AN27">
        <f>(O27+273.15)</f>
        <v>304.48733177185056</v>
      </c>
      <c r="AO27">
        <f>(Y27*AG27+Z27*AH27)*AI27</f>
        <v>16.117983038172497</v>
      </c>
      <c r="AP27">
        <f>((AO27+0.00000010773*(AN27^4-AM27^4))-AL27*44100)/(L27*51.4+0.00000043092*AM27^3)</f>
        <v>-9.9835581427058742</v>
      </c>
      <c r="AQ27">
        <f>0.61365*EXP(17.502*J27/(240.97+J27))</f>
        <v>4.6005722304973808</v>
      </c>
      <c r="AR27">
        <f>AQ27*1000/AA27</f>
        <v>52.11254148398681</v>
      </c>
      <c r="AS27">
        <f>(AR27-U27)</f>
        <v>18.031681346047357</v>
      </c>
      <c r="AT27">
        <f>IF(D27,P27,(O27+P27)/2)</f>
        <v>31.340566635131836</v>
      </c>
      <c r="AU27">
        <f>0.61365*EXP(17.502*AT27/(240.97+AT27))</f>
        <v>4.5997258915168366</v>
      </c>
      <c r="AV27">
        <f>IF(AS27&lt;&gt;0,(1000-(AR27+U27)/2)/AS27*AL27,0)</f>
        <v>1.4870267873420355</v>
      </c>
      <c r="AW27">
        <f>U27*AA27/1000</f>
        <v>3.008708734542306</v>
      </c>
      <c r="AX27">
        <f>(AU27-AW27)</f>
        <v>1.5910171569745306</v>
      </c>
      <c r="AY27">
        <f>1/(1.6/F27+1.37/N27)</f>
        <v>0.98399225656254108</v>
      </c>
      <c r="AZ27">
        <f>G27*AA27*0.001</f>
        <v>33.976652503663118</v>
      </c>
      <c r="BA27">
        <f>G27/S27</f>
        <v>0.97974115159240238</v>
      </c>
      <c r="BB27">
        <f>(1-AL27*AA27/AQ27/F27)*100</f>
        <v>77.798206041038441</v>
      </c>
      <c r="BC27">
        <f>(S27-E27/(N27/1.35))</f>
        <v>393.89961706777939</v>
      </c>
      <c r="BD27">
        <f>E27*BB27/100/BC27</f>
        <v>-6.053905060601137E-3</v>
      </c>
    </row>
    <row r="28" spans="1:56" x14ac:dyDescent="0.35">
      <c r="A28" s="1" t="s">
        <v>0</v>
      </c>
      <c r="B28" s="1" t="s">
        <v>3482</v>
      </c>
      <c r="K28" s="1">
        <v>2.72</v>
      </c>
    </row>
    <row r="29" spans="1:56" x14ac:dyDescent="0.35">
      <c r="A29" s="1" t="s">
        <v>0</v>
      </c>
      <c r="B29" s="1" t="s">
        <v>3481</v>
      </c>
      <c r="K29" s="1">
        <v>2.72</v>
      </c>
    </row>
    <row r="30" spans="1:56" x14ac:dyDescent="0.35">
      <c r="A30" s="1">
        <v>5</v>
      </c>
      <c r="B30" s="1" t="s">
        <v>3480</v>
      </c>
      <c r="C30" s="1">
        <v>1171.0000014528632</v>
      </c>
      <c r="D30" s="1">
        <v>0</v>
      </c>
      <c r="E30">
        <f>(R30-S30*(1000-T30)/(1000-U30))*AK30</f>
        <v>-2.7178675979567055</v>
      </c>
      <c r="F30">
        <f>IF(AV30&lt;&gt;0,1/(1/AV30-1/N30),0)</f>
        <v>2.3350279267377849</v>
      </c>
      <c r="G30">
        <f>((AY30-AL30/2)*S30-E30)/(AY30+AL30/2)</f>
        <v>384.22189929952913</v>
      </c>
      <c r="H30">
        <f>AL30*1000</f>
        <v>27.592616837913958</v>
      </c>
      <c r="I30">
        <f>(AQ30-AW30)</f>
        <v>1.6033713500393572</v>
      </c>
      <c r="J30">
        <f>(P30+AP30*D30)</f>
        <v>31.361114501953125</v>
      </c>
      <c r="K30" s="1">
        <v>2.72</v>
      </c>
      <c r="L30">
        <f>(K30*AE30+AF30)</f>
        <v>2.140174012184143</v>
      </c>
      <c r="M30" s="1">
        <v>0.5</v>
      </c>
      <c r="N30">
        <f>L30*(M30+1)*(M30+1)/(M30*M30+1)</f>
        <v>3.8523132219314578</v>
      </c>
      <c r="O30" s="1">
        <v>31.338333129882813</v>
      </c>
      <c r="P30" s="1">
        <v>31.361114501953125</v>
      </c>
      <c r="Q30" s="1">
        <v>31.467588424682617</v>
      </c>
      <c r="R30" s="1">
        <v>399.9130859375</v>
      </c>
      <c r="S30" s="1">
        <v>392.54730224609375</v>
      </c>
      <c r="T30" s="1">
        <v>9.8034048080444336</v>
      </c>
      <c r="U30" s="1">
        <v>34.001323699951172</v>
      </c>
      <c r="V30" s="1">
        <v>18.818126678466797</v>
      </c>
      <c r="W30" s="1">
        <v>65.267242431640625</v>
      </c>
      <c r="X30" s="1">
        <v>299.61276245117188</v>
      </c>
      <c r="Y30" s="1">
        <v>150.51991271972656</v>
      </c>
      <c r="Z30" s="1">
        <v>0.41124579310417175</v>
      </c>
      <c r="AA30" s="1">
        <v>88.282821655273438</v>
      </c>
      <c r="AB30" s="1">
        <v>14.191924095153809</v>
      </c>
      <c r="AC30" s="1">
        <v>1.2519083023071289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1.1015175090116609</v>
      </c>
      <c r="AL30">
        <f>(U30-T30)/(1000-U30)*AK30</f>
        <v>2.7592616837913957E-2</v>
      </c>
      <c r="AM30">
        <f>(P30+273.15)</f>
        <v>304.5111145019531</v>
      </c>
      <c r="AN30">
        <f>(O30+273.15)</f>
        <v>304.48833312988279</v>
      </c>
      <c r="AO30">
        <f>(Y30*AG30+Z30*AH30)*AI30</f>
        <v>24.083185496855094</v>
      </c>
      <c r="AP30">
        <f>((AO30+0.00000010773*(AN30^4-AM30^4))-AL30*44100)/(L30*51.4+0.00000043092*AM30^3)</f>
        <v>-9.7651077651343012</v>
      </c>
      <c r="AQ30">
        <f>0.61365*EXP(17.502*J30/(240.97+J30))</f>
        <v>4.6051041462853686</v>
      </c>
      <c r="AR30">
        <f>AQ30*1000/AA30</f>
        <v>52.163082918524836</v>
      </c>
      <c r="AS30">
        <f>(AR30-U30)</f>
        <v>18.161759218573664</v>
      </c>
      <c r="AT30">
        <f>IF(D30,P30,(O30+P30)/2)</f>
        <v>31.349723815917969</v>
      </c>
      <c r="AU30">
        <f>0.61365*EXP(17.502*AT30/(240.97+AT30))</f>
        <v>4.6021220409572665</v>
      </c>
      <c r="AV30">
        <f>IF(AS30&lt;&gt;0,(1000-(AR30+U30)/2)/AS30*AL30,0)</f>
        <v>1.4538165489203461</v>
      </c>
      <c r="AW30">
        <f>U30*AA30/1000</f>
        <v>3.0017327962460114</v>
      </c>
      <c r="AX30">
        <f>(AU30-AW30)</f>
        <v>1.6003892447112551</v>
      </c>
      <c r="AY30">
        <f>1/(1.6/F30+1.37/N30)</f>
        <v>0.96075588512076304</v>
      </c>
      <c r="AZ30">
        <f>G30*AA30*0.001</f>
        <v>33.920193411910759</v>
      </c>
      <c r="BA30">
        <f>G30/S30</f>
        <v>0.9787913382694825</v>
      </c>
      <c r="BB30">
        <f>(1-AL30*AA30/AQ30/F30)*100</f>
        <v>77.346382662229445</v>
      </c>
      <c r="BC30">
        <f>(S30-E30/(N30/1.35))</f>
        <v>393.4997484896528</v>
      </c>
      <c r="BD30">
        <f>E30*BB30/100/BC30</f>
        <v>-5.3422455303643339E-3</v>
      </c>
    </row>
    <row r="31" spans="1:56" x14ac:dyDescent="0.35">
      <c r="A31" s="1" t="s">
        <v>0</v>
      </c>
      <c r="B31" s="1" t="s">
        <v>3479</v>
      </c>
      <c r="K31" s="1">
        <v>2.72</v>
      </c>
    </row>
    <row r="32" spans="1:56" x14ac:dyDescent="0.35">
      <c r="A32" s="1" t="s">
        <v>0</v>
      </c>
      <c r="B32" s="1" t="s">
        <v>3478</v>
      </c>
      <c r="K32" s="1">
        <v>2.72</v>
      </c>
    </row>
    <row r="33" spans="1:56" x14ac:dyDescent="0.35">
      <c r="A33" s="1">
        <v>6</v>
      </c>
      <c r="B33" s="1" t="s">
        <v>3477</v>
      </c>
      <c r="C33" s="1">
        <v>1375.0000014528632</v>
      </c>
      <c r="D33" s="1">
        <v>0</v>
      </c>
      <c r="E33">
        <f>(R33-S33*(1000-T33)/(1000-U33))*AK33</f>
        <v>-2.6108486182528852</v>
      </c>
      <c r="F33">
        <f>IF(AV33&lt;&gt;0,1/(1/AV33-1/N33),0)</f>
        <v>2.3094392747381258</v>
      </c>
      <c r="G33">
        <f>((AY33-AL33/2)*S33-E33)/(AY33+AL33/2)</f>
        <v>384.26296798643449</v>
      </c>
      <c r="H33">
        <f>AL33*1000</f>
        <v>27.411330211691912</v>
      </c>
      <c r="I33">
        <f>(AQ33-AW33)</f>
        <v>1.6035652321926732</v>
      </c>
      <c r="J33">
        <f>(P33+AP33*D33)</f>
        <v>31.400093078613281</v>
      </c>
      <c r="K33" s="1">
        <v>2.72</v>
      </c>
      <c r="L33">
        <f>(K33*AE33+AF33)</f>
        <v>2.140174012184143</v>
      </c>
      <c r="M33" s="1">
        <v>0.5</v>
      </c>
      <c r="N33">
        <f>L33*(M33+1)*(M33+1)/(M33*M33+1)</f>
        <v>3.8523132219314578</v>
      </c>
      <c r="O33" s="1">
        <v>31.372552871704102</v>
      </c>
      <c r="P33" s="1">
        <v>31.400093078613281</v>
      </c>
      <c r="Q33" s="1">
        <v>31.487882614135742</v>
      </c>
      <c r="R33" s="1">
        <v>400.09060668945313</v>
      </c>
      <c r="S33" s="1">
        <v>392.69012451171875</v>
      </c>
      <c r="T33" s="1">
        <v>10.084736824035645</v>
      </c>
      <c r="U33" s="1">
        <v>34.116245269775391</v>
      </c>
      <c r="V33" s="1">
        <v>19.319738388061523</v>
      </c>
      <c r="W33" s="1">
        <v>65.357864379882813</v>
      </c>
      <c r="X33" s="1">
        <v>299.66970825195313</v>
      </c>
      <c r="Y33" s="1">
        <v>300.5653076171875</v>
      </c>
      <c r="Z33" s="1">
        <v>0.22002342343330383</v>
      </c>
      <c r="AA33" s="1">
        <v>88.279243469238281</v>
      </c>
      <c r="AB33" s="1">
        <v>14.259345054626465</v>
      </c>
      <c r="AC33" s="1">
        <v>1.2501251697540283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1.1017268685733568</v>
      </c>
      <c r="AL33">
        <f>(U33-T33)/(1000-U33)*AK33</f>
        <v>2.7411330211691912E-2</v>
      </c>
      <c r="AM33">
        <f>(P33+273.15)</f>
        <v>304.55009307861326</v>
      </c>
      <c r="AN33">
        <f>(O33+273.15)</f>
        <v>304.52255287170408</v>
      </c>
      <c r="AO33">
        <f>(Y33*AG33+Z33*AH33)*AI33</f>
        <v>48.090448143844696</v>
      </c>
      <c r="AP33">
        <f>((AO33+0.00000010773*(AN33^4-AM33^4))-AL33*44100)/(L33*51.4+0.00000043092*AM33^3)</f>
        <v>-9.5032781846074954</v>
      </c>
      <c r="AQ33">
        <f>0.61365*EXP(17.502*J33/(240.97+J33))</f>
        <v>4.6153215546194239</v>
      </c>
      <c r="AR33">
        <f>AQ33*1000/AA33</f>
        <v>52.280936868559323</v>
      </c>
      <c r="AS33">
        <f>(AR33-U33)</f>
        <v>18.164691598783932</v>
      </c>
      <c r="AT33">
        <f>IF(D33,P33,(O33+P33)/2)</f>
        <v>31.386322975158691</v>
      </c>
      <c r="AU33">
        <f>0.61365*EXP(17.502*AT33/(240.97+AT33))</f>
        <v>4.6117097607580977</v>
      </c>
      <c r="AV33">
        <f>IF(AS33&lt;&gt;0,(1000-(AR33+U33)/2)/AS33*AL33,0)</f>
        <v>1.4438560228003512</v>
      </c>
      <c r="AW33">
        <f>U33*AA33/1000</f>
        <v>3.0117563224267507</v>
      </c>
      <c r="AX33">
        <f>(AU33-AW33)</f>
        <v>1.599953438331347</v>
      </c>
      <c r="AY33">
        <f>1/(1.6/F33+1.37/N33)</f>
        <v>0.95379862072835719</v>
      </c>
      <c r="AZ33">
        <f>G33*AA33*0.001</f>
        <v>33.922444107086562</v>
      </c>
      <c r="BA33">
        <f>G33/S33</f>
        <v>0.97853993263578298</v>
      </c>
      <c r="BB33">
        <f>(1-AL33*AA33/AQ33/F33)*100</f>
        <v>77.297159254732151</v>
      </c>
      <c r="BC33">
        <f>(S33-E33/(N33/1.35))</f>
        <v>393.60506715308429</v>
      </c>
      <c r="BD33">
        <f>E33*BB33/100/BC33</f>
        <v>-5.1272505939716599E-3</v>
      </c>
    </row>
    <row r="34" spans="1:56" x14ac:dyDescent="0.35">
      <c r="A34" s="1" t="s">
        <v>0</v>
      </c>
      <c r="B34" s="1" t="s">
        <v>3476</v>
      </c>
      <c r="K34" s="1">
        <v>2.72</v>
      </c>
    </row>
    <row r="35" spans="1:56" x14ac:dyDescent="0.35">
      <c r="A35" s="1" t="s">
        <v>0</v>
      </c>
      <c r="B35" s="1" t="s">
        <v>3475</v>
      </c>
      <c r="K35" s="1">
        <v>2.72</v>
      </c>
    </row>
    <row r="36" spans="1:56" x14ac:dyDescent="0.35">
      <c r="A36" s="1">
        <v>7</v>
      </c>
      <c r="B36" s="1" t="s">
        <v>3474</v>
      </c>
      <c r="C36" s="1">
        <v>1579.0000014528632</v>
      </c>
      <c r="D36" s="1">
        <v>0</v>
      </c>
      <c r="E36">
        <f>(R36-S36*(1000-T36)/(1000-U36))*AK36</f>
        <v>-2.3162840326086935</v>
      </c>
      <c r="F36">
        <f>IF(AV36&lt;&gt;0,1/(1/AV36-1/N36),0)</f>
        <v>2.3536017622507166</v>
      </c>
      <c r="G36">
        <f>((AY36-AL36/2)*S36-E36)/(AY36+AL36/2)</f>
        <v>383.70906895285594</v>
      </c>
      <c r="H36">
        <f>AL36*1000</f>
        <v>27.392136988628877</v>
      </c>
      <c r="I36">
        <f>(AQ36-AW36)</f>
        <v>1.5833615504159919</v>
      </c>
      <c r="J36">
        <f>(P36+AP36*D36)</f>
        <v>31.405118942260742</v>
      </c>
      <c r="K36" s="1">
        <v>2.72</v>
      </c>
      <c r="L36">
        <f>(K36*AE36+AF36)</f>
        <v>2.140174012184143</v>
      </c>
      <c r="M36" s="1">
        <v>0.5</v>
      </c>
      <c r="N36">
        <f>L36*(M36+1)*(M36+1)/(M36*M36+1)</f>
        <v>3.8523132219314578</v>
      </c>
      <c r="O36" s="1">
        <v>31.405122756958008</v>
      </c>
      <c r="P36" s="1">
        <v>31.405118942260742</v>
      </c>
      <c r="Q36" s="1">
        <v>31.517921447753906</v>
      </c>
      <c r="R36" s="1">
        <v>399.96734619140625</v>
      </c>
      <c r="S36" s="1">
        <v>392.31585693359375</v>
      </c>
      <c r="T36" s="1">
        <v>10.353548049926758</v>
      </c>
      <c r="U36" s="1">
        <v>34.361465454101563</v>
      </c>
      <c r="V36" s="1">
        <v>19.797197341918945</v>
      </c>
      <c r="W36" s="1">
        <v>65.703147888183594</v>
      </c>
      <c r="X36" s="1">
        <v>299.67803955078125</v>
      </c>
      <c r="Y36" s="1">
        <v>499.90335083007813</v>
      </c>
      <c r="Z36" s="1">
        <v>0.2986035943031311</v>
      </c>
      <c r="AA36" s="1">
        <v>88.275596618652344</v>
      </c>
      <c r="AB36" s="1">
        <v>14.308333396911621</v>
      </c>
      <c r="AC36" s="1">
        <v>1.2526149749755859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1.1017574983484602</v>
      </c>
      <c r="AL36">
        <f>(U36-T36)/(1000-U36)*AK36</f>
        <v>2.7392136988628878E-2</v>
      </c>
      <c r="AM36">
        <f>(P36+273.15)</f>
        <v>304.55511894226072</v>
      </c>
      <c r="AN36">
        <f>(O36+273.15)</f>
        <v>304.55512275695799</v>
      </c>
      <c r="AO36">
        <f>(Y36*AG36+Z36*AH36)*AI36</f>
        <v>79.984534345018801</v>
      </c>
      <c r="AP36">
        <f>((AO36+0.00000010773*(AN36^4-AM36^4))-AL36*44100)/(L36*51.4+0.00000043092*AM36^3)</f>
        <v>-9.23251337449617</v>
      </c>
      <c r="AQ36">
        <f>0.61365*EXP(17.502*J36/(240.97+J36))</f>
        <v>4.6166404140680193</v>
      </c>
      <c r="AR36">
        <f>AQ36*1000/AA36</f>
        <v>52.298036953652698</v>
      </c>
      <c r="AS36">
        <f>(AR36-U36)</f>
        <v>17.936571499551135</v>
      </c>
      <c r="AT36">
        <f>IF(D36,P36,(O36+P36)/2)</f>
        <v>31.405120849609375</v>
      </c>
      <c r="AU36">
        <f>0.61365*EXP(17.502*AT36/(240.97+AT36))</f>
        <v>4.6166409146462293</v>
      </c>
      <c r="AV36">
        <f>IF(AS36&lt;&gt;0,(1000-(AR36+U36)/2)/AS36*AL36,0)</f>
        <v>1.4609950685739945</v>
      </c>
      <c r="AW36">
        <f>U36*AA36/1000</f>
        <v>3.0332788636520274</v>
      </c>
      <c r="AX36">
        <f>(AU36-AW36)</f>
        <v>1.5833620509942019</v>
      </c>
      <c r="AY36">
        <f>1/(1.6/F36+1.37/N36)</f>
        <v>0.96577335519712448</v>
      </c>
      <c r="AZ36">
        <f>G36*AA36*0.001</f>
        <v>33.872146989800967</v>
      </c>
      <c r="BA36">
        <f>G36/S36</f>
        <v>0.97806158525426456</v>
      </c>
      <c r="BB36">
        <f>(1-AL36*AA36/AQ36/F36)*100</f>
        <v>77.746027514529473</v>
      </c>
      <c r="BC36">
        <f>(S36-E36/(N36/1.35))</f>
        <v>393.12757271678078</v>
      </c>
      <c r="BD36">
        <f>E36*BB36/100/BC36</f>
        <v>-4.5807492180253758E-3</v>
      </c>
    </row>
    <row r="37" spans="1:56" x14ac:dyDescent="0.35">
      <c r="A37" s="1" t="s">
        <v>0</v>
      </c>
      <c r="B37" s="1" t="s">
        <v>3473</v>
      </c>
      <c r="K37" s="1">
        <v>2.72</v>
      </c>
    </row>
    <row r="38" spans="1:56" x14ac:dyDescent="0.35">
      <c r="A38" s="1" t="s">
        <v>0</v>
      </c>
      <c r="B38" s="1" t="s">
        <v>3472</v>
      </c>
      <c r="K38" s="1">
        <v>2.72</v>
      </c>
    </row>
    <row r="39" spans="1:56" x14ac:dyDescent="0.35">
      <c r="A39" s="1">
        <v>8</v>
      </c>
      <c r="B39" s="1" t="s">
        <v>3471</v>
      </c>
      <c r="C39" s="1">
        <v>1783.0000014528632</v>
      </c>
      <c r="D39" s="1">
        <v>0</v>
      </c>
      <c r="E39">
        <f>(R39-S39*(1000-T39)/(1000-U39))*AK39</f>
        <v>-2.3552832001899366</v>
      </c>
      <c r="F39">
        <f>IF(AV39&lt;&gt;0,1/(1/AV39-1/N39),0)</f>
        <v>2.4881431099815283</v>
      </c>
      <c r="G39">
        <f>((AY39-AL39/2)*S39-E39)/(AY39+AL39/2)</f>
        <v>383.8190295217039</v>
      </c>
      <c r="H39">
        <f>AL39*1000</f>
        <v>27.605992092987233</v>
      </c>
      <c r="I39">
        <f>(AQ39-AW39)</f>
        <v>1.5418208083074805</v>
      </c>
      <c r="J39">
        <f>(P39+AP39*D39)</f>
        <v>31.396482467651367</v>
      </c>
      <c r="K39" s="1">
        <v>2.72</v>
      </c>
      <c r="L39">
        <f>(K39*AE39+AF39)</f>
        <v>2.140174012184143</v>
      </c>
      <c r="M39" s="1">
        <v>0.5</v>
      </c>
      <c r="N39">
        <f>L39*(M39+1)*(M39+1)/(M39*M39+1)</f>
        <v>3.8523132219314578</v>
      </c>
      <c r="O39" s="1">
        <v>31.448797225952148</v>
      </c>
      <c r="P39" s="1">
        <v>31.396482467651367</v>
      </c>
      <c r="Q39" s="1">
        <v>31.561752319335938</v>
      </c>
      <c r="R39" s="1">
        <v>399.85235595703125</v>
      </c>
      <c r="S39" s="1">
        <v>392.16360473632813</v>
      </c>
      <c r="T39" s="1">
        <v>10.621212959289551</v>
      </c>
      <c r="U39" s="1">
        <v>34.806434631347656</v>
      </c>
      <c r="V39" s="1">
        <v>20.258617401123047</v>
      </c>
      <c r="W39" s="1">
        <v>66.388862609863281</v>
      </c>
      <c r="X39" s="1">
        <v>299.6654052734375</v>
      </c>
      <c r="Y39" s="1">
        <v>750.20758056640625</v>
      </c>
      <c r="Z39" s="1">
        <v>0.27896192669868469</v>
      </c>
      <c r="AA39" s="1">
        <v>88.275444030761719</v>
      </c>
      <c r="AB39" s="1">
        <v>14.35787296295166</v>
      </c>
      <c r="AC39" s="1">
        <v>1.2589397430419922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1.1017110487994024</v>
      </c>
      <c r="AL39">
        <f>(U39-T39)/(1000-U39)*AK39</f>
        <v>2.7605992092987232E-2</v>
      </c>
      <c r="AM39">
        <f>(P39+273.15)</f>
        <v>304.54648246765134</v>
      </c>
      <c r="AN39">
        <f>(O39+273.15)</f>
        <v>304.59879722595213</v>
      </c>
      <c r="AO39">
        <f>(Y39*AG39+Z39*AH39)*AI39</f>
        <v>120.03321020767362</v>
      </c>
      <c r="AP39">
        <f>((AO39+0.00000010773*(AN39^4-AM39^4))-AL39*44100)/(L39*51.4+0.00000043092*AM39^3)</f>
        <v>-8.9767775326319619</v>
      </c>
      <c r="AQ39">
        <f>0.61365*EXP(17.502*J39/(240.97+J39))</f>
        <v>4.6143742805173771</v>
      </c>
      <c r="AR39">
        <f>AQ39*1000/AA39</f>
        <v>52.272456187355864</v>
      </c>
      <c r="AS39">
        <f>(AR39-U39)</f>
        <v>17.466021556008208</v>
      </c>
      <c r="AT39">
        <f>IF(D39,P39,(O39+P39)/2)</f>
        <v>31.422639846801758</v>
      </c>
      <c r="AU39">
        <f>0.61365*EXP(17.502*AT39/(240.97+AT39))</f>
        <v>4.6212407200319969</v>
      </c>
      <c r="AV39">
        <f>IF(AS39&lt;&gt;0,(1000-(AR39+U39)/2)/AS39*AL39,0)</f>
        <v>1.5117376571770451</v>
      </c>
      <c r="AW39">
        <f>U39*AA39/1000</f>
        <v>3.0725534722098966</v>
      </c>
      <c r="AX39">
        <f>(AU39-AW39)</f>
        <v>1.5486872478221003</v>
      </c>
      <c r="AY39">
        <f>1/(1.6/F39+1.37/N39)</f>
        <v>1.0013214355091231</v>
      </c>
      <c r="AZ39">
        <f>G39*AA39*0.001</f>
        <v>33.881795258484452</v>
      </c>
      <c r="BA39">
        <f>G39/S39</f>
        <v>0.97872169902091066</v>
      </c>
      <c r="BB39">
        <f>(1-AL39*AA39/AQ39/F39)*100</f>
        <v>78.774638483126424</v>
      </c>
      <c r="BC39">
        <f>(S39-E39/(N39/1.35))</f>
        <v>392.98898734077329</v>
      </c>
      <c r="BD39">
        <f>E39*BB39/100/BC39</f>
        <v>-4.7211649332926132E-3</v>
      </c>
    </row>
    <row r="40" spans="1:56" x14ac:dyDescent="0.35">
      <c r="A40" s="1" t="s">
        <v>0</v>
      </c>
      <c r="B40" s="1" t="s">
        <v>3470</v>
      </c>
      <c r="K40" s="1">
        <v>2.72</v>
      </c>
    </row>
    <row r="41" spans="1:56" x14ac:dyDescent="0.35">
      <c r="A41" s="1" t="s">
        <v>0</v>
      </c>
      <c r="B41" s="1" t="s">
        <v>3469</v>
      </c>
      <c r="K41" s="1">
        <v>2.72</v>
      </c>
    </row>
    <row r="42" spans="1:56" x14ac:dyDescent="0.35">
      <c r="A42" s="1">
        <v>9</v>
      </c>
      <c r="B42" s="1" t="s">
        <v>3468</v>
      </c>
      <c r="C42" s="1">
        <v>1987.0000014528632</v>
      </c>
      <c r="D42" s="1">
        <v>0</v>
      </c>
      <c r="E42">
        <f>(R42-S42*(1000-T42)/(1000-U42))*AK42</f>
        <v>-2.1731767724940991</v>
      </c>
      <c r="F42">
        <f>IF(AV42&lt;&gt;0,1/(1/AV42-1/N42),0)</f>
        <v>2.5801750259644809</v>
      </c>
      <c r="G42">
        <f>((AY42-AL42/2)*S42-E42)/(AY42+AL42/2)</f>
        <v>383.65980954182436</v>
      </c>
      <c r="H42">
        <f>AL42*1000</f>
        <v>27.898055100804008</v>
      </c>
      <c r="I42">
        <f>(AQ42-AW42)</f>
        <v>1.5237487257951061</v>
      </c>
      <c r="J42">
        <f>(P42+AP42*D42)</f>
        <v>31.497385025024414</v>
      </c>
      <c r="K42" s="1">
        <v>2.72</v>
      </c>
      <c r="L42">
        <f>(K42*AE42+AF42)</f>
        <v>2.140174012184143</v>
      </c>
      <c r="M42" s="1">
        <v>0.5</v>
      </c>
      <c r="N42">
        <f>L42*(M42+1)*(M42+1)/(M42*M42+1)</f>
        <v>3.8523132219314578</v>
      </c>
      <c r="O42" s="1">
        <v>31.558097839355469</v>
      </c>
      <c r="P42" s="1">
        <v>31.497385025024414</v>
      </c>
      <c r="Q42" s="1">
        <v>31.638896942138672</v>
      </c>
      <c r="R42" s="1">
        <v>400.05426025390625</v>
      </c>
      <c r="S42" s="1">
        <v>392.09793090820313</v>
      </c>
      <c r="T42" s="1">
        <v>10.882942199707031</v>
      </c>
      <c r="U42" s="1">
        <v>35.311206817626953</v>
      </c>
      <c r="V42" s="1">
        <v>20.629674911499023</v>
      </c>
      <c r="W42" s="1">
        <v>66.935821533203125</v>
      </c>
      <c r="X42" s="1">
        <v>299.66598510742188</v>
      </c>
      <c r="Y42" s="1">
        <v>999.90869140625</v>
      </c>
      <c r="Z42" s="1">
        <v>0</v>
      </c>
      <c r="AA42" s="1">
        <v>88.276847839355469</v>
      </c>
      <c r="AB42" s="1">
        <v>14.586550712585449</v>
      </c>
      <c r="AC42" s="1">
        <v>1.2631018161773682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1.101713180541992</v>
      </c>
      <c r="AL42">
        <f>(U42-T42)/(1000-U42)*AK42</f>
        <v>2.7898055100804009E-2</v>
      </c>
      <c r="AM42">
        <f>(P42+273.15)</f>
        <v>304.64738502502439</v>
      </c>
      <c r="AN42">
        <f>(O42+273.15)</f>
        <v>304.70809783935545</v>
      </c>
      <c r="AO42">
        <f>(Y42*AG42+Z42*AH42)*AI42</f>
        <v>159.98538704904786</v>
      </c>
      <c r="AP42">
        <f>((AO42+0.00000010773*(AN42^4-AM42^4))-AL42*44100)/(L42*51.4+0.00000043092*AM42^3)</f>
        <v>-8.7534851863557321</v>
      </c>
      <c r="AQ42">
        <f>0.61365*EXP(17.502*J42/(240.97+J42))</f>
        <v>4.640910757058772</v>
      </c>
      <c r="AR42">
        <f>AQ42*1000/AA42</f>
        <v>52.572230099382494</v>
      </c>
      <c r="AS42">
        <f>(AR42-U42)</f>
        <v>17.261023281755541</v>
      </c>
      <c r="AT42">
        <f>IF(D42,P42,(O42+P42)/2)</f>
        <v>31.527741432189941</v>
      </c>
      <c r="AU42">
        <f>0.61365*EXP(17.502*AT42/(240.97+AT42))</f>
        <v>4.6489201813951704</v>
      </c>
      <c r="AV42">
        <f>IF(AS42&lt;&gt;0,(1000-(AR42+U42)/2)/AS42*AL42,0)</f>
        <v>1.5452251110869206</v>
      </c>
      <c r="AW42">
        <f>U42*AA42/1000</f>
        <v>3.1171620312636659</v>
      </c>
      <c r="AX42">
        <f>(AU42-AW42)</f>
        <v>1.5317581501315045</v>
      </c>
      <c r="AY42">
        <f>1/(1.6/F42+1.37/N42)</f>
        <v>1.0248595565285299</v>
      </c>
      <c r="AZ42">
        <f>G42*AA42*0.001</f>
        <v>33.868278628999732</v>
      </c>
      <c r="BA42">
        <f>G42/S42</f>
        <v>0.97847955650560603</v>
      </c>
      <c r="BB42">
        <f>(1-AL42*AA42/AQ42/F42)*100</f>
        <v>79.43312254680923</v>
      </c>
      <c r="BC42">
        <f>(S42-E42/(N42/1.35))</f>
        <v>392.8594963557282</v>
      </c>
      <c r="BD42">
        <f>E42*BB42/100/BC42</f>
        <v>-4.3939937429715685E-3</v>
      </c>
    </row>
    <row r="43" spans="1:56" x14ac:dyDescent="0.35">
      <c r="A43" s="1" t="s">
        <v>0</v>
      </c>
      <c r="B43" s="1" t="s">
        <v>3467</v>
      </c>
      <c r="K43" s="1">
        <v>2.72</v>
      </c>
    </row>
    <row r="44" spans="1:56" x14ac:dyDescent="0.35">
      <c r="A44" s="1" t="s">
        <v>0</v>
      </c>
      <c r="B44" s="1" t="s">
        <v>3466</v>
      </c>
      <c r="K44" s="1">
        <v>2.72</v>
      </c>
    </row>
    <row r="45" spans="1:56" x14ac:dyDescent="0.35">
      <c r="A45" s="1">
        <v>10</v>
      </c>
      <c r="B45" s="1" t="s">
        <v>3465</v>
      </c>
      <c r="C45" s="1">
        <v>2191.0000014528632</v>
      </c>
      <c r="D45" s="1">
        <v>0</v>
      </c>
      <c r="E45">
        <f>(R45-S45*(1000-T45)/(1000-U45))*AK45</f>
        <v>-1.928356609130903</v>
      </c>
      <c r="F45">
        <f>IF(AV45&lt;&gt;0,1/(1/AV45-1/N45),0)</f>
        <v>2.708749810946899</v>
      </c>
      <c r="G45">
        <f>((AY45-AL45/2)*S45-E45)/(AY45+AL45/2)</f>
        <v>383.12696294437092</v>
      </c>
      <c r="H45">
        <f>AL45*1000</f>
        <v>28.183684376664587</v>
      </c>
      <c r="I45">
        <f>(AQ45-AW45)</f>
        <v>1.4950110998534396</v>
      </c>
      <c r="J45">
        <f>(P45+AP45*D45)</f>
        <v>31.55473518371582</v>
      </c>
      <c r="K45" s="1">
        <v>2.72</v>
      </c>
      <c r="L45">
        <f>(K45*AE45+AF45)</f>
        <v>2.140174012184143</v>
      </c>
      <c r="M45" s="1">
        <v>0.5</v>
      </c>
      <c r="N45">
        <f>L45*(M45+1)*(M45+1)/(M45*M45+1)</f>
        <v>3.8523132219314578</v>
      </c>
      <c r="O45" s="1">
        <v>31.648443222045898</v>
      </c>
      <c r="P45" s="1">
        <v>31.55473518371582</v>
      </c>
      <c r="Q45" s="1">
        <v>31.717443466186523</v>
      </c>
      <c r="R45" s="1">
        <v>399.90301513671875</v>
      </c>
      <c r="S45" s="1">
        <v>391.63375854492188</v>
      </c>
      <c r="T45" s="1">
        <v>11.141171455383301</v>
      </c>
      <c r="U45" s="1">
        <v>35.809562683105469</v>
      </c>
      <c r="V45" s="1">
        <v>21.010381698608398</v>
      </c>
      <c r="W45" s="1">
        <v>67.530830383300781</v>
      </c>
      <c r="X45" s="1">
        <v>299.63232421875</v>
      </c>
      <c r="Y45" s="1">
        <v>1250.6090087890625</v>
      </c>
      <c r="Z45" s="1">
        <v>0.24098634719848633</v>
      </c>
      <c r="AA45" s="1">
        <v>88.273666381835938</v>
      </c>
      <c r="AB45" s="1">
        <v>14.688191413879395</v>
      </c>
      <c r="AC45" s="1">
        <v>1.2640281915664673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1.1015894272748159</v>
      </c>
      <c r="AL45">
        <f>(U45-T45)/(1000-U45)*AK45</f>
        <v>2.8183684376664585E-2</v>
      </c>
      <c r="AM45">
        <f>(P45+273.15)</f>
        <v>304.7047351837158</v>
      </c>
      <c r="AN45">
        <f>(O45+273.15)</f>
        <v>304.79844322204588</v>
      </c>
      <c r="AO45">
        <f>(Y45*AG45+Z45*AH45)*AI45</f>
        <v>200.09743693372366</v>
      </c>
      <c r="AP45">
        <f>((AO45+0.00000010773*(AN45^4-AM45^4))-AL45*44100)/(L45*51.4+0.00000043092*AM45^3)</f>
        <v>-8.5245165496234812</v>
      </c>
      <c r="AQ45">
        <f>0.61365*EXP(17.502*J45/(240.97+J45))</f>
        <v>4.6560524894213335</v>
      </c>
      <c r="AR45">
        <f>AQ45*1000/AA45</f>
        <v>52.745656550404803</v>
      </c>
      <c r="AS45">
        <f>(AR45-U45)</f>
        <v>16.936093867299334</v>
      </c>
      <c r="AT45">
        <f>IF(D45,P45,(O45+P45)/2)</f>
        <v>31.601589202880859</v>
      </c>
      <c r="AU45">
        <f>0.61365*EXP(17.502*AT45/(240.97+AT45))</f>
        <v>4.6684549153457002</v>
      </c>
      <c r="AV45">
        <f>IF(AS45&lt;&gt;0,(1000-(AR45+U45)/2)/AS45*AL45,0)</f>
        <v>1.5904362843832081</v>
      </c>
      <c r="AW45">
        <f>U45*AA45/1000</f>
        <v>3.1610413895678939</v>
      </c>
      <c r="AX45">
        <f>(AU45-AW45)</f>
        <v>1.5074135257778063</v>
      </c>
      <c r="AY45">
        <f>1/(1.6/F45+1.37/N45)</f>
        <v>1.0567374172282207</v>
      </c>
      <c r="AZ45">
        <f>G45*AA45*0.001</f>
        <v>33.820021708837423</v>
      </c>
      <c r="BA45">
        <f>G45/S45</f>
        <v>0.97827869683104651</v>
      </c>
      <c r="BB45">
        <f>(1-AL45*AA45/AQ45/F45)*100</f>
        <v>80.273857321374962</v>
      </c>
      <c r="BC45">
        <f>(S45-E45/(N45/1.35))</f>
        <v>392.30952950962592</v>
      </c>
      <c r="BD45">
        <f>E45*BB45/100/BC45</f>
        <v>-3.9457778020226845E-3</v>
      </c>
    </row>
    <row r="46" spans="1:56" x14ac:dyDescent="0.35">
      <c r="A46" s="1" t="s">
        <v>0</v>
      </c>
      <c r="B46" s="1" t="s">
        <v>3464</v>
      </c>
      <c r="K46" s="1">
        <v>2.72</v>
      </c>
    </row>
    <row r="47" spans="1:56" x14ac:dyDescent="0.35">
      <c r="A47" s="1" t="s">
        <v>0</v>
      </c>
      <c r="B47" s="1" t="s">
        <v>3463</v>
      </c>
      <c r="K47" s="1">
        <v>2.72</v>
      </c>
    </row>
    <row r="48" spans="1:56" x14ac:dyDescent="0.35">
      <c r="A48" s="1">
        <v>11</v>
      </c>
      <c r="B48" s="1" t="s">
        <v>3462</v>
      </c>
      <c r="C48" s="1">
        <v>2395.5000014416873</v>
      </c>
      <c r="D48" s="1">
        <v>0</v>
      </c>
      <c r="E48">
        <f>(R48-S48*(1000-T48)/(1000-U48))*AK48</f>
        <v>-1.5371751561533025</v>
      </c>
      <c r="F48">
        <f>IF(AV48&lt;&gt;0,1/(1/AV48-1/N48),0)</f>
        <v>2.9093713933735099</v>
      </c>
      <c r="G48">
        <f>((AY48-AL48/2)*S48-E48)/(AY48+AL48/2)</f>
        <v>382.78483770197676</v>
      </c>
      <c r="H48">
        <f>AL48*1000</f>
        <v>28.534508456864327</v>
      </c>
      <c r="I48">
        <f>(AQ48-AW48)</f>
        <v>1.4518954792781398</v>
      </c>
      <c r="J48">
        <f>(P48+AP48*D48)</f>
        <v>31.570165634155273</v>
      </c>
      <c r="K48" s="1">
        <v>2.72</v>
      </c>
      <c r="L48">
        <f>(K48*AE48+AF48)</f>
        <v>2.140174012184143</v>
      </c>
      <c r="M48" s="1">
        <v>0.5</v>
      </c>
      <c r="N48">
        <f>L48*(M48+1)*(M48+1)/(M48*M48+1)</f>
        <v>3.8523132219314578</v>
      </c>
      <c r="O48" s="1">
        <v>31.705759048461914</v>
      </c>
      <c r="P48" s="1">
        <v>31.570165634155273</v>
      </c>
      <c r="Q48" s="1">
        <v>31.769399642944336</v>
      </c>
      <c r="R48" s="1">
        <v>400.1383056640625</v>
      </c>
      <c r="S48" s="1">
        <v>391.39529418945313</v>
      </c>
      <c r="T48" s="1">
        <v>11.382340431213379</v>
      </c>
      <c r="U48" s="1">
        <v>36.34423828125</v>
      </c>
      <c r="V48" s="1">
        <v>21.395492553710938</v>
      </c>
      <c r="W48" s="1">
        <v>68.316612243652344</v>
      </c>
      <c r="X48" s="1">
        <v>299.62884521484375</v>
      </c>
      <c r="Y48" s="1">
        <v>1600.0189208984375</v>
      </c>
      <c r="Z48" s="1">
        <v>0.19382943212985992</v>
      </c>
      <c r="AA48" s="1">
        <v>88.273643493652344</v>
      </c>
      <c r="AB48" s="1">
        <v>14.788780212402344</v>
      </c>
      <c r="AC48" s="1">
        <v>1.2664629220962524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1.1015766368192781</v>
      </c>
      <c r="AL48">
        <f>(U48-T48)/(1000-U48)*AK48</f>
        <v>2.8534508456864328E-2</v>
      </c>
      <c r="AM48">
        <f>(P48+273.15)</f>
        <v>304.72016563415525</v>
      </c>
      <c r="AN48">
        <f>(O48+273.15)</f>
        <v>304.85575904846189</v>
      </c>
      <c r="AO48">
        <f>(Y48*AG48+Z48*AH48)*AI48</f>
        <v>256.00302162163644</v>
      </c>
      <c r="AP48">
        <f>((AO48+0.00000010773*(AN48^4-AM48^4))-AL48*44100)/(L48*51.4+0.00000043092*AM48^3)</f>
        <v>-8.189309803676597</v>
      </c>
      <c r="AQ48">
        <f>0.61365*EXP(17.502*J48/(240.97+J48))</f>
        <v>4.6601338123655545</v>
      </c>
      <c r="AR48">
        <f>AQ48*1000/AA48</f>
        <v>52.791905125119925</v>
      </c>
      <c r="AS48">
        <f>(AR48-U48)</f>
        <v>16.447666843869925</v>
      </c>
      <c r="AT48">
        <f>IF(D48,P48,(O48+P48)/2)</f>
        <v>31.637962341308594</v>
      </c>
      <c r="AU48">
        <f>0.61365*EXP(17.502*AT48/(240.97+AT48))</f>
        <v>4.6781028389014701</v>
      </c>
      <c r="AV48">
        <f>IF(AS48&lt;&gt;0,(1000-(AR48+U48)/2)/AS48*AL48,0)</f>
        <v>1.6575469759168031</v>
      </c>
      <c r="AW48">
        <f>U48*AA48/1000</f>
        <v>3.2082383330874147</v>
      </c>
      <c r="AX48">
        <f>(AU48-AW48)</f>
        <v>1.4698645058140554</v>
      </c>
      <c r="AY48">
        <f>1/(1.6/F48+1.37/N48)</f>
        <v>1.1042677723268506</v>
      </c>
      <c r="AZ48">
        <f>G48*AA48*0.001</f>
        <v>33.789812298079866</v>
      </c>
      <c r="BA48">
        <f>G48/S48</f>
        <v>0.97800061315170406</v>
      </c>
      <c r="BB48">
        <f>(1-AL48*AA48/AQ48/F48)*100</f>
        <v>81.421788764524194</v>
      </c>
      <c r="BC48">
        <f>(S48-E48/(N48/1.35))</f>
        <v>391.93397999750027</v>
      </c>
      <c r="BD48">
        <f>E48*BB48/100/BC48</f>
        <v>-3.193383509620343E-3</v>
      </c>
    </row>
    <row r="49" spans="1:56" x14ac:dyDescent="0.35">
      <c r="A49" s="1" t="s">
        <v>0</v>
      </c>
      <c r="B49" s="1" t="s">
        <v>3461</v>
      </c>
      <c r="K49" s="1">
        <v>2.72</v>
      </c>
    </row>
    <row r="50" spans="1:56" x14ac:dyDescent="0.35">
      <c r="A50" s="1" t="s">
        <v>0</v>
      </c>
      <c r="B50" s="1" t="s">
        <v>3460</v>
      </c>
      <c r="K50" s="1">
        <v>2.72</v>
      </c>
    </row>
    <row r="51" spans="1:56" x14ac:dyDescent="0.35">
      <c r="A51" s="1">
        <v>12</v>
      </c>
      <c r="B51" s="1" t="s">
        <v>3459</v>
      </c>
      <c r="C51" s="1">
        <v>2600.5000014416873</v>
      </c>
      <c r="D51" s="1">
        <v>0</v>
      </c>
      <c r="E51">
        <f>(R51-S51*(1000-T51)/(1000-U51))*AK51</f>
        <v>-2.2815970285035982</v>
      </c>
      <c r="F51">
        <f>IF(AV51&lt;&gt;0,1/(1/AV51-1/N51),0)</f>
        <v>3.3631672997186239</v>
      </c>
      <c r="G51">
        <f>((AY51-AL51/2)*S51-E51)/(AY51+AL51/2)</f>
        <v>383.92002694857695</v>
      </c>
      <c r="H51">
        <f>AL51*1000</f>
        <v>29.396864844450317</v>
      </c>
      <c r="I51">
        <f>(AQ51-AW51)</f>
        <v>1.3799701355538567</v>
      </c>
      <c r="J51">
        <f>(P51+AP51*D51)</f>
        <v>31.617551803588867</v>
      </c>
      <c r="K51" s="1">
        <v>2.72</v>
      </c>
      <c r="L51">
        <f>(K51*AE51+AF51)</f>
        <v>2.140174012184143</v>
      </c>
      <c r="M51" s="1">
        <v>0.5</v>
      </c>
      <c r="N51">
        <f>L51*(M51+1)*(M51+1)/(M51*M51+1)</f>
        <v>3.8523132219314578</v>
      </c>
      <c r="O51" s="1">
        <v>31.810125350952148</v>
      </c>
      <c r="P51" s="1">
        <v>31.617551803588867</v>
      </c>
      <c r="Q51" s="1">
        <v>31.841636657714844</v>
      </c>
      <c r="R51" s="1">
        <v>399.87310791015625</v>
      </c>
      <c r="S51" s="1">
        <v>391.49868774414063</v>
      </c>
      <c r="T51" s="1">
        <v>11.617169380187988</v>
      </c>
      <c r="U51" s="1">
        <v>37.301853179931641</v>
      </c>
      <c r="V51" s="1">
        <v>21.707706451416016</v>
      </c>
      <c r="W51" s="1">
        <v>69.701805114746094</v>
      </c>
      <c r="X51" s="1">
        <v>299.69937133789063</v>
      </c>
      <c r="Y51" s="1">
        <v>1999.7720947265625</v>
      </c>
      <c r="Z51" s="1">
        <v>0.25408101081848145</v>
      </c>
      <c r="AA51" s="1">
        <v>88.272201538085938</v>
      </c>
      <c r="AB51" s="1">
        <v>15.146588325500488</v>
      </c>
      <c r="AC51" s="1">
        <v>1.2687591314315796</v>
      </c>
      <c r="AD51" s="1">
        <v>0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1.1018359240363624</v>
      </c>
      <c r="AL51">
        <f>(U51-T51)/(1000-U51)*AK51</f>
        <v>2.9396864844450317E-2</v>
      </c>
      <c r="AM51">
        <f>(P51+273.15)</f>
        <v>304.76755180358884</v>
      </c>
      <c r="AN51">
        <f>(O51+273.15)</f>
        <v>304.96012535095213</v>
      </c>
      <c r="AO51">
        <f>(Y51*AG51+Z51*AH51)*AI51</f>
        <v>319.96352800450768</v>
      </c>
      <c r="AP51">
        <f>((AO51+0.00000010773*(AN51^4-AM51^4))-AL51*44100)/(L51*51.4+0.00000043092*AM51^3)</f>
        <v>-7.9710331202214419</v>
      </c>
      <c r="AQ51">
        <f>0.61365*EXP(17.502*J51/(240.97+J51))</f>
        <v>4.6726868371968742</v>
      </c>
      <c r="AR51">
        <f>AQ51*1000/AA51</f>
        <v>52.934975629681055</v>
      </c>
      <c r="AS51">
        <f>(AR51-U51)</f>
        <v>15.633122449749415</v>
      </c>
      <c r="AT51">
        <f>IF(D51,P51,(O51+P51)/2)</f>
        <v>31.713838577270508</v>
      </c>
      <c r="AU51">
        <f>0.61365*EXP(17.502*AT51/(240.97+AT51))</f>
        <v>4.6982848010562934</v>
      </c>
      <c r="AV51">
        <f>IF(AS51&lt;&gt;0,(1000-(AR51+U51)/2)/AS51*AL51,0)</f>
        <v>1.7955801858793903</v>
      </c>
      <c r="AW51">
        <f>U51*AA51/1000</f>
        <v>3.2927167016430174</v>
      </c>
      <c r="AX51">
        <f>(AU51-AW51)</f>
        <v>1.405568099413276</v>
      </c>
      <c r="AY51">
        <f>1/(1.6/F51+1.37/N51)</f>
        <v>1.2028302617359763</v>
      </c>
      <c r="AZ51">
        <f>G51*AA51*0.001</f>
        <v>33.889465993312164</v>
      </c>
      <c r="BA51">
        <f>G51/S51</f>
        <v>0.98064192541938577</v>
      </c>
      <c r="BB51">
        <f>(1-AL51*AA51/AQ51/F51)*100</f>
        <v>83.487614220624366</v>
      </c>
      <c r="BC51">
        <f>(S51-E51/(N51/1.35))</f>
        <v>392.29824785543798</v>
      </c>
      <c r="BD51">
        <f>E51*BB51/100/BC51</f>
        <v>-4.8556192530542506E-3</v>
      </c>
    </row>
    <row r="52" spans="1:56" x14ac:dyDescent="0.35">
      <c r="A52" s="1" t="s">
        <v>0</v>
      </c>
      <c r="B52" s="1" t="s">
        <v>3458</v>
      </c>
      <c r="K52" s="1">
        <v>1.8060799999999997</v>
      </c>
    </row>
    <row r="53" spans="1:56" x14ac:dyDescent="0.35">
      <c r="A53" s="1" t="s">
        <v>0</v>
      </c>
      <c r="B53" s="1" t="s">
        <v>3457</v>
      </c>
    </row>
    <row r="54" spans="1:56" x14ac:dyDescent="0.35">
      <c r="A54" s="1" t="s">
        <v>0</v>
      </c>
      <c r="B54" s="1" t="s">
        <v>3456</v>
      </c>
    </row>
    <row r="55" spans="1:56" x14ac:dyDescent="0.35">
      <c r="A55" s="1" t="s">
        <v>0</v>
      </c>
      <c r="B55" s="1" t="s">
        <v>3455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4B805-CB32-4443-BFF8-BC0B54E65065}">
  <dimension ref="A1:BD55"/>
  <sheetViews>
    <sheetView zoomScale="51" workbookViewId="0">
      <selection activeCell="K18" sqref="K18:K51"/>
    </sheetView>
  </sheetViews>
  <sheetFormatPr defaultRowHeight="14.5" x14ac:dyDescent="0.35"/>
  <sheetData>
    <row r="1" spans="1:56" x14ac:dyDescent="0.35">
      <c r="A1" s="1" t="s">
        <v>70</v>
      </c>
    </row>
    <row r="2" spans="1:56" x14ac:dyDescent="0.35">
      <c r="A2" s="1" t="s">
        <v>3544</v>
      </c>
    </row>
    <row r="3" spans="1:56" x14ac:dyDescent="0.35">
      <c r="A3" s="1" t="s">
        <v>69</v>
      </c>
      <c r="B3" s="1" t="s">
        <v>624</v>
      </c>
    </row>
    <row r="4" spans="1:56" x14ac:dyDescent="0.35">
      <c r="A4" s="1" t="s">
        <v>67</v>
      </c>
      <c r="B4" s="1" t="s">
        <v>66</v>
      </c>
      <c r="C4" s="1">
        <v>1</v>
      </c>
      <c r="D4" s="1">
        <v>0.15999999642372131</v>
      </c>
    </row>
    <row r="5" spans="1:56" x14ac:dyDescent="0.35">
      <c r="A5" s="1" t="s">
        <v>65</v>
      </c>
      <c r="B5" s="1">
        <v>4</v>
      </c>
    </row>
    <row r="6" spans="1:56" x14ac:dyDescent="0.35">
      <c r="A6" s="1" t="s">
        <v>64</v>
      </c>
      <c r="B6" s="1" t="s">
        <v>623</v>
      </c>
    </row>
    <row r="7" spans="1:56" x14ac:dyDescent="0.35">
      <c r="A7" s="1" t="s">
        <v>0</v>
      </c>
      <c r="B7" s="1" t="s">
        <v>62</v>
      </c>
    </row>
    <row r="9" spans="1:56" x14ac:dyDescent="0.35">
      <c r="A9" s="1" t="s">
        <v>61</v>
      </c>
      <c r="B9" s="1" t="s">
        <v>60</v>
      </c>
      <c r="C9" s="1" t="s">
        <v>59</v>
      </c>
      <c r="D9" s="1" t="s">
        <v>58</v>
      </c>
      <c r="E9" s="1" t="s">
        <v>57</v>
      </c>
      <c r="F9" s="1" t="s">
        <v>56</v>
      </c>
      <c r="G9" s="1" t="s">
        <v>55</v>
      </c>
      <c r="H9" s="1" t="s">
        <v>54</v>
      </c>
      <c r="I9" s="1" t="s">
        <v>53</v>
      </c>
      <c r="J9" s="1" t="s">
        <v>52</v>
      </c>
      <c r="K9" s="1" t="s">
        <v>51</v>
      </c>
      <c r="L9" s="1" t="s">
        <v>50</v>
      </c>
      <c r="M9" s="1" t="s">
        <v>49</v>
      </c>
      <c r="N9" s="1" t="s">
        <v>48</v>
      </c>
      <c r="O9" s="1" t="s">
        <v>47</v>
      </c>
      <c r="P9" s="1" t="s">
        <v>46</v>
      </c>
      <c r="Q9" s="1" t="s">
        <v>45</v>
      </c>
      <c r="R9" s="1" t="s">
        <v>44</v>
      </c>
      <c r="S9" s="1" t="s">
        <v>43</v>
      </c>
      <c r="T9" s="1" t="s">
        <v>42</v>
      </c>
      <c r="U9" s="1" t="s">
        <v>41</v>
      </c>
      <c r="V9" s="1" t="s">
        <v>40</v>
      </c>
      <c r="W9" s="1" t="s">
        <v>39</v>
      </c>
      <c r="X9" s="1" t="s">
        <v>38</v>
      </c>
      <c r="Y9" s="1" t="s">
        <v>37</v>
      </c>
      <c r="Z9" s="1" t="s">
        <v>36</v>
      </c>
      <c r="AA9" s="1" t="s">
        <v>35</v>
      </c>
      <c r="AB9" s="1" t="s">
        <v>34</v>
      </c>
      <c r="AC9" s="1" t="s">
        <v>33</v>
      </c>
      <c r="AD9" s="1" t="s">
        <v>32</v>
      </c>
      <c r="AE9" s="1" t="s">
        <v>31</v>
      </c>
      <c r="AF9" s="1" t="s">
        <v>30</v>
      </c>
      <c r="AG9" s="1" t="s">
        <v>29</v>
      </c>
      <c r="AH9" s="1" t="s">
        <v>28</v>
      </c>
      <c r="AI9" s="1" t="s">
        <v>27</v>
      </c>
      <c r="AJ9" s="1" t="s">
        <v>26</v>
      </c>
      <c r="AK9" s="1" t="s">
        <v>25</v>
      </c>
      <c r="AL9" s="1" t="s">
        <v>24</v>
      </c>
      <c r="AM9" s="1" t="s">
        <v>23</v>
      </c>
      <c r="AN9" s="1" t="s">
        <v>22</v>
      </c>
      <c r="AO9" s="1" t="s">
        <v>21</v>
      </c>
      <c r="AP9" s="1" t="s">
        <v>20</v>
      </c>
      <c r="AQ9" s="1" t="s">
        <v>19</v>
      </c>
      <c r="AR9" s="1" t="s">
        <v>18</v>
      </c>
      <c r="AS9" s="1" t="s">
        <v>17</v>
      </c>
      <c r="AT9" s="1" t="s">
        <v>16</v>
      </c>
      <c r="AU9" s="1" t="s">
        <v>15</v>
      </c>
      <c r="AV9" s="1" t="s">
        <v>14</v>
      </c>
      <c r="AW9" s="1" t="s">
        <v>13</v>
      </c>
      <c r="AX9" s="1" t="s">
        <v>12</v>
      </c>
      <c r="AY9" s="1" t="s">
        <v>11</v>
      </c>
      <c r="AZ9" s="1" t="s">
        <v>10</v>
      </c>
      <c r="BA9" s="1" t="s">
        <v>9</v>
      </c>
      <c r="BB9" s="1" t="s">
        <v>8</v>
      </c>
      <c r="BC9" s="1" t="s">
        <v>7</v>
      </c>
      <c r="BD9" s="1" t="s">
        <v>6</v>
      </c>
    </row>
    <row r="10" spans="1:56" x14ac:dyDescent="0.35">
      <c r="A10" s="1" t="s">
        <v>5</v>
      </c>
      <c r="B10" s="1" t="s">
        <v>5</v>
      </c>
      <c r="C10" s="1" t="s">
        <v>5</v>
      </c>
      <c r="D10" s="1" t="s">
        <v>5</v>
      </c>
      <c r="E10" s="1" t="s">
        <v>4</v>
      </c>
      <c r="F10" s="1" t="s">
        <v>4</v>
      </c>
      <c r="G10" s="1" t="s">
        <v>4</v>
      </c>
      <c r="H10" s="1" t="s">
        <v>4</v>
      </c>
      <c r="I10" s="1" t="s">
        <v>4</v>
      </c>
      <c r="J10" s="1" t="s">
        <v>4</v>
      </c>
      <c r="K10" s="1" t="s">
        <v>5</v>
      </c>
      <c r="L10" s="1" t="s">
        <v>4</v>
      </c>
      <c r="M10" s="1" t="s">
        <v>5</v>
      </c>
      <c r="N10" s="1" t="s">
        <v>4</v>
      </c>
      <c r="O10" s="1" t="s">
        <v>5</v>
      </c>
      <c r="P10" s="1" t="s">
        <v>5</v>
      </c>
      <c r="Q10" s="1" t="s">
        <v>5</v>
      </c>
      <c r="R10" s="1" t="s">
        <v>5</v>
      </c>
      <c r="S10" s="1" t="s">
        <v>5</v>
      </c>
      <c r="T10" s="1" t="s">
        <v>5</v>
      </c>
      <c r="U10" s="1" t="s">
        <v>5</v>
      </c>
      <c r="V10" s="1" t="s">
        <v>5</v>
      </c>
      <c r="W10" s="1" t="s">
        <v>5</v>
      </c>
      <c r="X10" s="1" t="s">
        <v>5</v>
      </c>
      <c r="Y10" s="1" t="s">
        <v>5</v>
      </c>
      <c r="Z10" s="1" t="s">
        <v>5</v>
      </c>
      <c r="AA10" s="1" t="s">
        <v>5</v>
      </c>
      <c r="AB10" s="1" t="s">
        <v>5</v>
      </c>
      <c r="AC10" s="1" t="s">
        <v>5</v>
      </c>
      <c r="AD10" s="1" t="s">
        <v>5</v>
      </c>
      <c r="AE10" s="1" t="s">
        <v>5</v>
      </c>
      <c r="AF10" s="1" t="s">
        <v>5</v>
      </c>
      <c r="AG10" s="1" t="s">
        <v>5</v>
      </c>
      <c r="AH10" s="1" t="s">
        <v>5</v>
      </c>
      <c r="AI10" s="1" t="s">
        <v>5</v>
      </c>
      <c r="AJ10" s="1" t="s">
        <v>5</v>
      </c>
      <c r="AK10" s="1" t="s">
        <v>4</v>
      </c>
      <c r="AL10" s="1" t="s">
        <v>4</v>
      </c>
      <c r="AM10" s="1" t="s">
        <v>4</v>
      </c>
      <c r="AN10" s="1" t="s">
        <v>4</v>
      </c>
      <c r="AO10" s="1" t="s">
        <v>4</v>
      </c>
      <c r="AP10" s="1" t="s">
        <v>4</v>
      </c>
      <c r="AQ10" s="1" t="s">
        <v>4</v>
      </c>
      <c r="AR10" s="1" t="s">
        <v>4</v>
      </c>
      <c r="AS10" s="1" t="s">
        <v>4</v>
      </c>
      <c r="AT10" s="1" t="s">
        <v>4</v>
      </c>
      <c r="AU10" s="1" t="s">
        <v>4</v>
      </c>
      <c r="AV10" s="1" t="s">
        <v>4</v>
      </c>
      <c r="AW10" s="1" t="s">
        <v>4</v>
      </c>
      <c r="AX10" s="1" t="s">
        <v>4</v>
      </c>
      <c r="AY10" s="1" t="s">
        <v>4</v>
      </c>
      <c r="AZ10" s="1" t="s">
        <v>4</v>
      </c>
      <c r="BA10" s="1" t="s">
        <v>4</v>
      </c>
      <c r="BB10" s="1" t="s">
        <v>4</v>
      </c>
      <c r="BC10" s="1" t="s">
        <v>4</v>
      </c>
      <c r="BD10" s="1" t="s">
        <v>4</v>
      </c>
    </row>
    <row r="11" spans="1:56" x14ac:dyDescent="0.35">
      <c r="A11" s="1" t="s">
        <v>0</v>
      </c>
      <c r="B11" s="1" t="s">
        <v>3543</v>
      </c>
    </row>
    <row r="12" spans="1:56" x14ac:dyDescent="0.35">
      <c r="A12" s="1" t="s">
        <v>0</v>
      </c>
      <c r="B12" s="1" t="s">
        <v>3542</v>
      </c>
    </row>
    <row r="13" spans="1:56" x14ac:dyDescent="0.35">
      <c r="A13" s="1" t="s">
        <v>0</v>
      </c>
      <c r="B13" s="1" t="s">
        <v>3541</v>
      </c>
    </row>
    <row r="14" spans="1:56" x14ac:dyDescent="0.35">
      <c r="A14" s="1" t="s">
        <v>0</v>
      </c>
      <c r="B14" s="1" t="s">
        <v>3540</v>
      </c>
    </row>
    <row r="15" spans="1:56" x14ac:dyDescent="0.35">
      <c r="A15" s="1" t="s">
        <v>0</v>
      </c>
      <c r="B15" s="1" t="s">
        <v>3539</v>
      </c>
    </row>
    <row r="16" spans="1:56" x14ac:dyDescent="0.35">
      <c r="A16" s="1" t="s">
        <v>0</v>
      </c>
      <c r="B16" s="1" t="s">
        <v>3538</v>
      </c>
    </row>
    <row r="17" spans="1:56" x14ac:dyDescent="0.35">
      <c r="A17" s="1" t="s">
        <v>0</v>
      </c>
      <c r="B17" s="1" t="s">
        <v>3537</v>
      </c>
    </row>
    <row r="18" spans="1:56" x14ac:dyDescent="0.35">
      <c r="A18" s="1">
        <v>1</v>
      </c>
      <c r="B18" s="1" t="s">
        <v>3536</v>
      </c>
      <c r="C18" s="1">
        <v>427.50000262632966</v>
      </c>
      <c r="D18" s="1">
        <v>0</v>
      </c>
      <c r="E18">
        <f>(R18-S18*(1000-T18)/(1000-U18))*AK18</f>
        <v>-3.5653280412302459</v>
      </c>
      <c r="F18">
        <f>IF(AV18&lt;&gt;0,1/(1/AV18-1/N18),0)</f>
        <v>1.2255796443052811</v>
      </c>
      <c r="G18">
        <f>((AY18-AL18/2)*S18-E18)/(AY18+AL18/2)</f>
        <v>387.24654265701611</v>
      </c>
      <c r="H18">
        <f>AL18*1000</f>
        <v>21.649049245996917</v>
      </c>
      <c r="I18">
        <f>(AQ18-AW18)</f>
        <v>1.9680944068597621</v>
      </c>
      <c r="J18">
        <f>(P18+AP18*D18)</f>
        <v>31.829828262329102</v>
      </c>
      <c r="K18" s="1">
        <v>2.72</v>
      </c>
      <c r="L18">
        <f>(K18*AE18+AF18)</f>
        <v>2.140174012184143</v>
      </c>
      <c r="M18" s="1">
        <v>0.5</v>
      </c>
      <c r="N18">
        <f>L18*(M18+1)*(M18+1)/(M18*M18+1)</f>
        <v>3.8523132219314578</v>
      </c>
      <c r="O18" s="1">
        <v>31.913644790649414</v>
      </c>
      <c r="P18" s="1">
        <v>31.829828262329102</v>
      </c>
      <c r="Q18" s="1">
        <v>31.975683212280273</v>
      </c>
      <c r="R18" s="1">
        <v>399.93017578125</v>
      </c>
      <c r="S18" s="1">
        <v>395.39675903320313</v>
      </c>
      <c r="T18" s="1">
        <v>12.245732307434082</v>
      </c>
      <c r="U18" s="1">
        <v>31.280977249145508</v>
      </c>
      <c r="V18" s="1">
        <v>22.74798583984375</v>
      </c>
      <c r="W18" s="1">
        <v>58.108345031738281</v>
      </c>
      <c r="X18" s="1">
        <v>299.67263793945313</v>
      </c>
      <c r="Y18" s="1">
        <v>0.27492299675941467</v>
      </c>
      <c r="Z18" s="1">
        <v>0.27241364121437073</v>
      </c>
      <c r="AA18" s="1">
        <v>88.270530700683594</v>
      </c>
      <c r="AB18" s="1">
        <v>14.33050537109375</v>
      </c>
      <c r="AC18" s="1">
        <v>1.3126646280288696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1.1017376394832834</v>
      </c>
      <c r="AL18">
        <f>(U18-T18)/(1000-U18)*AK18</f>
        <v>2.1649049245996917E-2</v>
      </c>
      <c r="AM18">
        <f>(P18+273.15)</f>
        <v>304.97982826232908</v>
      </c>
      <c r="AN18">
        <f>(O18+273.15)</f>
        <v>305.06364479064939</v>
      </c>
      <c r="AO18">
        <f>(Y18*AG18+Z18*AH18)*AI18</f>
        <v>4.3987678498305094E-2</v>
      </c>
      <c r="AP18">
        <f>((AO18+0.00000010773*(AN18^4-AM18^4))-AL18*44100)/(L18*51.4+0.00000043092*AM18^3)</f>
        <v>-7.8022013243631214</v>
      </c>
      <c r="AQ18">
        <f>0.61365*EXP(17.502*J18/(240.97+J18))</f>
        <v>4.7292828694778457</v>
      </c>
      <c r="AR18">
        <f>AQ18*1000/AA18</f>
        <v>53.577143265563492</v>
      </c>
      <c r="AS18">
        <f>(AR18-U18)</f>
        <v>22.296166016417985</v>
      </c>
      <c r="AT18">
        <f>IF(D18,P18,(O18+P18)/2)</f>
        <v>31.871736526489258</v>
      </c>
      <c r="AU18">
        <f>0.61365*EXP(17.502*AT18/(240.97+AT18))</f>
        <v>4.7405264974963375</v>
      </c>
      <c r="AV18">
        <f>IF(AS18&lt;&gt;0,(1000-(AR18+U18)/2)/AS18*AL18,0)</f>
        <v>0.92977870795180595</v>
      </c>
      <c r="AW18">
        <f>U18*AA18/1000</f>
        <v>2.7611884626180836</v>
      </c>
      <c r="AX18">
        <f>(AU18-AW18)</f>
        <v>1.9793380348782539</v>
      </c>
      <c r="AY18">
        <f>1/(1.6/F18+1.37/N18)</f>
        <v>0.60199796207566547</v>
      </c>
      <c r="AZ18">
        <f>G18*AA18*0.001</f>
        <v>34.182457832339722</v>
      </c>
      <c r="BA18">
        <f>G18/S18</f>
        <v>0.9793872453681326</v>
      </c>
      <c r="BB18">
        <f>(1-AL18*AA18/AQ18/F18)*100</f>
        <v>67.030091952203392</v>
      </c>
      <c r="BC18">
        <f>(S18-E18/(N18/1.35))</f>
        <v>396.64618829255284</v>
      </c>
      <c r="BD18">
        <f>E18*BB18/100/BC18</f>
        <v>-6.0251244937507345E-3</v>
      </c>
    </row>
    <row r="19" spans="1:56" x14ac:dyDescent="0.35">
      <c r="A19" s="1" t="s">
        <v>0</v>
      </c>
      <c r="B19" s="1" t="s">
        <v>3535</v>
      </c>
      <c r="K19" s="1">
        <v>2.72</v>
      </c>
    </row>
    <row r="20" spans="1:56" x14ac:dyDescent="0.35">
      <c r="A20" s="1" t="s">
        <v>0</v>
      </c>
      <c r="B20" s="1" t="s">
        <v>3534</v>
      </c>
      <c r="K20" s="1">
        <v>2.72</v>
      </c>
    </row>
    <row r="21" spans="1:56" x14ac:dyDescent="0.35">
      <c r="A21" s="1">
        <v>2</v>
      </c>
      <c r="B21" s="1" t="s">
        <v>3533</v>
      </c>
      <c r="C21" s="1">
        <v>631.00000263750553</v>
      </c>
      <c r="D21" s="1">
        <v>0</v>
      </c>
      <c r="E21">
        <f>(R21-S21*(1000-T21)/(1000-U21))*AK21</f>
        <v>-2.7060883109259151</v>
      </c>
      <c r="F21">
        <f>IF(AV21&lt;&gt;0,1/(1/AV21-1/N21),0)</f>
        <v>1.0207486989102792</v>
      </c>
      <c r="G21">
        <f>((AY21-AL21/2)*S21-E21)/(AY21+AL21/2)</f>
        <v>385.37421080120566</v>
      </c>
      <c r="H21">
        <f>AL21*1000</f>
        <v>19.95314380395034</v>
      </c>
      <c r="I21">
        <f>(AQ21-AW21)</f>
        <v>2.0912096789137951</v>
      </c>
      <c r="J21">
        <f>(P21+AP21*D21)</f>
        <v>31.875072479248047</v>
      </c>
      <c r="K21" s="1">
        <v>2.72</v>
      </c>
      <c r="L21">
        <f>(K21*AE21+AF21)</f>
        <v>2.140174012184143</v>
      </c>
      <c r="M21" s="1">
        <v>0.5</v>
      </c>
      <c r="N21">
        <f>L21*(M21+1)*(M21+1)/(M21*M21+1)</f>
        <v>3.8523132219314578</v>
      </c>
      <c r="O21" s="1">
        <v>31.879430770874023</v>
      </c>
      <c r="P21" s="1">
        <v>31.875072479248047</v>
      </c>
      <c r="Q21" s="1">
        <v>31.977479934692383</v>
      </c>
      <c r="R21" s="1">
        <v>399.8494873046875</v>
      </c>
      <c r="S21" s="1">
        <v>395.14517211914063</v>
      </c>
      <c r="T21" s="1">
        <v>12.442279815673828</v>
      </c>
      <c r="U21" s="1">
        <v>30.024801254272461</v>
      </c>
      <c r="V21" s="1">
        <v>23.157127380371094</v>
      </c>
      <c r="W21" s="1">
        <v>55.881088256835938</v>
      </c>
      <c r="X21" s="1">
        <v>299.40545654296875</v>
      </c>
      <c r="Y21" s="1">
        <v>26.509065628051758</v>
      </c>
      <c r="Z21" s="1">
        <v>0.21216785907745361</v>
      </c>
      <c r="AA21" s="1">
        <v>88.2674560546875</v>
      </c>
      <c r="AB21" s="1">
        <v>14.080047607421875</v>
      </c>
      <c r="AC21" s="1">
        <v>1.3089228868484497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1.1007553549373847</v>
      </c>
      <c r="AL21">
        <f>(U21-T21)/(1000-U21)*AK21</f>
        <v>1.995314380395034E-2</v>
      </c>
      <c r="AM21">
        <f>(P21+273.15)</f>
        <v>305.02507247924802</v>
      </c>
      <c r="AN21">
        <f>(O21+273.15)</f>
        <v>305.029430770874</v>
      </c>
      <c r="AO21">
        <f>(Y21*AG21+Z21*AH21)*AI21</f>
        <v>4.2414504056844748</v>
      </c>
      <c r="AP21">
        <f>((AO21+0.00000010773*(AN21^4-AM21^4))-AL21*44100)/(L21*51.4+0.00000043092*AM21^3)</f>
        <v>-7.1636108192839902</v>
      </c>
      <c r="AQ21">
        <f>0.61365*EXP(17.502*J21/(240.97+J21))</f>
        <v>4.7414225041760156</v>
      </c>
      <c r="AR21">
        <f>AQ21*1000/AA21</f>
        <v>53.716541929546402</v>
      </c>
      <c r="AS21">
        <f>(AR21-U21)</f>
        <v>23.691740675273941</v>
      </c>
      <c r="AT21">
        <f>IF(D21,P21,(O21+P21)/2)</f>
        <v>31.877251625061035</v>
      </c>
      <c r="AU21">
        <f>0.61365*EXP(17.502*AT21/(240.97+AT21))</f>
        <v>4.742007882604268</v>
      </c>
      <c r="AV21">
        <f>IF(AS21&lt;&gt;0,(1000-(AR21+U21)/2)/AS21*AL21,0)</f>
        <v>0.80693489492991588</v>
      </c>
      <c r="AW21">
        <f>U21*AA21/1000</f>
        <v>2.6502128252622206</v>
      </c>
      <c r="AX21">
        <f>(AU21-AW21)</f>
        <v>2.0917950573420474</v>
      </c>
      <c r="AY21">
        <f>1/(1.6/F21+1.37/N21)</f>
        <v>0.51999176624905885</v>
      </c>
      <c r="AZ21">
        <f>G21*AA21*0.001</f>
        <v>34.016001216505302</v>
      </c>
      <c r="BA21">
        <f>G21/S21</f>
        <v>0.97527247703537956</v>
      </c>
      <c r="BB21">
        <f>(1-AL21*AA21/AQ21/F21)*100</f>
        <v>63.609799293787106</v>
      </c>
      <c r="BC21">
        <f>(S21-E21/(N21/1.35))</f>
        <v>396.09349044355724</v>
      </c>
      <c r="BD21">
        <f>E21*BB21/100/BC21</f>
        <v>-4.3457854895949024E-3</v>
      </c>
    </row>
    <row r="22" spans="1:56" x14ac:dyDescent="0.35">
      <c r="A22" s="1" t="s">
        <v>0</v>
      </c>
      <c r="B22" s="1" t="s">
        <v>3532</v>
      </c>
      <c r="K22" s="1">
        <v>2.72</v>
      </c>
    </row>
    <row r="23" spans="1:56" x14ac:dyDescent="0.35">
      <c r="A23" s="1" t="s">
        <v>0</v>
      </c>
      <c r="B23" s="1" t="s">
        <v>3531</v>
      </c>
      <c r="K23" s="1">
        <v>2.72</v>
      </c>
    </row>
    <row r="24" spans="1:56" x14ac:dyDescent="0.35">
      <c r="A24" s="1">
        <v>3</v>
      </c>
      <c r="B24" s="1" t="s">
        <v>3530</v>
      </c>
      <c r="C24" s="1">
        <v>834.00000263750553</v>
      </c>
      <c r="D24" s="1">
        <v>0</v>
      </c>
      <c r="E24">
        <f>(R24-S24*(1000-T24)/(1000-U24))*AK24</f>
        <v>-2.3464401196276778</v>
      </c>
      <c r="F24">
        <f>IF(AV24&lt;&gt;0,1/(1/AV24-1/N24),0)</f>
        <v>0.92415743723130628</v>
      </c>
      <c r="G24">
        <f>((AY24-AL24/2)*S24-E24)/(AY24+AL24/2)</f>
        <v>384.79140307278277</v>
      </c>
      <c r="H24">
        <f>AL24*1000</f>
        <v>18.871761048077513</v>
      </c>
      <c r="I24">
        <f>(AQ24-AW24)</f>
        <v>2.142253984196532</v>
      </c>
      <c r="J24">
        <f>(P24+AP24*D24)</f>
        <v>31.812423706054688</v>
      </c>
      <c r="K24" s="1">
        <v>2.72</v>
      </c>
      <c r="L24">
        <f>(K24*AE24+AF24)</f>
        <v>2.140174012184143</v>
      </c>
      <c r="M24" s="1">
        <v>0.5</v>
      </c>
      <c r="N24">
        <f>L24*(M24+1)*(M24+1)/(M24*M24+1)</f>
        <v>3.8523132219314578</v>
      </c>
      <c r="O24" s="1">
        <v>31.803167343139648</v>
      </c>
      <c r="P24" s="1">
        <v>31.812423706054688</v>
      </c>
      <c r="Q24" s="1">
        <v>31.922714233398438</v>
      </c>
      <c r="R24" s="1">
        <v>399.89471435546875</v>
      </c>
      <c r="S24" s="1">
        <v>395.25527954101563</v>
      </c>
      <c r="T24" s="1">
        <v>12.633884429931641</v>
      </c>
      <c r="U24" s="1">
        <v>29.25764274597168</v>
      </c>
      <c r="V24" s="1">
        <v>23.614368438720703</v>
      </c>
      <c r="W24" s="1">
        <v>54.686328887939453</v>
      </c>
      <c r="X24" s="1">
        <v>299.74786376953125</v>
      </c>
      <c r="Y24" s="1">
        <v>51.123245239257813</v>
      </c>
      <c r="Z24" s="1">
        <v>0.26455220580101013</v>
      </c>
      <c r="AA24" s="1">
        <v>88.262962341308594</v>
      </c>
      <c r="AB24" s="1">
        <v>14.011937141418457</v>
      </c>
      <c r="AC24" s="1">
        <v>1.3076909780502319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1.102014205035041</v>
      </c>
      <c r="AL24">
        <f>(U24-T24)/(1000-U24)*AK24</f>
        <v>1.8871761048077512E-2</v>
      </c>
      <c r="AM24">
        <f>(P24+273.15)</f>
        <v>304.96242370605466</v>
      </c>
      <c r="AN24">
        <f>(O24+273.15)</f>
        <v>304.95316734313963</v>
      </c>
      <c r="AO24">
        <f>(Y24*AG24+Z24*AH24)*AI24</f>
        <v>8.1797190554502777</v>
      </c>
      <c r="AP24">
        <f>((AO24+0.00000010773*(AN24^4-AM24^4))-AL24*44100)/(L24*51.4+0.00000043092*AM24^3)</f>
        <v>-6.7430248881429122</v>
      </c>
      <c r="AQ24">
        <f>0.61365*EXP(17.502*J24/(240.97+J24))</f>
        <v>4.7246202040796907</v>
      </c>
      <c r="AR24">
        <f>AQ24*1000/AA24</f>
        <v>53.528910414425177</v>
      </c>
      <c r="AS24">
        <f>(AR24-U24)</f>
        <v>24.271267668453497</v>
      </c>
      <c r="AT24">
        <f>IF(D24,P24,(O24+P24)/2)</f>
        <v>31.807795524597168</v>
      </c>
      <c r="AU24">
        <f>0.61365*EXP(17.502*AT24/(240.97+AT24))</f>
        <v>4.7233809921731602</v>
      </c>
      <c r="AV24">
        <f>IF(AS24&lt;&gt;0,(1000-(AR24+U24)/2)/AS24*AL24,0)</f>
        <v>0.74535031587873013</v>
      </c>
      <c r="AW24">
        <f>U24*AA24/1000</f>
        <v>2.5823662198831587</v>
      </c>
      <c r="AX24">
        <f>(AU24-AW24)</f>
        <v>2.1410147722900015</v>
      </c>
      <c r="AY24">
        <f>1/(1.6/F24+1.37/N24)</f>
        <v>0.47917109838890043</v>
      </c>
      <c r="AZ24">
        <f>G24*AA24*0.001</f>
        <v>33.962829118672325</v>
      </c>
      <c r="BA24">
        <f>G24/S24</f>
        <v>0.97352628286108189</v>
      </c>
      <c r="BB24">
        <f>(1-AL24*AA24/AQ24/F24)*100</f>
        <v>61.851447601750429</v>
      </c>
      <c r="BC24">
        <f>(S24-E24/(N24/1.35))</f>
        <v>396.07756318697244</v>
      </c>
      <c r="BD24">
        <f>E24*BB24/100/BC24</f>
        <v>-3.6641994295770275E-3</v>
      </c>
    </row>
    <row r="25" spans="1:56" x14ac:dyDescent="0.35">
      <c r="A25" s="1" t="s">
        <v>0</v>
      </c>
      <c r="B25" s="1" t="s">
        <v>3529</v>
      </c>
      <c r="K25" s="1">
        <v>2.72</v>
      </c>
    </row>
    <row r="26" spans="1:56" x14ac:dyDescent="0.35">
      <c r="A26" s="1" t="s">
        <v>0</v>
      </c>
      <c r="B26" s="1" t="s">
        <v>3528</v>
      </c>
      <c r="K26" s="1">
        <v>2.72</v>
      </c>
    </row>
    <row r="27" spans="1:56" x14ac:dyDescent="0.35">
      <c r="A27" s="1">
        <v>4</v>
      </c>
      <c r="B27" s="1" t="s">
        <v>3527</v>
      </c>
      <c r="C27" s="1">
        <v>1037.0000026375055</v>
      </c>
      <c r="D27" s="1">
        <v>0</v>
      </c>
      <c r="E27">
        <f>(R27-S27*(1000-T27)/(1000-U27))*AK27</f>
        <v>-1.4553237759097621</v>
      </c>
      <c r="F27">
        <f>IF(AV27&lt;&gt;0,1/(1/AV27-1/N27),0)</f>
        <v>0.87999234911115642</v>
      </c>
      <c r="G27">
        <f>((AY27-AL27/2)*S27-E27)/(AY27+AL27/2)</f>
        <v>382.51158455116291</v>
      </c>
      <c r="H27">
        <f>AL27*1000</f>
        <v>18.297466124591793</v>
      </c>
      <c r="I27">
        <f>(AQ27-AW27)</f>
        <v>2.1615203983607993</v>
      </c>
      <c r="J27">
        <f>(P27+AP27*D27)</f>
        <v>31.78254508972168</v>
      </c>
      <c r="K27" s="1">
        <v>2.72</v>
      </c>
      <c r="L27">
        <f>(K27*AE27+AF27)</f>
        <v>2.140174012184143</v>
      </c>
      <c r="M27" s="1">
        <v>0.5</v>
      </c>
      <c r="N27">
        <f>L27*(M27+1)*(M27+1)/(M27*M27+1)</f>
        <v>3.8523132219314578</v>
      </c>
      <c r="O27" s="1">
        <v>31.752302169799805</v>
      </c>
      <c r="P27" s="1">
        <v>31.78254508972168</v>
      </c>
      <c r="Q27" s="1">
        <v>31.869817733764648</v>
      </c>
      <c r="R27" s="1">
        <v>400.04345703125</v>
      </c>
      <c r="S27" s="1">
        <v>394.80709838867188</v>
      </c>
      <c r="T27" s="1">
        <v>12.821342468261719</v>
      </c>
      <c r="U27" s="1">
        <v>28.949628829956055</v>
      </c>
      <c r="V27" s="1">
        <v>24.033252716064453</v>
      </c>
      <c r="W27" s="1">
        <v>54.265281677246094</v>
      </c>
      <c r="X27" s="1">
        <v>299.64938354492188</v>
      </c>
      <c r="Y27" s="1">
        <v>99.563461303710938</v>
      </c>
      <c r="Z27" s="1">
        <v>0.37325453758239746</v>
      </c>
      <c r="AA27" s="1">
        <v>88.260360717773438</v>
      </c>
      <c r="AB27" s="1">
        <v>13.918182373046875</v>
      </c>
      <c r="AC27" s="1">
        <v>1.2967736721038818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1.101652145385742</v>
      </c>
      <c r="AL27">
        <f>(U27-T27)/(1000-U27)*AK27</f>
        <v>1.8297466124591794E-2</v>
      </c>
      <c r="AM27">
        <f>(P27+273.15)</f>
        <v>304.93254508972166</v>
      </c>
      <c r="AN27">
        <f>(O27+273.15)</f>
        <v>304.90230216979978</v>
      </c>
      <c r="AO27">
        <f>(Y27*AG27+Z27*AH27)*AI27</f>
        <v>15.930153452527065</v>
      </c>
      <c r="AP27">
        <f>((AO27+0.00000010773*(AN27^4-AM27^4))-AL27*44100)/(L27*51.4+0.00000043092*AM27^3)</f>
        <v>-6.4746937207935309</v>
      </c>
      <c r="AQ27">
        <f>0.61365*EXP(17.502*J27/(240.97+J27))</f>
        <v>4.7166250815383739</v>
      </c>
      <c r="AR27">
        <f>AQ27*1000/AA27</f>
        <v>53.439902615178902</v>
      </c>
      <c r="AS27">
        <f>(AR27-U27)</f>
        <v>24.490273785222847</v>
      </c>
      <c r="AT27">
        <f>IF(D27,P27,(O27+P27)/2)</f>
        <v>31.767423629760742</v>
      </c>
      <c r="AU27">
        <f>0.61365*EXP(17.502*AT27/(240.97+AT27))</f>
        <v>4.7125832701288042</v>
      </c>
      <c r="AV27">
        <f>IF(AS27&lt;&gt;0,(1000-(AR27+U27)/2)/AS27*AL27,0)</f>
        <v>0.71635402887403787</v>
      </c>
      <c r="AW27">
        <f>U27*AA27/1000</f>
        <v>2.5551046831775746</v>
      </c>
      <c r="AX27">
        <f>(AU27-AW27)</f>
        <v>2.1574785869512296</v>
      </c>
      <c r="AY27">
        <f>1/(1.6/F27+1.37/N27)</f>
        <v>0.46001797349757229</v>
      </c>
      <c r="AZ27">
        <f>G27*AA27*0.001</f>
        <v>33.760610431212733</v>
      </c>
      <c r="BA27">
        <f>G27/S27</f>
        <v>0.9688569078730076</v>
      </c>
      <c r="BB27">
        <f>(1-AL27*AA27/AQ27/F27)*100</f>
        <v>61.09132895035426</v>
      </c>
      <c r="BC27">
        <f>(S27-E27/(N27/1.35))</f>
        <v>395.31710029773086</v>
      </c>
      <c r="BD27">
        <f>E27*BB27/100/BC27</f>
        <v>-2.2490214426953608E-3</v>
      </c>
    </row>
    <row r="28" spans="1:56" x14ac:dyDescent="0.35">
      <c r="A28" s="1" t="s">
        <v>0</v>
      </c>
      <c r="B28" s="1" t="s">
        <v>3526</v>
      </c>
      <c r="K28" s="1">
        <v>2.72</v>
      </c>
    </row>
    <row r="29" spans="1:56" x14ac:dyDescent="0.35">
      <c r="A29" s="1" t="s">
        <v>0</v>
      </c>
      <c r="B29" s="1" t="s">
        <v>3525</v>
      </c>
      <c r="K29" s="1">
        <v>2.72</v>
      </c>
    </row>
    <row r="30" spans="1:56" x14ac:dyDescent="0.35">
      <c r="A30" s="1">
        <v>5</v>
      </c>
      <c r="B30" s="1" t="s">
        <v>3524</v>
      </c>
      <c r="C30" s="1">
        <v>1240.0000026375055</v>
      </c>
      <c r="D30" s="1">
        <v>0</v>
      </c>
      <c r="E30">
        <f>(R30-S30*(1000-T30)/(1000-U30))*AK30</f>
        <v>-1.1210161601911746</v>
      </c>
      <c r="F30">
        <f>IF(AV30&lt;&gt;0,1/(1/AV30-1/N30),0)</f>
        <v>0.86620181204093427</v>
      </c>
      <c r="G30">
        <f>((AY30-AL30/2)*S30-E30)/(AY30+AL30/2)</f>
        <v>381.74437595076523</v>
      </c>
      <c r="H30">
        <f>AL30*1000</f>
        <v>17.958459250069119</v>
      </c>
      <c r="I30">
        <f>(AQ30-AW30)</f>
        <v>2.1495456970230982</v>
      </c>
      <c r="J30">
        <f>(P30+AP30*D30)</f>
        <v>31.696205139160156</v>
      </c>
      <c r="K30" s="1">
        <v>2.72</v>
      </c>
      <c r="L30">
        <f>(K30*AE30+AF30)</f>
        <v>2.140174012184143</v>
      </c>
      <c r="M30" s="1">
        <v>0.5</v>
      </c>
      <c r="N30">
        <f>L30*(M30+1)*(M30+1)/(M30*M30+1)</f>
        <v>3.8523132219314578</v>
      </c>
      <c r="O30" s="1">
        <v>31.701889038085938</v>
      </c>
      <c r="P30" s="1">
        <v>31.696205139160156</v>
      </c>
      <c r="Q30" s="1">
        <v>31.820358276367188</v>
      </c>
      <c r="R30" s="1">
        <v>400.04281616210938</v>
      </c>
      <c r="S30" s="1">
        <v>394.63113403320313</v>
      </c>
      <c r="T30" s="1">
        <v>13.00191593170166</v>
      </c>
      <c r="U30" s="1">
        <v>28.822420120239258</v>
      </c>
      <c r="V30" s="1">
        <v>24.443098068237305</v>
      </c>
      <c r="W30" s="1">
        <v>54.185031890869141</v>
      </c>
      <c r="X30" s="1">
        <v>299.85845947265625</v>
      </c>
      <c r="Y30" s="1">
        <v>149.86459350585938</v>
      </c>
      <c r="Z30" s="1">
        <v>6.0244861990213394E-2</v>
      </c>
      <c r="AA30" s="1">
        <v>88.266082763671875</v>
      </c>
      <c r="AB30" s="1">
        <v>13.868484497070313</v>
      </c>
      <c r="AC30" s="1">
        <v>1.301250696182251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1.1024208068847654</v>
      </c>
      <c r="AL30">
        <f>(U30-T30)/(1000-U30)*AK30</f>
        <v>1.7958459250069118E-2</v>
      </c>
      <c r="AM30">
        <f>(P30+273.15)</f>
        <v>304.84620513916013</v>
      </c>
      <c r="AN30">
        <f>(O30+273.15)</f>
        <v>304.85188903808591</v>
      </c>
      <c r="AO30">
        <f>(Y30*AG30+Z30*AH30)*AI30</f>
        <v>23.978334424979948</v>
      </c>
      <c r="AP30">
        <f>((AO30+0.00000010773*(AN30^4-AM30^4))-AL30*44100)/(L30*51.4+0.00000043092*AM30^3)</f>
        <v>-6.2834694227261165</v>
      </c>
      <c r="AQ30">
        <f>0.61365*EXP(17.502*J30/(240.97+J30))</f>
        <v>4.6935878168054579</v>
      </c>
      <c r="AR30">
        <f>AQ30*1000/AA30</f>
        <v>53.175440325955215</v>
      </c>
      <c r="AS30">
        <f>(AR30-U30)</f>
        <v>24.353020205715957</v>
      </c>
      <c r="AT30">
        <f>IF(D30,P30,(O30+P30)/2)</f>
        <v>31.699047088623047</v>
      </c>
      <c r="AU30">
        <f>0.61365*EXP(17.502*AT30/(240.97+AT30))</f>
        <v>4.6943445448146353</v>
      </c>
      <c r="AV30">
        <f>IF(AS30&lt;&gt;0,(1000-(AR30+U30)/2)/AS30*AL30,0)</f>
        <v>0.70718873827070283</v>
      </c>
      <c r="AW30">
        <f>U30*AA30/1000</f>
        <v>2.5440421197823597</v>
      </c>
      <c r="AX30">
        <f>(AU30-AW30)</f>
        <v>2.1503024250322755</v>
      </c>
      <c r="AY30">
        <f>1/(1.6/F30+1.37/N30)</f>
        <v>0.453972813160892</v>
      </c>
      <c r="AZ30">
        <f>G30*AA30*0.001</f>
        <v>33.695080682236515</v>
      </c>
      <c r="BA30">
        <f>G30/S30</f>
        <v>0.96734480133198608</v>
      </c>
      <c r="BB30">
        <f>(1-AL30*AA30/AQ30/F30)*100</f>
        <v>61.01128778554461</v>
      </c>
      <c r="BC30">
        <f>(S30-E30/(N30/1.35))</f>
        <v>395.02398158455031</v>
      </c>
      <c r="BD30">
        <f>E30*BB30/100/BC30</f>
        <v>-1.7314047437656859E-3</v>
      </c>
    </row>
    <row r="31" spans="1:56" x14ac:dyDescent="0.35">
      <c r="A31" s="1" t="s">
        <v>0</v>
      </c>
      <c r="B31" s="1" t="s">
        <v>3523</v>
      </c>
      <c r="K31" s="1">
        <v>2.72</v>
      </c>
    </row>
    <row r="32" spans="1:56" x14ac:dyDescent="0.35">
      <c r="A32" s="1" t="s">
        <v>0</v>
      </c>
      <c r="B32" s="1" t="s">
        <v>3522</v>
      </c>
      <c r="K32" s="1">
        <v>2.72</v>
      </c>
    </row>
    <row r="33" spans="1:56" x14ac:dyDescent="0.35">
      <c r="A33" s="1">
        <v>6</v>
      </c>
      <c r="B33" s="1" t="s">
        <v>3521</v>
      </c>
      <c r="C33" s="1">
        <v>1443.0000026375055</v>
      </c>
      <c r="D33" s="1">
        <v>0</v>
      </c>
      <c r="E33">
        <f>(R33-S33*(1000-T33)/(1000-U33))*AK33</f>
        <v>-0.42217136814584516</v>
      </c>
      <c r="F33">
        <f>IF(AV33&lt;&gt;0,1/(1/AV33-1/N33),0)</f>
        <v>0.88142470609543577</v>
      </c>
      <c r="G33">
        <f>((AY33-AL33/2)*S33-E33)/(AY33+AL33/2)</f>
        <v>379.64106053578718</v>
      </c>
      <c r="H33">
        <f>AL33*1000</f>
        <v>17.978674822841821</v>
      </c>
      <c r="I33">
        <f>(AQ33-AW33)</f>
        <v>2.121414176760438</v>
      </c>
      <c r="J33">
        <f>(P33+AP33*D33)</f>
        <v>31.656837463378906</v>
      </c>
      <c r="K33" s="1">
        <v>2.72</v>
      </c>
      <c r="L33">
        <f>(K33*AE33+AF33)</f>
        <v>2.140174012184143</v>
      </c>
      <c r="M33" s="1">
        <v>0.5</v>
      </c>
      <c r="N33">
        <f>L33*(M33+1)*(M33+1)/(M33*M33+1)</f>
        <v>3.8523132219314578</v>
      </c>
      <c r="O33" s="1">
        <v>31.663705825805664</v>
      </c>
      <c r="P33" s="1">
        <v>31.656837463378906</v>
      </c>
      <c r="Q33" s="1">
        <v>31.781406402587891</v>
      </c>
      <c r="R33" s="1">
        <v>399.85784912109375</v>
      </c>
      <c r="S33" s="1">
        <v>393.81842041015625</v>
      </c>
      <c r="T33" s="1">
        <v>13.189421653747559</v>
      </c>
      <c r="U33" s="1">
        <v>29.024042129516602</v>
      </c>
      <c r="V33" s="1">
        <v>24.848049163818359</v>
      </c>
      <c r="W33" s="1">
        <v>54.679485321044922</v>
      </c>
      <c r="X33" s="1">
        <v>299.86611938476563</v>
      </c>
      <c r="Y33" s="1">
        <v>300.30026245117188</v>
      </c>
      <c r="Z33" s="1">
        <v>0.21478623151779175</v>
      </c>
      <c r="AA33" s="1">
        <v>88.261383056640625</v>
      </c>
      <c r="AB33" s="1">
        <v>13.781303405761719</v>
      </c>
      <c r="AC33" s="1">
        <v>1.3033943176269531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1.1024489683263439</v>
      </c>
      <c r="AL33">
        <f>(U33-T33)/(1000-U33)*AK33</f>
        <v>1.7978674822841823E-2</v>
      </c>
      <c r="AM33">
        <f>(P33+273.15)</f>
        <v>304.80683746337888</v>
      </c>
      <c r="AN33">
        <f>(O33+273.15)</f>
        <v>304.81370582580564</v>
      </c>
      <c r="AO33">
        <f>(Y33*AG33+Z33*AH33)*AI33</f>
        <v>48.048040918230072</v>
      </c>
      <c r="AP33">
        <f>((AO33+0.00000010773*(AN33^4-AM33^4))-AL33*44100)/(L33*51.4+0.00000043092*AM33^3)</f>
        <v>-6.0939327129263274</v>
      </c>
      <c r="AQ33">
        <f>0.61365*EXP(17.502*J33/(240.97+J33))</f>
        <v>4.6831162770057784</v>
      </c>
      <c r="AR33">
        <f>AQ33*1000/AA33</f>
        <v>53.059629419136201</v>
      </c>
      <c r="AS33">
        <f>(AR33-U33)</f>
        <v>24.035587289619599</v>
      </c>
      <c r="AT33">
        <f>IF(D33,P33,(O33+P33)/2)</f>
        <v>31.660271644592285</v>
      </c>
      <c r="AU33">
        <f>0.61365*EXP(17.502*AT33/(240.97+AT33))</f>
        <v>4.6840289357919653</v>
      </c>
      <c r="AV33">
        <f>IF(AS33&lt;&gt;0,(1000-(AR33+U33)/2)/AS33*AL33,0)</f>
        <v>0.71730292235333171</v>
      </c>
      <c r="AW33">
        <f>U33*AA33/1000</f>
        <v>2.5617021002453404</v>
      </c>
      <c r="AX33">
        <f>(AU33-AW33)</f>
        <v>2.1223268355466249</v>
      </c>
      <c r="AY33">
        <f>1/(1.6/F33+1.37/N33)</f>
        <v>0.46064407887017689</v>
      </c>
      <c r="AZ33">
        <f>G33*AA33*0.001</f>
        <v>33.507645067978402</v>
      </c>
      <c r="BA33">
        <f>G33/S33</f>
        <v>0.96400026220306412</v>
      </c>
      <c r="BB33">
        <f>(1-AL33*AA33/AQ33/F33)*100</f>
        <v>61.557798965584354</v>
      </c>
      <c r="BC33">
        <f>(S33-E33/(N33/1.35))</f>
        <v>393.96636563531399</v>
      </c>
      <c r="BD33">
        <f>E33*BB33/100/BC33</f>
        <v>-6.5964870294039522E-4</v>
      </c>
    </row>
    <row r="34" spans="1:56" x14ac:dyDescent="0.35">
      <c r="A34" s="1" t="s">
        <v>0</v>
      </c>
      <c r="B34" s="1" t="s">
        <v>3520</v>
      </c>
      <c r="K34" s="1">
        <v>2.72</v>
      </c>
    </row>
    <row r="35" spans="1:56" x14ac:dyDescent="0.35">
      <c r="A35" s="1" t="s">
        <v>0</v>
      </c>
      <c r="B35" s="1" t="s">
        <v>3519</v>
      </c>
      <c r="K35" s="1">
        <v>2.72</v>
      </c>
    </row>
    <row r="36" spans="1:56" x14ac:dyDescent="0.35">
      <c r="A36" s="1">
        <v>7</v>
      </c>
      <c r="B36" s="1" t="s">
        <v>3518</v>
      </c>
      <c r="C36" s="1">
        <v>1646.0000026375055</v>
      </c>
      <c r="D36" s="1">
        <v>0</v>
      </c>
      <c r="E36">
        <f>(R36-S36*(1000-T36)/(1000-U36))*AK36</f>
        <v>-5.1220068736849478E-2</v>
      </c>
      <c r="F36">
        <f>IF(AV36&lt;&gt;0,1/(1/AV36-1/N36),0)</f>
        <v>0.91242589624826409</v>
      </c>
      <c r="G36">
        <f>((AY36-AL36/2)*S36-E36)/(AY36+AL36/2)</f>
        <v>379.02473573935453</v>
      </c>
      <c r="H36">
        <f>AL36*1000</f>
        <v>18.076168227701562</v>
      </c>
      <c r="I36">
        <f>(AQ36-AW36)</f>
        <v>2.0738532772861782</v>
      </c>
      <c r="J36">
        <f>(P36+AP36*D36)</f>
        <v>31.568588256835938</v>
      </c>
      <c r="K36" s="1">
        <v>2.72</v>
      </c>
      <c r="L36">
        <f>(K36*AE36+AF36)</f>
        <v>2.140174012184143</v>
      </c>
      <c r="M36" s="1">
        <v>0.5</v>
      </c>
      <c r="N36">
        <f>L36*(M36+1)*(M36+1)/(M36*M36+1)</f>
        <v>3.8523132219314578</v>
      </c>
      <c r="O36" s="1">
        <v>31.635887145996094</v>
      </c>
      <c r="P36" s="1">
        <v>31.568588256835938</v>
      </c>
      <c r="Q36" s="1">
        <v>31.760391235351563</v>
      </c>
      <c r="R36" s="1">
        <v>400.05813598632813</v>
      </c>
      <c r="S36" s="1">
        <v>393.64620971679688</v>
      </c>
      <c r="T36" s="1">
        <v>13.37291431427002</v>
      </c>
      <c r="U36" s="1">
        <v>29.298868179321289</v>
      </c>
      <c r="V36" s="1">
        <v>25.232606887817383</v>
      </c>
      <c r="W36" s="1">
        <v>55.282405853271484</v>
      </c>
      <c r="X36" s="1">
        <v>299.6783447265625</v>
      </c>
      <c r="Y36" s="1">
        <v>499.69992065429688</v>
      </c>
      <c r="Z36" s="1">
        <v>0.19775789976119995</v>
      </c>
      <c r="AA36" s="1">
        <v>88.258125305175781</v>
      </c>
      <c r="AB36" s="1">
        <v>13.925137519836426</v>
      </c>
      <c r="AC36" s="1">
        <v>1.3025562763214111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1.1017586203182443</v>
      </c>
      <c r="AL36">
        <f>(U36-T36)/(1000-U36)*AK36</f>
        <v>1.8076168227701563E-2</v>
      </c>
      <c r="AM36">
        <f>(P36+273.15)</f>
        <v>304.71858825683591</v>
      </c>
      <c r="AN36">
        <f>(O36+273.15)</f>
        <v>304.78588714599607</v>
      </c>
      <c r="AO36">
        <f>(Y36*AG36+Z36*AH36)*AI36</f>
        <v>79.951985517621324</v>
      </c>
      <c r="AP36">
        <f>((AO36+0.00000010773*(AN36^4-AM36^4))-AL36*44100)/(L36*51.4+0.00000043092*AM36^3)</f>
        <v>-5.8625293090523867</v>
      </c>
      <c r="AQ36">
        <f>0.61365*EXP(17.502*J36/(240.97+J36))</f>
        <v>4.6597164563565441</v>
      </c>
      <c r="AR36">
        <f>AQ36*1000/AA36</f>
        <v>52.796458572446937</v>
      </c>
      <c r="AS36">
        <f>(AR36-U36)</f>
        <v>23.497590393125648</v>
      </c>
      <c r="AT36">
        <f>IF(D36,P36,(O36+P36)/2)</f>
        <v>31.602237701416016</v>
      </c>
      <c r="AU36">
        <f>0.61365*EXP(17.502*AT36/(240.97+AT36))</f>
        <v>4.6686267768518777</v>
      </c>
      <c r="AV36">
        <f>IF(AS36&lt;&gt;0,(1000-(AR36+U36)/2)/AS36*AL36,0)</f>
        <v>0.73770048201351868</v>
      </c>
      <c r="AW36">
        <f>U36*AA36/1000</f>
        <v>2.5858631790703659</v>
      </c>
      <c r="AX36">
        <f>(AU36-AW36)</f>
        <v>2.0827635977815118</v>
      </c>
      <c r="AY36">
        <f>1/(1.6/F36+1.37/N36)</f>
        <v>0.47411396000973349</v>
      </c>
      <c r="AZ36">
        <f>G36*AA36*0.001</f>
        <v>33.452012620645085</v>
      </c>
      <c r="BA36">
        <f>G36/S36</f>
        <v>0.96285630696670099</v>
      </c>
      <c r="BB36">
        <f>(1-AL36*AA36/AQ36/F36)*100</f>
        <v>62.47644479329422</v>
      </c>
      <c r="BC36">
        <f>(S36-E36/(N36/1.35))</f>
        <v>393.66415921591886</v>
      </c>
      <c r="BD36">
        <f>E36*BB36/100/BC36</f>
        <v>-8.128877678679744E-5</v>
      </c>
    </row>
    <row r="37" spans="1:56" x14ac:dyDescent="0.35">
      <c r="A37" s="1" t="s">
        <v>0</v>
      </c>
      <c r="B37" s="1" t="s">
        <v>3517</v>
      </c>
      <c r="K37" s="1">
        <v>2.72</v>
      </c>
    </row>
    <row r="38" spans="1:56" x14ac:dyDescent="0.35">
      <c r="A38" s="1" t="s">
        <v>0</v>
      </c>
      <c r="B38" s="1" t="s">
        <v>255</v>
      </c>
      <c r="K38" s="1">
        <v>2.72</v>
      </c>
    </row>
    <row r="39" spans="1:56" x14ac:dyDescent="0.35">
      <c r="A39" s="1">
        <v>8</v>
      </c>
      <c r="B39" s="1" t="s">
        <v>3516</v>
      </c>
      <c r="C39" s="1">
        <v>1849.0000026375055</v>
      </c>
      <c r="D39" s="1">
        <v>0</v>
      </c>
      <c r="E39">
        <f>(R39-S39*(1000-T39)/(1000-U39))*AK39</f>
        <v>0.11104730415285281</v>
      </c>
      <c r="F39">
        <f>IF(AV39&lt;&gt;0,1/(1/AV39-1/N39),0)</f>
        <v>0.91988658656944533</v>
      </c>
      <c r="G39">
        <f>((AY39-AL39/2)*S39-E39)/(AY39+AL39/2)</f>
        <v>378.44729767267052</v>
      </c>
      <c r="H39">
        <f>AL39*1000</f>
        <v>18.091853775290076</v>
      </c>
      <c r="I39">
        <f>(AQ39-AW39)</f>
        <v>2.0617057119893185</v>
      </c>
      <c r="J39">
        <f>(P39+AP39*D39)</f>
        <v>31.583711624145508</v>
      </c>
      <c r="K39" s="1">
        <v>2.72</v>
      </c>
      <c r="L39">
        <f>(K39*AE39+AF39)</f>
        <v>2.140174012184143</v>
      </c>
      <c r="M39" s="1">
        <v>0.5</v>
      </c>
      <c r="N39">
        <f>L39*(M39+1)*(M39+1)/(M39*M39+1)</f>
        <v>3.8523132219314578</v>
      </c>
      <c r="O39" s="1">
        <v>31.652687072753906</v>
      </c>
      <c r="P39" s="1">
        <v>31.583711624145508</v>
      </c>
      <c r="Q39" s="1">
        <v>31.757020950317383</v>
      </c>
      <c r="R39" s="1">
        <v>399.86224365234375</v>
      </c>
      <c r="S39" s="1">
        <v>393.305419921875</v>
      </c>
      <c r="T39" s="1">
        <v>13.552165985107422</v>
      </c>
      <c r="U39" s="1">
        <v>29.483104705810547</v>
      </c>
      <c r="V39" s="1">
        <v>25.545379638671875</v>
      </c>
      <c r="W39" s="1">
        <v>55.574668884277344</v>
      </c>
      <c r="X39" s="1">
        <v>299.78762817382813</v>
      </c>
      <c r="Y39" s="1">
        <v>751.3739013671875</v>
      </c>
      <c r="Z39" s="1">
        <v>0.34706467390060425</v>
      </c>
      <c r="AA39" s="1">
        <v>88.25439453125</v>
      </c>
      <c r="AB39" s="1">
        <v>13.918675422668457</v>
      </c>
      <c r="AC39" s="1">
        <v>1.3034963607788086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1.1021603976978971</v>
      </c>
      <c r="AL39">
        <f>(U39-T39)/(1000-U39)*AK39</f>
        <v>1.8091853775290077E-2</v>
      </c>
      <c r="AM39">
        <f>(P39+273.15)</f>
        <v>304.73371162414549</v>
      </c>
      <c r="AN39">
        <f>(O39+273.15)</f>
        <v>304.80268707275388</v>
      </c>
      <c r="AO39">
        <f>(Y39*AG39+Z39*AH39)*AI39</f>
        <v>120.21982153162753</v>
      </c>
      <c r="AP39">
        <f>((AO39+0.00000010773*(AN39^4-AM39^4))-AL39*44100)/(L39*51.4+0.00000043092*AM39^3)</f>
        <v>-5.5384085210316716</v>
      </c>
      <c r="AQ39">
        <f>0.61365*EXP(17.502*J39/(240.97+J39))</f>
        <v>4.6637192667020759</v>
      </c>
      <c r="AR39">
        <f>AQ39*1000/AA39</f>
        <v>52.844045800469459</v>
      </c>
      <c r="AS39">
        <f>(AR39-U39)</f>
        <v>23.360941094658912</v>
      </c>
      <c r="AT39">
        <f>IF(D39,P39,(O39+P39)/2)</f>
        <v>31.618199348449707</v>
      </c>
      <c r="AU39">
        <f>0.61365*EXP(17.502*AT39/(240.97+AT39))</f>
        <v>4.6728585814070129</v>
      </c>
      <c r="AV39">
        <f>IF(AS39&lt;&gt;0,(1000-(AR39+U39)/2)/AS39*AL39,0)</f>
        <v>0.74256975866902253</v>
      </c>
      <c r="AW39">
        <f>U39*AA39/1000</f>
        <v>2.6020135547127574</v>
      </c>
      <c r="AX39">
        <f>(AU39-AW39)</f>
        <v>2.0708450266942555</v>
      </c>
      <c r="AY39">
        <f>1/(1.6/F39+1.37/N39)</f>
        <v>0.47733258913213011</v>
      </c>
      <c r="AZ39">
        <f>G39*AA39*0.001</f>
        <v>33.399637118089274</v>
      </c>
      <c r="BA39">
        <f>G39/S39</f>
        <v>0.96222243199151469</v>
      </c>
      <c r="BB39">
        <f>(1-AL39*AA39/AQ39/F39)*100</f>
        <v>62.782026486331453</v>
      </c>
      <c r="BC39">
        <f>(S39-E39/(N39/1.35))</f>
        <v>393.26650463851928</v>
      </c>
      <c r="BD39">
        <f>E39*BB39/100/BC39</f>
        <v>1.7727863187759634E-4</v>
      </c>
    </row>
    <row r="40" spans="1:56" x14ac:dyDescent="0.35">
      <c r="A40" s="1" t="s">
        <v>0</v>
      </c>
      <c r="B40" s="1" t="s">
        <v>3515</v>
      </c>
      <c r="K40" s="1">
        <v>2.72</v>
      </c>
    </row>
    <row r="41" spans="1:56" x14ac:dyDescent="0.35">
      <c r="A41" s="1" t="s">
        <v>0</v>
      </c>
      <c r="B41" s="1" t="s">
        <v>3514</v>
      </c>
      <c r="K41" s="1">
        <v>2.72</v>
      </c>
    </row>
    <row r="42" spans="1:56" x14ac:dyDescent="0.35">
      <c r="A42" s="1">
        <v>9</v>
      </c>
      <c r="B42" s="1" t="s">
        <v>254</v>
      </c>
      <c r="C42" s="1">
        <v>2051.5000026486814</v>
      </c>
      <c r="D42" s="1">
        <v>0</v>
      </c>
      <c r="E42">
        <f>(R42-S42*(1000-T42)/(1000-U42))*AK42</f>
        <v>-0.14970632637136139</v>
      </c>
      <c r="F42">
        <f>IF(AV42&lt;&gt;0,1/(1/AV42-1/N42),0)</f>
        <v>0.91045814683052073</v>
      </c>
      <c r="G42">
        <f>((AY42-AL42/2)*S42-E42)/(AY42+AL42/2)</f>
        <v>379.40779951914237</v>
      </c>
      <c r="H42">
        <f>AL42*1000</f>
        <v>17.862427148730031</v>
      </c>
      <c r="I42">
        <f>(AQ42-AW42)</f>
        <v>2.0527038378251676</v>
      </c>
      <c r="J42">
        <f>(P42+AP42*D42)</f>
        <v>31.541584014892578</v>
      </c>
      <c r="K42" s="1">
        <v>2.72</v>
      </c>
      <c r="L42">
        <f>(K42*AE42+AF42)</f>
        <v>2.140174012184143</v>
      </c>
      <c r="M42" s="1">
        <v>0.5</v>
      </c>
      <c r="N42">
        <f>L42*(M42+1)*(M42+1)/(M42*M42+1)</f>
        <v>3.8523132219314578</v>
      </c>
      <c r="O42" s="1">
        <v>31.682836532592773</v>
      </c>
      <c r="P42" s="1">
        <v>31.541584014892578</v>
      </c>
      <c r="Q42" s="1">
        <v>31.779342651367188</v>
      </c>
      <c r="R42" s="1">
        <v>399.92694091796875</v>
      </c>
      <c r="S42" s="1">
        <v>393.68084716796875</v>
      </c>
      <c r="T42" s="1">
        <v>13.725887298583984</v>
      </c>
      <c r="U42" s="1">
        <v>29.459320068359375</v>
      </c>
      <c r="V42" s="1">
        <v>25.828205108642578</v>
      </c>
      <c r="W42" s="1">
        <v>55.434032440185547</v>
      </c>
      <c r="X42" s="1">
        <v>299.70889282226563</v>
      </c>
      <c r="Y42" s="1">
        <v>999.86895751953125</v>
      </c>
      <c r="Z42" s="1">
        <v>0.28027215600013733</v>
      </c>
      <c r="AA42" s="1">
        <v>88.252975463867188</v>
      </c>
      <c r="AB42" s="1">
        <v>13.94538402557373</v>
      </c>
      <c r="AC42" s="1">
        <v>1.3109210729598999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1.1018709294936233</v>
      </c>
      <c r="AL42">
        <f>(U42-T42)/(1000-U42)*AK42</f>
        <v>1.7862427148730032E-2</v>
      </c>
      <c r="AM42">
        <f>(P42+273.15)</f>
        <v>304.69158401489256</v>
      </c>
      <c r="AN42">
        <f>(O42+273.15)</f>
        <v>304.83283653259275</v>
      </c>
      <c r="AO42">
        <f>(Y42*AG42+Z42*AH42)*AI42</f>
        <v>159.97902962731496</v>
      </c>
      <c r="AP42">
        <f>((AO42+0.00000010773*(AN42^4-AM42^4))-AL42*44100)/(L42*51.4+0.00000043092*AM42^3)</f>
        <v>-5.1232458108205101</v>
      </c>
      <c r="AQ42">
        <f>0.61365*EXP(17.502*J42/(240.97+J42))</f>
        <v>4.6525764890002979</v>
      </c>
      <c r="AR42">
        <f>AQ42*1000/AA42</f>
        <v>52.718635995510091</v>
      </c>
      <c r="AS42">
        <f>(AR42-U42)</f>
        <v>23.259315927150716</v>
      </c>
      <c r="AT42">
        <f>IF(D42,P42,(O42+P42)/2)</f>
        <v>31.612210273742676</v>
      </c>
      <c r="AU42">
        <f>0.61365*EXP(17.502*AT42/(240.97+AT42))</f>
        <v>4.6712703468167307</v>
      </c>
      <c r="AV42">
        <f>IF(AS42&lt;&gt;0,(1000-(AR42+U42)/2)/AS42*AL42,0)</f>
        <v>0.73641367294145876</v>
      </c>
      <c r="AW42">
        <f>U42*AA42/1000</f>
        <v>2.5998726511751302</v>
      </c>
      <c r="AX42">
        <f>(AU42-AW42)</f>
        <v>2.0713976956416005</v>
      </c>
      <c r="AY42">
        <f>1/(1.6/F42+1.37/N42)</f>
        <v>0.47326357028335553</v>
      </c>
      <c r="AZ42">
        <f>G42*AA42*0.001</f>
        <v>33.483867221762708</v>
      </c>
      <c r="BA42">
        <f>G42/S42</f>
        <v>0.96374462270262129</v>
      </c>
      <c r="BB42">
        <f>(1-AL42*AA42/AQ42/F42)*100</f>
        <v>62.78514603716895</v>
      </c>
      <c r="BC42">
        <f>(S42-E42/(N42/1.35))</f>
        <v>393.7333100724519</v>
      </c>
      <c r="BD42">
        <f>E42*BB42/100/BC42</f>
        <v>-2.3872335216404235E-4</v>
      </c>
    </row>
    <row r="43" spans="1:56" x14ac:dyDescent="0.35">
      <c r="A43" s="1" t="s">
        <v>0</v>
      </c>
      <c r="B43" s="1" t="s">
        <v>3513</v>
      </c>
      <c r="K43" s="1">
        <v>2.72</v>
      </c>
    </row>
    <row r="44" spans="1:56" x14ac:dyDescent="0.35">
      <c r="A44" s="1" t="s">
        <v>0</v>
      </c>
      <c r="B44" s="1" t="s">
        <v>3512</v>
      </c>
      <c r="K44" s="1">
        <v>2.72</v>
      </c>
    </row>
    <row r="45" spans="1:56" x14ac:dyDescent="0.35">
      <c r="A45" s="1">
        <v>10</v>
      </c>
      <c r="B45" s="1" t="s">
        <v>3511</v>
      </c>
      <c r="C45" s="1">
        <v>2254.5000026486814</v>
      </c>
      <c r="D45" s="1">
        <v>0</v>
      </c>
      <c r="E45">
        <f>(R45-S45*(1000-T45)/(1000-U45))*AK45</f>
        <v>-0.33059570188872139</v>
      </c>
      <c r="F45">
        <f>IF(AV45&lt;&gt;0,1/(1/AV45-1/N45),0)</f>
        <v>0.80935185475210214</v>
      </c>
      <c r="G45">
        <f>((AY45-AL45/2)*S45-E45)/(AY45+AL45/2)</f>
        <v>379.69747254750939</v>
      </c>
      <c r="H45">
        <f>AL45*1000</f>
        <v>16.942471230620239</v>
      </c>
      <c r="I45">
        <f>(AQ45-AW45)</f>
        <v>2.1438834795780841</v>
      </c>
      <c r="J45">
        <f>(P45+AP45*D45)</f>
        <v>31.677406311035156</v>
      </c>
      <c r="K45" s="1">
        <v>2.72</v>
      </c>
      <c r="L45">
        <f>(K45*AE45+AF45)</f>
        <v>2.140174012184143</v>
      </c>
      <c r="M45" s="1">
        <v>0.5</v>
      </c>
      <c r="N45">
        <f>L45*(M45+1)*(M45+1)/(M45*M45+1)</f>
        <v>3.8523132219314578</v>
      </c>
      <c r="O45" s="1">
        <v>31.780342102050781</v>
      </c>
      <c r="P45" s="1">
        <v>31.677406311035156</v>
      </c>
      <c r="Q45" s="1">
        <v>31.833261489868164</v>
      </c>
      <c r="R45" s="1">
        <v>399.98068237304688</v>
      </c>
      <c r="S45" s="1">
        <v>394.21841430664063</v>
      </c>
      <c r="T45" s="1">
        <v>13.90040397644043</v>
      </c>
      <c r="U45" s="1">
        <v>28.83509635925293</v>
      </c>
      <c r="V45" s="1">
        <v>26.01152229309082</v>
      </c>
      <c r="W45" s="1">
        <v>53.958480834960938</v>
      </c>
      <c r="X45" s="1">
        <v>299.66937255859375</v>
      </c>
      <c r="Y45" s="1">
        <v>1250.03466796875</v>
      </c>
      <c r="Z45" s="1">
        <v>0.22788934409618378</v>
      </c>
      <c r="AA45" s="1">
        <v>88.250144958496094</v>
      </c>
      <c r="AB45" s="1">
        <v>13.933111190795898</v>
      </c>
      <c r="AC45" s="1">
        <v>1.3213092088699341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1.1017256344065944</v>
      </c>
      <c r="AL45">
        <f>(U45-T45)/(1000-U45)*AK45</f>
        <v>1.6942471230620239E-2</v>
      </c>
      <c r="AM45">
        <f>(P45+273.15)</f>
        <v>304.82740631103513</v>
      </c>
      <c r="AN45">
        <f>(O45+273.15)</f>
        <v>304.93034210205076</v>
      </c>
      <c r="AO45">
        <f>(Y45*AG45+Z45*AH45)*AI45</f>
        <v>200.00554240452766</v>
      </c>
      <c r="AP45">
        <f>((AO45+0.00000010773*(AN45^4-AM45^4))-AL45*44100)/(L45*51.4+0.00000043092*AM45^3)</f>
        <v>-4.466885164734947</v>
      </c>
      <c r="AQ45">
        <f>0.61365*EXP(17.502*J45/(240.97+J45))</f>
        <v>4.688584913174358</v>
      </c>
      <c r="AR45">
        <f>AQ45*1000/AA45</f>
        <v>53.128353674426172</v>
      </c>
      <c r="AS45">
        <f>(AR45-U45)</f>
        <v>24.293257315173243</v>
      </c>
      <c r="AT45">
        <f>IF(D45,P45,(O45+P45)/2)</f>
        <v>31.728874206542969</v>
      </c>
      <c r="AU45">
        <f>0.61365*EXP(17.502*AT45/(240.97+AT45))</f>
        <v>4.7022930441253221</v>
      </c>
      <c r="AV45">
        <f>IF(AS45&lt;&gt;0,(1000-(AR45+U45)/2)/AS45*AL45,0)</f>
        <v>0.66883330311546474</v>
      </c>
      <c r="AW45">
        <f>U45*AA45/1000</f>
        <v>2.5447014335962739</v>
      </c>
      <c r="AX45">
        <f>(AU45-AW45)</f>
        <v>2.1575916105290482</v>
      </c>
      <c r="AY45">
        <f>1/(1.6/F45+1.37/N45)</f>
        <v>0.42872068667100899</v>
      </c>
      <c r="AZ45">
        <f>G45*AA45*0.001</f>
        <v>33.508356992692292</v>
      </c>
      <c r="BA45">
        <f>G45/S45</f>
        <v>0.9631652372589673</v>
      </c>
      <c r="BB45">
        <f>(1-AL45*AA45/AQ45/F45)*100</f>
        <v>60.59847490057453</v>
      </c>
      <c r="BC45">
        <f>(S45-E45/(N45/1.35))</f>
        <v>394.33426786574609</v>
      </c>
      <c r="BD45">
        <f>E45*BB45/100/BC45</f>
        <v>-5.0803587148459748E-4</v>
      </c>
    </row>
    <row r="46" spans="1:56" x14ac:dyDescent="0.35">
      <c r="A46" s="1" t="s">
        <v>0</v>
      </c>
      <c r="B46" s="1" t="s">
        <v>3510</v>
      </c>
      <c r="K46" s="1">
        <v>2.72</v>
      </c>
    </row>
    <row r="47" spans="1:56" x14ac:dyDescent="0.35">
      <c r="A47" s="1" t="s">
        <v>0</v>
      </c>
      <c r="B47" s="1" t="s">
        <v>3509</v>
      </c>
      <c r="K47" s="1">
        <v>2.72</v>
      </c>
    </row>
    <row r="48" spans="1:56" x14ac:dyDescent="0.35">
      <c r="A48" s="1">
        <v>11</v>
      </c>
      <c r="B48" s="1" t="s">
        <v>3508</v>
      </c>
      <c r="C48" s="1">
        <v>2457.5000026486814</v>
      </c>
      <c r="D48" s="1">
        <v>0</v>
      </c>
      <c r="E48">
        <f>(R48-S48*(1000-T48)/(1000-U48))*AK48</f>
        <v>-0.75018800497026572</v>
      </c>
      <c r="F48">
        <f>IF(AV48&lt;&gt;0,1/(1/AV48-1/N48),0)</f>
        <v>0.70615734369920358</v>
      </c>
      <c r="G48">
        <f>((AY48-AL48/2)*S48-E48)/(AY48+AL48/2)</f>
        <v>381.31534325614211</v>
      </c>
      <c r="H48">
        <f>AL48*1000</f>
        <v>15.691540052851733</v>
      </c>
      <c r="I48">
        <f>(AQ48-AW48)</f>
        <v>2.2263402826397343</v>
      </c>
      <c r="J48">
        <f>(P48+AP48*D48)</f>
        <v>31.684017181396484</v>
      </c>
      <c r="K48" s="1">
        <v>2.72</v>
      </c>
      <c r="L48">
        <f>(K48*AE48+AF48)</f>
        <v>2.140174012184143</v>
      </c>
      <c r="M48" s="1">
        <v>0.5</v>
      </c>
      <c r="N48">
        <f>L48*(M48+1)*(M48+1)/(M48*M48+1)</f>
        <v>3.8523132219314578</v>
      </c>
      <c r="O48" s="1">
        <v>31.874727249145508</v>
      </c>
      <c r="P48" s="1">
        <v>31.684017181396484</v>
      </c>
      <c r="Q48" s="1">
        <v>31.903650283813477</v>
      </c>
      <c r="R48" s="1">
        <v>400.2738037109375</v>
      </c>
      <c r="S48" s="1">
        <v>395.3218994140625</v>
      </c>
      <c r="T48" s="1">
        <v>14.069930076599121</v>
      </c>
      <c r="U48" s="1">
        <v>27.921592712402344</v>
      </c>
      <c r="V48" s="1">
        <v>26.187431335449219</v>
      </c>
      <c r="W48" s="1">
        <v>51.968620300292969</v>
      </c>
      <c r="X48" s="1">
        <v>299.52554321289063</v>
      </c>
      <c r="Y48" s="1">
        <v>1601.4742431640625</v>
      </c>
      <c r="Z48" s="1">
        <v>0.25276347994804382</v>
      </c>
      <c r="AA48" s="1">
        <v>88.247238159179688</v>
      </c>
      <c r="AB48" s="1">
        <v>14.035143852233887</v>
      </c>
      <c r="AC48" s="1">
        <v>1.3270430564880371</v>
      </c>
      <c r="AD48" s="1">
        <v>0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1.1011968500473917</v>
      </c>
      <c r="AL48">
        <f>(U48-T48)/(1000-U48)*AK48</f>
        <v>1.5691540052851734E-2</v>
      </c>
      <c r="AM48">
        <f>(P48+273.15)</f>
        <v>304.83401718139646</v>
      </c>
      <c r="AN48">
        <f>(O48+273.15)</f>
        <v>305.02472724914549</v>
      </c>
      <c r="AO48">
        <f>(Y48*AG48+Z48*AH48)*AI48</f>
        <v>256.2358731789318</v>
      </c>
      <c r="AP48">
        <f>((AO48+0.00000010773*(AN48^4-AM48^4))-AL48*44100)/(L48*51.4+0.00000043092*AM48^3)</f>
        <v>-3.5465696430207103</v>
      </c>
      <c r="AQ48">
        <f>0.61365*EXP(17.502*J48/(240.97+J48))</f>
        <v>4.6903437245147197</v>
      </c>
      <c r="AR48">
        <f>AQ48*1000/AA48</f>
        <v>53.150034180722052</v>
      </c>
      <c r="AS48">
        <f>(AR48-U48)</f>
        <v>25.228441468319708</v>
      </c>
      <c r="AT48">
        <f>IF(D48,P48,(O48+P48)/2)</f>
        <v>31.779372215270996</v>
      </c>
      <c r="AU48">
        <f>0.61365*EXP(17.502*AT48/(240.97+AT48))</f>
        <v>4.7157767545754528</v>
      </c>
      <c r="AV48">
        <f>IF(AS48&lt;&gt;0,(1000-(AR48+U48)/2)/AS48*AL48,0)</f>
        <v>0.59676578640364253</v>
      </c>
      <c r="AW48">
        <f>U48*AA48/1000</f>
        <v>2.4640034418749854</v>
      </c>
      <c r="AX48">
        <f>(AU48-AW48)</f>
        <v>2.2517733127004673</v>
      </c>
      <c r="AY48">
        <f>1/(1.6/F48+1.37/N48)</f>
        <v>0.38147344248902049</v>
      </c>
      <c r="AZ48">
        <f>G48*AA48*0.001</f>
        <v>33.650025910074127</v>
      </c>
      <c r="BA48">
        <f>G48/S48</f>
        <v>0.96456923793323723</v>
      </c>
      <c r="BB48">
        <f>(1-AL48*AA48/AQ48/F48)*100</f>
        <v>58.191889367571058</v>
      </c>
      <c r="BC48">
        <f>(S48-E48/(N48/1.35))</f>
        <v>395.58479439387469</v>
      </c>
      <c r="BD48">
        <f>E48*BB48/100/BC48</f>
        <v>-1.1035524622981946E-3</v>
      </c>
    </row>
    <row r="49" spans="1:56" x14ac:dyDescent="0.35">
      <c r="A49" s="1" t="s">
        <v>0</v>
      </c>
      <c r="B49" s="1" t="s">
        <v>3507</v>
      </c>
      <c r="K49" s="1">
        <v>2.72</v>
      </c>
    </row>
    <row r="50" spans="1:56" x14ac:dyDescent="0.35">
      <c r="A50" s="1" t="s">
        <v>0</v>
      </c>
      <c r="B50" s="1" t="s">
        <v>3506</v>
      </c>
      <c r="K50" s="1">
        <v>2.72</v>
      </c>
    </row>
    <row r="51" spans="1:56" x14ac:dyDescent="0.35">
      <c r="A51" s="1">
        <v>12</v>
      </c>
      <c r="B51" s="1" t="s">
        <v>3505</v>
      </c>
      <c r="C51" s="1">
        <v>2659.5000026486814</v>
      </c>
      <c r="D51" s="1">
        <v>0</v>
      </c>
      <c r="E51">
        <f>(R51-S51*(1000-T51)/(1000-U51))*AK51</f>
        <v>-0.74643624081186455</v>
      </c>
      <c r="F51">
        <f>IF(AV51&lt;&gt;0,1/(1/AV51-1/N51),0)</f>
        <v>0.57884159820179404</v>
      </c>
      <c r="G51">
        <f>((AY51-AL51/2)*S51-E51)/(AY51+AL51/2)</f>
        <v>381.1199894292285</v>
      </c>
      <c r="H51">
        <f>AL51*1000</f>
        <v>13.954168974378842</v>
      </c>
      <c r="I51">
        <f>(AQ51-AW51)</f>
        <v>2.3494216743459293</v>
      </c>
      <c r="J51">
        <f>(P51+AP51*D51)</f>
        <v>31.695045471191406</v>
      </c>
      <c r="K51" s="1">
        <v>2.72</v>
      </c>
      <c r="L51">
        <f>(K51*AE51+AF51)</f>
        <v>2.140174012184143</v>
      </c>
      <c r="M51" s="1">
        <v>0.5</v>
      </c>
      <c r="N51">
        <f>L51*(M51+1)*(M51+1)/(M51*M51+1)</f>
        <v>3.8523132219314578</v>
      </c>
      <c r="O51" s="1">
        <v>31.934465408325195</v>
      </c>
      <c r="P51" s="1">
        <v>31.695045471191406</v>
      </c>
      <c r="Q51" s="1">
        <v>31.960371017456055</v>
      </c>
      <c r="R51" s="1">
        <v>400.0350341796875</v>
      </c>
      <c r="S51" s="1">
        <v>395.70025634765625</v>
      </c>
      <c r="T51" s="1">
        <v>14.230020523071289</v>
      </c>
      <c r="U51" s="1">
        <v>26.560649871826172</v>
      </c>
      <c r="V51" s="1">
        <v>26.395408630371094</v>
      </c>
      <c r="W51" s="1">
        <v>49.267616271972656</v>
      </c>
      <c r="X51" s="1">
        <v>299.63775634765625</v>
      </c>
      <c r="Y51" s="1">
        <v>2000.73291015625</v>
      </c>
      <c r="Z51" s="1">
        <v>0.36932694911956787</v>
      </c>
      <c r="AA51" s="1">
        <v>88.2454833984375</v>
      </c>
      <c r="AB51" s="1">
        <v>14.03944206237793</v>
      </c>
      <c r="AC51" s="1">
        <v>1.3364523649215698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1.1016093983369712</v>
      </c>
      <c r="AL51">
        <f>(U51-T51)/(1000-U51)*AK51</f>
        <v>1.3954168974378841E-2</v>
      </c>
      <c r="AM51">
        <f>(P51+273.15)</f>
        <v>304.84504547119138</v>
      </c>
      <c r="AN51">
        <f>(O51+273.15)</f>
        <v>305.08446540832517</v>
      </c>
      <c r="AO51">
        <f>(Y51*AG51+Z51*AH51)*AI51</f>
        <v>320.11725846982154</v>
      </c>
      <c r="AP51">
        <f>((AO51+0.00000010773*(AN51^4-AM51^4))-AL51*44100)/(L51*51.4+0.00000043092*AM51^3)</f>
        <v>-2.3920222545259575</v>
      </c>
      <c r="AQ51">
        <f>0.61365*EXP(17.502*J51/(240.97+J51))</f>
        <v>4.6932790616618769</v>
      </c>
      <c r="AR51">
        <f>AQ51*1000/AA51</f>
        <v>53.184354381869447</v>
      </c>
      <c r="AS51">
        <f>(AR51-U51)</f>
        <v>26.623704510043275</v>
      </c>
      <c r="AT51">
        <f>IF(D51,P51,(O51+P51)/2)</f>
        <v>31.814755439758301</v>
      </c>
      <c r="AU51">
        <f>0.61365*EXP(17.502*AT51/(240.97+AT51))</f>
        <v>4.7252446412229885</v>
      </c>
      <c r="AV51">
        <f>IF(AS51&lt;&gt;0,(1000-(AR51+U51)/2)/AS51*AL51,0)</f>
        <v>0.50322754060072572</v>
      </c>
      <c r="AW51">
        <f>U51*AA51/1000</f>
        <v>2.3438573873159476</v>
      </c>
      <c r="AX51">
        <f>(AU51-AW51)</f>
        <v>2.3813872539070409</v>
      </c>
      <c r="AY51">
        <f>1/(1.6/F51+1.37/N51)</f>
        <v>0.32053626120012652</v>
      </c>
      <c r="AZ51">
        <f>G51*AA51*0.001</f>
        <v>33.632117699989657</v>
      </c>
      <c r="BA51">
        <f>G51/S51</f>
        <v>0.96315325379618211</v>
      </c>
      <c r="BB51">
        <f>(1-AL51*AA51/AQ51/F51)*100</f>
        <v>54.672647629338499</v>
      </c>
      <c r="BC51">
        <f>(S51-E51/(N51/1.35))</f>
        <v>395.96183656376098</v>
      </c>
      <c r="BD51">
        <f>E51*BB51/100/BC51</f>
        <v>-1.0306459310783509E-3</v>
      </c>
    </row>
    <row r="52" spans="1:56" x14ac:dyDescent="0.35">
      <c r="A52" s="1" t="s">
        <v>0</v>
      </c>
      <c r="B52" s="1" t="s">
        <v>3504</v>
      </c>
    </row>
    <row r="53" spans="1:56" x14ac:dyDescent="0.35">
      <c r="A53" s="1" t="s">
        <v>0</v>
      </c>
      <c r="B53" s="1" t="s">
        <v>3503</v>
      </c>
    </row>
    <row r="54" spans="1:56" x14ac:dyDescent="0.35">
      <c r="A54" s="1" t="s">
        <v>0</v>
      </c>
      <c r="B54" s="1" t="s">
        <v>3502</v>
      </c>
    </row>
    <row r="55" spans="1:56" x14ac:dyDescent="0.35">
      <c r="A55" s="1" t="s">
        <v>0</v>
      </c>
      <c r="B55" s="1" t="s">
        <v>3501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F53E6A-A0D0-43D4-97CE-2B5BF150BAE6}">
  <dimension ref="A1:BD55"/>
  <sheetViews>
    <sheetView topLeftCell="A5" zoomScale="53" workbookViewId="0">
      <selection activeCell="K18" sqref="K18:K51"/>
    </sheetView>
  </sheetViews>
  <sheetFormatPr defaultRowHeight="14.5" x14ac:dyDescent="0.35"/>
  <sheetData>
    <row r="1" spans="1:56" x14ac:dyDescent="0.35">
      <c r="A1" s="1" t="s">
        <v>70</v>
      </c>
    </row>
    <row r="2" spans="1:56" x14ac:dyDescent="0.35">
      <c r="A2" s="1" t="s">
        <v>4739</v>
      </c>
    </row>
    <row r="3" spans="1:56" x14ac:dyDescent="0.35">
      <c r="A3" s="1" t="s">
        <v>69</v>
      </c>
      <c r="B3" s="1" t="s">
        <v>68</v>
      </c>
    </row>
    <row r="4" spans="1:56" x14ac:dyDescent="0.35">
      <c r="A4" s="1" t="s">
        <v>67</v>
      </c>
      <c r="B4" s="1" t="s">
        <v>66</v>
      </c>
      <c r="C4" s="1">
        <v>1</v>
      </c>
      <c r="D4" s="1">
        <v>0.15999999642372131</v>
      </c>
    </row>
    <row r="5" spans="1:56" x14ac:dyDescent="0.35">
      <c r="A5" s="1" t="s">
        <v>65</v>
      </c>
      <c r="B5" s="1">
        <v>4</v>
      </c>
    </row>
    <row r="6" spans="1:56" x14ac:dyDescent="0.35">
      <c r="A6" s="1" t="s">
        <v>64</v>
      </c>
      <c r="B6" s="1" t="s">
        <v>63</v>
      </c>
    </row>
    <row r="7" spans="1:56" x14ac:dyDescent="0.35">
      <c r="A7" s="1" t="s">
        <v>0</v>
      </c>
      <c r="B7" s="1" t="s">
        <v>62</v>
      </c>
    </row>
    <row r="9" spans="1:56" x14ac:dyDescent="0.35">
      <c r="A9" s="1" t="s">
        <v>61</v>
      </c>
      <c r="B9" s="1" t="s">
        <v>60</v>
      </c>
      <c r="C9" s="1" t="s">
        <v>59</v>
      </c>
      <c r="D9" s="1" t="s">
        <v>58</v>
      </c>
      <c r="E9" s="1" t="s">
        <v>57</v>
      </c>
      <c r="F9" s="1" t="s">
        <v>56</v>
      </c>
      <c r="G9" s="1" t="s">
        <v>55</v>
      </c>
      <c r="H9" s="1" t="s">
        <v>54</v>
      </c>
      <c r="I9" s="1" t="s">
        <v>53</v>
      </c>
      <c r="J9" s="1" t="s">
        <v>52</v>
      </c>
      <c r="K9" s="1" t="s">
        <v>51</v>
      </c>
      <c r="L9" s="1" t="s">
        <v>50</v>
      </c>
      <c r="M9" s="1" t="s">
        <v>49</v>
      </c>
      <c r="N9" s="1" t="s">
        <v>48</v>
      </c>
      <c r="O9" s="1" t="s">
        <v>47</v>
      </c>
      <c r="P9" s="1" t="s">
        <v>46</v>
      </c>
      <c r="Q9" s="1" t="s">
        <v>45</v>
      </c>
      <c r="R9" s="1" t="s">
        <v>44</v>
      </c>
      <c r="S9" s="1" t="s">
        <v>43</v>
      </c>
      <c r="T9" s="1" t="s">
        <v>42</v>
      </c>
      <c r="U9" s="1" t="s">
        <v>41</v>
      </c>
      <c r="V9" s="1" t="s">
        <v>40</v>
      </c>
      <c r="W9" s="1" t="s">
        <v>39</v>
      </c>
      <c r="X9" s="1" t="s">
        <v>38</v>
      </c>
      <c r="Y9" s="1" t="s">
        <v>37</v>
      </c>
      <c r="Z9" s="1" t="s">
        <v>36</v>
      </c>
      <c r="AA9" s="1" t="s">
        <v>35</v>
      </c>
      <c r="AB9" s="1" t="s">
        <v>34</v>
      </c>
      <c r="AC9" s="1" t="s">
        <v>33</v>
      </c>
      <c r="AD9" s="1" t="s">
        <v>32</v>
      </c>
      <c r="AE9" s="1" t="s">
        <v>31</v>
      </c>
      <c r="AF9" s="1" t="s">
        <v>30</v>
      </c>
      <c r="AG9" s="1" t="s">
        <v>29</v>
      </c>
      <c r="AH9" s="1" t="s">
        <v>28</v>
      </c>
      <c r="AI9" s="1" t="s">
        <v>27</v>
      </c>
      <c r="AJ9" s="1" t="s">
        <v>26</v>
      </c>
      <c r="AK9" s="1" t="s">
        <v>25</v>
      </c>
      <c r="AL9" s="1" t="s">
        <v>24</v>
      </c>
      <c r="AM9" s="1" t="s">
        <v>23</v>
      </c>
      <c r="AN9" s="1" t="s">
        <v>22</v>
      </c>
      <c r="AO9" s="1" t="s">
        <v>21</v>
      </c>
      <c r="AP9" s="1" t="s">
        <v>20</v>
      </c>
      <c r="AQ9" s="1" t="s">
        <v>19</v>
      </c>
      <c r="AR9" s="1" t="s">
        <v>18</v>
      </c>
      <c r="AS9" s="1" t="s">
        <v>17</v>
      </c>
      <c r="AT9" s="1" t="s">
        <v>16</v>
      </c>
      <c r="AU9" s="1" t="s">
        <v>15</v>
      </c>
      <c r="AV9" s="1" t="s">
        <v>14</v>
      </c>
      <c r="AW9" s="1" t="s">
        <v>13</v>
      </c>
      <c r="AX9" s="1" t="s">
        <v>12</v>
      </c>
      <c r="AY9" s="1" t="s">
        <v>11</v>
      </c>
      <c r="AZ9" s="1" t="s">
        <v>10</v>
      </c>
      <c r="BA9" s="1" t="s">
        <v>9</v>
      </c>
      <c r="BB9" s="1" t="s">
        <v>8</v>
      </c>
      <c r="BC9" s="1" t="s">
        <v>7</v>
      </c>
      <c r="BD9" s="1" t="s">
        <v>6</v>
      </c>
    </row>
    <row r="10" spans="1:56" x14ac:dyDescent="0.35">
      <c r="A10" s="1" t="s">
        <v>5</v>
      </c>
      <c r="B10" s="1" t="s">
        <v>5</v>
      </c>
      <c r="C10" s="1" t="s">
        <v>5</v>
      </c>
      <c r="D10" s="1" t="s">
        <v>5</v>
      </c>
      <c r="E10" s="1" t="s">
        <v>4</v>
      </c>
      <c r="F10" s="1" t="s">
        <v>4</v>
      </c>
      <c r="G10" s="1" t="s">
        <v>4</v>
      </c>
      <c r="H10" s="1" t="s">
        <v>4</v>
      </c>
      <c r="I10" s="1" t="s">
        <v>4</v>
      </c>
      <c r="J10" s="1" t="s">
        <v>4</v>
      </c>
      <c r="K10" s="1" t="s">
        <v>5</v>
      </c>
      <c r="L10" s="1" t="s">
        <v>4</v>
      </c>
      <c r="M10" s="1" t="s">
        <v>5</v>
      </c>
      <c r="N10" s="1" t="s">
        <v>4</v>
      </c>
      <c r="O10" s="1" t="s">
        <v>5</v>
      </c>
      <c r="P10" s="1" t="s">
        <v>5</v>
      </c>
      <c r="Q10" s="1" t="s">
        <v>5</v>
      </c>
      <c r="R10" s="1" t="s">
        <v>5</v>
      </c>
      <c r="S10" s="1" t="s">
        <v>5</v>
      </c>
      <c r="T10" s="1" t="s">
        <v>5</v>
      </c>
      <c r="U10" s="1" t="s">
        <v>5</v>
      </c>
      <c r="V10" s="1" t="s">
        <v>5</v>
      </c>
      <c r="W10" s="1" t="s">
        <v>5</v>
      </c>
      <c r="X10" s="1" t="s">
        <v>5</v>
      </c>
      <c r="Y10" s="1" t="s">
        <v>5</v>
      </c>
      <c r="Z10" s="1" t="s">
        <v>5</v>
      </c>
      <c r="AA10" s="1" t="s">
        <v>5</v>
      </c>
      <c r="AB10" s="1" t="s">
        <v>5</v>
      </c>
      <c r="AC10" s="1" t="s">
        <v>5</v>
      </c>
      <c r="AD10" s="1" t="s">
        <v>5</v>
      </c>
      <c r="AE10" s="1" t="s">
        <v>5</v>
      </c>
      <c r="AF10" s="1" t="s">
        <v>5</v>
      </c>
      <c r="AG10" s="1" t="s">
        <v>5</v>
      </c>
      <c r="AH10" s="1" t="s">
        <v>5</v>
      </c>
      <c r="AI10" s="1" t="s">
        <v>5</v>
      </c>
      <c r="AJ10" s="1" t="s">
        <v>5</v>
      </c>
      <c r="AK10" s="1" t="s">
        <v>4</v>
      </c>
      <c r="AL10" s="1" t="s">
        <v>4</v>
      </c>
      <c r="AM10" s="1" t="s">
        <v>4</v>
      </c>
      <c r="AN10" s="1" t="s">
        <v>4</v>
      </c>
      <c r="AO10" s="1" t="s">
        <v>4</v>
      </c>
      <c r="AP10" s="1" t="s">
        <v>4</v>
      </c>
      <c r="AQ10" s="1" t="s">
        <v>4</v>
      </c>
      <c r="AR10" s="1" t="s">
        <v>4</v>
      </c>
      <c r="AS10" s="1" t="s">
        <v>4</v>
      </c>
      <c r="AT10" s="1" t="s">
        <v>4</v>
      </c>
      <c r="AU10" s="1" t="s">
        <v>4</v>
      </c>
      <c r="AV10" s="1" t="s">
        <v>4</v>
      </c>
      <c r="AW10" s="1" t="s">
        <v>4</v>
      </c>
      <c r="AX10" s="1" t="s">
        <v>4</v>
      </c>
      <c r="AY10" s="1" t="s">
        <v>4</v>
      </c>
      <c r="AZ10" s="1" t="s">
        <v>4</v>
      </c>
      <c r="BA10" s="1" t="s">
        <v>4</v>
      </c>
      <c r="BB10" s="1" t="s">
        <v>4</v>
      </c>
      <c r="BC10" s="1" t="s">
        <v>4</v>
      </c>
      <c r="BD10" s="1" t="s">
        <v>4</v>
      </c>
    </row>
    <row r="11" spans="1:56" x14ac:dyDescent="0.35">
      <c r="A11" s="1" t="s">
        <v>0</v>
      </c>
      <c r="B11" s="1" t="s">
        <v>4738</v>
      </c>
    </row>
    <row r="12" spans="1:56" x14ac:dyDescent="0.35">
      <c r="A12" s="1" t="s">
        <v>0</v>
      </c>
      <c r="B12" s="1" t="s">
        <v>4737</v>
      </c>
    </row>
    <row r="13" spans="1:56" x14ac:dyDescent="0.35">
      <c r="A13" s="1" t="s">
        <v>0</v>
      </c>
      <c r="B13" s="1" t="s">
        <v>4736</v>
      </c>
    </row>
    <row r="14" spans="1:56" x14ac:dyDescent="0.35">
      <c r="A14" s="1" t="s">
        <v>0</v>
      </c>
      <c r="B14" s="1" t="s">
        <v>4735</v>
      </c>
    </row>
    <row r="15" spans="1:56" x14ac:dyDescent="0.35">
      <c r="A15" s="1" t="s">
        <v>0</v>
      </c>
      <c r="B15" s="1" t="s">
        <v>4734</v>
      </c>
    </row>
    <row r="16" spans="1:56" x14ac:dyDescent="0.35">
      <c r="A16" s="1" t="s">
        <v>0</v>
      </c>
      <c r="B16" s="1" t="s">
        <v>4733</v>
      </c>
    </row>
    <row r="17" spans="1:56" x14ac:dyDescent="0.35">
      <c r="A17" s="1" t="s">
        <v>0</v>
      </c>
      <c r="B17" s="1" t="s">
        <v>4732</v>
      </c>
    </row>
    <row r="18" spans="1:56" x14ac:dyDescent="0.35">
      <c r="A18" s="1">
        <v>1</v>
      </c>
      <c r="B18" s="1" t="s">
        <v>4731</v>
      </c>
      <c r="C18" s="1">
        <v>458.00000154227018</v>
      </c>
      <c r="D18" s="1">
        <v>0</v>
      </c>
      <c r="E18">
        <f>(R18-S18*(1000-T18)/(1000-U18))*AK18</f>
        <v>-4.4909105969315144</v>
      </c>
      <c r="F18">
        <f>IF(AV18&lt;&gt;0,1/(1/AV18-1/N18),0)</f>
        <v>1.9300246573497273</v>
      </c>
      <c r="G18">
        <f>((AY18-AL18/2)*S18-E18)/(AY18+AL18/2)</f>
        <v>390.37828632338955</v>
      </c>
      <c r="H18">
        <f>AL18*1000</f>
        <v>23.30341367563685</v>
      </c>
      <c r="I18">
        <f>(AQ18-AW18)</f>
        <v>1.4728013560457551</v>
      </c>
      <c r="J18">
        <f>(P18+AP18*D18)</f>
        <v>33.252666473388672</v>
      </c>
      <c r="K18" s="1"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34.016674041748047</v>
      </c>
      <c r="P18" s="1">
        <v>33.252666473388672</v>
      </c>
      <c r="Q18" s="1">
        <v>34.103767395019531</v>
      </c>
      <c r="R18" s="1">
        <v>400.03036499023438</v>
      </c>
      <c r="S18" s="1">
        <v>395.74301147460938</v>
      </c>
      <c r="T18" s="1">
        <v>21.03318977355957</v>
      </c>
      <c r="U18" s="1">
        <v>41.278533935546875</v>
      </c>
      <c r="V18" s="1">
        <v>34.790382385253906</v>
      </c>
      <c r="W18" s="1">
        <v>68.277618408203125</v>
      </c>
      <c r="X18" s="1">
        <v>300.16201782226563</v>
      </c>
      <c r="Y18" s="1">
        <v>-0.14278967678546906</v>
      </c>
      <c r="Z18" s="1">
        <v>0.14823833107948303</v>
      </c>
      <c r="AA18" s="1">
        <v>88.459396362304688</v>
      </c>
      <c r="AB18" s="1">
        <v>260.96875</v>
      </c>
      <c r="AC18" s="1">
        <v>10.726714134216309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131115</v>
      </c>
      <c r="AK18">
        <f>X18*0.000001/(K18*0.0001)</f>
        <v>1.1035368302289175</v>
      </c>
      <c r="AL18">
        <f>(U18-T18)/(1000-U18)*AK18</f>
        <v>2.3303413675636851E-2</v>
      </c>
      <c r="AM18">
        <f>(P18+273.15)</f>
        <v>306.40266647338865</v>
      </c>
      <c r="AN18">
        <f>(O18+273.15)</f>
        <v>307.16667404174802</v>
      </c>
      <c r="AO18">
        <f>(Y18*AG18+Z18*AH18)*AI18</f>
        <v>-2.2846347775019371E-2</v>
      </c>
      <c r="AP18">
        <f>((AO18+0.00000010773*(AN18^4-AM18^4))-AL18*44100)/(L18*51.4+0.00000043092*AM18^3)</f>
        <v>-8.3185564352857533</v>
      </c>
      <c r="AQ18">
        <f>0.61365*EXP(17.502*J18/(240.97+J18))</f>
        <v>5.124275550705141</v>
      </c>
      <c r="AR18">
        <f>AQ18*1000/AA18</f>
        <v>57.927995910322018</v>
      </c>
      <c r="AS18">
        <f>(AR18-U18)</f>
        <v>16.649461974775143</v>
      </c>
      <c r="AT18">
        <f>IF(D18,P18,(O18+P18)/2)</f>
        <v>33.634670257568359</v>
      </c>
      <c r="AU18">
        <f>0.61365*EXP(17.502*AT18/(240.97+AT18))</f>
        <v>5.2350892928494321</v>
      </c>
      <c r="AV18">
        <f>IF(AS18&lt;&gt;0,(1000-(AR18+U18)/2)/AS18*AL18,0)</f>
        <v>1.3302224604632975</v>
      </c>
      <c r="AW18">
        <f>U18*AA18/1000</f>
        <v>3.6514741946593858</v>
      </c>
      <c r="AX18">
        <f>(AU18-AW18)</f>
        <v>1.5836150981900463</v>
      </c>
      <c r="AY18">
        <f>1/(1.6/F18+1.37/N18)</f>
        <v>0.87026719400798369</v>
      </c>
      <c r="AZ18">
        <f>G18*AA18*0.001</f>
        <v>34.532627561117984</v>
      </c>
      <c r="BA18">
        <f>G18/S18</f>
        <v>0.98644391689639721</v>
      </c>
      <c r="BB18">
        <f>(1-AL18*AA18/AQ18/F18)*100</f>
        <v>79.156618217326425</v>
      </c>
      <c r="BC18">
        <f>(S18-E18/(N18/1.35))</f>
        <v>397.15942183922039</v>
      </c>
      <c r="BD18">
        <f>E18*BB18/100/BC18</f>
        <v>-8.9506952629556987E-3</v>
      </c>
    </row>
    <row r="19" spans="1:56" x14ac:dyDescent="0.35">
      <c r="A19" s="1" t="s">
        <v>0</v>
      </c>
      <c r="B19" s="1" t="s">
        <v>4730</v>
      </c>
      <c r="K19" s="1">
        <v>2.72</v>
      </c>
    </row>
    <row r="20" spans="1:56" x14ac:dyDescent="0.35">
      <c r="A20" s="1" t="s">
        <v>0</v>
      </c>
      <c r="B20" s="1" t="s">
        <v>4729</v>
      </c>
      <c r="K20" s="1">
        <v>2.72</v>
      </c>
    </row>
    <row r="21" spans="1:56" x14ac:dyDescent="0.35">
      <c r="A21" s="1">
        <v>2</v>
      </c>
      <c r="B21" s="1" t="s">
        <v>4728</v>
      </c>
      <c r="C21" s="1">
        <v>661.50000155344605</v>
      </c>
      <c r="D21" s="1">
        <v>0</v>
      </c>
      <c r="E21">
        <f>(R21-S21*(1000-T21)/(1000-U21))*AK21</f>
        <v>-3.3737069015003658</v>
      </c>
      <c r="F21">
        <f>IF(AV21&lt;&gt;0,1/(1/AV21-1/N21),0)</f>
        <v>1.8182057148390165</v>
      </c>
      <c r="G21">
        <f>((AY21-AL21/2)*S21-E21)/(AY21+AL21/2)</f>
        <v>388.70998401506955</v>
      </c>
      <c r="H21">
        <f>AL21*1000</f>
        <v>22.338390586319406</v>
      </c>
      <c r="I21">
        <f>(AQ21-AW21)</f>
        <v>1.4722849895549155</v>
      </c>
      <c r="J21">
        <f>(P21+AP21*D21)</f>
        <v>33.11602783203125</v>
      </c>
      <c r="K21" s="1"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33.993446350097656</v>
      </c>
      <c r="P21" s="1">
        <v>33.11602783203125</v>
      </c>
      <c r="Q21" s="1">
        <v>34.115867614746094</v>
      </c>
      <c r="R21" s="1">
        <v>400.1104736328125</v>
      </c>
      <c r="S21" s="1">
        <v>395.16818237304688</v>
      </c>
      <c r="T21" s="1">
        <v>21.426429748535156</v>
      </c>
      <c r="U21" s="1">
        <v>40.843219757080078</v>
      </c>
      <c r="V21" s="1">
        <v>35.485652923583984</v>
      </c>
      <c r="W21" s="1">
        <v>67.643013000488281</v>
      </c>
      <c r="X21" s="1">
        <v>300.14627075195313</v>
      </c>
      <c r="Y21" s="1">
        <v>26.204700469970703</v>
      </c>
      <c r="Z21" s="1">
        <v>7.95430988073349E-2</v>
      </c>
      <c r="AA21" s="1">
        <v>88.456596374511719</v>
      </c>
      <c r="AB21" s="1">
        <v>260.7799072265625</v>
      </c>
      <c r="AC21" s="1">
        <v>10.722115516662598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131115</v>
      </c>
      <c r="AK21">
        <f>X21*0.000001/(K21*0.0001)</f>
        <v>1.1034789365880628</v>
      </c>
      <c r="AL21">
        <f>(U21-T21)/(1000-U21)*AK21</f>
        <v>2.2338390586319406E-2</v>
      </c>
      <c r="AM21">
        <f>(P21+273.15)</f>
        <v>306.26602783203123</v>
      </c>
      <c r="AN21">
        <f>(O21+273.15)</f>
        <v>307.14344635009763</v>
      </c>
      <c r="AO21">
        <f>(Y21*AG21+Z21*AH21)*AI21</f>
        <v>4.1927519814800007</v>
      </c>
      <c r="AP21">
        <f>((AO21+0.00000010773*(AN21^4-AM21^4))-AL21*44100)/(L21*51.4+0.00000043092*AM21^3)</f>
        <v>-7.9260400603008634</v>
      </c>
      <c r="AQ21">
        <f>0.61365*EXP(17.502*J21/(240.97+J21))</f>
        <v>5.0851371942424306</v>
      </c>
      <c r="AR21">
        <f>AQ21*1000/AA21</f>
        <v>57.487371238123792</v>
      </c>
      <c r="AS21">
        <f>(AR21-U21)</f>
        <v>16.644151481043714</v>
      </c>
      <c r="AT21">
        <f>IF(D21,P21,(O21+P21)/2)</f>
        <v>33.554737091064453</v>
      </c>
      <c r="AU21">
        <f>0.61365*EXP(17.502*AT21/(240.97+AT21))</f>
        <v>5.2117309690366822</v>
      </c>
      <c r="AV21">
        <f>IF(AS21&lt;&gt;0,(1000-(AR21+U21)/2)/AS21*AL21,0)</f>
        <v>1.2761309602590956</v>
      </c>
      <c r="AW21">
        <f>U21*AA21/1000</f>
        <v>3.6128522046875151</v>
      </c>
      <c r="AX21">
        <f>(AU21-AW21)</f>
        <v>1.5988787643491671</v>
      </c>
      <c r="AY21">
        <f>1/(1.6/F21+1.37/N21)</f>
        <v>0.83329453922469698</v>
      </c>
      <c r="AZ21">
        <f>G21*AA21*0.001</f>
        <v>34.383962162763908</v>
      </c>
      <c r="BA21">
        <f>G21/S21</f>
        <v>0.9836570891937837</v>
      </c>
      <c r="BB21">
        <f>(1-AL21*AA21/AQ21/F21)*100</f>
        <v>78.628430763834416</v>
      </c>
      <c r="BC21">
        <f>(S21-E21/(N21/1.35))</f>
        <v>396.2322323734432</v>
      </c>
      <c r="BD21">
        <f>E21*BB21/100/BC21</f>
        <v>-6.6947930493468626E-3</v>
      </c>
    </row>
    <row r="22" spans="1:56" x14ac:dyDescent="0.35">
      <c r="A22" s="1" t="s">
        <v>0</v>
      </c>
      <c r="B22" s="1" t="s">
        <v>4727</v>
      </c>
      <c r="K22" s="1">
        <v>2.72</v>
      </c>
    </row>
    <row r="23" spans="1:56" x14ac:dyDescent="0.35">
      <c r="A23" s="1" t="s">
        <v>0</v>
      </c>
      <c r="B23" s="1" t="s">
        <v>4726</v>
      </c>
      <c r="K23" s="1">
        <v>2.72</v>
      </c>
    </row>
    <row r="24" spans="1:56" x14ac:dyDescent="0.35">
      <c r="A24" s="1">
        <v>3</v>
      </c>
      <c r="B24" s="1" t="s">
        <v>4725</v>
      </c>
      <c r="C24" s="1">
        <v>865.50000155344605</v>
      </c>
      <c r="D24" s="1">
        <v>0</v>
      </c>
      <c r="E24">
        <f>(R24-S24*(1000-T24)/(1000-U24))*AK24</f>
        <v>-3.0246368946059974</v>
      </c>
      <c r="F24">
        <f>IF(AV24&lt;&gt;0,1/(1/AV24-1/N24),0)</f>
        <v>1.7417815168848758</v>
      </c>
      <c r="G24">
        <f>((AY24-AL24/2)*S24-E24)/(AY24+AL24/2)</f>
        <v>388.2821399651927</v>
      </c>
      <c r="H24">
        <f>AL24*1000</f>
        <v>21.543767163154573</v>
      </c>
      <c r="I24">
        <f>(AQ24-AW24)</f>
        <v>1.464099444245428</v>
      </c>
      <c r="J24">
        <f>(P24+AP24*D24)</f>
        <v>32.9810791015625</v>
      </c>
      <c r="K24" s="1"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33.924331665039063</v>
      </c>
      <c r="P24" s="1">
        <v>32.9810791015625</v>
      </c>
      <c r="Q24" s="1">
        <v>34.064590454101563</v>
      </c>
      <c r="R24" s="1">
        <v>399.95697021484375</v>
      </c>
      <c r="S24" s="1">
        <v>394.98660278320313</v>
      </c>
      <c r="T24" s="1">
        <v>21.773153305053711</v>
      </c>
      <c r="U24" s="1">
        <v>40.505275726318359</v>
      </c>
      <c r="V24" s="1">
        <v>36.195980072021484</v>
      </c>
      <c r="W24" s="1">
        <v>67.336517333984375</v>
      </c>
      <c r="X24" s="1">
        <v>300.1553955078125</v>
      </c>
      <c r="Y24" s="1">
        <v>49.326030731201172</v>
      </c>
      <c r="Z24" s="1">
        <v>0.19524142146110535</v>
      </c>
      <c r="AA24" s="1">
        <v>88.448699951171875</v>
      </c>
      <c r="AB24" s="1">
        <v>260.68212890625</v>
      </c>
      <c r="AC24" s="1">
        <v>10.690964698791504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131115</v>
      </c>
      <c r="AK24">
        <f>X24*0.000001/(K24*0.0001)</f>
        <v>1.1035124834846046</v>
      </c>
      <c r="AL24">
        <f>(U24-T24)/(1000-U24)*AK24</f>
        <v>2.1543767163154575E-2</v>
      </c>
      <c r="AM24">
        <f>(P24+273.15)</f>
        <v>306.13107910156248</v>
      </c>
      <c r="AN24">
        <f>(O24+273.15)</f>
        <v>307.07433166503904</v>
      </c>
      <c r="AO24">
        <f>(Y24*AG24+Z24*AH24)*AI24</f>
        <v>7.8921647405885551</v>
      </c>
      <c r="AP24">
        <f>((AO24+0.00000010773*(AN24^4-AM24^4))-AL24*44100)/(L24*51.4+0.00000043092*AM24^3)</f>
        <v>-7.6039009982698689</v>
      </c>
      <c r="AQ24">
        <f>0.61365*EXP(17.502*J24/(240.97+J24))</f>
        <v>5.0467384234020463</v>
      </c>
      <c r="AR24">
        <f>AQ24*1000/AA24</f>
        <v>57.05836746258678</v>
      </c>
      <c r="AS24">
        <f>(AR24-U24)</f>
        <v>16.553091736268421</v>
      </c>
      <c r="AT24">
        <f>IF(D24,P24,(O24+P24)/2)</f>
        <v>33.452705383300781</v>
      </c>
      <c r="AU24">
        <f>0.61365*EXP(17.502*AT24/(240.97+AT24))</f>
        <v>5.1820466881204252</v>
      </c>
      <c r="AV24">
        <f>IF(AS24&lt;&gt;0,(1000-(AR24+U24)/2)/AS24*AL24,0)</f>
        <v>1.2380057625143603</v>
      </c>
      <c r="AW24">
        <f>U24*AA24/1000</f>
        <v>3.5826389791566182</v>
      </c>
      <c r="AX24">
        <f>(AU24-AW24)</f>
        <v>1.599407708963807</v>
      </c>
      <c r="AY24">
        <f>1/(1.6/F24+1.37/N24)</f>
        <v>0.80731938744264009</v>
      </c>
      <c r="AZ24">
        <f>G24*AA24*0.001</f>
        <v>34.343050494180254</v>
      </c>
      <c r="BA24">
        <f>G24/S24</f>
        <v>0.9830261007062806</v>
      </c>
      <c r="BB24">
        <f>(1-AL24*AA24/AQ24/F24)*100</f>
        <v>78.322528322424716</v>
      </c>
      <c r="BC24">
        <f>(S24-E24/(N24/1.35))</f>
        <v>395.94055787855331</v>
      </c>
      <c r="BD24">
        <f>E24*BB24/100/BC24</f>
        <v>-5.9831508575964674E-3</v>
      </c>
    </row>
    <row r="25" spans="1:56" x14ac:dyDescent="0.35">
      <c r="A25" s="1" t="s">
        <v>0</v>
      </c>
      <c r="B25" s="1" t="s">
        <v>4724</v>
      </c>
      <c r="K25" s="1">
        <v>2.72</v>
      </c>
    </row>
    <row r="26" spans="1:56" x14ac:dyDescent="0.35">
      <c r="A26" s="1" t="s">
        <v>0</v>
      </c>
      <c r="B26" s="1" t="s">
        <v>4723</v>
      </c>
      <c r="K26" s="1">
        <v>2.72</v>
      </c>
    </row>
    <row r="27" spans="1:56" x14ac:dyDescent="0.35">
      <c r="A27" s="1">
        <v>4</v>
      </c>
      <c r="B27" s="1" t="s">
        <v>4722</v>
      </c>
      <c r="C27" s="1">
        <v>1069.5000015534461</v>
      </c>
      <c r="D27" s="1">
        <v>0</v>
      </c>
      <c r="E27">
        <f>(R27-S27*(1000-T27)/(1000-U27))*AK27</f>
        <v>-1.9708482489231662</v>
      </c>
      <c r="F27">
        <f>IF(AV27&lt;&gt;0,1/(1/AV27-1/N27),0)</f>
        <v>1.7261160864298124</v>
      </c>
      <c r="G27">
        <f>((AY27-AL27/2)*S27-E27)/(AY27+AL27/2)</f>
        <v>386.34961779982717</v>
      </c>
      <c r="H27">
        <f>AL27*1000</f>
        <v>21.142539357305463</v>
      </c>
      <c r="I27">
        <f>(AQ27-AW27)</f>
        <v>1.4461598405534075</v>
      </c>
      <c r="J27">
        <f>(P27+AP27*D27)</f>
        <v>32.913326263427734</v>
      </c>
      <c r="K27" s="1"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33.8681640625</v>
      </c>
      <c r="P27" s="1">
        <v>32.913326263427734</v>
      </c>
      <c r="Q27" s="1">
        <v>34.015609741210938</v>
      </c>
      <c r="R27" s="1">
        <v>399.94732666015625</v>
      </c>
      <c r="S27" s="1">
        <v>394.18124389648438</v>
      </c>
      <c r="T27" s="1">
        <v>22.111425399780273</v>
      </c>
      <c r="U27" s="1">
        <v>40.494316101074219</v>
      </c>
      <c r="V27" s="1">
        <v>36.870937347412109</v>
      </c>
      <c r="W27" s="1">
        <v>67.524520874023438</v>
      </c>
      <c r="X27" s="1">
        <v>300.16482543945313</v>
      </c>
      <c r="Y27" s="1">
        <v>100.2435302734375</v>
      </c>
      <c r="Z27" s="1">
        <v>0.19765163958072662</v>
      </c>
      <c r="AA27" s="1">
        <v>88.441925048828125</v>
      </c>
      <c r="AB27" s="1">
        <v>260.45989990234375</v>
      </c>
      <c r="AC27" s="1">
        <v>10.694818496704102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131115</v>
      </c>
      <c r="AK27">
        <f>X27*0.000001/(K27*0.0001)</f>
        <v>1.1035471523509304</v>
      </c>
      <c r="AL27">
        <f>(U27-T27)/(1000-U27)*AK27</f>
        <v>2.1142539357305461E-2</v>
      </c>
      <c r="AM27">
        <f>(P27+273.15)</f>
        <v>306.06332626342771</v>
      </c>
      <c r="AN27">
        <f>(O27+273.15)</f>
        <v>307.01816406249998</v>
      </c>
      <c r="AO27">
        <f>(Y27*AG27+Z27*AH27)*AI27</f>
        <v>16.038964485251199</v>
      </c>
      <c r="AP27">
        <f>((AO27+0.00000010773*(AN27^4-AM27^4))-AL27*44100)/(L27*51.4+0.00000043092*AM27^3)</f>
        <v>-7.3921052195553205</v>
      </c>
      <c r="AQ27">
        <f>0.61365*EXP(17.502*J27/(240.97+J27))</f>
        <v>5.0275551100681675</v>
      </c>
      <c r="AR27">
        <f>AQ27*1000/AA27</f>
        <v>56.845835357976348</v>
      </c>
      <c r="AS27">
        <f>(AR27-U27)</f>
        <v>16.351519256902129</v>
      </c>
      <c r="AT27">
        <f>IF(D27,P27,(O27+P27)/2)</f>
        <v>33.390745162963867</v>
      </c>
      <c r="AU27">
        <f>0.61365*EXP(17.502*AT27/(240.97+AT27))</f>
        <v>5.1640923469219899</v>
      </c>
      <c r="AV27">
        <f>IF(AS27&lt;&gt;0,(1000-(AR27+U27)/2)/AS27*AL27,0)</f>
        <v>1.2300710441435481</v>
      </c>
      <c r="AW27">
        <f>U27*AA27/1000</f>
        <v>3.5813952695147599</v>
      </c>
      <c r="AX27">
        <f>(AU27-AW27)</f>
        <v>1.58269707740723</v>
      </c>
      <c r="AY27">
        <f>1/(1.6/F27+1.37/N27)</f>
        <v>0.8019220919216814</v>
      </c>
      <c r="AZ27">
        <f>G27*AA27*0.001</f>
        <v>34.169503940095709</v>
      </c>
      <c r="BA27">
        <f>G27/S27</f>
        <v>0.98013191591958682</v>
      </c>
      <c r="BB27">
        <f>(1-AL27*AA27/AQ27/F27)*100</f>
        <v>78.452916489352305</v>
      </c>
      <c r="BC27">
        <f>(S27-E27/(N27/1.35))</f>
        <v>394.8028394118254</v>
      </c>
      <c r="BD27">
        <f>E27*BB27/100/BC27</f>
        <v>-3.9163546370716432E-3</v>
      </c>
    </row>
    <row r="28" spans="1:56" x14ac:dyDescent="0.35">
      <c r="A28" s="1" t="s">
        <v>0</v>
      </c>
      <c r="B28" s="1" t="s">
        <v>4721</v>
      </c>
      <c r="K28" s="1">
        <v>2.72</v>
      </c>
    </row>
    <row r="29" spans="1:56" x14ac:dyDescent="0.35">
      <c r="A29" s="1" t="s">
        <v>0</v>
      </c>
      <c r="B29" s="1" t="s">
        <v>4720</v>
      </c>
      <c r="K29" s="1">
        <v>2.72</v>
      </c>
    </row>
    <row r="30" spans="1:56" x14ac:dyDescent="0.35">
      <c r="A30" s="1">
        <v>5</v>
      </c>
      <c r="B30" s="1" t="s">
        <v>4719</v>
      </c>
      <c r="C30" s="1">
        <v>1273.5000015534461</v>
      </c>
      <c r="D30" s="1">
        <v>0</v>
      </c>
      <c r="E30">
        <f>(R30-S30*(1000-T30)/(1000-U30))*AK30</f>
        <v>-1.2475742721110048</v>
      </c>
      <c r="F30">
        <f>IF(AV30&lt;&gt;0,1/(1/AV30-1/N30),0)</f>
        <v>1.7167901761885702</v>
      </c>
      <c r="G30">
        <f>((AY30-AL30/2)*S30-E30)/(AY30+AL30/2)</f>
        <v>385.08779010547465</v>
      </c>
      <c r="H30">
        <f>AL30*1000</f>
        <v>20.868972856997246</v>
      </c>
      <c r="I30">
        <f>(AQ30-AW30)</f>
        <v>1.4327925666866959</v>
      </c>
      <c r="J30">
        <f>(P30+AP30*D30)</f>
        <v>32.893257141113281</v>
      </c>
      <c r="K30" s="1"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33.831581115722656</v>
      </c>
      <c r="P30" s="1">
        <v>32.893257141113281</v>
      </c>
      <c r="Q30" s="1">
        <v>33.978530883789063</v>
      </c>
      <c r="R30" s="1">
        <v>400.01522827148438</v>
      </c>
      <c r="S30" s="1">
        <v>393.70016479492188</v>
      </c>
      <c r="T30" s="1">
        <v>22.44134521484375</v>
      </c>
      <c r="U30" s="1">
        <v>40.585758209228516</v>
      </c>
      <c r="V30" s="1">
        <v>37.493526458740234</v>
      </c>
      <c r="W30" s="1">
        <v>67.808021545410156</v>
      </c>
      <c r="X30" s="1">
        <v>300.14645385742188</v>
      </c>
      <c r="Y30" s="1">
        <v>149.79367065429688</v>
      </c>
      <c r="Z30" s="1">
        <v>2.4103663861751556E-2</v>
      </c>
      <c r="AA30" s="1">
        <v>88.43231201171875</v>
      </c>
      <c r="AB30" s="1">
        <v>260.18765258789063</v>
      </c>
      <c r="AC30" s="1">
        <v>10.698282241821289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131115</v>
      </c>
      <c r="AK30">
        <f>X30*0.000001/(K30*0.0001)</f>
        <v>1.1034796097699331</v>
      </c>
      <c r="AL30">
        <f>(U30-T30)/(1000-U30)*AK30</f>
        <v>2.0868972856997247E-2</v>
      </c>
      <c r="AM30">
        <f>(P30+273.15)</f>
        <v>306.04325714111326</v>
      </c>
      <c r="AN30">
        <f>(O30+273.15)</f>
        <v>306.98158111572263</v>
      </c>
      <c r="AO30">
        <f>(Y30*AG30+Z30*AH30)*AI30</f>
        <v>23.966986768983588</v>
      </c>
      <c r="AP30">
        <f>((AO30+0.00000010773*(AN30^4-AM30^4))-AL30*44100)/(L30*51.4+0.00000043092*AM30^3)</f>
        <v>-7.2305606808737464</v>
      </c>
      <c r="AQ30">
        <f>0.61365*EXP(17.502*J30/(240.97+J30))</f>
        <v>5.0218849998773676</v>
      </c>
      <c r="AR30">
        <f>AQ30*1000/AA30</f>
        <v>56.78789670467831</v>
      </c>
      <c r="AS30">
        <f>(AR30-U30)</f>
        <v>16.202138495449795</v>
      </c>
      <c r="AT30">
        <f>IF(D30,P30,(O30+P30)/2)</f>
        <v>33.362419128417969</v>
      </c>
      <c r="AU30">
        <f>0.61365*EXP(17.502*AT30/(240.97+AT30))</f>
        <v>5.155902293857892</v>
      </c>
      <c r="AV30">
        <f>IF(AS30&lt;&gt;0,(1000-(AR30+U30)/2)/AS30*AL30,0)</f>
        <v>1.2253276801627311</v>
      </c>
      <c r="AW30">
        <f>U30*AA30/1000</f>
        <v>3.5890924331906717</v>
      </c>
      <c r="AX30">
        <f>(AU30-AW30)</f>
        <v>1.5668098606672203</v>
      </c>
      <c r="AY30">
        <f>1/(1.6/F30+1.37/N30)</f>
        <v>0.79869702863762482</v>
      </c>
      <c r="AZ30">
        <f>G30*AA30*0.001</f>
        <v>34.05420360651059</v>
      </c>
      <c r="BA30">
        <f>G30/S30</f>
        <v>0.97812453369448449</v>
      </c>
      <c r="BB30">
        <f>(1-AL30*AA30/AQ30/F30)*100</f>
        <v>78.594367205846822</v>
      </c>
      <c r="BC30">
        <f>(S30-E30/(N30/1.35))</f>
        <v>394.09364337604694</v>
      </c>
      <c r="BD30">
        <f>E30*BB30/100/BC30</f>
        <v>-2.488045978587307E-3</v>
      </c>
    </row>
    <row r="31" spans="1:56" x14ac:dyDescent="0.35">
      <c r="A31" s="1" t="s">
        <v>0</v>
      </c>
      <c r="B31" s="1" t="s">
        <v>4718</v>
      </c>
      <c r="K31" s="1">
        <v>2.72</v>
      </c>
    </row>
    <row r="32" spans="1:56" x14ac:dyDescent="0.35">
      <c r="A32" s="1" t="s">
        <v>0</v>
      </c>
      <c r="B32" s="1" t="s">
        <v>4717</v>
      </c>
      <c r="K32" s="1">
        <v>2.72</v>
      </c>
    </row>
    <row r="33" spans="1:56" x14ac:dyDescent="0.35">
      <c r="A33" s="1">
        <v>6</v>
      </c>
      <c r="B33" s="1" t="s">
        <v>4716</v>
      </c>
      <c r="C33" s="1">
        <v>1478.0000015422702</v>
      </c>
      <c r="D33" s="1">
        <v>0</v>
      </c>
      <c r="E33">
        <f>(R33-S33*(1000-T33)/(1000-U33))*AK33</f>
        <v>3.6933312801771673E-2</v>
      </c>
      <c r="F33">
        <f>IF(AV33&lt;&gt;0,1/(1/AV33-1/N33),0)</f>
        <v>1.771454323357345</v>
      </c>
      <c r="G33">
        <f>((AY33-AL33/2)*S33-E33)/(AY33+AL33/2)</f>
        <v>382.59188436091858</v>
      </c>
      <c r="H33">
        <f>AL33*1000</f>
        <v>20.979752683870014</v>
      </c>
      <c r="I33">
        <f>(AQ33-AW33)</f>
        <v>1.4082150979215524</v>
      </c>
      <c r="J33">
        <f>(P33+AP33*D33)</f>
        <v>32.931362152099609</v>
      </c>
      <c r="K33" s="1"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33.81536865234375</v>
      </c>
      <c r="P33" s="1">
        <v>32.931362152099609</v>
      </c>
      <c r="Q33" s="1">
        <v>33.954826354980469</v>
      </c>
      <c r="R33" s="1">
        <v>400.081298828125</v>
      </c>
      <c r="S33" s="1">
        <v>392.58416748046875</v>
      </c>
      <c r="T33" s="1">
        <v>22.755109786987305</v>
      </c>
      <c r="U33" s="1">
        <v>40.987495422363281</v>
      </c>
      <c r="V33" s="1">
        <v>38.050312042236328</v>
      </c>
      <c r="W33" s="1">
        <v>68.537879943847656</v>
      </c>
      <c r="X33" s="1">
        <v>300.1580810546875</v>
      </c>
      <c r="Y33" s="1">
        <v>300.44479370117188</v>
      </c>
      <c r="Z33" s="1">
        <v>7.7133245766162872E-2</v>
      </c>
      <c r="AA33" s="1">
        <v>88.427955627441406</v>
      </c>
      <c r="AB33" s="1">
        <v>259.90579223632813</v>
      </c>
      <c r="AC33" s="1">
        <v>10.722573280334473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131115</v>
      </c>
      <c r="AK33">
        <f>X33*0.000001/(K33*0.0001)</f>
        <v>1.1035223568187038</v>
      </c>
      <c r="AL33">
        <f>(U33-T33)/(1000-U33)*AK33</f>
        <v>2.0979752683870014E-2</v>
      </c>
      <c r="AM33">
        <f>(P33+273.15)</f>
        <v>306.08136215209959</v>
      </c>
      <c r="AN33">
        <f>(O33+273.15)</f>
        <v>306.96536865234373</v>
      </c>
      <c r="AO33">
        <f>(Y33*AG33+Z33*AH33)*AI33</f>
        <v>48.071165917713188</v>
      </c>
      <c r="AP33">
        <f>((AO33+0.00000010773*(AN33^4-AM33^4))-AL33*44100)/(L33*51.4+0.00000043092*AM33^3)</f>
        <v>-7.0787216619357949</v>
      </c>
      <c r="AQ33">
        <f>0.61365*EXP(17.502*J33/(240.97+J33))</f>
        <v>5.0326555244102504</v>
      </c>
      <c r="AR33">
        <f>AQ33*1000/AA33</f>
        <v>56.91249434300493</v>
      </c>
      <c r="AS33">
        <f>(AR33-U33)</f>
        <v>15.924998920641649</v>
      </c>
      <c r="AT33">
        <f>IF(D33,P33,(O33+P33)/2)</f>
        <v>33.37336540222168</v>
      </c>
      <c r="AU33">
        <f>0.61365*EXP(17.502*AT33/(240.97+AT33))</f>
        <v>5.1590659061429491</v>
      </c>
      <c r="AV33">
        <f>IF(AS33&lt;&gt;0,(1000-(AR33+U33)/2)/AS33*AL33,0)</f>
        <v>1.2529227786315393</v>
      </c>
      <c r="AW33">
        <f>U33*AA33/1000</f>
        <v>3.624440426488698</v>
      </c>
      <c r="AX33">
        <f>(AU33-AW33)</f>
        <v>1.5346254796542511</v>
      </c>
      <c r="AY33">
        <f>1/(1.6/F33+1.37/N33)</f>
        <v>0.81747425909755456</v>
      </c>
      <c r="AZ33">
        <f>G33*AA33*0.001</f>
        <v>33.8318181736865</v>
      </c>
      <c r="BA33">
        <f>G33/S33</f>
        <v>0.9745474118743026</v>
      </c>
      <c r="BB33">
        <f>(1-AL33*AA33/AQ33/F33)*100</f>
        <v>79.190445366611755</v>
      </c>
      <c r="BC33">
        <f>(S33-E33/(N33/1.35))</f>
        <v>392.57251890142834</v>
      </c>
      <c r="BD33">
        <f>E33*BB33/100/BC33</f>
        <v>7.4502553001451081E-5</v>
      </c>
    </row>
    <row r="34" spans="1:56" x14ac:dyDescent="0.35">
      <c r="A34" s="1" t="s">
        <v>0</v>
      </c>
      <c r="B34" s="1" t="s">
        <v>4715</v>
      </c>
      <c r="K34" s="1">
        <v>2.72</v>
      </c>
    </row>
    <row r="35" spans="1:56" x14ac:dyDescent="0.35">
      <c r="A35" s="1" t="s">
        <v>0</v>
      </c>
      <c r="B35" s="1" t="s">
        <v>4714</v>
      </c>
      <c r="K35" s="1">
        <v>2.72</v>
      </c>
    </row>
    <row r="36" spans="1:56" x14ac:dyDescent="0.35">
      <c r="A36" s="1">
        <v>7</v>
      </c>
      <c r="B36" s="1" t="s">
        <v>4713</v>
      </c>
      <c r="C36" s="1">
        <v>1683.0000015422702</v>
      </c>
      <c r="D36" s="1">
        <v>0</v>
      </c>
      <c r="E36">
        <f>(R36-S36*(1000-T36)/(1000-U36))*AK36</f>
        <v>1.1026515818805471</v>
      </c>
      <c r="F36">
        <f>IF(AV36&lt;&gt;0,1/(1/AV36-1/N36),0)</f>
        <v>1.8805822374298238</v>
      </c>
      <c r="G36">
        <f>((AY36-AL36/2)*S36-E36)/(AY36+AL36/2)</f>
        <v>380.61708943098893</v>
      </c>
      <c r="H36">
        <f>AL36*1000</f>
        <v>21.335212313762973</v>
      </c>
      <c r="I36">
        <f>(AQ36-AW36)</f>
        <v>1.3726279394447816</v>
      </c>
      <c r="J36">
        <f>(P36+AP36*D36)</f>
        <v>32.993000030517578</v>
      </c>
      <c r="K36" s="1"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33.819087982177734</v>
      </c>
      <c r="P36" s="1">
        <v>32.993000030517578</v>
      </c>
      <c r="Q36" s="1">
        <v>33.949562072753906</v>
      </c>
      <c r="R36" s="1">
        <v>400.12203979492188</v>
      </c>
      <c r="S36" s="1">
        <v>391.55282592773438</v>
      </c>
      <c r="T36" s="1">
        <v>23.060894012451172</v>
      </c>
      <c r="U36" s="1">
        <v>41.590156555175781</v>
      </c>
      <c r="V36" s="1">
        <v>38.551105499267578</v>
      </c>
      <c r="W36" s="1">
        <v>69.526641845703125</v>
      </c>
      <c r="X36" s="1">
        <v>300.16427612304688</v>
      </c>
      <c r="Y36" s="1">
        <v>500.1700439453125</v>
      </c>
      <c r="Z36" s="1">
        <v>6.6284798085689545E-2</v>
      </c>
      <c r="AA36" s="1">
        <v>88.42218017578125</v>
      </c>
      <c r="AB36" s="1">
        <v>259.71636962890625</v>
      </c>
      <c r="AC36" s="1">
        <v>10.758968353271484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131115</v>
      </c>
      <c r="AK36">
        <f>X36*0.000001/(K36*0.0001)</f>
        <v>1.1035451328053192</v>
      </c>
      <c r="AL36">
        <f>(U36-T36)/(1000-U36)*AK36</f>
        <v>2.1335212313762973E-2</v>
      </c>
      <c r="AM36">
        <f>(P36+273.15)</f>
        <v>306.14300003051756</v>
      </c>
      <c r="AN36">
        <f>(O36+273.15)</f>
        <v>306.96908798217771</v>
      </c>
      <c r="AO36">
        <f>(Y36*AG36+Z36*AH36)*AI36</f>
        <v>80.027205242502532</v>
      </c>
      <c r="AP36">
        <f>((AO36+0.00000010773*(AN36^4-AM36^4))-AL36*44100)/(L36*51.4+0.00000043092*AM36^3)</f>
        <v>-6.9510947910385807</v>
      </c>
      <c r="AQ36">
        <f>0.61365*EXP(17.502*J36/(240.97+J36))</f>
        <v>5.0501202559054841</v>
      </c>
      <c r="AR36">
        <f>AQ36*1000/AA36</f>
        <v>57.113726961560566</v>
      </c>
      <c r="AS36">
        <f>(AR36-U36)</f>
        <v>15.523570406384785</v>
      </c>
      <c r="AT36">
        <f>IF(D36,P36,(O36+P36)/2)</f>
        <v>33.406044006347656</v>
      </c>
      <c r="AU36">
        <f>0.61365*EXP(17.502*AT36/(240.97+AT36))</f>
        <v>5.1685204857314986</v>
      </c>
      <c r="AV36">
        <f>IF(AS36&lt;&gt;0,(1000-(AR36+U36)/2)/AS36*AL36,0)</f>
        <v>1.3065472457231682</v>
      </c>
      <c r="AW36">
        <f>U36*AA36/1000</f>
        <v>3.6774923164607025</v>
      </c>
      <c r="AX36">
        <f>(AU36-AW36)</f>
        <v>1.4910281692707961</v>
      </c>
      <c r="AY36">
        <f>1/(1.6/F36+1.37/N36)</f>
        <v>0.85406740807073156</v>
      </c>
      <c r="AZ36">
        <f>G36*AA36*0.001</f>
        <v>33.654992859648353</v>
      </c>
      <c r="BA36">
        <f>G36/S36</f>
        <v>0.97207085283873351</v>
      </c>
      <c r="BB36">
        <f>(1-AL36*AA36/AQ36/F36)*100</f>
        <v>80.136117470403974</v>
      </c>
      <c r="BC36">
        <f>(S36-E36/(N36/1.35))</f>
        <v>391.20505522613155</v>
      </c>
      <c r="BD36">
        <f>E36*BB36/100/BC36</f>
        <v>2.2587186825443637E-3</v>
      </c>
    </row>
    <row r="37" spans="1:56" x14ac:dyDescent="0.35">
      <c r="A37" s="1" t="s">
        <v>0</v>
      </c>
      <c r="B37" s="1" t="s">
        <v>4712</v>
      </c>
      <c r="K37" s="1">
        <v>2.72</v>
      </c>
    </row>
    <row r="38" spans="1:56" x14ac:dyDescent="0.35">
      <c r="A38" s="1" t="s">
        <v>0</v>
      </c>
      <c r="B38" s="1" t="s">
        <v>4711</v>
      </c>
      <c r="K38" s="1">
        <v>2.72</v>
      </c>
    </row>
    <row r="39" spans="1:56" x14ac:dyDescent="0.35">
      <c r="A39" s="1">
        <v>8</v>
      </c>
      <c r="B39" s="1" t="s">
        <v>4710</v>
      </c>
      <c r="C39" s="1">
        <v>1888.5000015310943</v>
      </c>
      <c r="D39" s="1">
        <v>0</v>
      </c>
      <c r="E39">
        <f>(R39-S39*(1000-T39)/(1000-U39))*AK39</f>
        <v>1.9687347683570307</v>
      </c>
      <c r="F39">
        <f>IF(AV39&lt;&gt;0,1/(1/AV39-1/N39),0)</f>
        <v>2.0503506051592604</v>
      </c>
      <c r="G39">
        <f>((AY39-AL39/2)*S39-E39)/(AY39+AL39/2)</f>
        <v>379.06048594031381</v>
      </c>
      <c r="H39">
        <f>AL39*1000</f>
        <v>21.951443073700673</v>
      </c>
      <c r="I39">
        <f>(AQ39-AW39)</f>
        <v>1.3301851848559272</v>
      </c>
      <c r="J39">
        <f>(P39+AP39*D39)</f>
        <v>33.096992492675781</v>
      </c>
      <c r="K39" s="1"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33.845977783203125</v>
      </c>
      <c r="P39" s="1">
        <v>33.096992492675781</v>
      </c>
      <c r="Q39" s="1">
        <v>33.9615478515625</v>
      </c>
      <c r="R39" s="1">
        <v>400.074951171875</v>
      </c>
      <c r="S39" s="1">
        <v>390.52188110351563</v>
      </c>
      <c r="T39" s="1">
        <v>23.356019973754883</v>
      </c>
      <c r="U39" s="1">
        <v>42.406028747558594</v>
      </c>
      <c r="V39" s="1">
        <v>38.984703063964844</v>
      </c>
      <c r="W39" s="1">
        <v>70.782028198242188</v>
      </c>
      <c r="X39" s="1">
        <v>300.13607788085938</v>
      </c>
      <c r="Y39" s="1">
        <v>750.14306640625</v>
      </c>
      <c r="Z39" s="1">
        <v>5.6642234325408936E-2</v>
      </c>
      <c r="AA39" s="1">
        <v>88.419509887695313</v>
      </c>
      <c r="AB39" s="1">
        <v>259.61074829101563</v>
      </c>
      <c r="AC39" s="1">
        <v>10.816973686218262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131115</v>
      </c>
      <c r="AK39">
        <f>X39*0.000001/(K39*0.0001)</f>
        <v>1.1034414627972768</v>
      </c>
      <c r="AL39">
        <f>(U39-T39)/(1000-U39)*AK39</f>
        <v>2.1951443073700672E-2</v>
      </c>
      <c r="AM39">
        <f>(P39+273.15)</f>
        <v>306.24699249267576</v>
      </c>
      <c r="AN39">
        <f>(O39+273.15)</f>
        <v>306.9959777832031</v>
      </c>
      <c r="AO39">
        <f>(Y39*AG39+Z39*AH39)*AI39</f>
        <v>120.02288794227934</v>
      </c>
      <c r="AP39">
        <f>((AO39+0.00000010773*(AN39^4-AM39^4))-AL39*44100)/(L39*51.4+0.00000043092*AM39^3)</f>
        <v>-6.8533982300934513</v>
      </c>
      <c r="AQ39">
        <f>0.61365*EXP(17.502*J39/(240.97+J39))</f>
        <v>5.0797054629985761</v>
      </c>
      <c r="AR39">
        <f>AQ39*1000/AA39</f>
        <v>57.450052250351604</v>
      </c>
      <c r="AS39">
        <f>(AR39-U39)</f>
        <v>15.04402350279301</v>
      </c>
      <c r="AT39">
        <f>IF(D39,P39,(O39+P39)/2)</f>
        <v>33.471485137939453</v>
      </c>
      <c r="AU39">
        <f>0.61365*EXP(17.502*AT39/(240.97+AT39))</f>
        <v>5.1874992483658176</v>
      </c>
      <c r="AV39">
        <f>IF(AS39&lt;&gt;0,(1000-(AR39+U39)/2)/AS39*AL39,0)</f>
        <v>1.3862947323257306</v>
      </c>
      <c r="AW39">
        <f>U39*AA39/1000</f>
        <v>3.7495202781426489</v>
      </c>
      <c r="AX39">
        <f>(AU39-AW39)</f>
        <v>1.4379789702231687</v>
      </c>
      <c r="AY39">
        <f>1/(1.6/F39+1.37/N39)</f>
        <v>0.90874246811944104</v>
      </c>
      <c r="AZ39">
        <f>G39*AA39*0.001</f>
        <v>33.516342384634171</v>
      </c>
      <c r="BA39">
        <f>G39/S39</f>
        <v>0.97065108072609185</v>
      </c>
      <c r="BB39">
        <f>(1-AL39*AA39/AQ39/F39)*100</f>
        <v>81.364351213552155</v>
      </c>
      <c r="BC39">
        <f>(S39-E39/(N39/1.35))</f>
        <v>389.90095216919741</v>
      </c>
      <c r="BD39">
        <f>E39*BB39/100/BC39</f>
        <v>4.1083466518291685E-3</v>
      </c>
    </row>
    <row r="40" spans="1:56" x14ac:dyDescent="0.35">
      <c r="A40" s="1" t="s">
        <v>0</v>
      </c>
      <c r="B40" s="1" t="s">
        <v>4709</v>
      </c>
      <c r="K40" s="1">
        <v>2.72</v>
      </c>
    </row>
    <row r="41" spans="1:56" x14ac:dyDescent="0.35">
      <c r="A41" s="1" t="s">
        <v>0</v>
      </c>
      <c r="B41" s="1" t="s">
        <v>4708</v>
      </c>
      <c r="K41" s="1">
        <v>2.72</v>
      </c>
    </row>
    <row r="42" spans="1:56" x14ac:dyDescent="0.35">
      <c r="A42" s="1">
        <v>9</v>
      </c>
      <c r="B42" s="1" t="s">
        <v>4707</v>
      </c>
      <c r="C42" s="1">
        <v>2093.5000015310943</v>
      </c>
      <c r="D42" s="1">
        <v>0</v>
      </c>
      <c r="E42">
        <f>(R42-S42*(1000-T42)/(1000-U42))*AK42</f>
        <v>2.8916933983582966</v>
      </c>
      <c r="F42">
        <f>IF(AV42&lt;&gt;0,1/(1/AV42-1/N42),0)</f>
        <v>2.2683502569661029</v>
      </c>
      <c r="G42">
        <f>((AY42-AL42/2)*S42-E42)/(AY42+AL42/2)</f>
        <v>377.4199882946171</v>
      </c>
      <c r="H42">
        <f>AL42*1000</f>
        <v>22.680421084364998</v>
      </c>
      <c r="I42">
        <f>(AQ42-AW42)</f>
        <v>1.2841346999055867</v>
      </c>
      <c r="J42">
        <f>(P42+AP42*D42)</f>
        <v>33.203392028808594</v>
      </c>
      <c r="K42" s="1"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33.886505126953125</v>
      </c>
      <c r="P42" s="1">
        <v>33.203392028808594</v>
      </c>
      <c r="Q42" s="1">
        <v>33.990760803222656</v>
      </c>
      <c r="R42" s="1">
        <v>399.92330932617188</v>
      </c>
      <c r="S42" s="1">
        <v>389.30105590820313</v>
      </c>
      <c r="T42" s="1">
        <v>23.609716415405273</v>
      </c>
      <c r="U42" s="1">
        <v>43.274219512939453</v>
      </c>
      <c r="V42" s="1">
        <v>39.316123962402344</v>
      </c>
      <c r="W42" s="1">
        <v>72.062477111816406</v>
      </c>
      <c r="X42" s="1">
        <v>300.14044189453125</v>
      </c>
      <c r="Y42" s="1">
        <v>999.7425537109375</v>
      </c>
      <c r="Z42" s="1">
        <v>0.18439999222755432</v>
      </c>
      <c r="AA42" s="1">
        <v>88.412841796875</v>
      </c>
      <c r="AB42" s="1">
        <v>259.32290649414063</v>
      </c>
      <c r="AC42" s="1">
        <v>10.888724327087402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131115</v>
      </c>
      <c r="AK42">
        <f>X42*0.000001/(K42*0.0001)</f>
        <v>1.1034575069651882</v>
      </c>
      <c r="AL42">
        <f>(U42-T42)/(1000-U42)*AK42</f>
        <v>2.2680421084364997E-2</v>
      </c>
      <c r="AM42">
        <f>(P42+273.15)</f>
        <v>306.35339202880857</v>
      </c>
      <c r="AN42">
        <f>(O42+273.15)</f>
        <v>307.0365051269531</v>
      </c>
      <c r="AO42">
        <f>(Y42*AG42+Z42*AH42)*AI42</f>
        <v>159.95880501839201</v>
      </c>
      <c r="AP42">
        <f>((AO42+0.00000010773*(AN42^4-AM42^4))-AL42*44100)/(L42*51.4+0.00000043092*AM42^3)</f>
        <v>-6.7956813981152013</v>
      </c>
      <c r="AQ42">
        <f>0.61365*EXP(17.502*J42/(240.97+J42))</f>
        <v>5.1101314235863438</v>
      </c>
      <c r="AR42">
        <f>AQ42*1000/AA42</f>
        <v>57.798520211879044</v>
      </c>
      <c r="AS42">
        <f>(AR42-U42)</f>
        <v>14.524300698939591</v>
      </c>
      <c r="AT42">
        <f>IF(D42,P42,(O42+P42)/2)</f>
        <v>33.544948577880859</v>
      </c>
      <c r="AU42">
        <f>0.61365*EXP(17.502*AT42/(240.97+AT42))</f>
        <v>5.2088767786029546</v>
      </c>
      <c r="AV42">
        <f>IF(AS42&lt;&gt;0,(1000-(AR42+U42)/2)/AS42*AL42,0)</f>
        <v>1.4826348877080562</v>
      </c>
      <c r="AW42">
        <f>U42*AA42/1000</f>
        <v>3.8259967236807571</v>
      </c>
      <c r="AX42">
        <f>(AU42-AW42)</f>
        <v>1.3828800549221976</v>
      </c>
      <c r="AY42">
        <f>1/(1.6/F42+1.37/N42)</f>
        <v>0.9752045728189549</v>
      </c>
      <c r="AZ42">
        <f>G42*AA42*0.001</f>
        <v>33.3687737160704</v>
      </c>
      <c r="BA42">
        <f>G42/S42</f>
        <v>0.96948102905637235</v>
      </c>
      <c r="BB42">
        <f>(1-AL42*AA42/AQ42/F42)*100</f>
        <v>82.700869341364978</v>
      </c>
      <c r="BC42">
        <f>(S42-E42/(N42/1.35))</f>
        <v>388.38903051551097</v>
      </c>
      <c r="BD42">
        <f>E42*BB42/100/BC42</f>
        <v>6.1573715816715495E-3</v>
      </c>
    </row>
    <row r="43" spans="1:56" x14ac:dyDescent="0.35">
      <c r="A43" s="1" t="s">
        <v>0</v>
      </c>
      <c r="B43" s="1" t="s">
        <v>4706</v>
      </c>
      <c r="K43" s="1">
        <v>2.72</v>
      </c>
    </row>
    <row r="44" spans="1:56" x14ac:dyDescent="0.35">
      <c r="A44" s="1" t="s">
        <v>0</v>
      </c>
      <c r="B44" s="1" t="s">
        <v>4705</v>
      </c>
      <c r="K44" s="1">
        <v>2.72</v>
      </c>
    </row>
    <row r="45" spans="1:56" x14ac:dyDescent="0.35">
      <c r="A45" s="1">
        <v>10</v>
      </c>
      <c r="B45" s="1" t="s">
        <v>4704</v>
      </c>
      <c r="C45" s="1">
        <v>2299.0000015199184</v>
      </c>
      <c r="D45" s="1">
        <v>0</v>
      </c>
      <c r="E45">
        <f>(R45-S45*(1000-T45)/(1000-U45))*AK45</f>
        <v>3.6935659101264702</v>
      </c>
      <c r="F45">
        <f>IF(AV45&lt;&gt;0,1/(1/AV45-1/N45),0)</f>
        <v>2.5178197066601826</v>
      </c>
      <c r="G45">
        <f>((AY45-AL45/2)*S45-E45)/(AY45+AL45/2)</f>
        <v>376.26282339486573</v>
      </c>
      <c r="H45">
        <f>AL45*1000</f>
        <v>23.484010192438504</v>
      </c>
      <c r="I45">
        <f>(AQ45-AW45)</f>
        <v>1.2425739241726741</v>
      </c>
      <c r="J45">
        <f>(P45+AP45*D45)</f>
        <v>33.338264465332031</v>
      </c>
      <c r="K45" s="1"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33.941455841064453</v>
      </c>
      <c r="P45" s="1">
        <v>33.338264465332031</v>
      </c>
      <c r="Q45" s="1">
        <v>34.028430938720703</v>
      </c>
      <c r="R45" s="1">
        <v>399.98428344726563</v>
      </c>
      <c r="S45" s="1">
        <v>388.37130737304688</v>
      </c>
      <c r="T45" s="1">
        <v>23.842981338500977</v>
      </c>
      <c r="U45" s="1">
        <v>44.185371398925781</v>
      </c>
      <c r="V45" s="1">
        <v>39.580940246582031</v>
      </c>
      <c r="W45" s="1">
        <v>73.350662231445313</v>
      </c>
      <c r="X45" s="1">
        <v>300.13238525390625</v>
      </c>
      <c r="Y45" s="1">
        <v>1249.3287353515625</v>
      </c>
      <c r="Z45" s="1">
        <v>7.3517821729183197E-2</v>
      </c>
      <c r="AA45" s="1">
        <v>88.408294677734375</v>
      </c>
      <c r="AB45" s="1">
        <v>259.21722412109375</v>
      </c>
      <c r="AC45" s="1">
        <v>10.95793342590332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131115</v>
      </c>
      <c r="AK45">
        <f>X45*0.000001/(K45*0.0001)</f>
        <v>1.1034278869628904</v>
      </c>
      <c r="AL45">
        <f>(U45-T45)/(1000-U45)*AK45</f>
        <v>2.3484010192438502E-2</v>
      </c>
      <c r="AM45">
        <f>(P45+273.15)</f>
        <v>306.48826446533201</v>
      </c>
      <c r="AN45">
        <f>(O45+273.15)</f>
        <v>307.09145584106443</v>
      </c>
      <c r="AO45">
        <f>(Y45*AG45+Z45*AH45)*AI45</f>
        <v>199.89259318830227</v>
      </c>
      <c r="AP45">
        <f>((AO45+0.00000010773*(AN45^4-AM45^4))-AL45*44100)/(L45*51.4+0.00000043092*AM45^3)</f>
        <v>-6.766107364476861</v>
      </c>
      <c r="AQ45">
        <f>0.61365*EXP(17.502*J45/(240.97+J45))</f>
        <v>5.1489272592540409</v>
      </c>
      <c r="AR45">
        <f>AQ45*1000/AA45</f>
        <v>58.240318716958555</v>
      </c>
      <c r="AS45">
        <f>(AR45-U45)</f>
        <v>14.054947318032774</v>
      </c>
      <c r="AT45">
        <f>IF(D45,P45,(O45+P45)/2)</f>
        <v>33.639860153198242</v>
      </c>
      <c r="AU45">
        <f>0.61365*EXP(17.502*AT45/(240.97+AT45))</f>
        <v>5.2366090435747124</v>
      </c>
      <c r="AV45">
        <f>IF(AS45&lt;&gt;0,(1000-(AR45+U45)/2)/AS45*AL45,0)</f>
        <v>1.5853013684744752</v>
      </c>
      <c r="AW45">
        <f>U45*AA45/1000</f>
        <v>3.9063533350813668</v>
      </c>
      <c r="AX45">
        <f>(AU45-AW45)</f>
        <v>1.3302557084933455</v>
      </c>
      <c r="AY45">
        <f>1/(1.6/F45+1.37/N45)</f>
        <v>1.0465309937379892</v>
      </c>
      <c r="AZ45">
        <f>G45*AA45*0.001</f>
        <v>33.264754566969621</v>
      </c>
      <c r="BA45">
        <f>G45/S45</f>
        <v>0.9688224033333378</v>
      </c>
      <c r="BB45">
        <f>(1-AL45*AA45/AQ45/F45)*100</f>
        <v>83.985112624439381</v>
      </c>
      <c r="BC45">
        <f>(S45-E45/(N45/1.35))</f>
        <v>387.2063754679113</v>
      </c>
      <c r="BD45">
        <f>E45*BB45/100/BC45</f>
        <v>8.0113492081038563E-3</v>
      </c>
    </row>
    <row r="46" spans="1:56" x14ac:dyDescent="0.35">
      <c r="A46" s="1" t="s">
        <v>0</v>
      </c>
      <c r="B46" s="1" t="s">
        <v>4703</v>
      </c>
      <c r="K46" s="1">
        <v>2.72</v>
      </c>
    </row>
    <row r="47" spans="1:56" x14ac:dyDescent="0.35">
      <c r="A47" s="1" t="s">
        <v>0</v>
      </c>
      <c r="B47" s="1" t="s">
        <v>4702</v>
      </c>
      <c r="K47" s="1">
        <v>2.72</v>
      </c>
    </row>
    <row r="48" spans="1:56" x14ac:dyDescent="0.35">
      <c r="A48" s="1">
        <v>11</v>
      </c>
      <c r="B48" s="1" t="s">
        <v>4701</v>
      </c>
      <c r="C48" s="1">
        <v>2505.5000015087426</v>
      </c>
      <c r="D48" s="1">
        <v>0</v>
      </c>
      <c r="E48">
        <f>(R48-S48*(1000-T48)/(1000-U48))*AK48</f>
        <v>4.8030552705144043</v>
      </c>
      <c r="F48">
        <f>IF(AV48&lt;&gt;0,1/(1/AV48-1/N48),0)</f>
        <v>2.9656842553116225</v>
      </c>
      <c r="G48">
        <f>((AY48-AL48/2)*S48-E48)/(AY48+AL48/2)</f>
        <v>374.82660603307488</v>
      </c>
      <c r="H48">
        <f>AL48*1000</f>
        <v>24.704709470235048</v>
      </c>
      <c r="I48">
        <f>(AQ48-AW48)</f>
        <v>1.1816215605698881</v>
      </c>
      <c r="J48">
        <f>(P48+AP48*D48)</f>
        <v>33.514755249023438</v>
      </c>
      <c r="K48" s="1"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34.024787902832031</v>
      </c>
      <c r="P48" s="1">
        <v>33.514755249023438</v>
      </c>
      <c r="Q48" s="1">
        <v>34.088314056396484</v>
      </c>
      <c r="R48" s="1">
        <v>400.062255859375</v>
      </c>
      <c r="S48" s="1">
        <v>387.04452514648438</v>
      </c>
      <c r="T48" s="1">
        <v>24.086854934692383</v>
      </c>
      <c r="U48" s="1">
        <v>45.457054138183594</v>
      </c>
      <c r="V48" s="1">
        <v>39.797153472900391</v>
      </c>
      <c r="W48" s="1">
        <v>75.105751037597656</v>
      </c>
      <c r="X48" s="1">
        <v>300.1480712890625</v>
      </c>
      <c r="Y48" s="1">
        <v>1599.7626953125</v>
      </c>
      <c r="Z48" s="1">
        <v>0.24586056172847748</v>
      </c>
      <c r="AA48" s="1">
        <v>88.401237487792969</v>
      </c>
      <c r="AB48" s="1">
        <v>259.20034790039063</v>
      </c>
      <c r="AC48" s="1">
        <v>11.037662506103516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131115</v>
      </c>
      <c r="AK48">
        <f>X48*0.000001/(K48*0.0001)</f>
        <v>1.1034855562097883</v>
      </c>
      <c r="AL48">
        <f>(U48-T48)/(1000-U48)*AK48</f>
        <v>2.4704709470235047E-2</v>
      </c>
      <c r="AM48">
        <f>(P48+273.15)</f>
        <v>306.66475524902341</v>
      </c>
      <c r="AN48">
        <f>(O48+273.15)</f>
        <v>307.17478790283201</v>
      </c>
      <c r="AO48">
        <f>(Y48*AG48+Z48*AH48)*AI48</f>
        <v>255.96202552880277</v>
      </c>
      <c r="AP48">
        <f>((AO48+0.00000010773*(AN48^4-AM48^4))-AL48*44100)/(L48*51.4+0.00000043092*AM48^3)</f>
        <v>-6.7560561689491951</v>
      </c>
      <c r="AQ48">
        <f>0.61365*EXP(17.502*J48/(240.97+J48))</f>
        <v>5.2000813989349179</v>
      </c>
      <c r="AR48">
        <f>AQ48*1000/AA48</f>
        <v>58.823626758086725</v>
      </c>
      <c r="AS48">
        <f>(AR48-U48)</f>
        <v>13.366572619903131</v>
      </c>
      <c r="AT48">
        <f>IF(D48,P48,(O48+P48)/2)</f>
        <v>33.769771575927734</v>
      </c>
      <c r="AU48">
        <f>0.61365*EXP(17.502*AT48/(240.97+AT48))</f>
        <v>5.2747760747990098</v>
      </c>
      <c r="AV48">
        <f>IF(AS48&lt;&gt;0,(1000-(AR48+U48)/2)/AS48*AL48,0)</f>
        <v>1.7518774762736766</v>
      </c>
      <c r="AW48">
        <f>U48*AA48/1000</f>
        <v>4.0184598383650298</v>
      </c>
      <c r="AX48">
        <f>(AU48-AW48)</f>
        <v>1.2563162364339799</v>
      </c>
      <c r="AY48">
        <f>1/(1.6/F48+1.37/N48)</f>
        <v>1.1633697697089234</v>
      </c>
      <c r="AZ48">
        <f>G48*AA48*0.001</f>
        <v>33.135135816673269</v>
      </c>
      <c r="BA48">
        <f>G48/S48</f>
        <v>0.9684327814512157</v>
      </c>
      <c r="BB48">
        <f>(1-AL48*AA48/AQ48/F48)*100</f>
        <v>85.838702646001209</v>
      </c>
      <c r="BC48">
        <f>(S48-E48/(N48/1.35))</f>
        <v>385.52966593917694</v>
      </c>
      <c r="BD48">
        <f>E48*BB48/100/BC48</f>
        <v>1.0694067657637517E-2</v>
      </c>
    </row>
    <row r="49" spans="1:56" x14ac:dyDescent="0.35">
      <c r="A49" s="1" t="s">
        <v>0</v>
      </c>
      <c r="B49" s="1" t="s">
        <v>4700</v>
      </c>
      <c r="K49" s="1">
        <v>2.72</v>
      </c>
    </row>
    <row r="50" spans="1:56" x14ac:dyDescent="0.35">
      <c r="A50" s="1" t="s">
        <v>0</v>
      </c>
      <c r="B50" s="1" t="s">
        <v>4695</v>
      </c>
      <c r="K50" s="1">
        <v>2.72</v>
      </c>
    </row>
    <row r="51" spans="1:56" x14ac:dyDescent="0.35">
      <c r="A51" s="1">
        <v>12</v>
      </c>
      <c r="B51" s="1" t="s">
        <v>4699</v>
      </c>
      <c r="C51" s="1">
        <v>2712.5000014863908</v>
      </c>
      <c r="D51" s="1">
        <v>0</v>
      </c>
      <c r="E51">
        <f>(R51-S51*(1000-T51)/(1000-U51))*AK51</f>
        <v>6.452124558294499</v>
      </c>
      <c r="F51">
        <f>IF(AV51&lt;&gt;0,1/(1/AV51-1/N51),0)</f>
        <v>3.6019062693797363</v>
      </c>
      <c r="G51">
        <f>((AY51-AL51/2)*S51-E51)/(AY51+AL51/2)</f>
        <v>372.6460832453169</v>
      </c>
      <c r="H51">
        <f>AL51*1000</f>
        <v>26.146515815272139</v>
      </c>
      <c r="I51">
        <f>(AQ51-AW51)</f>
        <v>1.1187489471657566</v>
      </c>
      <c r="J51">
        <f>(P51+AP51*D51)</f>
        <v>33.740219116210938</v>
      </c>
      <c r="K51" s="1"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34.137523651123047</v>
      </c>
      <c r="P51" s="1">
        <v>33.740219116210938</v>
      </c>
      <c r="Q51" s="1">
        <v>34.175163269042969</v>
      </c>
      <c r="R51" s="1">
        <v>400.1220703125</v>
      </c>
      <c r="S51" s="1">
        <v>385.14886474609375</v>
      </c>
      <c r="T51" s="1">
        <v>24.333320617675781</v>
      </c>
      <c r="U51" s="1">
        <v>46.916534423828125</v>
      </c>
      <c r="V51" s="1">
        <v>39.950992584228516</v>
      </c>
      <c r="W51" s="1">
        <v>77.028610229492188</v>
      </c>
      <c r="X51" s="1">
        <v>300.14279174804688</v>
      </c>
      <c r="Y51" s="1">
        <v>1999.592529296875</v>
      </c>
      <c r="Z51" s="1">
        <v>9.8824381828308105E-2</v>
      </c>
      <c r="AA51" s="1">
        <v>88.397911071777344</v>
      </c>
      <c r="AB51" s="1">
        <v>259.10916137695313</v>
      </c>
      <c r="AC51" s="1">
        <v>11.100374221801758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131115</v>
      </c>
      <c r="AK51">
        <f>X51*0.000001/(K51*0.0001)</f>
        <v>1.103466146132525</v>
      </c>
      <c r="AL51">
        <f>(U51-T51)/(1000-U51)*AK51</f>
        <v>2.614651581527214E-2</v>
      </c>
      <c r="AM51">
        <f>(P51+273.15)</f>
        <v>306.89021911621091</v>
      </c>
      <c r="AN51">
        <f>(O51+273.15)</f>
        <v>307.28752365112302</v>
      </c>
      <c r="AO51">
        <f>(Y51*AG51+Z51*AH51)*AI51</f>
        <v>319.93479753639986</v>
      </c>
      <c r="AP51">
        <f>((AO51+0.00000010773*(AN51^4-AM51^4))-AL51*44100)/(L51*51.4+0.00000043092*AM51^3)</f>
        <v>-6.7627670919701153</v>
      </c>
      <c r="AQ51">
        <f>0.61365*EXP(17.502*J51/(240.97+J51))</f>
        <v>5.2660725849592955</v>
      </c>
      <c r="AR51">
        <f>AQ51*1000/AA51</f>
        <v>59.572364562815849</v>
      </c>
      <c r="AS51">
        <f>(AR51-U51)</f>
        <v>12.655830138987724</v>
      </c>
      <c r="AT51">
        <f>IF(D51,P51,(O51+P51)/2)</f>
        <v>33.938871383666992</v>
      </c>
      <c r="AU51">
        <f>0.61365*EXP(17.502*AT51/(240.97+AT51))</f>
        <v>5.3248186350322717</v>
      </c>
      <c r="AV51">
        <f>IF(AS51&lt;&gt;0,(1000-(AR51+U51)/2)/AS51*AL51,0)</f>
        <v>1.9559648559331495</v>
      </c>
      <c r="AW51">
        <f>U51*AA51/1000</f>
        <v>4.147323637793539</v>
      </c>
      <c r="AX51">
        <f>(AU51-AW51)</f>
        <v>1.1774949972387327</v>
      </c>
      <c r="AY51">
        <f>1/(1.6/F51+1.37/N51)</f>
        <v>1.3084267171647712</v>
      </c>
      <c r="AZ51">
        <f>G51*AA51*0.001</f>
        <v>32.941135327965661</v>
      </c>
      <c r="BA51">
        <f>G51/S51</f>
        <v>0.96753779474588553</v>
      </c>
      <c r="BB51">
        <f>(1-AL51*AA51/AQ51/F51)*100</f>
        <v>87.814690097037015</v>
      </c>
      <c r="BC51">
        <f>(S51-E51/(N51/1.35))</f>
        <v>383.11389747144483</v>
      </c>
      <c r="BD51">
        <f>E51*BB51/100/BC51</f>
        <v>1.4789108990658419E-2</v>
      </c>
    </row>
    <row r="52" spans="1:56" x14ac:dyDescent="0.35">
      <c r="A52" s="1" t="s">
        <v>0</v>
      </c>
      <c r="B52" s="1" t="s">
        <v>4698</v>
      </c>
      <c r="K52" s="1">
        <v>2.4507199999999996</v>
      </c>
    </row>
    <row r="53" spans="1:56" x14ac:dyDescent="0.35">
      <c r="A53" s="1" t="s">
        <v>0</v>
      </c>
      <c r="B53" s="1" t="s">
        <v>4697</v>
      </c>
      <c r="K53" s="1">
        <v>2.4507199999999996</v>
      </c>
    </row>
    <row r="54" spans="1:56" x14ac:dyDescent="0.35">
      <c r="A54" s="1" t="s">
        <v>0</v>
      </c>
      <c r="B54" s="1" t="s">
        <v>4696</v>
      </c>
      <c r="K54" s="1">
        <v>2.4507199999999996</v>
      </c>
    </row>
    <row r="55" spans="1:56" x14ac:dyDescent="0.35">
      <c r="A55" s="1" t="s">
        <v>0</v>
      </c>
      <c r="B55" s="1" t="s">
        <v>4695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02C42C-A8EE-458B-9114-E18499BB5248}">
  <dimension ref="A1:BD55"/>
  <sheetViews>
    <sheetView zoomScale="42" workbookViewId="0">
      <selection activeCell="K18" sqref="K18:K51"/>
    </sheetView>
  </sheetViews>
  <sheetFormatPr defaultRowHeight="14.5" x14ac:dyDescent="0.35"/>
  <sheetData>
    <row r="1" spans="1:56" x14ac:dyDescent="0.35">
      <c r="A1" s="1" t="s">
        <v>70</v>
      </c>
    </row>
    <row r="2" spans="1:56" x14ac:dyDescent="0.35">
      <c r="A2" s="1" t="s">
        <v>4784</v>
      </c>
    </row>
    <row r="3" spans="1:56" x14ac:dyDescent="0.35">
      <c r="A3" s="1" t="s">
        <v>69</v>
      </c>
      <c r="B3" s="1" t="s">
        <v>68</v>
      </c>
    </row>
    <row r="4" spans="1:56" x14ac:dyDescent="0.35">
      <c r="A4" s="1" t="s">
        <v>67</v>
      </c>
      <c r="B4" s="1" t="s">
        <v>66</v>
      </c>
      <c r="C4" s="1">
        <v>1</v>
      </c>
      <c r="D4" s="1">
        <v>0.15999999642372131</v>
      </c>
    </row>
    <row r="5" spans="1:56" x14ac:dyDescent="0.35">
      <c r="A5" s="1" t="s">
        <v>65</v>
      </c>
      <c r="B5" s="1">
        <v>4</v>
      </c>
    </row>
    <row r="6" spans="1:56" x14ac:dyDescent="0.35">
      <c r="A6" s="1" t="s">
        <v>64</v>
      </c>
      <c r="B6" s="1" t="s">
        <v>63</v>
      </c>
    </row>
    <row r="7" spans="1:56" x14ac:dyDescent="0.35">
      <c r="A7" s="1" t="s">
        <v>0</v>
      </c>
      <c r="B7" s="1" t="s">
        <v>62</v>
      </c>
    </row>
    <row r="9" spans="1:56" x14ac:dyDescent="0.35">
      <c r="A9" s="1" t="s">
        <v>61</v>
      </c>
      <c r="B9" s="1" t="s">
        <v>60</v>
      </c>
      <c r="C9" s="1" t="s">
        <v>59</v>
      </c>
      <c r="D9" s="1" t="s">
        <v>58</v>
      </c>
      <c r="E9" s="1" t="s">
        <v>57</v>
      </c>
      <c r="F9" s="1" t="s">
        <v>56</v>
      </c>
      <c r="G9" s="1" t="s">
        <v>55</v>
      </c>
      <c r="H9" s="1" t="s">
        <v>54</v>
      </c>
      <c r="I9" s="1" t="s">
        <v>53</v>
      </c>
      <c r="J9" s="1" t="s">
        <v>52</v>
      </c>
      <c r="K9" s="1" t="s">
        <v>51</v>
      </c>
      <c r="L9" s="1" t="s">
        <v>50</v>
      </c>
      <c r="M9" s="1" t="s">
        <v>49</v>
      </c>
      <c r="N9" s="1" t="s">
        <v>48</v>
      </c>
      <c r="O9" s="1" t="s">
        <v>47</v>
      </c>
      <c r="P9" s="1" t="s">
        <v>46</v>
      </c>
      <c r="Q9" s="1" t="s">
        <v>45</v>
      </c>
      <c r="R9" s="1" t="s">
        <v>44</v>
      </c>
      <c r="S9" s="1" t="s">
        <v>43</v>
      </c>
      <c r="T9" s="1" t="s">
        <v>42</v>
      </c>
      <c r="U9" s="1" t="s">
        <v>41</v>
      </c>
      <c r="V9" s="1" t="s">
        <v>40</v>
      </c>
      <c r="W9" s="1" t="s">
        <v>39</v>
      </c>
      <c r="X9" s="1" t="s">
        <v>38</v>
      </c>
      <c r="Y9" s="1" t="s">
        <v>37</v>
      </c>
      <c r="Z9" s="1" t="s">
        <v>36</v>
      </c>
      <c r="AA9" s="1" t="s">
        <v>35</v>
      </c>
      <c r="AB9" s="1" t="s">
        <v>34</v>
      </c>
      <c r="AC9" s="1" t="s">
        <v>33</v>
      </c>
      <c r="AD9" s="1" t="s">
        <v>32</v>
      </c>
      <c r="AE9" s="1" t="s">
        <v>31</v>
      </c>
      <c r="AF9" s="1" t="s">
        <v>30</v>
      </c>
      <c r="AG9" s="1" t="s">
        <v>29</v>
      </c>
      <c r="AH9" s="1" t="s">
        <v>28</v>
      </c>
      <c r="AI9" s="1" t="s">
        <v>27</v>
      </c>
      <c r="AJ9" s="1" t="s">
        <v>26</v>
      </c>
      <c r="AK9" s="1" t="s">
        <v>25</v>
      </c>
      <c r="AL9" s="1" t="s">
        <v>24</v>
      </c>
      <c r="AM9" s="1" t="s">
        <v>23</v>
      </c>
      <c r="AN9" s="1" t="s">
        <v>22</v>
      </c>
      <c r="AO9" s="1" t="s">
        <v>21</v>
      </c>
      <c r="AP9" s="1" t="s">
        <v>20</v>
      </c>
      <c r="AQ9" s="1" t="s">
        <v>19</v>
      </c>
      <c r="AR9" s="1" t="s">
        <v>18</v>
      </c>
      <c r="AS9" s="1" t="s">
        <v>17</v>
      </c>
      <c r="AT9" s="1" t="s">
        <v>16</v>
      </c>
      <c r="AU9" s="1" t="s">
        <v>15</v>
      </c>
      <c r="AV9" s="1" t="s">
        <v>14</v>
      </c>
      <c r="AW9" s="1" t="s">
        <v>13</v>
      </c>
      <c r="AX9" s="1" t="s">
        <v>12</v>
      </c>
      <c r="AY9" s="1" t="s">
        <v>11</v>
      </c>
      <c r="AZ9" s="1" t="s">
        <v>10</v>
      </c>
      <c r="BA9" s="1" t="s">
        <v>9</v>
      </c>
      <c r="BB9" s="1" t="s">
        <v>8</v>
      </c>
      <c r="BC9" s="1" t="s">
        <v>7</v>
      </c>
      <c r="BD9" s="1" t="s">
        <v>6</v>
      </c>
    </row>
    <row r="10" spans="1:56" x14ac:dyDescent="0.35">
      <c r="A10" s="1" t="s">
        <v>5</v>
      </c>
      <c r="B10" s="1" t="s">
        <v>5</v>
      </c>
      <c r="C10" s="1" t="s">
        <v>5</v>
      </c>
      <c r="D10" s="1" t="s">
        <v>5</v>
      </c>
      <c r="E10" s="1" t="s">
        <v>4</v>
      </c>
      <c r="F10" s="1" t="s">
        <v>4</v>
      </c>
      <c r="G10" s="1" t="s">
        <v>4</v>
      </c>
      <c r="H10" s="1" t="s">
        <v>4</v>
      </c>
      <c r="I10" s="1" t="s">
        <v>4</v>
      </c>
      <c r="J10" s="1" t="s">
        <v>4</v>
      </c>
      <c r="K10" s="1" t="s">
        <v>5</v>
      </c>
      <c r="L10" s="1" t="s">
        <v>4</v>
      </c>
      <c r="M10" s="1" t="s">
        <v>5</v>
      </c>
      <c r="N10" s="1" t="s">
        <v>4</v>
      </c>
      <c r="O10" s="1" t="s">
        <v>5</v>
      </c>
      <c r="P10" s="1" t="s">
        <v>5</v>
      </c>
      <c r="Q10" s="1" t="s">
        <v>5</v>
      </c>
      <c r="R10" s="1" t="s">
        <v>5</v>
      </c>
      <c r="S10" s="1" t="s">
        <v>5</v>
      </c>
      <c r="T10" s="1" t="s">
        <v>5</v>
      </c>
      <c r="U10" s="1" t="s">
        <v>5</v>
      </c>
      <c r="V10" s="1" t="s">
        <v>5</v>
      </c>
      <c r="W10" s="1" t="s">
        <v>5</v>
      </c>
      <c r="X10" s="1" t="s">
        <v>5</v>
      </c>
      <c r="Y10" s="1" t="s">
        <v>5</v>
      </c>
      <c r="Z10" s="1" t="s">
        <v>5</v>
      </c>
      <c r="AA10" s="1" t="s">
        <v>5</v>
      </c>
      <c r="AB10" s="1" t="s">
        <v>5</v>
      </c>
      <c r="AC10" s="1" t="s">
        <v>5</v>
      </c>
      <c r="AD10" s="1" t="s">
        <v>5</v>
      </c>
      <c r="AE10" s="1" t="s">
        <v>5</v>
      </c>
      <c r="AF10" s="1" t="s">
        <v>5</v>
      </c>
      <c r="AG10" s="1" t="s">
        <v>5</v>
      </c>
      <c r="AH10" s="1" t="s">
        <v>5</v>
      </c>
      <c r="AI10" s="1" t="s">
        <v>5</v>
      </c>
      <c r="AJ10" s="1" t="s">
        <v>5</v>
      </c>
      <c r="AK10" s="1" t="s">
        <v>4</v>
      </c>
      <c r="AL10" s="1" t="s">
        <v>4</v>
      </c>
      <c r="AM10" s="1" t="s">
        <v>4</v>
      </c>
      <c r="AN10" s="1" t="s">
        <v>4</v>
      </c>
      <c r="AO10" s="1" t="s">
        <v>4</v>
      </c>
      <c r="AP10" s="1" t="s">
        <v>4</v>
      </c>
      <c r="AQ10" s="1" t="s">
        <v>4</v>
      </c>
      <c r="AR10" s="1" t="s">
        <v>4</v>
      </c>
      <c r="AS10" s="1" t="s">
        <v>4</v>
      </c>
      <c r="AT10" s="1" t="s">
        <v>4</v>
      </c>
      <c r="AU10" s="1" t="s">
        <v>4</v>
      </c>
      <c r="AV10" s="1" t="s">
        <v>4</v>
      </c>
      <c r="AW10" s="1" t="s">
        <v>4</v>
      </c>
      <c r="AX10" s="1" t="s">
        <v>4</v>
      </c>
      <c r="AY10" s="1" t="s">
        <v>4</v>
      </c>
      <c r="AZ10" s="1" t="s">
        <v>4</v>
      </c>
      <c r="BA10" s="1" t="s">
        <v>4</v>
      </c>
      <c r="BB10" s="1" t="s">
        <v>4</v>
      </c>
      <c r="BC10" s="1" t="s">
        <v>4</v>
      </c>
      <c r="BD10" s="1" t="s">
        <v>4</v>
      </c>
    </row>
    <row r="11" spans="1:56" x14ac:dyDescent="0.35">
      <c r="A11" s="1" t="s">
        <v>0</v>
      </c>
      <c r="B11" s="1" t="s">
        <v>4783</v>
      </c>
    </row>
    <row r="12" spans="1:56" x14ac:dyDescent="0.35">
      <c r="A12" s="1" t="s">
        <v>0</v>
      </c>
      <c r="B12" s="1" t="s">
        <v>4782</v>
      </c>
    </row>
    <row r="13" spans="1:56" x14ac:dyDescent="0.35">
      <c r="A13" s="1" t="s">
        <v>0</v>
      </c>
      <c r="B13" s="1" t="s">
        <v>4781</v>
      </c>
    </row>
    <row r="14" spans="1:56" x14ac:dyDescent="0.35">
      <c r="A14" s="1" t="s">
        <v>0</v>
      </c>
      <c r="B14" s="1" t="s">
        <v>4780</v>
      </c>
    </row>
    <row r="15" spans="1:56" x14ac:dyDescent="0.35">
      <c r="A15" s="1" t="s">
        <v>0</v>
      </c>
      <c r="B15" s="1" t="s">
        <v>4779</v>
      </c>
    </row>
    <row r="16" spans="1:56" x14ac:dyDescent="0.35">
      <c r="A16" s="1" t="s">
        <v>0</v>
      </c>
      <c r="B16" s="1" t="s">
        <v>4778</v>
      </c>
    </row>
    <row r="17" spans="1:56" x14ac:dyDescent="0.35">
      <c r="A17" s="1" t="s">
        <v>0</v>
      </c>
      <c r="B17" s="1" t="s">
        <v>4777</v>
      </c>
    </row>
    <row r="18" spans="1:56" x14ac:dyDescent="0.35">
      <c r="A18" s="1">
        <v>1</v>
      </c>
      <c r="B18" s="1" t="s">
        <v>4776</v>
      </c>
      <c r="C18" s="1">
        <v>415.00000147521496</v>
      </c>
      <c r="D18" s="1">
        <v>0</v>
      </c>
      <c r="E18">
        <f>(R18-S18*(1000-T18)/(1000-U18))*AK18</f>
        <v>-1.4438531027890971</v>
      </c>
      <c r="F18">
        <f>IF(AV18&lt;&gt;0,1/(1/AV18-1/N18),0)</f>
        <v>1.3761968676266068</v>
      </c>
      <c r="G18">
        <f>((AY18-AL18/2)*S18-E18)/(AY18+AL18/2)</f>
        <v>385.19058885155465</v>
      </c>
      <c r="H18">
        <f>AL18*1000</f>
        <v>19.514516925670229</v>
      </c>
      <c r="I18">
        <f>(AQ18-AW18)</f>
        <v>1.5720943305170683</v>
      </c>
      <c r="J18">
        <f>(P18+AP18*D18)</f>
        <v>33.786769866943359</v>
      </c>
      <c r="K18" s="1"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34.286571502685547</v>
      </c>
      <c r="P18" s="1">
        <v>33.786769866943359</v>
      </c>
      <c r="Q18" s="1">
        <v>34.363887786865234</v>
      </c>
      <c r="R18" s="1">
        <v>399.9915771484375</v>
      </c>
      <c r="S18" s="1">
        <v>394.32708740234375</v>
      </c>
      <c r="T18" s="1">
        <v>25.00714111328125</v>
      </c>
      <c r="U18" s="1">
        <v>41.948207855224609</v>
      </c>
      <c r="V18" s="1">
        <v>40.713039398193359</v>
      </c>
      <c r="W18" s="1">
        <v>68.294044494628906</v>
      </c>
      <c r="X18" s="1">
        <v>300.17529296875</v>
      </c>
      <c r="Y18" s="1">
        <v>-0.13382641971111298</v>
      </c>
      <c r="Z18" s="1">
        <v>3.4951053559780121E-2</v>
      </c>
      <c r="AA18" s="1">
        <v>88.387413024902344</v>
      </c>
      <c r="AB18" s="1">
        <v>258.02899169921875</v>
      </c>
      <c r="AC18" s="1">
        <v>10.924890518188477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131115</v>
      </c>
      <c r="AK18">
        <f>X18*0.000001/(K18*0.0001)</f>
        <v>1.1035856359145217</v>
      </c>
      <c r="AL18">
        <f>(U18-T18)/(1000-U18)*AK18</f>
        <v>1.9514516925670231E-2</v>
      </c>
      <c r="AM18">
        <f>(P18+273.15)</f>
        <v>306.93676986694334</v>
      </c>
      <c r="AN18">
        <f>(O18+273.15)</f>
        <v>307.43657150268552</v>
      </c>
      <c r="AO18">
        <f>(Y18*AG18+Z18*AH18)*AI18</f>
        <v>-2.1412226675177504E-2</v>
      </c>
      <c r="AP18">
        <f>((AO18+0.00000010773*(AN18^4-AM18^4))-AL18*44100)/(L18*51.4+0.00000043092*AM18^3)</f>
        <v>-6.9763916257914476</v>
      </c>
      <c r="AQ18">
        <f>0.61365*EXP(17.502*J18/(240.97+J18))</f>
        <v>5.2797879038712585</v>
      </c>
      <c r="AR18">
        <f>AQ18*1000/AA18</f>
        <v>59.73461291806025</v>
      </c>
      <c r="AS18">
        <f>(AR18-U18)</f>
        <v>17.786405062835641</v>
      </c>
      <c r="AT18">
        <f>IF(D18,P18,(O18+P18)/2)</f>
        <v>34.036670684814453</v>
      </c>
      <c r="AU18">
        <f>0.61365*EXP(17.502*AT18/(240.97+AT18))</f>
        <v>5.3539489033594538</v>
      </c>
      <c r="AV18">
        <f>IF(AS18&lt;&gt;0,(1000-(AR18+U18)/2)/AS18*AL18,0)</f>
        <v>1.0413780242111599</v>
      </c>
      <c r="AW18">
        <f>U18*AA18/1000</f>
        <v>3.7076935733541903</v>
      </c>
      <c r="AX18">
        <f>(AU18-AW18)</f>
        <v>1.6462553300052636</v>
      </c>
      <c r="AY18">
        <f>1/(1.6/F18+1.37/N18)</f>
        <v>0.67444900324935175</v>
      </c>
      <c r="AZ18">
        <f>G18*AA18*0.001</f>
        <v>34.045999670127706</v>
      </c>
      <c r="BA18">
        <f>G18/S18</f>
        <v>0.97683015232106829</v>
      </c>
      <c r="BB18">
        <f>(1-AL18*AA18/AQ18/F18)*100</f>
        <v>76.261614070724832</v>
      </c>
      <c r="BC18">
        <f>(S18-E18/(N18/1.35))</f>
        <v>394.78247132852647</v>
      </c>
      <c r="BD18">
        <f>E18*BB18/100/BC18</f>
        <v>-2.7891453166391956E-3</v>
      </c>
    </row>
    <row r="19" spans="1:56" x14ac:dyDescent="0.35">
      <c r="A19" s="1" t="s">
        <v>0</v>
      </c>
      <c r="B19" s="1" t="s">
        <v>4775</v>
      </c>
      <c r="K19" s="1">
        <v>2.72</v>
      </c>
    </row>
    <row r="20" spans="1:56" x14ac:dyDescent="0.35">
      <c r="A20" s="1" t="s">
        <v>0</v>
      </c>
      <c r="B20" s="1" t="s">
        <v>4774</v>
      </c>
      <c r="K20" s="1">
        <v>2.72</v>
      </c>
    </row>
    <row r="21" spans="1:56" x14ac:dyDescent="0.35">
      <c r="A21" s="1">
        <v>2</v>
      </c>
      <c r="B21" s="1" t="s">
        <v>4773</v>
      </c>
      <c r="C21" s="1">
        <v>619.50000148639083</v>
      </c>
      <c r="D21" s="1">
        <v>0</v>
      </c>
      <c r="E21">
        <f>(R21-S21*(1000-T21)/(1000-U21))*AK21</f>
        <v>-0.82661229739358133</v>
      </c>
      <c r="F21">
        <f>IF(AV21&lt;&gt;0,1/(1/AV21-1/N21),0)</f>
        <v>1.2850607714474935</v>
      </c>
      <c r="G21">
        <f>((AY21-AL21/2)*S21-E21)/(AY21+AL21/2)</f>
        <v>384.06646629248587</v>
      </c>
      <c r="H21">
        <f>AL21*1000</f>
        <v>18.610741344780859</v>
      </c>
      <c r="I21">
        <f>(AQ21-AW21)</f>
        <v>1.580498384934609</v>
      </c>
      <c r="J21">
        <f>(P21+AP21*D21)</f>
        <v>33.650943756103516</v>
      </c>
      <c r="K21" s="1"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34.257007598876953</v>
      </c>
      <c r="P21" s="1">
        <v>33.650943756103516</v>
      </c>
      <c r="Q21" s="1">
        <v>34.366073608398438</v>
      </c>
      <c r="R21" s="1">
        <v>400.00405883789063</v>
      </c>
      <c r="S21" s="1">
        <v>394.106201171875</v>
      </c>
      <c r="T21" s="1">
        <v>25.235654830932617</v>
      </c>
      <c r="U21" s="1">
        <v>41.403293609619141</v>
      </c>
      <c r="V21" s="1">
        <v>41.150802612304688</v>
      </c>
      <c r="W21" s="1">
        <v>67.514747619628906</v>
      </c>
      <c r="X21" s="1">
        <v>300.13864135742188</v>
      </c>
      <c r="Y21" s="1">
        <v>25.656814575195313</v>
      </c>
      <c r="Z21" s="1">
        <v>0.19524312019348145</v>
      </c>
      <c r="AA21" s="1">
        <v>88.383247375488281</v>
      </c>
      <c r="AB21" s="1">
        <v>257.96347045898438</v>
      </c>
      <c r="AC21" s="1">
        <v>10.901408195495605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131115</v>
      </c>
      <c r="AK21">
        <f>X21*0.000001/(K21*0.0001)</f>
        <v>1.1034508873434625</v>
      </c>
      <c r="AL21">
        <f>(U21-T21)/(1000-U21)*AK21</f>
        <v>1.861074134478086E-2</v>
      </c>
      <c r="AM21">
        <f>(P21+273.15)</f>
        <v>306.80094375610349</v>
      </c>
      <c r="AN21">
        <f>(O21+273.15)</f>
        <v>307.40700759887693</v>
      </c>
      <c r="AO21">
        <f>(Y21*AG21+Z21*AH21)*AI21</f>
        <v>4.1050902402753309</v>
      </c>
      <c r="AP21">
        <f>((AO21+0.00000010773*(AN21^4-AM21^4))-AL21*44100)/(L21*51.4+0.00000043092*AM21^3)</f>
        <v>-6.6073495598494123</v>
      </c>
      <c r="AQ21">
        <f>0.61365*EXP(17.502*J21/(240.97+J21))</f>
        <v>5.2398559261935507</v>
      </c>
      <c r="AR21">
        <f>AQ21*1000/AA21</f>
        <v>59.285623483967427</v>
      </c>
      <c r="AS21">
        <f>(AR21-U21)</f>
        <v>17.882329874348287</v>
      </c>
      <c r="AT21">
        <f>IF(D21,P21,(O21+P21)/2)</f>
        <v>33.953975677490234</v>
      </c>
      <c r="AU21">
        <f>0.61365*EXP(17.502*AT21/(240.97+AT21))</f>
        <v>5.3293085443257775</v>
      </c>
      <c r="AV21">
        <f>IF(AS21&lt;&gt;0,(1000-(AR21+U21)/2)/AS21*AL21,0)</f>
        <v>0.98833841970312952</v>
      </c>
      <c r="AW21">
        <f>U21*AA21/1000</f>
        <v>3.6593575412589416</v>
      </c>
      <c r="AX21">
        <f>(AU21-AW21)</f>
        <v>1.6699510030668359</v>
      </c>
      <c r="AY21">
        <f>1/(1.6/F21+1.37/N21)</f>
        <v>0.63891854690842564</v>
      </c>
      <c r="AZ21">
        <f>G21*AA21*0.001</f>
        <v>33.94504149895841</v>
      </c>
      <c r="BA21">
        <f>G21/S21</f>
        <v>0.97452530599737841</v>
      </c>
      <c r="BB21">
        <f>(1-AL21*AA21/AQ21/F21)*100</f>
        <v>75.571847897253846</v>
      </c>
      <c r="BC21">
        <f>(S21-E21/(N21/1.35))</f>
        <v>394.36691048689522</v>
      </c>
      <c r="BD21">
        <f>E21*BB21/100/BC21</f>
        <v>-1.5840228261418275E-3</v>
      </c>
    </row>
    <row r="22" spans="1:56" x14ac:dyDescent="0.35">
      <c r="A22" s="1" t="s">
        <v>0</v>
      </c>
      <c r="B22" s="1" t="s">
        <v>4772</v>
      </c>
      <c r="K22" s="1">
        <v>2.72</v>
      </c>
    </row>
    <row r="23" spans="1:56" x14ac:dyDescent="0.35">
      <c r="A23" s="1" t="s">
        <v>0</v>
      </c>
      <c r="B23" s="1" t="s">
        <v>4771</v>
      </c>
      <c r="K23" s="1">
        <v>2.72</v>
      </c>
    </row>
    <row r="24" spans="1:56" x14ac:dyDescent="0.35">
      <c r="A24" s="1">
        <v>3</v>
      </c>
      <c r="B24" s="1" t="s">
        <v>4770</v>
      </c>
      <c r="C24" s="1">
        <v>823.50000148639083</v>
      </c>
      <c r="D24" s="1">
        <v>0</v>
      </c>
      <c r="E24">
        <f>(R24-S24*(1000-T24)/(1000-U24))*AK24</f>
        <v>-0.32476809539807483</v>
      </c>
      <c r="F24">
        <f>IF(AV24&lt;&gt;0,1/(1/AV24-1/N24),0)</f>
        <v>1.2342905779331972</v>
      </c>
      <c r="G24">
        <f>((AY24-AL24/2)*S24-E24)/(AY24+AL24/2)</f>
        <v>383.24762080906322</v>
      </c>
      <c r="H24">
        <f>AL24*1000</f>
        <v>17.934400833449846</v>
      </c>
      <c r="I24">
        <f>(AQ24-AW24)</f>
        <v>1.5718370345352879</v>
      </c>
      <c r="J24">
        <f>(P24+AP24*D24)</f>
        <v>33.510612487792969</v>
      </c>
      <c r="K24" s="1"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34.185314178466797</v>
      </c>
      <c r="P24" s="1">
        <v>33.510612487792969</v>
      </c>
      <c r="Q24" s="1">
        <v>34.312213897705078</v>
      </c>
      <c r="R24" s="1">
        <v>400.09674072265625</v>
      </c>
      <c r="S24" s="1">
        <v>393.98809814453125</v>
      </c>
      <c r="T24" s="1">
        <v>25.455284118652344</v>
      </c>
      <c r="U24" s="1">
        <v>41.039920806884766</v>
      </c>
      <c r="V24" s="1">
        <v>41.672676086425781</v>
      </c>
      <c r="W24" s="1">
        <v>67.186180114746094</v>
      </c>
      <c r="X24" s="1">
        <v>300.16470336914063</v>
      </c>
      <c r="Y24" s="1">
        <v>49.312633514404297</v>
      </c>
      <c r="Z24" s="1">
        <v>9.6416855230927467E-3</v>
      </c>
      <c r="AA24" s="1">
        <v>88.378303527832031</v>
      </c>
      <c r="AB24" s="1">
        <v>257.90670776367188</v>
      </c>
      <c r="AC24" s="1">
        <v>10.873593330383301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131115</v>
      </c>
      <c r="AK24">
        <f>X24*0.000001/(K24*0.0001)</f>
        <v>1.1035467035630167</v>
      </c>
      <c r="AL24">
        <f>(U24-T24)/(1000-U24)*AK24</f>
        <v>1.7934400833449847E-2</v>
      </c>
      <c r="AM24">
        <f>(P24+273.15)</f>
        <v>306.66061248779295</v>
      </c>
      <c r="AN24">
        <f>(O24+273.15)</f>
        <v>307.33531417846677</v>
      </c>
      <c r="AO24">
        <f>(Y24*AG24+Z24*AH24)*AI24</f>
        <v>7.8900211859489673</v>
      </c>
      <c r="AP24">
        <f>((AO24+0.00000010773*(AN24^4-AM24^4))-AL24*44100)/(L24*51.4+0.00000043092*AM24^3)</f>
        <v>-6.3268124954134057</v>
      </c>
      <c r="AQ24">
        <f>0.61365*EXP(17.502*J24/(240.97+J24))</f>
        <v>5.1988756123643389</v>
      </c>
      <c r="AR24">
        <f>AQ24*1000/AA24</f>
        <v>58.825247881422762</v>
      </c>
      <c r="AS24">
        <f>(AR24-U24)</f>
        <v>17.785327074537996</v>
      </c>
      <c r="AT24">
        <f>IF(D24,P24,(O24+P24)/2)</f>
        <v>33.847963333129883</v>
      </c>
      <c r="AU24">
        <f>0.61365*EXP(17.502*AT24/(240.97+AT24))</f>
        <v>5.2978646838714756</v>
      </c>
      <c r="AV24">
        <f>IF(AS24&lt;&gt;0,(1000-(AR24+U24)/2)/AS24*AL24,0)</f>
        <v>0.95803072835051395</v>
      </c>
      <c r="AW24">
        <f>U24*AA24/1000</f>
        <v>3.627038577829051</v>
      </c>
      <c r="AX24">
        <f>(AU24-AW24)</f>
        <v>1.6708261060424245</v>
      </c>
      <c r="AY24">
        <f>1/(1.6/F24+1.37/N24)</f>
        <v>0.61867458586341972</v>
      </c>
      <c r="AZ24">
        <f>G24*AA24*0.001</f>
        <v>33.870774558182866</v>
      </c>
      <c r="BA24">
        <f>G24/S24</f>
        <v>0.97273908174878931</v>
      </c>
      <c r="BB24">
        <f>(1-AL24*AA24/AQ24/F24)*100</f>
        <v>75.299502971235796</v>
      </c>
      <c r="BC24">
        <f>(S24-E24/(N24/1.35))</f>
        <v>394.09052835027416</v>
      </c>
      <c r="BD24">
        <f>E24*BB24/100/BC24</f>
        <v>-6.2053955639994546E-4</v>
      </c>
    </row>
    <row r="25" spans="1:56" x14ac:dyDescent="0.35">
      <c r="A25" s="1" t="s">
        <v>0</v>
      </c>
      <c r="B25" s="1" t="s">
        <v>4769</v>
      </c>
      <c r="K25" s="1">
        <v>2.72</v>
      </c>
    </row>
    <row r="26" spans="1:56" x14ac:dyDescent="0.35">
      <c r="A26" s="1" t="s">
        <v>0</v>
      </c>
      <c r="B26" s="1" t="s">
        <v>4768</v>
      </c>
      <c r="K26" s="1">
        <v>2.72</v>
      </c>
    </row>
    <row r="27" spans="1:56" x14ac:dyDescent="0.35">
      <c r="A27" s="1">
        <v>4</v>
      </c>
      <c r="B27" s="1" t="s">
        <v>4767</v>
      </c>
      <c r="C27" s="1">
        <v>1027.5000014863908</v>
      </c>
      <c r="D27" s="1">
        <v>0</v>
      </c>
      <c r="E27">
        <f>(R27-S27*(1000-T27)/(1000-U27))*AK27</f>
        <v>0.75125308527133516</v>
      </c>
      <c r="F27">
        <f>IF(AV27&lt;&gt;0,1/(1/AV27-1/N27),0)</f>
        <v>1.231987077133794</v>
      </c>
      <c r="G27">
        <f>((AY27-AL27/2)*S27-E27)/(AY27+AL27/2)</f>
        <v>380.79447914354017</v>
      </c>
      <c r="H27">
        <f>AL27*1000</f>
        <v>17.67635588295698</v>
      </c>
      <c r="I27">
        <f>(AQ27-AW27)</f>
        <v>1.5516049294684535</v>
      </c>
      <c r="J27">
        <f>(P27+AP27*D27)</f>
        <v>33.438926696777344</v>
      </c>
      <c r="K27" s="1"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34.124443054199219</v>
      </c>
      <c r="P27" s="1">
        <v>33.438926696777344</v>
      </c>
      <c r="Q27" s="1">
        <v>34.254734039306641</v>
      </c>
      <c r="R27" s="1">
        <v>400.05996704101563</v>
      </c>
      <c r="S27" s="1">
        <v>393.08251953125</v>
      </c>
      <c r="T27" s="1">
        <v>25.673442840576172</v>
      </c>
      <c r="U27" s="1">
        <v>41.034763336181641</v>
      </c>
      <c r="V27" s="1">
        <v>42.171005249023438</v>
      </c>
      <c r="W27" s="1">
        <v>67.403388977050781</v>
      </c>
      <c r="X27" s="1">
        <v>300.14834594726563</v>
      </c>
      <c r="Y27" s="1">
        <v>100.15592956542969</v>
      </c>
      <c r="Z27" s="1">
        <v>1.80779118090868E-2</v>
      </c>
      <c r="AA27" s="1">
        <v>88.374931335449219</v>
      </c>
      <c r="AB27" s="1">
        <v>257.63592529296875</v>
      </c>
      <c r="AC27" s="1">
        <v>10.857034683227539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131115</v>
      </c>
      <c r="AK27">
        <f>X27*0.000001/(K27*0.0001)</f>
        <v>1.1034865659825939</v>
      </c>
      <c r="AL27">
        <f>(U27-T27)/(1000-U27)*AK27</f>
        <v>1.767635588295698E-2</v>
      </c>
      <c r="AM27">
        <f>(P27+273.15)</f>
        <v>306.58892669677732</v>
      </c>
      <c r="AN27">
        <f>(O27+273.15)</f>
        <v>307.2744430541992</v>
      </c>
      <c r="AO27">
        <f>(Y27*AG27+Z27*AH27)*AI27</f>
        <v>16.024948372283234</v>
      </c>
      <c r="AP27">
        <f>((AO27+0.00000010773*(AN27^4-AM27^4))-AL27*44100)/(L27*51.4+0.00000043092*AM27^3)</f>
        <v>-6.1668030813915804</v>
      </c>
      <c r="AQ27">
        <f>0.61365*EXP(17.502*J27/(240.97+J27))</f>
        <v>5.1780493216699153</v>
      </c>
      <c r="AR27">
        <f>AQ27*1000/AA27</f>
        <v>58.591834170884162</v>
      </c>
      <c r="AS27">
        <f>(AR27-U27)</f>
        <v>17.557070834702522</v>
      </c>
      <c r="AT27">
        <f>IF(D27,P27,(O27+P27)/2)</f>
        <v>33.781684875488281</v>
      </c>
      <c r="AU27">
        <f>0.61365*EXP(17.502*AT27/(240.97+AT27))</f>
        <v>5.2782881951826131</v>
      </c>
      <c r="AV27">
        <f>IF(AS27&lt;&gt;0,(1000-(AR27+U27)/2)/AS27*AL27,0)</f>
        <v>0.95664239465774514</v>
      </c>
      <c r="AW27">
        <f>U27*AA27/1000</f>
        <v>3.6264443922014618</v>
      </c>
      <c r="AX27">
        <f>(AU27-AW27)</f>
        <v>1.6518438029811513</v>
      </c>
      <c r="AY27">
        <f>1/(1.6/F27+1.37/N27)</f>
        <v>0.6177482710724691</v>
      </c>
      <c r="AZ27">
        <f>G27*AA27*0.001</f>
        <v>33.652685947228512</v>
      </c>
      <c r="BA27">
        <f>G27/S27</f>
        <v>0.96873928557707611</v>
      </c>
      <c r="BB27">
        <f>(1-AL27*AA27/AQ27/F27)*100</f>
        <v>75.512215710847812</v>
      </c>
      <c r="BC27">
        <f>(S27-E27/(N27/1.35))</f>
        <v>392.84557812850835</v>
      </c>
      <c r="BD27">
        <f>E27*BB27/100/BC27</f>
        <v>1.4440479462363143E-3</v>
      </c>
    </row>
    <row r="28" spans="1:56" x14ac:dyDescent="0.35">
      <c r="A28" s="1" t="s">
        <v>0</v>
      </c>
      <c r="B28" s="1" t="s">
        <v>4766</v>
      </c>
      <c r="K28" s="1">
        <v>2.72</v>
      </c>
    </row>
    <row r="29" spans="1:56" x14ac:dyDescent="0.35">
      <c r="A29" s="1" t="s">
        <v>0</v>
      </c>
      <c r="B29" s="1" t="s">
        <v>4765</v>
      </c>
      <c r="K29" s="1">
        <v>2.72</v>
      </c>
    </row>
    <row r="30" spans="1:56" x14ac:dyDescent="0.35">
      <c r="A30" s="1">
        <v>5</v>
      </c>
      <c r="B30" s="1" t="s">
        <v>4764</v>
      </c>
      <c r="C30" s="1">
        <v>1231.5000014863908</v>
      </c>
      <c r="D30" s="1">
        <v>0</v>
      </c>
      <c r="E30">
        <f>(R30-S30*(1000-T30)/(1000-U30))*AK30</f>
        <v>1.3334489091579664</v>
      </c>
      <c r="F30">
        <f>IF(AV30&lt;&gt;0,1/(1/AV30-1/N30),0)</f>
        <v>1.2314108642519077</v>
      </c>
      <c r="G30">
        <f>((AY30-AL30/2)*S30-E30)/(AY30+AL30/2)</f>
        <v>379.45033619964954</v>
      </c>
      <c r="H30">
        <f>AL30*1000</f>
        <v>17.507844432499429</v>
      </c>
      <c r="I30">
        <f>(AQ30-AW30)</f>
        <v>1.5371625248389851</v>
      </c>
      <c r="J30">
        <f>(P30+AP30*D30)</f>
        <v>33.411643981933594</v>
      </c>
      <c r="K30" s="1"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34.077533721923828</v>
      </c>
      <c r="P30" s="1">
        <v>33.411643981933594</v>
      </c>
      <c r="Q30" s="1">
        <v>34.207798004150391</v>
      </c>
      <c r="R30" s="1">
        <v>399.99154663085938</v>
      </c>
      <c r="S30" s="1">
        <v>392.55364990234375</v>
      </c>
      <c r="T30" s="1">
        <v>25.898130416870117</v>
      </c>
      <c r="U30" s="1">
        <v>41.114345550537109</v>
      </c>
      <c r="V30" s="1">
        <v>42.645603179931641</v>
      </c>
      <c r="W30" s="1">
        <v>67.701644897460938</v>
      </c>
      <c r="X30" s="1">
        <v>300.09707641601563</v>
      </c>
      <c r="Y30" s="1">
        <v>149.32925415039063</v>
      </c>
      <c r="Z30" s="1">
        <v>3.1335372477769852E-2</v>
      </c>
      <c r="AA30" s="1">
        <v>88.362823486328125</v>
      </c>
      <c r="AB30" s="1">
        <v>257.48666381835938</v>
      </c>
      <c r="AC30" s="1">
        <v>10.855082511901855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131115</v>
      </c>
      <c r="AK30">
        <f>X30*0.000001/(K30*0.0001)</f>
        <v>1.1032980750588806</v>
      </c>
      <c r="AL30">
        <f>(U30-T30)/(1000-U30)*AK30</f>
        <v>1.750784443249943E-2</v>
      </c>
      <c r="AM30">
        <f>(P30+273.15)</f>
        <v>306.56164398193357</v>
      </c>
      <c r="AN30">
        <f>(O30+273.15)</f>
        <v>307.22753372192381</v>
      </c>
      <c r="AO30">
        <f>(Y30*AG30+Z30*AH30)*AI30</f>
        <v>23.892680130019471</v>
      </c>
      <c r="AP30">
        <f>((AO30+0.00000010773*(AN30^4-AM30^4))-AL30*44100)/(L30*51.4+0.00000043092*AM30^3)</f>
        <v>-6.0440202005839545</v>
      </c>
      <c r="AQ30">
        <f>0.61365*EXP(17.502*J30/(240.97+J30))</f>
        <v>5.1701421834769956</v>
      </c>
      <c r="AR30">
        <f>AQ30*1000/AA30</f>
        <v>58.51037777529757</v>
      </c>
      <c r="AS30">
        <f>(AR30-U30)</f>
        <v>17.396032224760461</v>
      </c>
      <c r="AT30">
        <f>IF(D30,P30,(O30+P30)/2)</f>
        <v>33.744588851928711</v>
      </c>
      <c r="AU30">
        <f>0.61365*EXP(17.502*AT30/(240.97+AT30))</f>
        <v>5.2673587276672764</v>
      </c>
      <c r="AV30">
        <f>IF(AS30&lt;&gt;0,(1000-(AR30+U30)/2)/AS30*AL30,0)</f>
        <v>0.95629492626550627</v>
      </c>
      <c r="AW30">
        <f>U30*AA30/1000</f>
        <v>3.6329796586380105</v>
      </c>
      <c r="AX30">
        <f>(AU30-AW30)</f>
        <v>1.6343790690292659</v>
      </c>
      <c r="AY30">
        <f>1/(1.6/F30+1.37/N30)</f>
        <v>0.61751644948146278</v>
      </c>
      <c r="AZ30">
        <f>G30*AA30*0.001</f>
        <v>33.529303079437497</v>
      </c>
      <c r="BA30">
        <f>G30/S30</f>
        <v>0.966620323856487</v>
      </c>
      <c r="BB30">
        <f>(1-AL30*AA30/AQ30/F30)*100</f>
        <v>75.700530295321528</v>
      </c>
      <c r="BC30">
        <f>(S30-E30/(N30/1.35))</f>
        <v>392.13308689739301</v>
      </c>
      <c r="BD30">
        <f>E30*BB30/100/BC30</f>
        <v>2.5741972028845692E-3</v>
      </c>
    </row>
    <row r="31" spans="1:56" x14ac:dyDescent="0.35">
      <c r="A31" s="1" t="s">
        <v>0</v>
      </c>
      <c r="B31" s="1" t="s">
        <v>4763</v>
      </c>
      <c r="K31" s="1">
        <v>2.72</v>
      </c>
    </row>
    <row r="32" spans="1:56" x14ac:dyDescent="0.35">
      <c r="A32" s="1" t="s">
        <v>0</v>
      </c>
      <c r="B32" s="1" t="s">
        <v>4762</v>
      </c>
      <c r="K32" s="1">
        <v>2.72</v>
      </c>
    </row>
    <row r="33" spans="1:56" x14ac:dyDescent="0.35">
      <c r="A33" s="1">
        <v>6</v>
      </c>
      <c r="B33" s="1" t="s">
        <v>4761</v>
      </c>
      <c r="C33" s="1">
        <v>1435.5000014863908</v>
      </c>
      <c r="D33" s="1">
        <v>0</v>
      </c>
      <c r="E33">
        <f>(R33-S33*(1000-T33)/(1000-U33))*AK33</f>
        <v>2.3786640068883695</v>
      </c>
      <c r="F33">
        <f>IF(AV33&lt;&gt;0,1/(1/AV33-1/N33),0)</f>
        <v>1.2841015462667844</v>
      </c>
      <c r="G33">
        <f>((AY33-AL33/2)*S33-E33)/(AY33+AL33/2)</f>
        <v>377.20333387728454</v>
      </c>
      <c r="H33">
        <f>AL33*1000</f>
        <v>17.680160448613499</v>
      </c>
      <c r="I33">
        <f>(AQ33-AW33)</f>
        <v>1.5024273222966138</v>
      </c>
      <c r="J33">
        <f>(P33+AP33*D33)</f>
        <v>33.401386260986328</v>
      </c>
      <c r="K33" s="1"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34.050228118896484</v>
      </c>
      <c r="P33" s="1">
        <v>33.401386260986328</v>
      </c>
      <c r="Q33" s="1">
        <v>34.176414489746094</v>
      </c>
      <c r="R33" s="1">
        <v>400.00100708007813</v>
      </c>
      <c r="S33" s="1">
        <v>391.57159423828125</v>
      </c>
      <c r="T33" s="1">
        <v>26.119962692260742</v>
      </c>
      <c r="U33" s="1">
        <v>41.477546691894531</v>
      </c>
      <c r="V33" s="1">
        <v>43.072559356689453</v>
      </c>
      <c r="W33" s="1">
        <v>68.397651672363281</v>
      </c>
      <c r="X33" s="1">
        <v>300.1473388671875</v>
      </c>
      <c r="Y33" s="1">
        <v>299.64315795898438</v>
      </c>
      <c r="Z33" s="1">
        <v>8.436284027993679E-3</v>
      </c>
      <c r="AA33" s="1">
        <v>88.354904174804688</v>
      </c>
      <c r="AB33" s="1">
        <v>257.18942260742188</v>
      </c>
      <c r="AC33" s="1">
        <v>10.871628761291504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131115</v>
      </c>
      <c r="AK33">
        <f>X33*0.000001/(K33*0.0001)</f>
        <v>1.1034828634823066</v>
      </c>
      <c r="AL33">
        <f>(U33-T33)/(1000-U33)*AK33</f>
        <v>1.7680160448613501E-2</v>
      </c>
      <c r="AM33">
        <f>(P33+273.15)</f>
        <v>306.55138626098631</v>
      </c>
      <c r="AN33">
        <f>(O33+273.15)</f>
        <v>307.20022811889646</v>
      </c>
      <c r="AO33">
        <f>(Y33*AG33+Z33*AH33)*AI33</f>
        <v>47.942904201830061</v>
      </c>
      <c r="AP33">
        <f>((AO33+0.00000010773*(AN33^4-AM33^4))-AL33*44100)/(L33*51.4+0.00000043092*AM33^3)</f>
        <v>-5.9114447258925988</v>
      </c>
      <c r="AQ33">
        <f>0.61365*EXP(17.502*J33/(240.97+J33))</f>
        <v>5.1671719856649423</v>
      </c>
      <c r="AR33">
        <f>AQ33*1000/AA33</f>
        <v>58.482005429398846</v>
      </c>
      <c r="AS33">
        <f>(AR33-U33)</f>
        <v>17.004458737504315</v>
      </c>
      <c r="AT33">
        <f>IF(D33,P33,(O33+P33)/2)</f>
        <v>33.725807189941406</v>
      </c>
      <c r="AU33">
        <f>0.61365*EXP(17.502*AT33/(240.97+AT33))</f>
        <v>5.2618326636993391</v>
      </c>
      <c r="AV33">
        <f>IF(AS33&lt;&gt;0,(1000-(AR33+U33)/2)/AS33*AL33,0)</f>
        <v>0.98777092808192846</v>
      </c>
      <c r="AW33">
        <f>U33*AA33/1000</f>
        <v>3.6647446633683285</v>
      </c>
      <c r="AX33">
        <f>(AU33-AW33)</f>
        <v>1.5970880003310106</v>
      </c>
      <c r="AY33">
        <f>1/(1.6/F33+1.37/N33)</f>
        <v>0.63853910044466533</v>
      </c>
      <c r="AZ33">
        <f>G33*AA33*0.001</f>
        <v>33.32776441914433</v>
      </c>
      <c r="BA33">
        <f>G33/S33</f>
        <v>0.96330617293895615</v>
      </c>
      <c r="BB33">
        <f>(1-AL33*AA33/AQ33/F33)*100</f>
        <v>76.456849642120034</v>
      </c>
      <c r="BC33">
        <f>(S33-E33/(N33/1.35))</f>
        <v>390.82137570674649</v>
      </c>
      <c r="BD33">
        <f>E33*BB33/100/BC33</f>
        <v>4.6534086318822457E-3</v>
      </c>
    </row>
    <row r="34" spans="1:56" x14ac:dyDescent="0.35">
      <c r="A34" s="1" t="s">
        <v>0</v>
      </c>
      <c r="B34" s="1" t="s">
        <v>4760</v>
      </c>
      <c r="K34" s="1">
        <v>2.72</v>
      </c>
    </row>
    <row r="35" spans="1:56" x14ac:dyDescent="0.35">
      <c r="A35" s="1" t="s">
        <v>0</v>
      </c>
      <c r="B35" s="1" t="s">
        <v>4759</v>
      </c>
      <c r="K35" s="1">
        <v>2.72</v>
      </c>
    </row>
    <row r="36" spans="1:56" x14ac:dyDescent="0.35">
      <c r="A36" s="1">
        <v>7</v>
      </c>
      <c r="B36" s="1" t="s">
        <v>4758</v>
      </c>
      <c r="C36" s="1">
        <v>1640.000001475215</v>
      </c>
      <c r="D36" s="1">
        <v>0</v>
      </c>
      <c r="E36">
        <f>(R36-S36*(1000-T36)/(1000-U36))*AK36</f>
        <v>3.4347938041903405</v>
      </c>
      <c r="F36">
        <f>IF(AV36&lt;&gt;0,1/(1/AV36-1/N36),0)</f>
        <v>1.3702644569564257</v>
      </c>
      <c r="G36">
        <f>((AY36-AL36/2)*S36-E36)/(AY36+AL36/2)</f>
        <v>375.20406053205681</v>
      </c>
      <c r="H36">
        <f>AL36*1000</f>
        <v>18.080664529578993</v>
      </c>
      <c r="I36">
        <f>(AQ36-AW36)</f>
        <v>1.46161310806206</v>
      </c>
      <c r="J36">
        <f>(P36+AP36*D36)</f>
        <v>33.429302215576172</v>
      </c>
      <c r="K36" s="1"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34.044872283935547</v>
      </c>
      <c r="P36" s="1">
        <v>33.429302215576172</v>
      </c>
      <c r="Q36" s="1">
        <v>34.164825439453125</v>
      </c>
      <c r="R36" s="1">
        <v>400.12594604492188</v>
      </c>
      <c r="S36" s="1">
        <v>390.61398315429688</v>
      </c>
      <c r="T36" s="1">
        <v>26.337135314941406</v>
      </c>
      <c r="U36" s="1">
        <v>42.031932830810547</v>
      </c>
      <c r="V36" s="1">
        <v>43.442695617675781</v>
      </c>
      <c r="W36" s="1">
        <v>69.331016540527344</v>
      </c>
      <c r="X36" s="1">
        <v>300.17782592773438</v>
      </c>
      <c r="Y36" s="1">
        <v>500.87860107421875</v>
      </c>
      <c r="Z36" s="1">
        <v>5.4232385009527206E-2</v>
      </c>
      <c r="AA36" s="1">
        <v>88.352958679199219</v>
      </c>
      <c r="AB36" s="1">
        <v>256.97335815429688</v>
      </c>
      <c r="AC36" s="1">
        <v>10.90548038482666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131115</v>
      </c>
      <c r="AK36">
        <f>X36*0.000001/(K36*0.0001)</f>
        <v>1.1035949482637291</v>
      </c>
      <c r="AL36">
        <f>(U36-T36)/(1000-U36)*AK36</f>
        <v>1.8080664529578992E-2</v>
      </c>
      <c r="AM36">
        <f>(P36+273.15)</f>
        <v>306.57930221557615</v>
      </c>
      <c r="AN36">
        <f>(O36+273.15)</f>
        <v>307.19487228393552</v>
      </c>
      <c r="AO36">
        <f>(Y36*AG36+Z36*AH36)*AI36</f>
        <v>80.140574380593534</v>
      </c>
      <c r="AP36">
        <f>((AO36+0.00000010773*(AN36^4-AM36^4))-AL36*44100)/(L36*51.4+0.00000043092*AM36^3)</f>
        <v>-5.7959265279637595</v>
      </c>
      <c r="AQ36">
        <f>0.61365*EXP(17.502*J36/(240.97+J36))</f>
        <v>5.1752587326695414</v>
      </c>
      <c r="AR36">
        <f>AQ36*1000/AA36</f>
        <v>58.57482092320631</v>
      </c>
      <c r="AS36">
        <f>(AR36-U36)</f>
        <v>16.542888092395764</v>
      </c>
      <c r="AT36">
        <f>IF(D36,P36,(O36+P36)/2)</f>
        <v>33.737087249755859</v>
      </c>
      <c r="AU36">
        <f>0.61365*EXP(17.502*AT36/(240.97+AT36))</f>
        <v>5.2651509518940962</v>
      </c>
      <c r="AV36">
        <f>IF(AS36&lt;&gt;0,(1000-(AR36+U36)/2)/AS36*AL36,0)</f>
        <v>1.0379775255479029</v>
      </c>
      <c r="AW36">
        <f>U36*AA36/1000</f>
        <v>3.7136456246074814</v>
      </c>
      <c r="AX36">
        <f>(AU36-AW36)</f>
        <v>1.5515053272866148</v>
      </c>
      <c r="AY36">
        <f>1/(1.6/F36+1.37/N36)</f>
        <v>0.67216712422273917</v>
      </c>
      <c r="AZ36">
        <f>G36*AA36*0.001</f>
        <v>33.15038885645658</v>
      </c>
      <c r="BA36">
        <f>G36/S36</f>
        <v>0.96054948545927255</v>
      </c>
      <c r="BB36">
        <f>(1-AL36*AA36/AQ36/F36)*100</f>
        <v>77.473224755434373</v>
      </c>
      <c r="BC36">
        <f>(S36-E36/(N36/1.35))</f>
        <v>389.53066665543781</v>
      </c>
      <c r="BD36">
        <f>E36*BB36/100/BC36</f>
        <v>6.8314147038902187E-3</v>
      </c>
    </row>
    <row r="37" spans="1:56" x14ac:dyDescent="0.35">
      <c r="A37" s="1" t="s">
        <v>0</v>
      </c>
      <c r="B37" s="1" t="s">
        <v>4757</v>
      </c>
      <c r="K37" s="1">
        <v>2.72</v>
      </c>
    </row>
    <row r="38" spans="1:56" x14ac:dyDescent="0.35">
      <c r="A38" s="1" t="s">
        <v>0</v>
      </c>
      <c r="B38" s="1" t="s">
        <v>4756</v>
      </c>
      <c r="K38" s="1">
        <v>2.72</v>
      </c>
    </row>
    <row r="39" spans="1:56" x14ac:dyDescent="0.35">
      <c r="A39" s="1">
        <v>8</v>
      </c>
      <c r="B39" s="1" t="s">
        <v>4755</v>
      </c>
      <c r="C39" s="1">
        <v>1845.000001475215</v>
      </c>
      <c r="D39" s="1">
        <v>0</v>
      </c>
      <c r="E39">
        <f>(R39-S39*(1000-T39)/(1000-U39))*AK39</f>
        <v>4.2123552352293272</v>
      </c>
      <c r="F39">
        <f>IF(AV39&lt;&gt;0,1/(1/AV39-1/N39),0)</f>
        <v>1.4907529980589547</v>
      </c>
      <c r="G39">
        <f>((AY39-AL39/2)*S39-E39)/(AY39+AL39/2)</f>
        <v>373.78513590522522</v>
      </c>
      <c r="H39">
        <f>AL39*1000</f>
        <v>18.704873441229818</v>
      </c>
      <c r="I39">
        <f>(AQ39-AW39)</f>
        <v>1.4187639932331586</v>
      </c>
      <c r="J39">
        <f>(P39+AP39*D39)</f>
        <v>33.507003784179688</v>
      </c>
      <c r="K39" s="1"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34.067024230957031</v>
      </c>
      <c r="P39" s="1">
        <v>33.507003784179688</v>
      </c>
      <c r="Q39" s="1">
        <v>34.172725677490234</v>
      </c>
      <c r="R39" s="1">
        <v>400.02276611328125</v>
      </c>
      <c r="S39" s="1">
        <v>389.602294921875</v>
      </c>
      <c r="T39" s="1">
        <v>26.547698974609375</v>
      </c>
      <c r="U39" s="1">
        <v>42.772022247314453</v>
      </c>
      <c r="V39" s="1">
        <v>43.736274719238281</v>
      </c>
      <c r="W39" s="1">
        <v>70.465202331542969</v>
      </c>
      <c r="X39" s="1">
        <v>300.173583984375</v>
      </c>
      <c r="Y39" s="1">
        <v>750.3648681640625</v>
      </c>
      <c r="Z39" s="1">
        <v>2.289922721683979E-2</v>
      </c>
      <c r="AA39" s="1">
        <v>88.353584289550781</v>
      </c>
      <c r="AB39" s="1">
        <v>256.79571533203125</v>
      </c>
      <c r="AC39" s="1">
        <v>10.959048271179199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131115</v>
      </c>
      <c r="AK39">
        <f>X39*0.000001/(K39*0.0001)</f>
        <v>1.1035793528837314</v>
      </c>
      <c r="AL39">
        <f>(U39-T39)/(1000-U39)*AK39</f>
        <v>1.8704873441229817E-2</v>
      </c>
      <c r="AM39">
        <f>(P39+273.15)</f>
        <v>306.65700378417966</v>
      </c>
      <c r="AN39">
        <f>(O39+273.15)</f>
        <v>307.21702423095701</v>
      </c>
      <c r="AO39">
        <f>(Y39*AG39+Z39*AH39)*AI39</f>
        <v>120.05837622273611</v>
      </c>
      <c r="AP39">
        <f>((AO39+0.00000010773*(AN39^4-AM39^4))-AL39*44100)/(L39*51.4+0.00000043092*AM39^3)</f>
        <v>-5.6999017165658339</v>
      </c>
      <c r="AQ39">
        <f>0.61365*EXP(17.502*J39/(240.97+J39))</f>
        <v>5.1978254660957974</v>
      </c>
      <c r="AR39">
        <f>AQ39*1000/AA39</f>
        <v>58.829820067758391</v>
      </c>
      <c r="AS39">
        <f>(AR39-U39)</f>
        <v>16.057797820443938</v>
      </c>
      <c r="AT39">
        <f>IF(D39,P39,(O39+P39)/2)</f>
        <v>33.787014007568359</v>
      </c>
      <c r="AU39">
        <f>0.61365*EXP(17.502*AT39/(240.97+AT39))</f>
        <v>5.2798599172118532</v>
      </c>
      <c r="AV39">
        <f>IF(AS39&lt;&gt;0,(1000-(AR39+U39)/2)/AS39*AL39,0)</f>
        <v>1.1056714525123692</v>
      </c>
      <c r="AW39">
        <f>U39*AA39/1000</f>
        <v>3.7790614728626388</v>
      </c>
      <c r="AX39">
        <f>(AU39-AW39)</f>
        <v>1.5007984443492144</v>
      </c>
      <c r="AY39">
        <f>1/(1.6/F39+1.37/N39)</f>
        <v>0.71769449010426689</v>
      </c>
      <c r="AZ39">
        <f>G39*AA39*0.001</f>
        <v>33.02525651138351</v>
      </c>
      <c r="BA39">
        <f>G39/S39</f>
        <v>0.95940178170710844</v>
      </c>
      <c r="BB39">
        <f>(1-AL39*AA39/AQ39/F39)*100</f>
        <v>78.671929749664301</v>
      </c>
      <c r="BC39">
        <f>(S39-E39/(N39/1.35))</f>
        <v>388.27373950180521</v>
      </c>
      <c r="BD39">
        <f>E39*BB39/100/BC39</f>
        <v>8.5350638333616061E-3</v>
      </c>
    </row>
    <row r="40" spans="1:56" x14ac:dyDescent="0.35">
      <c r="A40" s="1" t="s">
        <v>0</v>
      </c>
      <c r="B40" s="1" t="s">
        <v>4754</v>
      </c>
      <c r="K40" s="1">
        <v>2.72</v>
      </c>
    </row>
    <row r="41" spans="1:56" x14ac:dyDescent="0.35">
      <c r="A41" s="1" t="s">
        <v>0</v>
      </c>
      <c r="B41" s="1" t="s">
        <v>4753</v>
      </c>
      <c r="K41" s="1">
        <v>2.72</v>
      </c>
    </row>
    <row r="42" spans="1:56" x14ac:dyDescent="0.35">
      <c r="A42" s="1">
        <v>9</v>
      </c>
      <c r="B42" s="1" t="s">
        <v>4752</v>
      </c>
      <c r="C42" s="1">
        <v>2050.000001475215</v>
      </c>
      <c r="D42" s="1">
        <v>0</v>
      </c>
      <c r="E42">
        <f>(R42-S42*(1000-T42)/(1000-U42))*AK42</f>
        <v>5.0651827144593717</v>
      </c>
      <c r="F42">
        <f>IF(AV42&lt;&gt;0,1/(1/AV42-1/N42),0)</f>
        <v>1.6409744869622507</v>
      </c>
      <c r="G42">
        <f>((AY42-AL42/2)*S42-E42)/(AY42+AL42/2)</f>
        <v>372.5431404214055</v>
      </c>
      <c r="H42">
        <f>AL42*1000</f>
        <v>19.448142661823773</v>
      </c>
      <c r="I42">
        <f>(AQ42-AW42)</f>
        <v>1.374124595026792</v>
      </c>
      <c r="J42">
        <f>(P42+AP42*D42)</f>
        <v>33.601787567138672</v>
      </c>
      <c r="K42" s="1"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34.105190277099609</v>
      </c>
      <c r="P42" s="1">
        <v>33.601787567138672</v>
      </c>
      <c r="Q42" s="1">
        <v>34.196670532226563</v>
      </c>
      <c r="R42" s="1">
        <v>400.13015747070313</v>
      </c>
      <c r="S42" s="1">
        <v>388.68972778320313</v>
      </c>
      <c r="T42" s="1">
        <v>26.735475540161133</v>
      </c>
      <c r="U42" s="1">
        <v>43.591323852539063</v>
      </c>
      <c r="V42" s="1">
        <v>43.950817108154297</v>
      </c>
      <c r="W42" s="1">
        <v>71.660377502441406</v>
      </c>
      <c r="X42" s="1">
        <v>300.15109252929688</v>
      </c>
      <c r="Y42" s="1">
        <v>999.78924560546875</v>
      </c>
      <c r="Z42" s="1">
        <v>0.18921472132205963</v>
      </c>
      <c r="AA42" s="1">
        <v>88.351173400878906</v>
      </c>
      <c r="AB42" s="1">
        <v>256.70037841796875</v>
      </c>
      <c r="AC42" s="1">
        <v>11.016068458557129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131115</v>
      </c>
      <c r="AK42">
        <f>X42*0.000001/(K42*0.0001)</f>
        <v>1.10349666371065</v>
      </c>
      <c r="AL42">
        <f>(U42-T42)/(1000-U42)*AK42</f>
        <v>1.9448142661823774E-2</v>
      </c>
      <c r="AM42">
        <f>(P42+273.15)</f>
        <v>306.75178756713865</v>
      </c>
      <c r="AN42">
        <f>(O42+273.15)</f>
        <v>307.25519027709959</v>
      </c>
      <c r="AO42">
        <f>(Y42*AG42+Z42*AH42)*AI42</f>
        <v>159.96627572135003</v>
      </c>
      <c r="AP42">
        <f>((AO42+0.00000010773*(AN42^4-AM42^4))-AL42*44100)/(L42*51.4+0.00000043092*AM42^3)</f>
        <v>-5.646864853244967</v>
      </c>
      <c r="AQ42">
        <f>0.61365*EXP(17.502*J42/(240.97+J42))</f>
        <v>5.2254692074963396</v>
      </c>
      <c r="AR42">
        <f>AQ42*1000/AA42</f>
        <v>59.144310215175445</v>
      </c>
      <c r="AS42">
        <f>(AR42-U42)</f>
        <v>15.552986362636382</v>
      </c>
      <c r="AT42">
        <f>IF(D42,P42,(O42+P42)/2)</f>
        <v>33.853488922119141</v>
      </c>
      <c r="AU42">
        <f>0.61365*EXP(17.502*AT42/(240.97+AT42))</f>
        <v>5.2994996099979401</v>
      </c>
      <c r="AV42">
        <f>IF(AS42&lt;&gt;0,(1000-(AR42+U42)/2)/AS42*AL42,0)</f>
        <v>1.1862116765076074</v>
      </c>
      <c r="AW42">
        <f>U42*AA42/1000</f>
        <v>3.8513446124695476</v>
      </c>
      <c r="AX42">
        <f>(AU42-AW42)</f>
        <v>1.4481549975283925</v>
      </c>
      <c r="AY42">
        <f>1/(1.6/F42+1.37/N42)</f>
        <v>0.77214244378433272</v>
      </c>
      <c r="AZ42">
        <f>G42*AA42*0.001</f>
        <v>32.914623598679583</v>
      </c>
      <c r="BA42">
        <f>G42/S42</f>
        <v>0.95845892955832468</v>
      </c>
      <c r="BB42">
        <f>(1-AL42*AA42/AQ42/F42)*100</f>
        <v>79.961586619214771</v>
      </c>
      <c r="BC42">
        <f>(S42-E42/(N42/1.35))</f>
        <v>387.09219491307408</v>
      </c>
      <c r="BD42">
        <f>E42*BB42/100/BC42</f>
        <v>1.0463141641369035E-2</v>
      </c>
    </row>
    <row r="43" spans="1:56" x14ac:dyDescent="0.35">
      <c r="A43" s="1" t="s">
        <v>0</v>
      </c>
      <c r="B43" s="1" t="s">
        <v>4751</v>
      </c>
      <c r="K43" s="1">
        <v>2.72</v>
      </c>
    </row>
    <row r="44" spans="1:56" x14ac:dyDescent="0.35">
      <c r="A44" s="1" t="s">
        <v>0</v>
      </c>
      <c r="B44" s="1" t="s">
        <v>4750</v>
      </c>
      <c r="K44" s="1">
        <v>2.72</v>
      </c>
    </row>
    <row r="45" spans="1:56" x14ac:dyDescent="0.35">
      <c r="A45" s="1">
        <v>10</v>
      </c>
      <c r="B45" s="1" t="s">
        <v>4749</v>
      </c>
      <c r="C45" s="1">
        <v>2255.5000014640391</v>
      </c>
      <c r="D45" s="1">
        <v>0</v>
      </c>
      <c r="E45">
        <f>(R45-S45*(1000-T45)/(1000-U45))*AK45</f>
        <v>5.8400824984270061</v>
      </c>
      <c r="F45">
        <f>IF(AV45&lt;&gt;0,1/(1/AV45-1/N45),0)</f>
        <v>1.8273929320302627</v>
      </c>
      <c r="G45">
        <f>((AY45-AL45/2)*S45-E45)/(AY45+AL45/2)</f>
        <v>371.40519850024947</v>
      </c>
      <c r="H45">
        <f>AL45*1000</f>
        <v>20.259964508284117</v>
      </c>
      <c r="I45">
        <f>(AQ45-AW45)</f>
        <v>1.3250313834438754</v>
      </c>
      <c r="J45">
        <f>(P45+AP45*D45)</f>
        <v>33.699150085449219</v>
      </c>
      <c r="K45" s="1"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34.163722991943359</v>
      </c>
      <c r="P45" s="1">
        <v>33.699150085449219</v>
      </c>
      <c r="Q45" s="1">
        <v>34.238574981689453</v>
      </c>
      <c r="R45" s="1">
        <v>399.9888916015625</v>
      </c>
      <c r="S45" s="1">
        <v>387.58041381835938</v>
      </c>
      <c r="T45" s="1">
        <v>26.927913665771484</v>
      </c>
      <c r="U45" s="1">
        <v>44.471553802490234</v>
      </c>
      <c r="V45" s="1">
        <v>44.121364593505859</v>
      </c>
      <c r="W45" s="1">
        <v>72.866600036621094</v>
      </c>
      <c r="X45" s="1">
        <v>300.145263671875</v>
      </c>
      <c r="Y45" s="1">
        <v>1249.4573974609375</v>
      </c>
      <c r="Z45" s="1">
        <v>5.5439777672290802E-2</v>
      </c>
      <c r="AA45" s="1">
        <v>88.347862243652344</v>
      </c>
      <c r="AB45" s="1">
        <v>256.54611206054688</v>
      </c>
      <c r="AC45" s="1">
        <v>11.079802513122559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131115</v>
      </c>
      <c r="AK45">
        <f>X45*0.000001/(K45*0.0001)</f>
        <v>1.1034752340877756</v>
      </c>
      <c r="AL45">
        <f>(U45-T45)/(1000-U45)*AK45</f>
        <v>2.0259964508284118E-2</v>
      </c>
      <c r="AM45">
        <f>(P45+273.15)</f>
        <v>306.8491500854492</v>
      </c>
      <c r="AN45">
        <f>(O45+273.15)</f>
        <v>307.31372299194334</v>
      </c>
      <c r="AO45">
        <f>(Y45*AG45+Z45*AH45)*AI45</f>
        <v>199.91317912534214</v>
      </c>
      <c r="AP45">
        <f>((AO45+0.00000010773*(AN45^4-AM45^4))-AL45*44100)/(L45*51.4+0.00000043092*AM45^3)</f>
        <v>-5.6163825568226953</v>
      </c>
      <c r="AQ45">
        <f>0.61365*EXP(17.502*J45/(240.97+J45))</f>
        <v>5.2539980925474561</v>
      </c>
      <c r="AR45">
        <f>AQ45*1000/AA45</f>
        <v>59.469442260612801</v>
      </c>
      <c r="AS45">
        <f>(AR45-U45)</f>
        <v>14.997888458122567</v>
      </c>
      <c r="AT45">
        <f>IF(D45,P45,(O45+P45)/2)</f>
        <v>33.931436538696289</v>
      </c>
      <c r="AU45">
        <f>0.61365*EXP(17.502*AT45/(240.97+AT45))</f>
        <v>5.3226097580163501</v>
      </c>
      <c r="AV45">
        <f>IF(AS45&lt;&gt;0,(1000-(AR45+U45)/2)/AS45*AL45,0)</f>
        <v>1.2806498805693458</v>
      </c>
      <c r="AW45">
        <f>U45*AA45/1000</f>
        <v>3.9289667091035807</v>
      </c>
      <c r="AX45">
        <f>(AU45-AW45)</f>
        <v>1.3936430489127694</v>
      </c>
      <c r="AY45">
        <f>1/(1.6/F45+1.37/N45)</f>
        <v>0.83637794096113049</v>
      </c>
      <c r="AZ45">
        <f>G45*AA45*0.001</f>
        <v>32.812855313676394</v>
      </c>
      <c r="BA45">
        <f>G45/S45</f>
        <v>0.95826616944144538</v>
      </c>
      <c r="BB45">
        <f>(1-AL45*AA45/AQ45/F45)*100</f>
        <v>81.357125588039864</v>
      </c>
      <c r="BC45">
        <f>(S45-E45/(N45/1.35))</f>
        <v>385.73848149697062</v>
      </c>
      <c r="BD45">
        <f>E45*BB45/100/BC45</f>
        <v>1.2317472797247243E-2</v>
      </c>
    </row>
    <row r="46" spans="1:56" x14ac:dyDescent="0.35">
      <c r="A46" s="1" t="s">
        <v>0</v>
      </c>
      <c r="B46" s="1" t="s">
        <v>4748</v>
      </c>
      <c r="K46" s="1">
        <v>2.72</v>
      </c>
    </row>
    <row r="47" spans="1:56" x14ac:dyDescent="0.35">
      <c r="A47" s="1" t="s">
        <v>0</v>
      </c>
      <c r="B47" s="1" t="s">
        <v>4747</v>
      </c>
      <c r="K47" s="1">
        <v>2.72</v>
      </c>
    </row>
    <row r="48" spans="1:56" x14ac:dyDescent="0.35">
      <c r="A48" s="1">
        <v>11</v>
      </c>
      <c r="B48" s="1" t="s">
        <v>4746</v>
      </c>
      <c r="C48" s="1">
        <v>2460.5000014640391</v>
      </c>
      <c r="D48" s="1">
        <v>0</v>
      </c>
      <c r="E48">
        <f>(R48-S48*(1000-T48)/(1000-U48))*AK48</f>
        <v>6.9333304868068195</v>
      </c>
      <c r="F48">
        <f>IF(AV48&lt;&gt;0,1/(1/AV48-1/N48),0)</f>
        <v>2.1425651868648665</v>
      </c>
      <c r="G48">
        <f>((AY48-AL48/2)*S48-E48)/(AY48+AL48/2)</f>
        <v>370.12185128289866</v>
      </c>
      <c r="H48">
        <f>AL48*1000</f>
        <v>21.473820586201519</v>
      </c>
      <c r="I48">
        <f>(AQ48-AW48)</f>
        <v>1.2584393473166218</v>
      </c>
      <c r="J48">
        <f>(P48+AP48*D48)</f>
        <v>33.833404541015625</v>
      </c>
      <c r="K48" s="1"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34.237701416015625</v>
      </c>
      <c r="P48" s="1">
        <v>33.833404541015625</v>
      </c>
      <c r="Q48" s="1">
        <v>34.295825958251953</v>
      </c>
      <c r="R48" s="1">
        <v>399.978759765625</v>
      </c>
      <c r="S48" s="1">
        <v>386.18167114257813</v>
      </c>
      <c r="T48" s="1">
        <v>27.107051849365234</v>
      </c>
      <c r="U48" s="1">
        <v>45.676666259765625</v>
      </c>
      <c r="V48" s="1">
        <v>44.228786468505859</v>
      </c>
      <c r="W48" s="1">
        <v>74.527595520019531</v>
      </c>
      <c r="X48" s="1">
        <v>300.1724853515625</v>
      </c>
      <c r="Y48" s="1">
        <v>1600.099365234375</v>
      </c>
      <c r="Z48" s="1">
        <v>4.8207297921180725E-2</v>
      </c>
      <c r="AA48" s="1">
        <v>88.3409423828125</v>
      </c>
      <c r="AB48" s="1">
        <v>256.3802490234375</v>
      </c>
      <c r="AC48" s="1">
        <v>11.143594741821289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131115</v>
      </c>
      <c r="AK48">
        <f>X48*0.000001/(K48*0.0001)</f>
        <v>1.1035753137925088</v>
      </c>
      <c r="AL48">
        <f>(U48-T48)/(1000-U48)*AK48</f>
        <v>2.1473820586201519E-2</v>
      </c>
      <c r="AM48">
        <f>(P48+273.15)</f>
        <v>306.9834045410156</v>
      </c>
      <c r="AN48">
        <f>(O48+273.15)</f>
        <v>307.3877014160156</v>
      </c>
      <c r="AO48">
        <f>(Y48*AG48+Z48*AH48)*AI48</f>
        <v>256.01589271509874</v>
      </c>
      <c r="AP48">
        <f>((AO48+0.00000010773*(AN48^4-AM48^4))-AL48*44100)/(L48*51.4+0.00000043092*AM48^3)</f>
        <v>-5.6007342591618787</v>
      </c>
      <c r="AQ48">
        <f>0.61365*EXP(17.502*J48/(240.97+J48))</f>
        <v>5.2935590896095324</v>
      </c>
      <c r="AR48">
        <f>AQ48*1000/AA48</f>
        <v>59.921922347971702</v>
      </c>
      <c r="AS48">
        <f>(AR48-U48)</f>
        <v>14.245256088206077</v>
      </c>
      <c r="AT48">
        <f>IF(D48,P48,(O48+P48)/2)</f>
        <v>34.035552978515625</v>
      </c>
      <c r="AU48">
        <f>0.61365*EXP(17.502*AT48/(240.97+AT48))</f>
        <v>5.3536152047850241</v>
      </c>
      <c r="AV48">
        <f>IF(AS48&lt;&gt;0,(1000-(AR48+U48)/2)/AS48*AL48,0)</f>
        <v>1.4278450234448283</v>
      </c>
      <c r="AW48">
        <f>U48*AA48/1000</f>
        <v>4.0351197422929106</v>
      </c>
      <c r="AX48">
        <f>(AU48-AW48)</f>
        <v>1.3184954624921135</v>
      </c>
      <c r="AY48">
        <f>1/(1.6/F48+1.37/N48)</f>
        <v>0.93735133351276412</v>
      </c>
      <c r="AZ48">
        <f>G48*AA48*0.001</f>
        <v>32.696913138802451</v>
      </c>
      <c r="BA48">
        <f>G48/S48</f>
        <v>0.95841382162917255</v>
      </c>
      <c r="BB48">
        <f>(1-AL48*AA48/AQ48/F48)*100</f>
        <v>83.274098351326998</v>
      </c>
      <c r="BC48">
        <f>(S48-E48/(N48/1.35))</f>
        <v>383.99493396515652</v>
      </c>
      <c r="BD48">
        <f>E48*BB48/100/BC48</f>
        <v>1.5035793282444577E-2</v>
      </c>
    </row>
    <row r="49" spans="1:56" x14ac:dyDescent="0.35">
      <c r="A49" s="1" t="s">
        <v>0</v>
      </c>
      <c r="B49" s="1" t="s">
        <v>4745</v>
      </c>
      <c r="K49" s="1">
        <v>2.72</v>
      </c>
    </row>
    <row r="50" spans="1:56" x14ac:dyDescent="0.35">
      <c r="A50" s="1" t="s">
        <v>0</v>
      </c>
      <c r="B50" s="1" t="s">
        <v>4740</v>
      </c>
      <c r="K50" s="1">
        <v>2.72</v>
      </c>
    </row>
    <row r="51" spans="1:56" x14ac:dyDescent="0.35">
      <c r="A51" s="1">
        <v>12</v>
      </c>
      <c r="B51" s="1" t="s">
        <v>4744</v>
      </c>
      <c r="C51" s="1">
        <v>2666.5000014416873</v>
      </c>
      <c r="D51" s="1">
        <v>0</v>
      </c>
      <c r="E51">
        <f>(R51-S51*(1000-T51)/(1000-U51))*AK51</f>
        <v>8.5023233306941819</v>
      </c>
      <c r="F51">
        <f>IF(AV51&lt;&gt;0,1/(1/AV51-1/N51),0)</f>
        <v>2.5865229998330981</v>
      </c>
      <c r="G51">
        <f>((AY51-AL51/2)*S51-E51)/(AY51+AL51/2)</f>
        <v>368.20675082459758</v>
      </c>
      <c r="H51">
        <f>AL51*1000</f>
        <v>22.912999190722058</v>
      </c>
      <c r="I51">
        <f>(AQ51-AW51)</f>
        <v>1.1877858591523864</v>
      </c>
      <c r="J51">
        <f>(P51+AP51*D51)</f>
        <v>34.008129119873047</v>
      </c>
      <c r="K51" s="1"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34.339176177978516</v>
      </c>
      <c r="P51" s="1">
        <v>34.008129119873047</v>
      </c>
      <c r="Q51" s="1">
        <v>34.373176574707031</v>
      </c>
      <c r="R51" s="1">
        <v>399.96377563476563</v>
      </c>
      <c r="S51" s="1">
        <v>384.27957153320313</v>
      </c>
      <c r="T51" s="1">
        <v>27.282840728759766</v>
      </c>
      <c r="U51" s="1">
        <v>47.069648742675781</v>
      </c>
      <c r="V51" s="1">
        <v>44.259227752685547</v>
      </c>
      <c r="W51" s="1">
        <v>76.358123779296875</v>
      </c>
      <c r="X51" s="1">
        <v>300.1485595703125</v>
      </c>
      <c r="Y51" s="1">
        <v>2000.42236328125</v>
      </c>
      <c r="Z51" s="1">
        <v>9.6414592117071152E-3</v>
      </c>
      <c r="AA51" s="1">
        <v>88.329689025878906</v>
      </c>
      <c r="AB51" s="1">
        <v>255.97853088378906</v>
      </c>
      <c r="AC51" s="1">
        <v>11.191645622253418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131115</v>
      </c>
      <c r="AK51">
        <f>X51*0.000001/(K51*0.0001)</f>
        <v>1.1034873513614427</v>
      </c>
      <c r="AL51">
        <f>(U51-T51)/(1000-U51)*AK51</f>
        <v>2.2912999190722056E-2</v>
      </c>
      <c r="AM51">
        <f>(P51+273.15)</f>
        <v>307.15812911987302</v>
      </c>
      <c r="AN51">
        <f>(O51+273.15)</f>
        <v>307.48917617797849</v>
      </c>
      <c r="AO51">
        <f>(Y51*AG51+Z51*AH51)*AI51</f>
        <v>320.06757097093214</v>
      </c>
      <c r="AP51">
        <f>((AO51+0.00000010773*(AN51^4-AM51^4))-AL51*44100)/(L51*51.4+0.00000043092*AM51^3)</f>
        <v>-5.602417623262065</v>
      </c>
      <c r="AQ51">
        <f>0.61365*EXP(17.502*J51/(240.97+J51))</f>
        <v>5.3454332951502899</v>
      </c>
      <c r="AR51">
        <f>AQ51*1000/AA51</f>
        <v>60.516835891771123</v>
      </c>
      <c r="AS51">
        <f>(AR51-U51)</f>
        <v>13.447187149095342</v>
      </c>
      <c r="AT51">
        <f>IF(D51,P51,(O51+P51)/2)</f>
        <v>34.173652648925781</v>
      </c>
      <c r="AU51">
        <f>0.61365*EXP(17.502*AT51/(240.97+AT51))</f>
        <v>5.3949829666715106</v>
      </c>
      <c r="AV51">
        <f>IF(AS51&lt;&gt;0,(1000-(AR51+U51)/2)/AS51*AL51,0)</f>
        <v>1.6122654078254388</v>
      </c>
      <c r="AW51">
        <f>U51*AA51/1000</f>
        <v>4.1576474359979034</v>
      </c>
      <c r="AX51">
        <f>(AU51-AW51)</f>
        <v>1.2373355306736071</v>
      </c>
      <c r="AY51">
        <f>1/(1.6/F51+1.37/N51)</f>
        <v>1.0653501889144525</v>
      </c>
      <c r="AZ51">
        <f>G51*AA51*0.001</f>
        <v>32.523587797565988</v>
      </c>
      <c r="BA51">
        <f>G51/S51</f>
        <v>0.95817414741960383</v>
      </c>
      <c r="BB51">
        <f>(1-AL51*AA51/AQ51/F51)*100</f>
        <v>85.361742510095283</v>
      </c>
      <c r="BC51">
        <f>(S51-E51/(N51/1.35))</f>
        <v>381.59798199163049</v>
      </c>
      <c r="BD51">
        <f>E51*BB51/100/BC51</f>
        <v>1.9019312709788141E-2</v>
      </c>
    </row>
    <row r="52" spans="1:56" x14ac:dyDescent="0.35">
      <c r="A52" s="1" t="s">
        <v>0</v>
      </c>
      <c r="B52" s="1" t="s">
        <v>4743</v>
      </c>
      <c r="K52" s="1">
        <v>1.6836800000000001</v>
      </c>
    </row>
    <row r="53" spans="1:56" x14ac:dyDescent="0.35">
      <c r="A53" s="1" t="s">
        <v>0</v>
      </c>
      <c r="B53" s="1" t="s">
        <v>4742</v>
      </c>
      <c r="K53" s="1">
        <v>1.6836800000000001</v>
      </c>
    </row>
    <row r="54" spans="1:56" x14ac:dyDescent="0.35">
      <c r="A54" s="1" t="s">
        <v>0</v>
      </c>
      <c r="B54" s="1" t="s">
        <v>4741</v>
      </c>
      <c r="K54" s="1">
        <v>1.6836800000000001</v>
      </c>
    </row>
    <row r="55" spans="1:56" x14ac:dyDescent="0.35">
      <c r="A55" s="1" t="s">
        <v>0</v>
      </c>
      <c r="B55" s="1" t="s">
        <v>4740</v>
      </c>
      <c r="K55" s="1">
        <v>1.6836800000000001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1CC2BE-D23B-40C8-9EFB-963FB54F2199}">
  <dimension ref="A1:BD55"/>
  <sheetViews>
    <sheetView topLeftCell="A3" zoomScale="53" workbookViewId="0">
      <selection activeCell="K18" sqref="K18:K51"/>
    </sheetView>
  </sheetViews>
  <sheetFormatPr defaultRowHeight="14.5" x14ac:dyDescent="0.35"/>
  <sheetData>
    <row r="1" spans="1:56" x14ac:dyDescent="0.35">
      <c r="A1" s="1" t="s">
        <v>70</v>
      </c>
    </row>
    <row r="2" spans="1:56" x14ac:dyDescent="0.35">
      <c r="A2" s="1" t="s">
        <v>5263</v>
      </c>
    </row>
    <row r="3" spans="1:56" x14ac:dyDescent="0.35">
      <c r="A3" s="1" t="s">
        <v>69</v>
      </c>
      <c r="B3" s="1" t="s">
        <v>624</v>
      </c>
    </row>
    <row r="4" spans="1:56" x14ac:dyDescent="0.35">
      <c r="A4" s="1" t="s">
        <v>67</v>
      </c>
      <c r="B4" s="1" t="s">
        <v>66</v>
      </c>
      <c r="C4" s="1">
        <v>1</v>
      </c>
      <c r="D4" s="1">
        <v>0.15999999642372131</v>
      </c>
    </row>
    <row r="5" spans="1:56" x14ac:dyDescent="0.35">
      <c r="A5" s="1" t="s">
        <v>65</v>
      </c>
      <c r="B5" s="1">
        <v>4</v>
      </c>
    </row>
    <row r="6" spans="1:56" x14ac:dyDescent="0.35">
      <c r="A6" s="1" t="s">
        <v>64</v>
      </c>
      <c r="B6" s="1" t="s">
        <v>623</v>
      </c>
    </row>
    <row r="7" spans="1:56" x14ac:dyDescent="0.35">
      <c r="A7" s="1" t="s">
        <v>0</v>
      </c>
      <c r="B7" s="1" t="s">
        <v>62</v>
      </c>
    </row>
    <row r="9" spans="1:56" x14ac:dyDescent="0.35">
      <c r="A9" s="1" t="s">
        <v>61</v>
      </c>
      <c r="B9" s="1" t="s">
        <v>60</v>
      </c>
      <c r="C9" s="1" t="s">
        <v>59</v>
      </c>
      <c r="D9" s="1" t="s">
        <v>58</v>
      </c>
      <c r="E9" s="1" t="s">
        <v>57</v>
      </c>
      <c r="F9" s="1" t="s">
        <v>56</v>
      </c>
      <c r="G9" s="1" t="s">
        <v>55</v>
      </c>
      <c r="H9" s="1" t="s">
        <v>54</v>
      </c>
      <c r="I9" s="1" t="s">
        <v>53</v>
      </c>
      <c r="J9" s="1" t="s">
        <v>52</v>
      </c>
      <c r="K9" s="1" t="s">
        <v>51</v>
      </c>
      <c r="L9" s="1" t="s">
        <v>50</v>
      </c>
      <c r="M9" s="1" t="s">
        <v>49</v>
      </c>
      <c r="N9" s="1" t="s">
        <v>48</v>
      </c>
      <c r="O9" s="1" t="s">
        <v>47</v>
      </c>
      <c r="P9" s="1" t="s">
        <v>46</v>
      </c>
      <c r="Q9" s="1" t="s">
        <v>45</v>
      </c>
      <c r="R9" s="1" t="s">
        <v>44</v>
      </c>
      <c r="S9" s="1" t="s">
        <v>43</v>
      </c>
      <c r="T9" s="1" t="s">
        <v>42</v>
      </c>
      <c r="U9" s="1" t="s">
        <v>41</v>
      </c>
      <c r="V9" s="1" t="s">
        <v>40</v>
      </c>
      <c r="W9" s="1" t="s">
        <v>39</v>
      </c>
      <c r="X9" s="1" t="s">
        <v>38</v>
      </c>
      <c r="Y9" s="1" t="s">
        <v>37</v>
      </c>
      <c r="Z9" s="1" t="s">
        <v>36</v>
      </c>
      <c r="AA9" s="1" t="s">
        <v>35</v>
      </c>
      <c r="AB9" s="1" t="s">
        <v>34</v>
      </c>
      <c r="AC9" s="1" t="s">
        <v>33</v>
      </c>
      <c r="AD9" s="1" t="s">
        <v>32</v>
      </c>
      <c r="AE9" s="1" t="s">
        <v>31</v>
      </c>
      <c r="AF9" s="1" t="s">
        <v>30</v>
      </c>
      <c r="AG9" s="1" t="s">
        <v>29</v>
      </c>
      <c r="AH9" s="1" t="s">
        <v>28</v>
      </c>
      <c r="AI9" s="1" t="s">
        <v>27</v>
      </c>
      <c r="AJ9" s="1" t="s">
        <v>26</v>
      </c>
      <c r="AK9" s="1" t="s">
        <v>25</v>
      </c>
      <c r="AL9" s="1" t="s">
        <v>24</v>
      </c>
      <c r="AM9" s="1" t="s">
        <v>23</v>
      </c>
      <c r="AN9" s="1" t="s">
        <v>22</v>
      </c>
      <c r="AO9" s="1" t="s">
        <v>21</v>
      </c>
      <c r="AP9" s="1" t="s">
        <v>20</v>
      </c>
      <c r="AQ9" s="1" t="s">
        <v>19</v>
      </c>
      <c r="AR9" s="1" t="s">
        <v>18</v>
      </c>
      <c r="AS9" s="1" t="s">
        <v>17</v>
      </c>
      <c r="AT9" s="1" t="s">
        <v>16</v>
      </c>
      <c r="AU9" s="1" t="s">
        <v>15</v>
      </c>
      <c r="AV9" s="1" t="s">
        <v>14</v>
      </c>
      <c r="AW9" s="1" t="s">
        <v>13</v>
      </c>
      <c r="AX9" s="1" t="s">
        <v>12</v>
      </c>
      <c r="AY9" s="1" t="s">
        <v>11</v>
      </c>
      <c r="AZ9" s="1" t="s">
        <v>10</v>
      </c>
      <c r="BA9" s="1" t="s">
        <v>9</v>
      </c>
      <c r="BB9" s="1" t="s">
        <v>8</v>
      </c>
      <c r="BC9" s="1" t="s">
        <v>7</v>
      </c>
      <c r="BD9" s="1" t="s">
        <v>6</v>
      </c>
    </row>
    <row r="10" spans="1:56" x14ac:dyDescent="0.35">
      <c r="A10" s="1" t="s">
        <v>5</v>
      </c>
      <c r="B10" s="1" t="s">
        <v>5</v>
      </c>
      <c r="C10" s="1" t="s">
        <v>5</v>
      </c>
      <c r="D10" s="1" t="s">
        <v>5</v>
      </c>
      <c r="E10" s="1" t="s">
        <v>4</v>
      </c>
      <c r="F10" s="1" t="s">
        <v>4</v>
      </c>
      <c r="G10" s="1" t="s">
        <v>4</v>
      </c>
      <c r="H10" s="1" t="s">
        <v>4</v>
      </c>
      <c r="I10" s="1" t="s">
        <v>4</v>
      </c>
      <c r="J10" s="1" t="s">
        <v>4</v>
      </c>
      <c r="K10" s="1" t="s">
        <v>5</v>
      </c>
      <c r="L10" s="1" t="s">
        <v>4</v>
      </c>
      <c r="M10" s="1" t="s">
        <v>5</v>
      </c>
      <c r="N10" s="1" t="s">
        <v>4</v>
      </c>
      <c r="O10" s="1" t="s">
        <v>5</v>
      </c>
      <c r="P10" s="1" t="s">
        <v>5</v>
      </c>
      <c r="Q10" s="1" t="s">
        <v>5</v>
      </c>
      <c r="R10" s="1" t="s">
        <v>5</v>
      </c>
      <c r="S10" s="1" t="s">
        <v>5</v>
      </c>
      <c r="T10" s="1" t="s">
        <v>5</v>
      </c>
      <c r="U10" s="1" t="s">
        <v>5</v>
      </c>
      <c r="V10" s="1" t="s">
        <v>5</v>
      </c>
      <c r="W10" s="1" t="s">
        <v>5</v>
      </c>
      <c r="X10" s="1" t="s">
        <v>5</v>
      </c>
      <c r="Y10" s="1" t="s">
        <v>5</v>
      </c>
      <c r="Z10" s="1" t="s">
        <v>5</v>
      </c>
      <c r="AA10" s="1" t="s">
        <v>5</v>
      </c>
      <c r="AB10" s="1" t="s">
        <v>5</v>
      </c>
      <c r="AC10" s="1" t="s">
        <v>5</v>
      </c>
      <c r="AD10" s="1" t="s">
        <v>5</v>
      </c>
      <c r="AE10" s="1" t="s">
        <v>5</v>
      </c>
      <c r="AF10" s="1" t="s">
        <v>5</v>
      </c>
      <c r="AG10" s="1" t="s">
        <v>5</v>
      </c>
      <c r="AH10" s="1" t="s">
        <v>5</v>
      </c>
      <c r="AI10" s="1" t="s">
        <v>5</v>
      </c>
      <c r="AJ10" s="1" t="s">
        <v>5</v>
      </c>
      <c r="AK10" s="1" t="s">
        <v>4</v>
      </c>
      <c r="AL10" s="1" t="s">
        <v>4</v>
      </c>
      <c r="AM10" s="1" t="s">
        <v>4</v>
      </c>
      <c r="AN10" s="1" t="s">
        <v>4</v>
      </c>
      <c r="AO10" s="1" t="s">
        <v>4</v>
      </c>
      <c r="AP10" s="1" t="s">
        <v>4</v>
      </c>
      <c r="AQ10" s="1" t="s">
        <v>4</v>
      </c>
      <c r="AR10" s="1" t="s">
        <v>4</v>
      </c>
      <c r="AS10" s="1" t="s">
        <v>4</v>
      </c>
      <c r="AT10" s="1" t="s">
        <v>4</v>
      </c>
      <c r="AU10" s="1" t="s">
        <v>4</v>
      </c>
      <c r="AV10" s="1" t="s">
        <v>4</v>
      </c>
      <c r="AW10" s="1" t="s">
        <v>4</v>
      </c>
      <c r="AX10" s="1" t="s">
        <v>4</v>
      </c>
      <c r="AY10" s="1" t="s">
        <v>4</v>
      </c>
      <c r="AZ10" s="1" t="s">
        <v>4</v>
      </c>
      <c r="BA10" s="1" t="s">
        <v>4</v>
      </c>
      <c r="BB10" s="1" t="s">
        <v>4</v>
      </c>
      <c r="BC10" s="1" t="s">
        <v>4</v>
      </c>
      <c r="BD10" s="1" t="s">
        <v>4</v>
      </c>
    </row>
    <row r="11" spans="1:56" x14ac:dyDescent="0.35">
      <c r="A11" s="1" t="s">
        <v>0</v>
      </c>
      <c r="B11" s="1" t="s">
        <v>5262</v>
      </c>
    </row>
    <row r="12" spans="1:56" x14ac:dyDescent="0.35">
      <c r="A12" s="1" t="s">
        <v>0</v>
      </c>
      <c r="B12" s="1" t="s">
        <v>5261</v>
      </c>
    </row>
    <row r="13" spans="1:56" x14ac:dyDescent="0.35">
      <c r="A13" s="1" t="s">
        <v>0</v>
      </c>
      <c r="B13" s="1" t="s">
        <v>5260</v>
      </c>
    </row>
    <row r="14" spans="1:56" x14ac:dyDescent="0.35">
      <c r="A14" s="1" t="s">
        <v>0</v>
      </c>
      <c r="B14" s="1" t="s">
        <v>5259</v>
      </c>
    </row>
    <row r="15" spans="1:56" x14ac:dyDescent="0.35">
      <c r="A15" s="1" t="s">
        <v>0</v>
      </c>
      <c r="B15" s="1" t="s">
        <v>5258</v>
      </c>
    </row>
    <row r="16" spans="1:56" x14ac:dyDescent="0.35">
      <c r="A16" s="1" t="s">
        <v>0</v>
      </c>
      <c r="B16" s="1" t="s">
        <v>5257</v>
      </c>
    </row>
    <row r="17" spans="1:56" x14ac:dyDescent="0.35">
      <c r="A17" s="1" t="s">
        <v>0</v>
      </c>
      <c r="B17" s="1" t="s">
        <v>5256</v>
      </c>
    </row>
    <row r="18" spans="1:56" x14ac:dyDescent="0.35">
      <c r="A18" s="1">
        <v>1</v>
      </c>
      <c r="B18" s="1" t="s">
        <v>5255</v>
      </c>
      <c r="C18" s="1">
        <v>374.50000202283263</v>
      </c>
      <c r="D18" s="1">
        <v>0</v>
      </c>
      <c r="E18">
        <f>(R18-S18*(1000-T18)/(1000-U18))*AK18</f>
        <v>-7.1079415807632609</v>
      </c>
      <c r="F18">
        <f>IF(AV18&lt;&gt;0,1/(1/AV18-1/N18),0)</f>
        <v>1.0185987842923512</v>
      </c>
      <c r="G18">
        <f>((AY18-AL18/2)*S18-E18)/(AY18+AL18/2)</f>
        <v>397.70713698160688</v>
      </c>
      <c r="H18">
        <f>AL18*1000</f>
        <v>19.840845210928826</v>
      </c>
      <c r="I18">
        <f>(AQ18-AW18)</f>
        <v>2.0948828939898174</v>
      </c>
      <c r="J18">
        <f>(P18+AP18*D18)</f>
        <v>31.531747817993164</v>
      </c>
      <c r="K18" s="1">
        <v>2.72</v>
      </c>
      <c r="L18">
        <f>(K18*AE18+AF18)</f>
        <v>2.140174012184143</v>
      </c>
      <c r="M18" s="1">
        <v>0.5</v>
      </c>
      <c r="N18">
        <f>L18*(M18+1)*(M18+1)/(M18*M18+1)</f>
        <v>3.8523132219314578</v>
      </c>
      <c r="O18" s="1">
        <v>31.212562561035156</v>
      </c>
      <c r="P18" s="1">
        <v>31.531747817993164</v>
      </c>
      <c r="Q18" s="1">
        <v>31.269983291625977</v>
      </c>
      <c r="R18" s="1">
        <v>399.9830322265625</v>
      </c>
      <c r="S18" s="1">
        <v>399.24472045898438</v>
      </c>
      <c r="T18" s="1">
        <v>11.328917503356934</v>
      </c>
      <c r="U18" s="1">
        <v>28.818927764892578</v>
      </c>
      <c r="V18" s="1">
        <v>21.996267318725586</v>
      </c>
      <c r="W18" s="1">
        <v>55.954933166503906</v>
      </c>
      <c r="X18" s="1">
        <v>299.66720581054688</v>
      </c>
      <c r="Y18" s="1">
        <v>0.27034348249435425</v>
      </c>
      <c r="Z18" s="1">
        <v>0.50423192977905273</v>
      </c>
      <c r="AA18" s="1">
        <v>88.660316467285156</v>
      </c>
      <c r="AB18" s="1">
        <v>2.0204014778137207</v>
      </c>
      <c r="AC18" s="1">
        <v>-9.0002678334712982E-2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1.1017176684211281</v>
      </c>
      <c r="AL18">
        <f>(U18-T18)/(1000-U18)*AK18</f>
        <v>1.9840845210928826E-2</v>
      </c>
      <c r="AM18">
        <f>(P18+273.15)</f>
        <v>304.68174781799314</v>
      </c>
      <c r="AN18">
        <f>(O18+273.15)</f>
        <v>304.36256256103513</v>
      </c>
      <c r="AO18">
        <f>(Y18*AG18+Z18*AH18)*AI18</f>
        <v>4.3254956232273045E-2</v>
      </c>
      <c r="AP18">
        <f>((AO18+0.00000010773*(AN18^4-AM18^4))-AL18*44100)/(L18*51.4+0.00000043092*AM18^3)</f>
        <v>-7.1920802497524772</v>
      </c>
      <c r="AQ18">
        <f>0.61365*EXP(17.502*J18/(240.97+J18))</f>
        <v>4.6499781498730242</v>
      </c>
      <c r="AR18">
        <f>AQ18*1000/AA18</f>
        <v>52.44711879174065</v>
      </c>
      <c r="AS18">
        <f>(AR18-U18)</f>
        <v>23.628191026848071</v>
      </c>
      <c r="AT18">
        <f>IF(D18,P18,(O18+P18)/2)</f>
        <v>31.37215518951416</v>
      </c>
      <c r="AU18">
        <f>0.61365*EXP(17.502*AT18/(240.97+AT18))</f>
        <v>4.6079962271806769</v>
      </c>
      <c r="AV18">
        <f>IF(AS18&lt;&gt;0,(1000-(AR18+U18)/2)/AS18*AL18,0)</f>
        <v>0.8055907311729078</v>
      </c>
      <c r="AW18">
        <f>U18*AA18/1000</f>
        <v>2.5550952558832067</v>
      </c>
      <c r="AX18">
        <f>(AU18-AW18)</f>
        <v>2.0529009712974702</v>
      </c>
      <c r="AY18">
        <f>1/(1.6/F18+1.37/N18)</f>
        <v>0.51909873707708831</v>
      </c>
      <c r="AZ18">
        <f>G18*AA18*0.001</f>
        <v>35.260840626087194</v>
      </c>
      <c r="BA18">
        <f>G18/S18</f>
        <v>0.99614876941738928</v>
      </c>
      <c r="BB18">
        <f>(1-AL18*AA18/AQ18/F18)*100</f>
        <v>62.860557483877542</v>
      </c>
      <c r="BC18">
        <f>(S18-E18/(N18/1.35))</f>
        <v>401.73561893510032</v>
      </c>
      <c r="BD18">
        <f>E18*BB18/100/BC18</f>
        <v>-1.1121970501744174E-2</v>
      </c>
    </row>
    <row r="19" spans="1:56" x14ac:dyDescent="0.35">
      <c r="A19" s="1" t="s">
        <v>0</v>
      </c>
      <c r="B19" s="1" t="s">
        <v>5254</v>
      </c>
      <c r="K19" s="1">
        <v>2.72</v>
      </c>
    </row>
    <row r="20" spans="1:56" x14ac:dyDescent="0.35">
      <c r="A20" s="1" t="s">
        <v>0</v>
      </c>
      <c r="B20" s="1" t="s">
        <v>5253</v>
      </c>
      <c r="K20" s="1">
        <v>2.72</v>
      </c>
    </row>
    <row r="21" spans="1:56" x14ac:dyDescent="0.35">
      <c r="A21" s="1">
        <v>2</v>
      </c>
      <c r="B21" s="1" t="s">
        <v>5252</v>
      </c>
      <c r="C21" s="1">
        <v>578.50000202283263</v>
      </c>
      <c r="D21" s="1">
        <v>0</v>
      </c>
      <c r="E21">
        <f>(R21-S21*(1000-T21)/(1000-U21))*AK21</f>
        <v>-6.6150022586702057</v>
      </c>
      <c r="F21">
        <f>IF(AV21&lt;&gt;0,1/(1/AV21-1/N21),0)</f>
        <v>0.92704785184587657</v>
      </c>
      <c r="G21">
        <f>((AY21-AL21/2)*S21-E21)/(AY21+AL21/2)</f>
        <v>397.12598855452075</v>
      </c>
      <c r="H21">
        <f>AL21*1000</f>
        <v>19.04072994314836</v>
      </c>
      <c r="I21">
        <f>(AQ21-AW21)</f>
        <v>2.1671797895195963</v>
      </c>
      <c r="J21">
        <f>(P21+AP21*D21)</f>
        <v>31.696449279785156</v>
      </c>
      <c r="K21" s="1">
        <v>2.72</v>
      </c>
      <c r="L21">
        <f>(K21*AE21+AF21)</f>
        <v>2.140174012184143</v>
      </c>
      <c r="M21" s="1">
        <v>0.5</v>
      </c>
      <c r="N21">
        <f>L21*(M21+1)*(M21+1)/(M21*M21+1)</f>
        <v>3.8523132219314578</v>
      </c>
      <c r="O21" s="1">
        <v>31.194347381591797</v>
      </c>
      <c r="P21" s="1">
        <v>31.696449279785156</v>
      </c>
      <c r="Q21" s="1">
        <v>31.290668487548828</v>
      </c>
      <c r="R21" s="1">
        <v>400.02981567382813</v>
      </c>
      <c r="S21" s="1">
        <v>399.13613891601563</v>
      </c>
      <c r="T21" s="1">
        <v>11.710947036743164</v>
      </c>
      <c r="U21" s="1">
        <v>28.496749877929688</v>
      </c>
      <c r="V21" s="1">
        <v>22.761089324951172</v>
      </c>
      <c r="W21" s="1">
        <v>55.385536193847656</v>
      </c>
      <c r="X21" s="1">
        <v>299.74685668945313</v>
      </c>
      <c r="Y21" s="1">
        <v>24.903322219848633</v>
      </c>
      <c r="Z21" s="1">
        <v>0.11262905597686768</v>
      </c>
      <c r="AA21" s="1">
        <v>88.658287048339844</v>
      </c>
      <c r="AB21" s="1">
        <v>1.909850001335144</v>
      </c>
      <c r="AC21" s="1">
        <v>-6.9200083613395691E-2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1.1020105025347537</v>
      </c>
      <c r="AL21">
        <f>(U21-T21)/(1000-U21)*AK21</f>
        <v>1.9040729943148361E-2</v>
      </c>
      <c r="AM21">
        <f>(P21+273.15)</f>
        <v>304.84644927978513</v>
      </c>
      <c r="AN21">
        <f>(O21+273.15)</f>
        <v>304.34434738159177</v>
      </c>
      <c r="AO21">
        <f>(Y21*AG21+Z21*AH21)*AI21</f>
        <v>3.9845314661145608</v>
      </c>
      <c r="AP21">
        <f>((AO21+0.00000010773*(AN21^4-AM21^4))-AL21*44100)/(L21*51.4+0.00000043092*AM21^3)</f>
        <v>-6.8881982626327023</v>
      </c>
      <c r="AQ21">
        <f>0.61365*EXP(17.502*J21/(240.97+J21))</f>
        <v>4.6936528201418302</v>
      </c>
      <c r="AR21">
        <f>AQ21*1000/AA21</f>
        <v>52.94093734951899</v>
      </c>
      <c r="AS21">
        <f>(AR21-U21)</f>
        <v>24.444187471589302</v>
      </c>
      <c r="AT21">
        <f>IF(D21,P21,(O21+P21)/2)</f>
        <v>31.445398330688477</v>
      </c>
      <c r="AU21">
        <f>0.61365*EXP(17.502*AT21/(240.97+AT21))</f>
        <v>4.6272221698726872</v>
      </c>
      <c r="AV21">
        <f>IF(AS21&lt;&gt;0,(1000-(AR21+U21)/2)/AS21*AL21,0)</f>
        <v>0.7472293141071451</v>
      </c>
      <c r="AW21">
        <f>U21*AA21/1000</f>
        <v>2.5264730306222338</v>
      </c>
      <c r="AX21">
        <f>(AU21-AW21)</f>
        <v>2.1007491392504534</v>
      </c>
      <c r="AY21">
        <f>1/(1.6/F21+1.37/N21)</f>
        <v>0.48041371749586625</v>
      </c>
      <c r="AZ21">
        <f>G21*AA21*0.001</f>
        <v>35.208509887622419</v>
      </c>
      <c r="BA21">
        <f>G21/S21</f>
        <v>0.99496374753998951</v>
      </c>
      <c r="BB21">
        <f>(1-AL21*AA21/AQ21/F21)*100</f>
        <v>61.20374411846452</v>
      </c>
      <c r="BC21">
        <f>(S21-E21/(N21/1.35))</f>
        <v>401.45429233053142</v>
      </c>
      <c r="BD21">
        <f>E21*BB21/100/BC21</f>
        <v>-1.0084906633639335E-2</v>
      </c>
    </row>
    <row r="22" spans="1:56" x14ac:dyDescent="0.35">
      <c r="A22" s="1" t="s">
        <v>0</v>
      </c>
      <c r="B22" s="1" t="s">
        <v>5251</v>
      </c>
      <c r="K22" s="1">
        <v>2.72</v>
      </c>
    </row>
    <row r="23" spans="1:56" x14ac:dyDescent="0.35">
      <c r="A23" s="1" t="s">
        <v>0</v>
      </c>
      <c r="B23" s="1" t="s">
        <v>5250</v>
      </c>
      <c r="K23" s="1">
        <v>2.72</v>
      </c>
    </row>
    <row r="24" spans="1:56" x14ac:dyDescent="0.35">
      <c r="A24" s="1">
        <v>3</v>
      </c>
      <c r="B24" s="1" t="s">
        <v>5249</v>
      </c>
      <c r="C24" s="1">
        <v>782.50000202283263</v>
      </c>
      <c r="D24" s="1">
        <v>0</v>
      </c>
      <c r="E24">
        <f>(R24-S24*(1000-T24)/(1000-U24))*AK24</f>
        <v>-6.0857187788573128</v>
      </c>
      <c r="F24">
        <f>IF(AV24&lt;&gt;0,1/(1/AV24-1/N24),0)</f>
        <v>0.87167109358078954</v>
      </c>
      <c r="G24">
        <f>((AY24-AL24/2)*S24-E24)/(AY24+AL24/2)</f>
        <v>396.17951215906157</v>
      </c>
      <c r="H24">
        <f>AL24*1000</f>
        <v>18.376045798020773</v>
      </c>
      <c r="I24">
        <f>(AQ24-AW24)</f>
        <v>2.1986571165500024</v>
      </c>
      <c r="J24">
        <f>(P24+AP24*D24)</f>
        <v>31.742055892944336</v>
      </c>
      <c r="K24" s="1">
        <v>2.72</v>
      </c>
      <c r="L24">
        <f>(K24*AE24+AF24)</f>
        <v>2.140174012184143</v>
      </c>
      <c r="M24" s="1">
        <v>0.5</v>
      </c>
      <c r="N24">
        <f>L24*(M24+1)*(M24+1)/(M24*M24+1)</f>
        <v>3.8523132219314578</v>
      </c>
      <c r="O24" s="1">
        <v>31.147863388061523</v>
      </c>
      <c r="P24" s="1">
        <v>31.742055892944336</v>
      </c>
      <c r="Q24" s="1">
        <v>31.262479782104492</v>
      </c>
      <c r="R24" s="1">
        <v>399.97952270507813</v>
      </c>
      <c r="S24" s="1">
        <v>398.85064697265625</v>
      </c>
      <c r="T24" s="1">
        <v>12.070225715637207</v>
      </c>
      <c r="U24" s="1">
        <v>28.279596328735352</v>
      </c>
      <c r="V24" s="1">
        <v>23.520912170410156</v>
      </c>
      <c r="W24" s="1">
        <v>55.107662200927734</v>
      </c>
      <c r="X24" s="1">
        <v>299.63748168945313</v>
      </c>
      <c r="Y24" s="1">
        <v>49.808612823486328</v>
      </c>
      <c r="Z24" s="1">
        <v>0.26061844825744629</v>
      </c>
      <c r="AA24" s="1">
        <v>88.655876159667969</v>
      </c>
      <c r="AB24" s="1">
        <v>1.879520058631897</v>
      </c>
      <c r="AC24" s="1">
        <v>-6.4403004944324493E-2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1.1016083885641657</v>
      </c>
      <c r="AL24">
        <f>(U24-T24)/(1000-U24)*AK24</f>
        <v>1.8376045798020772E-2</v>
      </c>
      <c r="AM24">
        <f>(P24+273.15)</f>
        <v>304.89205589294431</v>
      </c>
      <c r="AN24">
        <f>(O24+273.15)</f>
        <v>304.2978633880615</v>
      </c>
      <c r="AO24">
        <f>(Y24*AG24+Z24*AH24)*AI24</f>
        <v>7.9693778736283321</v>
      </c>
      <c r="AP24">
        <f>((AO24+0.00000010773*(AN24^4-AM24^4))-AL24*44100)/(L24*51.4+0.00000043092*AM24^3)</f>
        <v>-6.6246228630684776</v>
      </c>
      <c r="AQ24">
        <f>0.61365*EXP(17.502*J24/(240.97+J24))</f>
        <v>4.7058095065157648</v>
      </c>
      <c r="AR24">
        <f>AQ24*1000/AA24</f>
        <v>53.079499186728121</v>
      </c>
      <c r="AS24">
        <f>(AR24-U24)</f>
        <v>24.79990285799277</v>
      </c>
      <c r="AT24">
        <f>IF(D24,P24,(O24+P24)/2)</f>
        <v>31.44495964050293</v>
      </c>
      <c r="AU24">
        <f>0.61365*EXP(17.502*AT24/(240.97+AT24))</f>
        <v>4.6271068083690086</v>
      </c>
      <c r="AV24">
        <f>IF(AS24&lt;&gt;0,(1000-(AR24+U24)/2)/AS24*AL24,0)</f>
        <v>0.71083006519521186</v>
      </c>
      <c r="AW24">
        <f>U24*AA24/1000</f>
        <v>2.5071523899657624</v>
      </c>
      <c r="AX24">
        <f>(AU24-AW24)</f>
        <v>2.1199544184032462</v>
      </c>
      <c r="AY24">
        <f>1/(1.6/F24+1.37/N24)</f>
        <v>0.45637401843012099</v>
      </c>
      <c r="AZ24">
        <f>G24*AA24*0.001</f>
        <v>35.123641766971438</v>
      </c>
      <c r="BA24">
        <f>G24/S24</f>
        <v>0.99330291969219797</v>
      </c>
      <c r="BB24">
        <f>(1-AL24*AA24/AQ24/F24)*100</f>
        <v>60.283350534575717</v>
      </c>
      <c r="BC24">
        <f>(S24-E24/(N24/1.35))</f>
        <v>400.98331892276786</v>
      </c>
      <c r="BD24">
        <f>E24*BB24/100/BC24</f>
        <v>-9.1491965148646666E-3</v>
      </c>
    </row>
    <row r="25" spans="1:56" x14ac:dyDescent="0.35">
      <c r="A25" s="1" t="s">
        <v>0</v>
      </c>
      <c r="B25" s="1" t="s">
        <v>5248</v>
      </c>
      <c r="K25" s="1">
        <v>2.72</v>
      </c>
    </row>
    <row r="26" spans="1:56" x14ac:dyDescent="0.35">
      <c r="A26" s="1" t="s">
        <v>0</v>
      </c>
      <c r="B26" s="1" t="s">
        <v>5247</v>
      </c>
      <c r="K26" s="1">
        <v>2.72</v>
      </c>
    </row>
    <row r="27" spans="1:56" x14ac:dyDescent="0.35">
      <c r="A27" s="1">
        <v>4</v>
      </c>
      <c r="B27" s="1" t="s">
        <v>5246</v>
      </c>
      <c r="C27" s="1">
        <v>986.50000202283263</v>
      </c>
      <c r="D27" s="1">
        <v>0</v>
      </c>
      <c r="E27">
        <f>(R27-S27*(1000-T27)/(1000-U27))*AK27</f>
        <v>-5.3820419859060804</v>
      </c>
      <c r="F27">
        <f>IF(AV27&lt;&gt;0,1/(1/AV27-1/N27),0)</f>
        <v>0.85171940221990627</v>
      </c>
      <c r="G27">
        <f>((AY27-AL27/2)*S27-E27)/(AY27+AL27/2)</f>
        <v>394.46884507580478</v>
      </c>
      <c r="H27">
        <f>AL27*1000</f>
        <v>18.036529782158599</v>
      </c>
      <c r="I27">
        <f>(AQ27-AW27)</f>
        <v>2.1991227916315648</v>
      </c>
      <c r="J27">
        <f>(P27+AP27*D27)</f>
        <v>31.754764556884766</v>
      </c>
      <c r="K27" s="1">
        <v>2.72</v>
      </c>
      <c r="L27">
        <f>(K27*AE27+AF27)</f>
        <v>2.140174012184143</v>
      </c>
      <c r="M27" s="1">
        <v>0.5</v>
      </c>
      <c r="N27">
        <f>L27*(M27+1)*(M27+1)/(M27*M27+1)</f>
        <v>3.8523132219314578</v>
      </c>
      <c r="O27" s="1">
        <v>31.116744995117188</v>
      </c>
      <c r="P27" s="1">
        <v>31.754764556884766</v>
      </c>
      <c r="Q27" s="1">
        <v>31.234628677368164</v>
      </c>
      <c r="R27" s="1">
        <v>400.05740356445313</v>
      </c>
      <c r="S27" s="1">
        <v>398.41986083984375</v>
      </c>
      <c r="T27" s="1">
        <v>12.405174255371094</v>
      </c>
      <c r="U27" s="1">
        <v>28.313283920288086</v>
      </c>
      <c r="V27" s="1">
        <v>24.21592903137207</v>
      </c>
      <c r="W27" s="1">
        <v>55.269878387451172</v>
      </c>
      <c r="X27" s="1">
        <v>299.66055297851563</v>
      </c>
      <c r="Y27" s="1">
        <v>100.46180725097656</v>
      </c>
      <c r="Z27" s="1">
        <v>5.2385721355676651E-2</v>
      </c>
      <c r="AA27" s="1">
        <v>88.653762817382813</v>
      </c>
      <c r="AB27" s="1">
        <v>1.9029117822647095</v>
      </c>
      <c r="AC27" s="1">
        <v>-6.9988392293453217E-2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1.1016932094798366</v>
      </c>
      <c r="AL27">
        <f>(U27-T27)/(1000-U27)*AK27</f>
        <v>1.8036529782158597E-2</v>
      </c>
      <c r="AM27">
        <f>(P27+273.15)</f>
        <v>304.90476455688474</v>
      </c>
      <c r="AN27">
        <f>(O27+273.15)</f>
        <v>304.26674499511716</v>
      </c>
      <c r="AO27">
        <f>(Y27*AG27+Z27*AH27)*AI27</f>
        <v>16.07388880087683</v>
      </c>
      <c r="AP27">
        <f>((AO27+0.00000010773*(AN27^4-AM27^4))-AL27*44100)/(L27*51.4+0.00000043092*AM27^3)</f>
        <v>-6.4400842629754518</v>
      </c>
      <c r="AQ27">
        <f>0.61365*EXP(17.502*J27/(240.97+J27))</f>
        <v>4.7092019488820034</v>
      </c>
      <c r="AR27">
        <f>AQ27*1000/AA27</f>
        <v>53.11903070129636</v>
      </c>
      <c r="AS27">
        <f>(AR27-U27)</f>
        <v>24.805746781008274</v>
      </c>
      <c r="AT27">
        <f>IF(D27,P27,(O27+P27)/2)</f>
        <v>31.435754776000977</v>
      </c>
      <c r="AU27">
        <f>0.61365*EXP(17.502*AT27/(240.97+AT27))</f>
        <v>4.6246868006226007</v>
      </c>
      <c r="AV27">
        <f>IF(AS27&lt;&gt;0,(1000-(AR27+U27)/2)/AS27*AL27,0)</f>
        <v>0.69750577359978039</v>
      </c>
      <c r="AW27">
        <f>U27*AA27/1000</f>
        <v>2.5100791572504386</v>
      </c>
      <c r="AX27">
        <f>(AU27-AW27)</f>
        <v>2.1146076433721621</v>
      </c>
      <c r="AY27">
        <f>1/(1.6/F27+1.37/N27)</f>
        <v>0.447590821905126</v>
      </c>
      <c r="AZ27">
        <f>G27*AA27*0.001</f>
        <v>34.97114743019732</v>
      </c>
      <c r="BA27">
        <f>G27/S27</f>
        <v>0.99008328612004814</v>
      </c>
      <c r="BB27">
        <f>(1-AL27*AA27/AQ27/F27)*100</f>
        <v>60.133665990770311</v>
      </c>
      <c r="BC27">
        <f>(S27-E27/(N27/1.35))</f>
        <v>400.30593714319542</v>
      </c>
      <c r="BD27">
        <f>E27*BB27/100/BC27</f>
        <v>-8.0848642275572046E-3</v>
      </c>
    </row>
    <row r="28" spans="1:56" x14ac:dyDescent="0.35">
      <c r="A28" s="1" t="s">
        <v>0</v>
      </c>
      <c r="B28" s="1" t="s">
        <v>5245</v>
      </c>
      <c r="K28" s="1">
        <v>2.72</v>
      </c>
    </row>
    <row r="29" spans="1:56" x14ac:dyDescent="0.35">
      <c r="A29" s="1" t="s">
        <v>0</v>
      </c>
      <c r="B29" s="1" t="s">
        <v>5244</v>
      </c>
      <c r="K29" s="1">
        <v>2.72</v>
      </c>
    </row>
    <row r="30" spans="1:56" x14ac:dyDescent="0.35">
      <c r="A30" s="1">
        <v>5</v>
      </c>
      <c r="B30" s="1" t="s">
        <v>5243</v>
      </c>
      <c r="C30" s="1">
        <v>1190.5000020228326</v>
      </c>
      <c r="D30" s="1">
        <v>0</v>
      </c>
      <c r="E30">
        <f>(R30-S30*(1000-T30)/(1000-U30))*AK30</f>
        <v>-4.5661596309593717</v>
      </c>
      <c r="F30">
        <f>IF(AV30&lt;&gt;0,1/(1/AV30-1/N30),0)</f>
        <v>0.84865073634732613</v>
      </c>
      <c r="G30">
        <f>((AY30-AL30/2)*S30-E30)/(AY30+AL30/2)</f>
        <v>392.36098631336682</v>
      </c>
      <c r="H30">
        <f>AL30*1000</f>
        <v>17.822039127169663</v>
      </c>
      <c r="I30">
        <f>(AQ30-AW30)</f>
        <v>2.179201176064828</v>
      </c>
      <c r="J30">
        <f>(P30+AP30*D30)</f>
        <v>31.725521087646484</v>
      </c>
      <c r="K30" s="1">
        <v>2.72</v>
      </c>
      <c r="L30">
        <f>(K30*AE30+AF30)</f>
        <v>2.140174012184143</v>
      </c>
      <c r="M30" s="1">
        <v>0.5</v>
      </c>
      <c r="N30">
        <f>L30*(M30+1)*(M30+1)/(M30*M30+1)</f>
        <v>3.8523132219314578</v>
      </c>
      <c r="O30" s="1">
        <v>31.104328155517578</v>
      </c>
      <c r="P30" s="1">
        <v>31.725521087646484</v>
      </c>
      <c r="Q30" s="1">
        <v>31.218364715576172</v>
      </c>
      <c r="R30" s="1">
        <v>400.20263671875</v>
      </c>
      <c r="S30" s="1">
        <v>397.9095458984375</v>
      </c>
      <c r="T30" s="1">
        <v>12.729662895202637</v>
      </c>
      <c r="U30" s="1">
        <v>28.451845169067383</v>
      </c>
      <c r="V30" s="1">
        <v>24.865312576293945</v>
      </c>
      <c r="W30" s="1">
        <v>55.576023101806641</v>
      </c>
      <c r="X30" s="1">
        <v>299.55584716796875</v>
      </c>
      <c r="Y30" s="1">
        <v>151.1744384765625</v>
      </c>
      <c r="Z30" s="1">
        <v>0.15061217546463013</v>
      </c>
      <c r="AA30" s="1">
        <v>88.64794921875</v>
      </c>
      <c r="AB30" s="1">
        <v>1.9650547504425049</v>
      </c>
      <c r="AC30" s="1">
        <v>-7.3497533798217773E-2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1.1013082616469436</v>
      </c>
      <c r="AL30">
        <f>(U30-T30)/(1000-U30)*AK30</f>
        <v>1.7822039127169665E-2</v>
      </c>
      <c r="AM30">
        <f>(P30+273.15)</f>
        <v>304.87552108764646</v>
      </c>
      <c r="AN30">
        <f>(O30+273.15)</f>
        <v>304.25432815551756</v>
      </c>
      <c r="AO30">
        <f>(Y30*AG30+Z30*AH30)*AI30</f>
        <v>24.187909615608078</v>
      </c>
      <c r="AP30">
        <f>((AO30+0.00000010773*(AN30^4-AM30^4))-AL30*44100)/(L30*51.4+0.00000043092*AM30^3)</f>
        <v>-6.2947937568630747</v>
      </c>
      <c r="AQ30">
        <f>0.61365*EXP(17.502*J30/(240.97+J30))</f>
        <v>4.701398901792051</v>
      </c>
      <c r="AR30">
        <f>AQ30*1000/AA30</f>
        <v>53.034491414919891</v>
      </c>
      <c r="AS30">
        <f>(AR30-U30)</f>
        <v>24.582646245852509</v>
      </c>
      <c r="AT30">
        <f>IF(D30,P30,(O30+P30)/2)</f>
        <v>31.414924621582031</v>
      </c>
      <c r="AU30">
        <f>0.61365*EXP(17.502*AT30/(240.97+AT30))</f>
        <v>4.6192145112467191</v>
      </c>
      <c r="AV30">
        <f>IF(AS30&lt;&gt;0,(1000-(AR30+U30)/2)/AS30*AL30,0)</f>
        <v>0.69544639811058795</v>
      </c>
      <c r="AW30">
        <f>U30*AA30/1000</f>
        <v>2.522197725727223</v>
      </c>
      <c r="AX30">
        <f>(AU30-AW30)</f>
        <v>2.0970167855194961</v>
      </c>
      <c r="AY30">
        <f>1/(1.6/F30+1.37/N30)</f>
        <v>0.44623410889676318</v>
      </c>
      <c r="AZ30">
        <f>G30*AA30*0.001</f>
        <v>34.781996790126001</v>
      </c>
      <c r="BA30">
        <f>G30/S30</f>
        <v>0.98605572637735384</v>
      </c>
      <c r="BB30">
        <f>(1-AL30*AA30/AQ30/F30)*100</f>
        <v>60.402297178292621</v>
      </c>
      <c r="BC30">
        <f>(S30-E30/(N30/1.35))</f>
        <v>399.50970537319188</v>
      </c>
      <c r="BD30">
        <f>E30*BB30/100/BC30</f>
        <v>-6.903625300794464E-3</v>
      </c>
    </row>
    <row r="31" spans="1:56" x14ac:dyDescent="0.35">
      <c r="A31" s="1" t="s">
        <v>0</v>
      </c>
      <c r="B31" s="1" t="s">
        <v>5242</v>
      </c>
      <c r="K31" s="1">
        <v>2.72</v>
      </c>
    </row>
    <row r="32" spans="1:56" x14ac:dyDescent="0.35">
      <c r="A32" s="1" t="s">
        <v>0</v>
      </c>
      <c r="B32" s="1" t="s">
        <v>5241</v>
      </c>
      <c r="K32" s="1">
        <v>2.72</v>
      </c>
    </row>
    <row r="33" spans="1:56" x14ac:dyDescent="0.35">
      <c r="A33" s="1">
        <v>6</v>
      </c>
      <c r="B33" s="1" t="s">
        <v>5240</v>
      </c>
      <c r="C33" s="1">
        <v>1394.5000020228326</v>
      </c>
      <c r="D33" s="1">
        <v>0</v>
      </c>
      <c r="E33">
        <f>(R33-S33*(1000-T33)/(1000-U33))*AK33</f>
        <v>-3.6803563429929578</v>
      </c>
      <c r="F33">
        <f>IF(AV33&lt;&gt;0,1/(1/AV33-1/N33),0)</f>
        <v>0.85830226538420495</v>
      </c>
      <c r="G33">
        <f>((AY33-AL33/2)*S33-E33)/(AY33+AL33/2)</f>
        <v>389.41290178669487</v>
      </c>
      <c r="H33">
        <f>AL33*1000</f>
        <v>17.847406441211646</v>
      </c>
      <c r="I33">
        <f>(AQ33-AW33)</f>
        <v>2.1615893026656776</v>
      </c>
      <c r="J33">
        <f>(P33+AP33*D33)</f>
        <v>31.76548957824707</v>
      </c>
      <c r="K33" s="1">
        <v>2.72</v>
      </c>
      <c r="L33">
        <f>(K33*AE33+AF33)</f>
        <v>2.140174012184143</v>
      </c>
      <c r="M33" s="1">
        <v>0.5</v>
      </c>
      <c r="N33">
        <f>L33*(M33+1)*(M33+1)/(M33*M33+1)</f>
        <v>3.8523132219314578</v>
      </c>
      <c r="O33" s="1">
        <v>31.110424041748047</v>
      </c>
      <c r="P33" s="1">
        <v>31.76548957824707</v>
      </c>
      <c r="Q33" s="1">
        <v>31.213340759277344</v>
      </c>
      <c r="R33" s="1">
        <v>399.90499877929688</v>
      </c>
      <c r="S33" s="1">
        <v>396.81747436523438</v>
      </c>
      <c r="T33" s="1">
        <v>13.039770126342773</v>
      </c>
      <c r="U33" s="1">
        <v>28.772243499755859</v>
      </c>
      <c r="V33" s="1">
        <v>25.460983276367188</v>
      </c>
      <c r="W33" s="1">
        <v>56.179641723632813</v>
      </c>
      <c r="X33" s="1">
        <v>299.6871337890625</v>
      </c>
      <c r="Y33" s="1">
        <v>300.1048583984375</v>
      </c>
      <c r="Z33" s="1">
        <v>0.2252623438835144</v>
      </c>
      <c r="AA33" s="1">
        <v>88.643669128417969</v>
      </c>
      <c r="AB33" s="1">
        <v>2.1024188995361328</v>
      </c>
      <c r="AC33" s="1">
        <v>-8.3677910268306732E-2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1.1017909330480236</v>
      </c>
      <c r="AL33">
        <f>(U33-T33)/(1000-U33)*AK33</f>
        <v>1.7847406441211647E-2</v>
      </c>
      <c r="AM33">
        <f>(P33+273.15)</f>
        <v>304.91548957824705</v>
      </c>
      <c r="AN33">
        <f>(O33+273.15)</f>
        <v>304.26042404174802</v>
      </c>
      <c r="AO33">
        <f>(Y33*AG33+Z33*AH33)*AI33</f>
        <v>48.016776270491391</v>
      </c>
      <c r="AP33">
        <f>((AO33+0.00000010773*(AN33^4-AM33^4))-AL33*44100)/(L33*51.4+0.00000043092*AM33^3)</f>
        <v>-6.1121229885962309</v>
      </c>
      <c r="AQ33">
        <f>0.61365*EXP(17.502*J33/(240.97+J33))</f>
        <v>4.7120665355403109</v>
      </c>
      <c r="AR33">
        <f>AQ33*1000/AA33</f>
        <v>53.157395016151078</v>
      </c>
      <c r="AS33">
        <f>(AR33-U33)</f>
        <v>24.385151516395219</v>
      </c>
      <c r="AT33">
        <f>IF(D33,P33,(O33+P33)/2)</f>
        <v>31.437956809997559</v>
      </c>
      <c r="AU33">
        <f>0.61365*EXP(17.502*AT33/(240.97+AT33))</f>
        <v>4.6252656267319461</v>
      </c>
      <c r="AV33">
        <f>IF(AS33&lt;&gt;0,(1000-(AR33+U33)/2)/AS33*AL33,0)</f>
        <v>0.70191446834423554</v>
      </c>
      <c r="AW33">
        <f>U33*AA33/1000</f>
        <v>2.5504772328746332</v>
      </c>
      <c r="AX33">
        <f>(AU33-AW33)</f>
        <v>2.0747883938573128</v>
      </c>
      <c r="AY33">
        <f>1/(1.6/F33+1.37/N33)</f>
        <v>0.45049598223670845</v>
      </c>
      <c r="AZ33">
        <f>G33*AA33*0.001</f>
        <v>34.518988420316909</v>
      </c>
      <c r="BA33">
        <f>G33/S33</f>
        <v>0.9813401045647393</v>
      </c>
      <c r="BB33">
        <f>(1-AL33*AA33/AQ33/F33)*100</f>
        <v>60.882493350422415</v>
      </c>
      <c r="BC33">
        <f>(S33-E33/(N33/1.35))</f>
        <v>398.10721400394146</v>
      </c>
      <c r="BD33">
        <f>E33*BB33/100/BC33</f>
        <v>-5.628364990573502E-3</v>
      </c>
    </row>
    <row r="34" spans="1:56" x14ac:dyDescent="0.35">
      <c r="A34" s="1" t="s">
        <v>0</v>
      </c>
      <c r="B34" s="1" t="s">
        <v>5239</v>
      </c>
      <c r="K34" s="1">
        <v>2.72</v>
      </c>
    </row>
    <row r="35" spans="1:56" x14ac:dyDescent="0.35">
      <c r="A35" s="1" t="s">
        <v>0</v>
      </c>
      <c r="B35" s="1" t="s">
        <v>5238</v>
      </c>
      <c r="K35" s="1">
        <v>2.72</v>
      </c>
    </row>
    <row r="36" spans="1:56" x14ac:dyDescent="0.35">
      <c r="A36" s="1">
        <v>7</v>
      </c>
      <c r="B36" s="1" t="s">
        <v>5237</v>
      </c>
      <c r="C36" s="1">
        <v>1598.5000020228326</v>
      </c>
      <c r="D36" s="1">
        <v>0</v>
      </c>
      <c r="E36">
        <f>(R36-S36*(1000-T36)/(1000-U36))*AK36</f>
        <v>-2.6601814010890354</v>
      </c>
      <c r="F36">
        <f>IF(AV36&lt;&gt;0,1/(1/AV36-1/N36),0)</f>
        <v>0.89318631237169688</v>
      </c>
      <c r="G36">
        <f>((AY36-AL36/2)*S36-E36)/(AY36+AL36/2)</f>
        <v>386.52998993767926</v>
      </c>
      <c r="H36">
        <f>AL36*1000</f>
        <v>18.024583933266829</v>
      </c>
      <c r="I36">
        <f>(AQ36-AW36)</f>
        <v>2.1128309491346444</v>
      </c>
      <c r="J36">
        <f>(P36+AP36*D36)</f>
        <v>31.736106872558594</v>
      </c>
      <c r="K36" s="1">
        <v>2.72</v>
      </c>
      <c r="L36">
        <f>(K36*AE36+AF36)</f>
        <v>2.140174012184143</v>
      </c>
      <c r="M36" s="1">
        <v>0.5</v>
      </c>
      <c r="N36">
        <f>L36*(M36+1)*(M36+1)/(M36*M36+1)</f>
        <v>3.8523132219314578</v>
      </c>
      <c r="O36" s="1">
        <v>31.127466201782227</v>
      </c>
      <c r="P36" s="1">
        <v>31.736106872558594</v>
      </c>
      <c r="Q36" s="1">
        <v>31.220798492431641</v>
      </c>
      <c r="R36" s="1">
        <v>400.02420043945313</v>
      </c>
      <c r="S36" s="1">
        <v>395.95913696289063</v>
      </c>
      <c r="T36" s="1">
        <v>13.34657096862793</v>
      </c>
      <c r="U36" s="1">
        <v>29.234869003295898</v>
      </c>
      <c r="V36" s="1">
        <v>26.033790588378906</v>
      </c>
      <c r="W36" s="1">
        <v>57.025470733642578</v>
      </c>
      <c r="X36" s="1">
        <v>299.55111694335938</v>
      </c>
      <c r="Y36" s="1">
        <v>499.4134521484375</v>
      </c>
      <c r="Z36" s="1">
        <v>9.1675175353884697E-3</v>
      </c>
      <c r="AA36" s="1">
        <v>88.640426635742188</v>
      </c>
      <c r="AB36" s="1">
        <v>2.1914019584655762</v>
      </c>
      <c r="AC36" s="1">
        <v>-9.7549200057983398E-2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1.1012908711152916</v>
      </c>
      <c r="AL36">
        <f>(U36-T36)/(1000-U36)*AK36</f>
        <v>1.8024583933266829E-2</v>
      </c>
      <c r="AM36">
        <f>(P36+273.15)</f>
        <v>304.88610687255857</v>
      </c>
      <c r="AN36">
        <f>(O36+273.15)</f>
        <v>304.2774662017822</v>
      </c>
      <c r="AO36">
        <f>(Y36*AG36+Z36*AH36)*AI36</f>
        <v>79.906150557708315</v>
      </c>
      <c r="AP36">
        <f>((AO36+0.00000010773*(AN36^4-AM36^4))-AL36*44100)/(L36*51.4+0.00000043092*AM36^3)</f>
        <v>-5.9106787824748013</v>
      </c>
      <c r="AQ36">
        <f>0.61365*EXP(17.502*J36/(240.97+J36))</f>
        <v>4.7042222102268276</v>
      </c>
      <c r="AR36">
        <f>AQ36*1000/AA36</f>
        <v>53.07084350528114</v>
      </c>
      <c r="AS36">
        <f>(AR36-U36)</f>
        <v>23.835974501985241</v>
      </c>
      <c r="AT36">
        <f>IF(D36,P36,(O36+P36)/2)</f>
        <v>31.43178653717041</v>
      </c>
      <c r="AU36">
        <f>0.61365*EXP(17.502*AT36/(240.97+AT36))</f>
        <v>4.6236438696099471</v>
      </c>
      <c r="AV36">
        <f>IF(AS36&lt;&gt;0,(1000-(AR36+U36)/2)/AS36*AL36,0)</f>
        <v>0.72507296985815695</v>
      </c>
      <c r="AW36">
        <f>U36*AA36/1000</f>
        <v>2.5913912610921832</v>
      </c>
      <c r="AX36">
        <f>(AU36-AW36)</f>
        <v>2.0322526085177639</v>
      </c>
      <c r="AY36">
        <f>1/(1.6/F36+1.37/N36)</f>
        <v>0.46577267906759656</v>
      </c>
      <c r="AZ36">
        <f>G36*AA36*0.001</f>
        <v>34.262183215585026</v>
      </c>
      <c r="BA36">
        <f>G36/S36</f>
        <v>0.97618656536748871</v>
      </c>
      <c r="BB36">
        <f>(1-AL36*AA36/AQ36/F36)*100</f>
        <v>61.975177178374544</v>
      </c>
      <c r="BC36">
        <f>(S36-E36/(N36/1.35))</f>
        <v>396.89136772518299</v>
      </c>
      <c r="BD36">
        <f>E36*BB36/100/BC36</f>
        <v>-4.1539128100479671E-3</v>
      </c>
    </row>
    <row r="37" spans="1:56" x14ac:dyDescent="0.35">
      <c r="A37" s="1" t="s">
        <v>0</v>
      </c>
      <c r="B37" s="1" t="s">
        <v>5236</v>
      </c>
      <c r="K37" s="1">
        <v>2.72</v>
      </c>
    </row>
    <row r="38" spans="1:56" x14ac:dyDescent="0.35">
      <c r="A38" s="1" t="s">
        <v>0</v>
      </c>
      <c r="B38" s="1" t="s">
        <v>5235</v>
      </c>
      <c r="K38" s="1">
        <v>2.72</v>
      </c>
    </row>
    <row r="39" spans="1:56" x14ac:dyDescent="0.35">
      <c r="A39" s="1">
        <v>8</v>
      </c>
      <c r="B39" s="1" t="s">
        <v>5234</v>
      </c>
      <c r="C39" s="1">
        <v>1803.0000020116568</v>
      </c>
      <c r="D39" s="1">
        <v>0</v>
      </c>
      <c r="E39">
        <f>(R39-S39*(1000-T39)/(1000-U39))*AK39</f>
        <v>-2.1408986729127615</v>
      </c>
      <c r="F39">
        <f>IF(AV39&lt;&gt;0,1/(1/AV39-1/N39),0)</f>
        <v>0.94470611009525896</v>
      </c>
      <c r="G39">
        <f>((AY39-AL39/2)*S39-E39)/(AY39+AL39/2)</f>
        <v>384.80108750777532</v>
      </c>
      <c r="H39">
        <f>AL39*1000</f>
        <v>18.415102724347761</v>
      </c>
      <c r="I39">
        <f>(AQ39-AW39)</f>
        <v>2.0622351171824893</v>
      </c>
      <c r="J39">
        <f>(P39+AP39*D39)</f>
        <v>31.753505706787109</v>
      </c>
      <c r="K39" s="1">
        <v>2.72</v>
      </c>
      <c r="L39">
        <f>(K39*AE39+AF39)</f>
        <v>2.140174012184143</v>
      </c>
      <c r="M39" s="1">
        <v>0.5</v>
      </c>
      <c r="N39">
        <f>L39*(M39+1)*(M39+1)/(M39*M39+1)</f>
        <v>3.8523132219314578</v>
      </c>
      <c r="O39" s="1">
        <v>31.159257888793945</v>
      </c>
      <c r="P39" s="1">
        <v>31.753505706787109</v>
      </c>
      <c r="Q39" s="1">
        <v>31.246706008911133</v>
      </c>
      <c r="R39" s="1">
        <v>399.79135131835938</v>
      </c>
      <c r="S39" s="1">
        <v>395.13018798828125</v>
      </c>
      <c r="T39" s="1">
        <v>13.643950462341309</v>
      </c>
      <c r="U39" s="1">
        <v>29.859195709228516</v>
      </c>
      <c r="V39" s="1">
        <v>26.564693450927734</v>
      </c>
      <c r="W39" s="1">
        <v>58.135684967041016</v>
      </c>
      <c r="X39" s="1">
        <v>299.6776123046875</v>
      </c>
      <c r="Y39" s="1">
        <v>750.3056640625</v>
      </c>
      <c r="Z39" s="1">
        <v>0.32086771726608276</v>
      </c>
      <c r="AA39" s="1">
        <v>88.637039184570313</v>
      </c>
      <c r="AB39" s="1">
        <v>2.3557193279266357</v>
      </c>
      <c r="AC39" s="1">
        <v>-0.11229100078344345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1.1017559275907625</v>
      </c>
      <c r="AL39">
        <f>(U39-T39)/(1000-U39)*AK39</f>
        <v>1.8415102724347761E-2</v>
      </c>
      <c r="AM39">
        <f>(P39+273.15)</f>
        <v>304.90350570678709</v>
      </c>
      <c r="AN39">
        <f>(O39+273.15)</f>
        <v>304.30925788879392</v>
      </c>
      <c r="AO39">
        <f>(Y39*AG39+Z39*AH39)*AI39</f>
        <v>120.04890356669785</v>
      </c>
      <c r="AP39">
        <f>((AO39+0.00000010773*(AN39^4-AM39^4))-AL39*44100)/(L39*51.4+0.00000043092*AM39^3)</f>
        <v>-5.7216197827784763</v>
      </c>
      <c r="AQ39">
        <f>0.61365*EXP(17.502*J39/(240.97+J39))</f>
        <v>4.7088658172811311</v>
      </c>
      <c r="AR39">
        <f>AQ39*1000/AA39</f>
        <v>53.125260732996566</v>
      </c>
      <c r="AS39">
        <f>(AR39-U39)</f>
        <v>23.26606502376805</v>
      </c>
      <c r="AT39">
        <f>IF(D39,P39,(O39+P39)/2)</f>
        <v>31.456381797790527</v>
      </c>
      <c r="AU39">
        <f>0.61365*EXP(17.502*AT39/(240.97+AT39))</f>
        <v>4.6301112872983312</v>
      </c>
      <c r="AV39">
        <f>IF(AS39&lt;&gt;0,(1000-(AR39+U39)/2)/AS39*AL39,0)</f>
        <v>0.75865940636553875</v>
      </c>
      <c r="AW39">
        <f>U39*AA39/1000</f>
        <v>2.6466307000986418</v>
      </c>
      <c r="AX39">
        <f>(AU39-AW39)</f>
        <v>1.9834805871996894</v>
      </c>
      <c r="AY39">
        <f>1/(1.6/F39+1.37/N39)</f>
        <v>0.48797652948537273</v>
      </c>
      <c r="AZ39">
        <f>G39*AA39*0.001</f>
        <v>34.107629071691953</v>
      </c>
      <c r="BA39">
        <f>G39/S39</f>
        <v>0.97385899434033563</v>
      </c>
      <c r="BB39">
        <f>(1-AL39*AA39/AQ39/F39)*100</f>
        <v>63.307580760783253</v>
      </c>
      <c r="BC39">
        <f>(S39-E39/(N39/1.35))</f>
        <v>395.88044193751313</v>
      </c>
      <c r="BD39">
        <f>E39*BB39/100/BC39</f>
        <v>-3.4236375753433049E-3</v>
      </c>
    </row>
    <row r="40" spans="1:56" x14ac:dyDescent="0.35">
      <c r="A40" s="1" t="s">
        <v>0</v>
      </c>
      <c r="B40" s="1" t="s">
        <v>5233</v>
      </c>
      <c r="K40" s="1">
        <v>2.72</v>
      </c>
    </row>
    <row r="41" spans="1:56" x14ac:dyDescent="0.35">
      <c r="A41" s="1" t="s">
        <v>0</v>
      </c>
      <c r="B41" s="1" t="s">
        <v>5232</v>
      </c>
      <c r="K41" s="1">
        <v>2.72</v>
      </c>
    </row>
    <row r="42" spans="1:56" x14ac:dyDescent="0.35">
      <c r="A42" s="1">
        <v>9</v>
      </c>
      <c r="B42" s="1" t="s">
        <v>5231</v>
      </c>
      <c r="C42" s="1">
        <v>2007.0000020116568</v>
      </c>
      <c r="D42" s="1">
        <v>0</v>
      </c>
      <c r="E42">
        <f>(R42-S42*(1000-T42)/(1000-U42))*AK42</f>
        <v>-1.5426919704003945</v>
      </c>
      <c r="F42">
        <f>IF(AV42&lt;&gt;0,1/(1/AV42-1/N42),0)</f>
        <v>0.99391283201050507</v>
      </c>
      <c r="G42">
        <f>((AY42-AL42/2)*S42-E42)/(AY42+AL42/2)</f>
        <v>383.30753393727895</v>
      </c>
      <c r="H42">
        <f>AL42*1000</f>
        <v>18.895956684812887</v>
      </c>
      <c r="I42">
        <f>(AQ42-AW42)</f>
        <v>2.0308323035824745</v>
      </c>
      <c r="J42">
        <f>(P42+AP42*D42)</f>
        <v>31.86846923828125</v>
      </c>
      <c r="K42" s="1">
        <v>2.72</v>
      </c>
      <c r="L42">
        <f>(K42*AE42+AF42)</f>
        <v>2.140174012184143</v>
      </c>
      <c r="M42" s="1">
        <v>0.5</v>
      </c>
      <c r="N42">
        <f>L42*(M42+1)*(M42+1)/(M42*M42+1)</f>
        <v>3.8523132219314578</v>
      </c>
      <c r="O42" s="1">
        <v>31.226964950561523</v>
      </c>
      <c r="P42" s="1">
        <v>31.86846923828125</v>
      </c>
      <c r="Q42" s="1">
        <v>31.293689727783203</v>
      </c>
      <c r="R42" s="1">
        <v>400.09365844726563</v>
      </c>
      <c r="S42" s="1">
        <v>394.72299194335938</v>
      </c>
      <c r="T42" s="1">
        <v>13.930939674377441</v>
      </c>
      <c r="U42" s="1">
        <v>30.560897827148438</v>
      </c>
      <c r="V42" s="1">
        <v>27.018993377685547</v>
      </c>
      <c r="W42" s="1">
        <v>59.272720336914063</v>
      </c>
      <c r="X42" s="1">
        <v>299.61749267578125</v>
      </c>
      <c r="Y42" s="1">
        <v>999.61474609375</v>
      </c>
      <c r="Z42" s="1">
        <v>0.24491241574287415</v>
      </c>
      <c r="AA42" s="1">
        <v>88.636688232421875</v>
      </c>
      <c r="AB42" s="1">
        <v>2.586409330368042</v>
      </c>
      <c r="AC42" s="1">
        <v>-0.12094054371118546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1.1015348995433132</v>
      </c>
      <c r="AL42">
        <f>(U42-T42)/(1000-U42)*AK42</f>
        <v>1.8895956684812889E-2</v>
      </c>
      <c r="AM42">
        <f>(P42+273.15)</f>
        <v>305.01846923828123</v>
      </c>
      <c r="AN42">
        <f>(O42+273.15)</f>
        <v>304.3769649505615</v>
      </c>
      <c r="AO42">
        <f>(Y42*AG42+Z42*AH42)*AI42</f>
        <v>159.93835580009909</v>
      </c>
      <c r="AP42">
        <f>((AO42+0.00000010773*(AN42^4-AM42^4))-AL42*44100)/(L42*51.4+0.00000043092*AM42^3)</f>
        <v>-5.5728855542390958</v>
      </c>
      <c r="AQ42">
        <f>0.61365*EXP(17.502*J42/(240.97+J42))</f>
        <v>4.7396490763903296</v>
      </c>
      <c r="AR42">
        <f>AQ42*1000/AA42</f>
        <v>53.472768115637265</v>
      </c>
      <c r="AS42">
        <f>(AR42-U42)</f>
        <v>22.911870288488828</v>
      </c>
      <c r="AT42">
        <f>IF(D42,P42,(O42+P42)/2)</f>
        <v>31.547717094421387</v>
      </c>
      <c r="AU42">
        <f>0.61365*EXP(17.502*AT42/(240.97+AT42))</f>
        <v>4.6541972489589662</v>
      </c>
      <c r="AV42">
        <f>IF(AS42&lt;&gt;0,(1000-(AR42+U42)/2)/AS42*AL42,0)</f>
        <v>0.79007118148914612</v>
      </c>
      <c r="AW42">
        <f>U42*AA42/1000</f>
        <v>2.7088167728078552</v>
      </c>
      <c r="AX42">
        <f>(AU42-AW42)</f>
        <v>1.9453804761511111</v>
      </c>
      <c r="AY42">
        <f>1/(1.6/F42+1.37/N42)</f>
        <v>0.50879461733005082</v>
      </c>
      <c r="AZ42">
        <f>G42*AA42*0.001</f>
        <v>33.975110382737064</v>
      </c>
      <c r="BA42">
        <f>G42/S42</f>
        <v>0.97107982499352741</v>
      </c>
      <c r="BB42">
        <f>(1-AL42*AA42/AQ42/F42)*100</f>
        <v>64.446044839188332</v>
      </c>
      <c r="BC42">
        <f>(S42-E42/(N42/1.35))</f>
        <v>395.26361105713858</v>
      </c>
      <c r="BD42">
        <f>E42*BB42/100/BC42</f>
        <v>-2.5152934172609073E-3</v>
      </c>
    </row>
    <row r="43" spans="1:56" x14ac:dyDescent="0.35">
      <c r="A43" s="1" t="s">
        <v>0</v>
      </c>
      <c r="B43" s="1" t="s">
        <v>5230</v>
      </c>
      <c r="K43" s="1">
        <v>2.72</v>
      </c>
    </row>
    <row r="44" spans="1:56" x14ac:dyDescent="0.35">
      <c r="A44" s="1" t="s">
        <v>0</v>
      </c>
      <c r="B44" s="1" t="s">
        <v>5229</v>
      </c>
      <c r="K44" s="1">
        <v>2.72</v>
      </c>
    </row>
    <row r="45" spans="1:56" x14ac:dyDescent="0.35">
      <c r="A45" s="1">
        <v>10</v>
      </c>
      <c r="B45" s="1" t="s">
        <v>1722</v>
      </c>
      <c r="C45" s="1">
        <v>2212.5000020004809</v>
      </c>
      <c r="D45" s="1">
        <v>0</v>
      </c>
      <c r="E45">
        <f>(R45-S45*(1000-T45)/(1000-U45))*AK45</f>
        <v>-1.4503825055913291</v>
      </c>
      <c r="F45">
        <f>IF(AV45&lt;&gt;0,1/(1/AV45-1/N45),0)</f>
        <v>1.0625015885674511</v>
      </c>
      <c r="G45">
        <f>((AY45-AL45/2)*S45-E45)/(AY45+AL45/2)</f>
        <v>382.96194978712737</v>
      </c>
      <c r="H45">
        <f>AL45*1000</f>
        <v>19.415305545534153</v>
      </c>
      <c r="I45">
        <f>(AQ45-AW45)</f>
        <v>1.9786680867729145</v>
      </c>
      <c r="J45">
        <f>(P45+AP45*D45)</f>
        <v>31.912494659423828</v>
      </c>
      <c r="K45" s="1">
        <v>2.72</v>
      </c>
      <c r="L45">
        <f>(K45*AE45+AF45)</f>
        <v>2.140174012184143</v>
      </c>
      <c r="M45" s="1">
        <v>0.5</v>
      </c>
      <c r="N45">
        <f>L45*(M45+1)*(M45+1)/(M45*M45+1)</f>
        <v>3.8523132219314578</v>
      </c>
      <c r="O45" s="1">
        <v>31.301780700683594</v>
      </c>
      <c r="P45" s="1">
        <v>31.912494659423828</v>
      </c>
      <c r="Q45" s="1">
        <v>31.351617813110352</v>
      </c>
      <c r="R45" s="1">
        <v>399.94146728515625</v>
      </c>
      <c r="S45" s="1">
        <v>394.30801391601563</v>
      </c>
      <c r="T45" s="1">
        <v>14.208365440368652</v>
      </c>
      <c r="U45" s="1">
        <v>31.283258438110352</v>
      </c>
      <c r="V45" s="1">
        <v>27.439702987670898</v>
      </c>
      <c r="W45" s="1">
        <v>60.41534423828125</v>
      </c>
      <c r="X45" s="1">
        <v>299.60699462890625</v>
      </c>
      <c r="Y45" s="1">
        <v>1250.1458740234375</v>
      </c>
      <c r="Z45" s="1">
        <v>0.25014719367027283</v>
      </c>
      <c r="AA45" s="1">
        <v>88.635772705078125</v>
      </c>
      <c r="AB45" s="1">
        <v>2.8638203144073486</v>
      </c>
      <c r="AC45" s="1">
        <v>-0.13203892111778259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1.1014963037827434</v>
      </c>
      <c r="AL45">
        <f>(U45-T45)/(1000-U45)*AK45</f>
        <v>1.9415305545534153E-2</v>
      </c>
      <c r="AM45">
        <f>(P45+273.15)</f>
        <v>305.06249465942381</v>
      </c>
      <c r="AN45">
        <f>(O45+273.15)</f>
        <v>304.45178070068357</v>
      </c>
      <c r="AO45">
        <f>(Y45*AG45+Z45*AH45)*AI45</f>
        <v>200.02333537287996</v>
      </c>
      <c r="AP45">
        <f>((AO45+0.00000010773*(AN45^4-AM45^4))-AL45*44100)/(L45*51.4+0.00000043092*AM45^3)</f>
        <v>-5.4290507935594512</v>
      </c>
      <c r="AQ45">
        <f>0.61365*EXP(17.502*J45/(240.97+J45))</f>
        <v>4.7514838711674807</v>
      </c>
      <c r="AR45">
        <f>AQ45*1000/AA45</f>
        <v>53.606842092721543</v>
      </c>
      <c r="AS45">
        <f>(AR45-U45)</f>
        <v>22.323583654611191</v>
      </c>
      <c r="AT45">
        <f>IF(D45,P45,(O45+P45)/2)</f>
        <v>31.607137680053711</v>
      </c>
      <c r="AU45">
        <f>0.61365*EXP(17.502*AT45/(240.97+AT45))</f>
        <v>4.6699255202541217</v>
      </c>
      <c r="AV45">
        <f>IF(AS45&lt;&gt;0,(1000-(AR45+U45)/2)/AS45*AL45,0)</f>
        <v>0.83280633671446014</v>
      </c>
      <c r="AW45">
        <f>U45*AA45/1000</f>
        <v>2.7728157843945662</v>
      </c>
      <c r="AX45">
        <f>(AU45-AW45)</f>
        <v>1.8971097358595554</v>
      </c>
      <c r="AY45">
        <f>1/(1.6/F45+1.37/N45)</f>
        <v>0.53719812822327739</v>
      </c>
      <c r="AZ45">
        <f>G45*AA45*0.001</f>
        <v>33.944128336025365</v>
      </c>
      <c r="BA45">
        <f>G45/S45</f>
        <v>0.97122537780501494</v>
      </c>
      <c r="BB45">
        <f>(1-AL45*AA45/AQ45/F45)*100</f>
        <v>65.912557586472715</v>
      </c>
      <c r="BC45">
        <f>(S45-E45/(N45/1.35))</f>
        <v>394.81628421226287</v>
      </c>
      <c r="BD45">
        <f>E45*BB45/100/BC45</f>
        <v>-2.4213393480701779E-3</v>
      </c>
    </row>
    <row r="46" spans="1:56" x14ac:dyDescent="0.35">
      <c r="A46" s="1" t="s">
        <v>0</v>
      </c>
      <c r="B46" s="1" t="s">
        <v>5228</v>
      </c>
      <c r="K46" s="1">
        <v>2.72</v>
      </c>
    </row>
    <row r="47" spans="1:56" x14ac:dyDescent="0.35">
      <c r="A47" s="1" t="s">
        <v>0</v>
      </c>
      <c r="B47" s="1" t="s">
        <v>5227</v>
      </c>
      <c r="K47" s="1">
        <v>2.72</v>
      </c>
    </row>
    <row r="48" spans="1:56" x14ac:dyDescent="0.35">
      <c r="A48" s="1">
        <v>11</v>
      </c>
      <c r="B48" s="1" t="s">
        <v>5226</v>
      </c>
      <c r="C48" s="1">
        <v>2418.000001989305</v>
      </c>
      <c r="D48" s="1">
        <v>0</v>
      </c>
      <c r="E48">
        <f>(R48-S48*(1000-T48)/(1000-U48))*AK48</f>
        <v>-1.4587796313967119</v>
      </c>
      <c r="F48">
        <f>IF(AV48&lt;&gt;0,1/(1/AV48-1/N48),0)</f>
        <v>1.165544360243024</v>
      </c>
      <c r="G48">
        <f>((AY48-AL48/2)*S48-E48)/(AY48+AL48/2)</f>
        <v>383.19056820749347</v>
      </c>
      <c r="H48">
        <f>AL48*1000</f>
        <v>20.213070569895542</v>
      </c>
      <c r="I48">
        <f>(AQ48-AW48)</f>
        <v>1.9160133649847881</v>
      </c>
      <c r="J48">
        <f>(P48+AP48*D48)</f>
        <v>31.992801666259766</v>
      </c>
      <c r="K48" s="1">
        <v>2.72</v>
      </c>
      <c r="L48">
        <f>(K48*AE48+AF48)</f>
        <v>2.140174012184143</v>
      </c>
      <c r="M48" s="1">
        <v>0.5</v>
      </c>
      <c r="N48">
        <f>L48*(M48+1)*(M48+1)/(M48*M48+1)</f>
        <v>3.8523132219314578</v>
      </c>
      <c r="O48" s="1">
        <v>31.408742904663086</v>
      </c>
      <c r="P48" s="1">
        <v>31.992801666259766</v>
      </c>
      <c r="Q48" s="1">
        <v>31.432090759277344</v>
      </c>
      <c r="R48" s="1">
        <v>400.15841674804688</v>
      </c>
      <c r="S48" s="1">
        <v>394.24951171875</v>
      </c>
      <c r="T48" s="1">
        <v>14.479940414428711</v>
      </c>
      <c r="U48" s="1">
        <v>32.234672546386719</v>
      </c>
      <c r="V48" s="1">
        <v>27.794393539428711</v>
      </c>
      <c r="W48" s="1">
        <v>61.874786376953125</v>
      </c>
      <c r="X48" s="1">
        <v>299.6795654296875</v>
      </c>
      <c r="Y48" s="1">
        <v>1598.787109375</v>
      </c>
      <c r="Z48" s="1">
        <v>3.6670524626970291E-2</v>
      </c>
      <c r="AA48" s="1">
        <v>88.635139465332031</v>
      </c>
      <c r="AB48" s="1">
        <v>3.2464115619659424</v>
      </c>
      <c r="AC48" s="1">
        <v>-0.15733933448791504</v>
      </c>
      <c r="AD48" s="1">
        <v>0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1.1017631081973802</v>
      </c>
      <c r="AL48">
        <f>(U48-T48)/(1000-U48)*AK48</f>
        <v>2.0213070569895544E-2</v>
      </c>
      <c r="AM48">
        <f>(P48+273.15)</f>
        <v>305.14280166625974</v>
      </c>
      <c r="AN48">
        <f>(O48+273.15)</f>
        <v>304.55874290466306</v>
      </c>
      <c r="AO48">
        <f>(Y48*AG48+Z48*AH48)*AI48</f>
        <v>255.80593178229174</v>
      </c>
      <c r="AP48">
        <f>((AO48+0.00000010773*(AN48^4-AM48^4))-AL48*44100)/(L48*51.4+0.00000043092*AM48^3)</f>
        <v>-5.2574970863811998</v>
      </c>
      <c r="AQ48">
        <f>0.61365*EXP(17.502*J48/(240.97+J48))</f>
        <v>4.7731380617530847</v>
      </c>
      <c r="AR48">
        <f>AQ48*1000/AA48</f>
        <v>53.851532141155012</v>
      </c>
      <c r="AS48">
        <f>(AR48-U48)</f>
        <v>21.616859594768293</v>
      </c>
      <c r="AT48">
        <f>IF(D48,P48,(O48+P48)/2)</f>
        <v>31.700772285461426</v>
      </c>
      <c r="AU48">
        <f>0.61365*EXP(17.502*AT48/(240.97+AT48))</f>
        <v>4.6948039660810368</v>
      </c>
      <c r="AV48">
        <f>IF(AS48&lt;&gt;0,(1000-(AR48+U48)/2)/AS48*AL48,0)</f>
        <v>0.89481255220601341</v>
      </c>
      <c r="AW48">
        <f>U48*AA48/1000</f>
        <v>2.8571246967682966</v>
      </c>
      <c r="AX48">
        <f>(AU48-AW48)</f>
        <v>1.8376792693127402</v>
      </c>
      <c r="AY48">
        <f>1/(1.6/F48+1.37/N48)</f>
        <v>0.57857660289138002</v>
      </c>
      <c r="AZ48">
        <f>G48*AA48*0.001</f>
        <v>33.964149454871013</v>
      </c>
      <c r="BA48">
        <f>G48/S48</f>
        <v>0.97194937930792979</v>
      </c>
      <c r="BB48">
        <f>(1-AL48*AA48/AQ48/F48)*100</f>
        <v>67.796326047422227</v>
      </c>
      <c r="BC48">
        <f>(S48-E48/(N48/1.35))</f>
        <v>394.76072469363839</v>
      </c>
      <c r="BD48">
        <f>E48*BB48/100/BC48</f>
        <v>-2.5053125433960799E-3</v>
      </c>
    </row>
    <row r="49" spans="1:56" x14ac:dyDescent="0.35">
      <c r="A49" s="1" t="s">
        <v>0</v>
      </c>
      <c r="B49" s="1" t="s">
        <v>5225</v>
      </c>
      <c r="K49" s="1">
        <v>2.72</v>
      </c>
    </row>
    <row r="50" spans="1:56" x14ac:dyDescent="0.35">
      <c r="A50" s="1" t="s">
        <v>0</v>
      </c>
      <c r="B50" s="1" t="s">
        <v>5220</v>
      </c>
      <c r="K50" s="1">
        <v>2.72</v>
      </c>
    </row>
    <row r="51" spans="1:56" x14ac:dyDescent="0.35">
      <c r="A51" s="1">
        <v>12</v>
      </c>
      <c r="B51" s="1" t="s">
        <v>5224</v>
      </c>
      <c r="C51" s="1">
        <v>2623.5000019781291</v>
      </c>
      <c r="D51" s="1">
        <v>0</v>
      </c>
      <c r="E51">
        <f>(R51-S51*(1000-T51)/(1000-U51))*AK51</f>
        <v>-1.4917478731070051</v>
      </c>
      <c r="F51">
        <f>IF(AV51&lt;&gt;0,1/(1/AV51-1/N51),0)</f>
        <v>1.3016628916162054</v>
      </c>
      <c r="G51">
        <f>((AY51-AL51/2)*S51-E51)/(AY51+AL51/2)</f>
        <v>383.25631009669036</v>
      </c>
      <c r="H51">
        <f>AL51*1000</f>
        <v>21.177106815234005</v>
      </c>
      <c r="I51">
        <f>(AQ51-AW51)</f>
        <v>1.8447882345478641</v>
      </c>
      <c r="J51">
        <f>(P51+AP51*D51)</f>
        <v>32.087024688720703</v>
      </c>
      <c r="K51" s="1">
        <v>2.72</v>
      </c>
      <c r="L51">
        <f>(K51*AE51+AF51)</f>
        <v>2.140174012184143</v>
      </c>
      <c r="M51" s="1">
        <v>0.5</v>
      </c>
      <c r="N51">
        <f>L51*(M51+1)*(M51+1)/(M51*M51+1)</f>
        <v>3.8523132219314578</v>
      </c>
      <c r="O51" s="1">
        <v>31.513828277587891</v>
      </c>
      <c r="P51" s="1">
        <v>32.087024688720703</v>
      </c>
      <c r="Q51" s="1">
        <v>31.514724731445313</v>
      </c>
      <c r="R51" s="1">
        <v>400.15359497070313</v>
      </c>
      <c r="S51" s="1">
        <v>393.9342041015625</v>
      </c>
      <c r="T51" s="1">
        <v>14.743155479431152</v>
      </c>
      <c r="U51" s="1">
        <v>33.328151702880859</v>
      </c>
      <c r="V51" s="1">
        <v>28.129440307617188</v>
      </c>
      <c r="W51" s="1">
        <v>63.588977813720703</v>
      </c>
      <c r="X51" s="1">
        <v>299.60711669921875</v>
      </c>
      <c r="Y51" s="1">
        <v>1999.973388671875</v>
      </c>
      <c r="Z51" s="1">
        <v>0.22526454925537109</v>
      </c>
      <c r="AA51" s="1">
        <v>88.629753112792969</v>
      </c>
      <c r="AB51" s="1">
        <v>3.6105687618255615</v>
      </c>
      <c r="AC51" s="1">
        <v>-0.17961335182189941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1.1014967525706569</v>
      </c>
      <c r="AL51">
        <f>(U51-T51)/(1000-U51)*AK51</f>
        <v>2.1177106815234006E-2</v>
      </c>
      <c r="AM51">
        <f>(P51+273.15)</f>
        <v>305.23702468872068</v>
      </c>
      <c r="AN51">
        <f>(O51+273.15)</f>
        <v>304.66382827758787</v>
      </c>
      <c r="AO51">
        <f>(Y51*AG51+Z51*AH51)*AI51</f>
        <v>319.9957350350378</v>
      </c>
      <c r="AP51">
        <f>((AO51+0.00000010773*(AN51^4-AM51^4))-AL51*44100)/(L51*51.4+0.00000043092*AM51^3)</f>
        <v>-5.0786877023151504</v>
      </c>
      <c r="AQ51">
        <f>0.61365*EXP(17.502*J51/(240.97+J51))</f>
        <v>4.7986540916799054</v>
      </c>
      <c r="AR51">
        <f>AQ51*1000/AA51</f>
        <v>54.142699524086339</v>
      </c>
      <c r="AS51">
        <f>(AR51-U51)</f>
        <v>20.81454782120548</v>
      </c>
      <c r="AT51">
        <f>IF(D51,P51,(O51+P51)/2)</f>
        <v>31.800426483154297</v>
      </c>
      <c r="AU51">
        <f>0.61365*EXP(17.502*AT51/(240.97+AT51))</f>
        <v>4.7214084893278159</v>
      </c>
      <c r="AV51">
        <f>IF(AS51&lt;&gt;0,(1000-(AR51+U51)/2)/AS51*AL51,0)</f>
        <v>0.97292130529860854</v>
      </c>
      <c r="AW51">
        <f>U51*AA51/1000</f>
        <v>2.9538658571320413</v>
      </c>
      <c r="AX51">
        <f>(AU51-AW51)</f>
        <v>1.7675426321957746</v>
      </c>
      <c r="AY51">
        <f>1/(1.6/F51+1.37/N51)</f>
        <v>0.63098354331858575</v>
      </c>
      <c r="AZ51">
        <f>G51*AA51*0.001</f>
        <v>33.967912142789693</v>
      </c>
      <c r="BA51">
        <f>G51/S51</f>
        <v>0.97289421965979062</v>
      </c>
      <c r="BB51">
        <f>(1-AL51*AA51/AQ51/F51)*100</f>
        <v>69.951126352312158</v>
      </c>
      <c r="BC51">
        <f>(S51-E51/(N51/1.35))</f>
        <v>394.45697042731956</v>
      </c>
      <c r="BD51">
        <f>E51*BB51/100/BC51</f>
        <v>-2.6453948537012322E-3</v>
      </c>
    </row>
    <row r="52" spans="1:56" x14ac:dyDescent="0.35">
      <c r="A52" s="1" t="s">
        <v>0</v>
      </c>
      <c r="B52" s="1" t="s">
        <v>5223</v>
      </c>
      <c r="K52" s="1">
        <v>1.8305600000000002</v>
      </c>
    </row>
    <row r="53" spans="1:56" x14ac:dyDescent="0.35">
      <c r="A53" s="1" t="s">
        <v>0</v>
      </c>
      <c r="B53" s="1" t="s">
        <v>5222</v>
      </c>
      <c r="K53" s="1">
        <v>1.8305600000000002</v>
      </c>
    </row>
    <row r="54" spans="1:56" x14ac:dyDescent="0.35">
      <c r="A54" s="1" t="s">
        <v>0</v>
      </c>
      <c r="B54" s="1" t="s">
        <v>5221</v>
      </c>
    </row>
    <row r="55" spans="1:56" x14ac:dyDescent="0.35">
      <c r="A55" s="1" t="s">
        <v>0</v>
      </c>
      <c r="B55" s="1" t="s">
        <v>5220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3CCB65-6A4C-4D06-A251-66FC4359031E}">
  <dimension ref="A1:BD55"/>
  <sheetViews>
    <sheetView zoomScale="49" workbookViewId="0">
      <selection activeCell="K18" sqref="K18:K51"/>
    </sheetView>
  </sheetViews>
  <sheetFormatPr defaultRowHeight="14.5" x14ac:dyDescent="0.35"/>
  <sheetData>
    <row r="1" spans="1:56" x14ac:dyDescent="0.35">
      <c r="A1" s="1" t="s">
        <v>70</v>
      </c>
    </row>
    <row r="2" spans="1:56" x14ac:dyDescent="0.35">
      <c r="A2" s="1" t="s">
        <v>2063</v>
      </c>
    </row>
    <row r="3" spans="1:56" x14ac:dyDescent="0.35">
      <c r="A3" s="1" t="s">
        <v>69</v>
      </c>
      <c r="B3" s="1" t="s">
        <v>68</v>
      </c>
    </row>
    <row r="4" spans="1:56" x14ac:dyDescent="0.35">
      <c r="A4" s="1" t="s">
        <v>67</v>
      </c>
      <c r="B4" s="1" t="s">
        <v>66</v>
      </c>
      <c r="C4" s="1">
        <v>1</v>
      </c>
      <c r="D4" s="1">
        <v>0.15999999642372131</v>
      </c>
    </row>
    <row r="5" spans="1:56" x14ac:dyDescent="0.35">
      <c r="A5" s="1" t="s">
        <v>65</v>
      </c>
      <c r="B5" s="1">
        <v>4</v>
      </c>
    </row>
    <row r="6" spans="1:56" x14ac:dyDescent="0.35">
      <c r="A6" s="1" t="s">
        <v>64</v>
      </c>
      <c r="B6" s="1" t="s">
        <v>63</v>
      </c>
    </row>
    <row r="7" spans="1:56" x14ac:dyDescent="0.35">
      <c r="A7" s="1" t="s">
        <v>0</v>
      </c>
      <c r="B7" s="1" t="s">
        <v>62</v>
      </c>
    </row>
    <row r="9" spans="1:56" x14ac:dyDescent="0.35">
      <c r="A9" s="1" t="s">
        <v>61</v>
      </c>
      <c r="B9" s="1" t="s">
        <v>60</v>
      </c>
      <c r="C9" s="1" t="s">
        <v>59</v>
      </c>
      <c r="D9" s="1" t="s">
        <v>58</v>
      </c>
      <c r="E9" s="1" t="s">
        <v>57</v>
      </c>
      <c r="F9" s="1" t="s">
        <v>56</v>
      </c>
      <c r="G9" s="1" t="s">
        <v>55</v>
      </c>
      <c r="H9" s="1" t="s">
        <v>54</v>
      </c>
      <c r="I9" s="1" t="s">
        <v>53</v>
      </c>
      <c r="J9" s="1" t="s">
        <v>52</v>
      </c>
      <c r="K9" s="1" t="s">
        <v>51</v>
      </c>
      <c r="L9" s="1" t="s">
        <v>50</v>
      </c>
      <c r="M9" s="1" t="s">
        <v>49</v>
      </c>
      <c r="N9" s="1" t="s">
        <v>48</v>
      </c>
      <c r="O9" s="1" t="s">
        <v>47</v>
      </c>
      <c r="P9" s="1" t="s">
        <v>46</v>
      </c>
      <c r="Q9" s="1" t="s">
        <v>45</v>
      </c>
      <c r="R9" s="1" t="s">
        <v>44</v>
      </c>
      <c r="S9" s="1" t="s">
        <v>43</v>
      </c>
      <c r="T9" s="1" t="s">
        <v>42</v>
      </c>
      <c r="U9" s="1" t="s">
        <v>41</v>
      </c>
      <c r="V9" s="1" t="s">
        <v>40</v>
      </c>
      <c r="W9" s="1" t="s">
        <v>39</v>
      </c>
      <c r="X9" s="1" t="s">
        <v>38</v>
      </c>
      <c r="Y9" s="1" t="s">
        <v>37</v>
      </c>
      <c r="Z9" s="1" t="s">
        <v>36</v>
      </c>
      <c r="AA9" s="1" t="s">
        <v>35</v>
      </c>
      <c r="AB9" s="1" t="s">
        <v>34</v>
      </c>
      <c r="AC9" s="1" t="s">
        <v>33</v>
      </c>
      <c r="AD9" s="1" t="s">
        <v>32</v>
      </c>
      <c r="AE9" s="1" t="s">
        <v>31</v>
      </c>
      <c r="AF9" s="1" t="s">
        <v>30</v>
      </c>
      <c r="AG9" s="1" t="s">
        <v>29</v>
      </c>
      <c r="AH9" s="1" t="s">
        <v>28</v>
      </c>
      <c r="AI9" s="1" t="s">
        <v>27</v>
      </c>
      <c r="AJ9" s="1" t="s">
        <v>26</v>
      </c>
      <c r="AK9" s="1" t="s">
        <v>25</v>
      </c>
      <c r="AL9" s="1" t="s">
        <v>24</v>
      </c>
      <c r="AM9" s="1" t="s">
        <v>23</v>
      </c>
      <c r="AN9" s="1" t="s">
        <v>22</v>
      </c>
      <c r="AO9" s="1" t="s">
        <v>21</v>
      </c>
      <c r="AP9" s="1" t="s">
        <v>20</v>
      </c>
      <c r="AQ9" s="1" t="s">
        <v>19</v>
      </c>
      <c r="AR9" s="1" t="s">
        <v>18</v>
      </c>
      <c r="AS9" s="1" t="s">
        <v>17</v>
      </c>
      <c r="AT9" s="1" t="s">
        <v>16</v>
      </c>
      <c r="AU9" s="1" t="s">
        <v>15</v>
      </c>
      <c r="AV9" s="1" t="s">
        <v>14</v>
      </c>
      <c r="AW9" s="1" t="s">
        <v>13</v>
      </c>
      <c r="AX9" s="1" t="s">
        <v>12</v>
      </c>
      <c r="AY9" s="1" t="s">
        <v>11</v>
      </c>
      <c r="AZ9" s="1" t="s">
        <v>10</v>
      </c>
      <c r="BA9" s="1" t="s">
        <v>9</v>
      </c>
      <c r="BB9" s="1" t="s">
        <v>8</v>
      </c>
      <c r="BC9" s="1" t="s">
        <v>7</v>
      </c>
      <c r="BD9" s="1" t="s">
        <v>6</v>
      </c>
    </row>
    <row r="10" spans="1:56" x14ac:dyDescent="0.35">
      <c r="A10" s="1" t="s">
        <v>5</v>
      </c>
      <c r="B10" s="1" t="s">
        <v>5</v>
      </c>
      <c r="C10" s="1" t="s">
        <v>5</v>
      </c>
      <c r="D10" s="1" t="s">
        <v>5</v>
      </c>
      <c r="E10" s="1" t="s">
        <v>4</v>
      </c>
      <c r="F10" s="1" t="s">
        <v>4</v>
      </c>
      <c r="G10" s="1" t="s">
        <v>4</v>
      </c>
      <c r="H10" s="1" t="s">
        <v>4</v>
      </c>
      <c r="I10" s="1" t="s">
        <v>4</v>
      </c>
      <c r="J10" s="1" t="s">
        <v>4</v>
      </c>
      <c r="K10" s="1" t="s">
        <v>5</v>
      </c>
      <c r="L10" s="1" t="s">
        <v>4</v>
      </c>
      <c r="M10" s="1" t="s">
        <v>5</v>
      </c>
      <c r="N10" s="1" t="s">
        <v>4</v>
      </c>
      <c r="O10" s="1" t="s">
        <v>5</v>
      </c>
      <c r="P10" s="1" t="s">
        <v>5</v>
      </c>
      <c r="Q10" s="1" t="s">
        <v>5</v>
      </c>
      <c r="R10" s="1" t="s">
        <v>5</v>
      </c>
      <c r="S10" s="1" t="s">
        <v>5</v>
      </c>
      <c r="T10" s="1" t="s">
        <v>5</v>
      </c>
      <c r="U10" s="1" t="s">
        <v>5</v>
      </c>
      <c r="V10" s="1" t="s">
        <v>5</v>
      </c>
      <c r="W10" s="1" t="s">
        <v>5</v>
      </c>
      <c r="X10" s="1" t="s">
        <v>5</v>
      </c>
      <c r="Y10" s="1" t="s">
        <v>5</v>
      </c>
      <c r="Z10" s="1" t="s">
        <v>5</v>
      </c>
      <c r="AA10" s="1" t="s">
        <v>5</v>
      </c>
      <c r="AB10" s="1" t="s">
        <v>5</v>
      </c>
      <c r="AC10" s="1" t="s">
        <v>5</v>
      </c>
      <c r="AD10" s="1" t="s">
        <v>5</v>
      </c>
      <c r="AE10" s="1" t="s">
        <v>5</v>
      </c>
      <c r="AF10" s="1" t="s">
        <v>5</v>
      </c>
      <c r="AG10" s="1" t="s">
        <v>5</v>
      </c>
      <c r="AH10" s="1" t="s">
        <v>5</v>
      </c>
      <c r="AI10" s="1" t="s">
        <v>5</v>
      </c>
      <c r="AJ10" s="1" t="s">
        <v>5</v>
      </c>
      <c r="AK10" s="1" t="s">
        <v>4</v>
      </c>
      <c r="AL10" s="1" t="s">
        <v>4</v>
      </c>
      <c r="AM10" s="1" t="s">
        <v>4</v>
      </c>
      <c r="AN10" s="1" t="s">
        <v>4</v>
      </c>
      <c r="AO10" s="1" t="s">
        <v>4</v>
      </c>
      <c r="AP10" s="1" t="s">
        <v>4</v>
      </c>
      <c r="AQ10" s="1" t="s">
        <v>4</v>
      </c>
      <c r="AR10" s="1" t="s">
        <v>4</v>
      </c>
      <c r="AS10" s="1" t="s">
        <v>4</v>
      </c>
      <c r="AT10" s="1" t="s">
        <v>4</v>
      </c>
      <c r="AU10" s="1" t="s">
        <v>4</v>
      </c>
      <c r="AV10" s="1" t="s">
        <v>4</v>
      </c>
      <c r="AW10" s="1" t="s">
        <v>4</v>
      </c>
      <c r="AX10" s="1" t="s">
        <v>4</v>
      </c>
      <c r="AY10" s="1" t="s">
        <v>4</v>
      </c>
      <c r="AZ10" s="1" t="s">
        <v>4</v>
      </c>
      <c r="BA10" s="1" t="s">
        <v>4</v>
      </c>
      <c r="BB10" s="1" t="s">
        <v>4</v>
      </c>
      <c r="BC10" s="1" t="s">
        <v>4</v>
      </c>
      <c r="BD10" s="1" t="s">
        <v>4</v>
      </c>
    </row>
    <row r="11" spans="1:56" x14ac:dyDescent="0.35">
      <c r="A11" s="1" t="s">
        <v>0</v>
      </c>
      <c r="B11" s="1" t="s">
        <v>2062</v>
      </c>
    </row>
    <row r="12" spans="1:56" x14ac:dyDescent="0.35">
      <c r="A12" s="1" t="s">
        <v>0</v>
      </c>
      <c r="B12" s="1" t="s">
        <v>2061</v>
      </c>
    </row>
    <row r="13" spans="1:56" x14ac:dyDescent="0.35">
      <c r="A13" s="1" t="s">
        <v>0</v>
      </c>
      <c r="B13" s="1" t="s">
        <v>2060</v>
      </c>
    </row>
    <row r="14" spans="1:56" x14ac:dyDescent="0.35">
      <c r="A14" s="1" t="s">
        <v>0</v>
      </c>
      <c r="B14" s="1" t="s">
        <v>2059</v>
      </c>
    </row>
    <row r="15" spans="1:56" x14ac:dyDescent="0.35">
      <c r="A15" s="1" t="s">
        <v>0</v>
      </c>
      <c r="B15" s="1" t="s">
        <v>2058</v>
      </c>
    </row>
    <row r="16" spans="1:56" x14ac:dyDescent="0.35">
      <c r="A16" s="1" t="s">
        <v>0</v>
      </c>
      <c r="B16" s="1" t="s">
        <v>2057</v>
      </c>
    </row>
    <row r="17" spans="1:56" x14ac:dyDescent="0.35">
      <c r="A17" s="1" t="s">
        <v>0</v>
      </c>
      <c r="B17" s="1" t="s">
        <v>2056</v>
      </c>
    </row>
    <row r="18" spans="1:56" x14ac:dyDescent="0.35">
      <c r="A18" s="1">
        <v>1</v>
      </c>
      <c r="B18" s="1" t="s">
        <v>2055</v>
      </c>
      <c r="C18" s="1">
        <v>366.50000470504165</v>
      </c>
      <c r="D18" s="1">
        <v>0</v>
      </c>
      <c r="E18">
        <f>(R18-S18*(1000-T18)/(1000-U18))*AK18</f>
        <v>-4.3627316850259268</v>
      </c>
      <c r="F18">
        <f>IF(AV18&lt;&gt;0,1/(1/AV18-1/N18),0)</f>
        <v>3.855499841254642</v>
      </c>
      <c r="G18">
        <f>((AY18-AL18/2)*S18-E18)/(AY18+AL18/2)</f>
        <v>382.80355732034855</v>
      </c>
      <c r="H18">
        <f>AL18*1000</f>
        <v>38.173590133505023</v>
      </c>
      <c r="I18">
        <f>(AQ18-AW18)</f>
        <v>1.5965817474178379</v>
      </c>
      <c r="J18">
        <f>(P18+AP18*D18)</f>
        <v>31.369594573974609</v>
      </c>
      <c r="K18" s="1"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32.002834320068359</v>
      </c>
      <c r="P18" s="1">
        <v>31.369594573974609</v>
      </c>
      <c r="Q18" s="1">
        <v>32.140941619873047</v>
      </c>
      <c r="R18" s="1">
        <v>399.99688720703125</v>
      </c>
      <c r="S18" s="1">
        <v>390.4453125</v>
      </c>
      <c r="T18" s="1">
        <v>0.55111181735992432</v>
      </c>
      <c r="U18" s="1">
        <v>33.963672637939453</v>
      </c>
      <c r="V18" s="1">
        <v>1.0229353904724121</v>
      </c>
      <c r="W18" s="1">
        <v>63.041007995605469</v>
      </c>
      <c r="X18" s="1">
        <v>300.20339965820313</v>
      </c>
      <c r="Y18" s="1">
        <v>-0.12870301306247711</v>
      </c>
      <c r="Z18" s="1">
        <v>8.3163395524024963E-2</v>
      </c>
      <c r="AA18" s="1">
        <v>88.64599609375</v>
      </c>
      <c r="AB18" s="1">
        <v>1.1212962865829468</v>
      </c>
      <c r="AC18" s="1">
        <v>0.55728358030319214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1.1036889693316287</v>
      </c>
      <c r="AL18">
        <f>(U18-T18)/(1000-U18)*AK18</f>
        <v>3.817359013350502E-2</v>
      </c>
      <c r="AM18">
        <f>(P18+273.15)</f>
        <v>304.51959457397459</v>
      </c>
      <c r="AN18">
        <f>(O18+273.15)</f>
        <v>305.15283432006834</v>
      </c>
      <c r="AO18">
        <f>(Y18*AG18+Z18*AH18)*AI18</f>
        <v>-2.0592481629718495E-2</v>
      </c>
      <c r="AP18">
        <f>((AO18+0.00000010773*(AN18^4-AM18^4))-AL18*44100)/(L18*51.4+0.00000043092*AM18^3)</f>
        <v>-13.716107758449787</v>
      </c>
      <c r="AQ18">
        <f>0.61365*EXP(17.502*J18/(240.97+J18))</f>
        <v>4.6073253394100222</v>
      </c>
      <c r="AR18">
        <f>AQ18*1000/AA18</f>
        <v>51.974432489172088</v>
      </c>
      <c r="AS18">
        <f>(AR18-U18)</f>
        <v>18.010759851232635</v>
      </c>
      <c r="AT18">
        <f>IF(D18,P18,(O18+P18)/2)</f>
        <v>31.686214447021484</v>
      </c>
      <c r="AU18">
        <f>0.61365*EXP(17.502*AT18/(240.97+AT18))</f>
        <v>4.6909284306571033</v>
      </c>
      <c r="AV18">
        <f>IF(AS18&lt;&gt;0,(1000-(AR18+U18)/2)/AS18*AL18,0)</f>
        <v>2.0284156489943155</v>
      </c>
      <c r="AW18">
        <f>U18*AA18/1000</f>
        <v>3.0107435919921843</v>
      </c>
      <c r="AX18">
        <f>(AU18-AW18)</f>
        <v>1.680184838664919</v>
      </c>
      <c r="AY18">
        <f>1/(1.6/F18+1.37/N18)</f>
        <v>1.3604349765765877</v>
      </c>
      <c r="AZ18">
        <f>G18*AA18*0.001</f>
        <v>33.934002646893219</v>
      </c>
      <c r="BA18">
        <f>G18/S18</f>
        <v>0.98042810366777944</v>
      </c>
      <c r="BB18">
        <f>(1-AL18*AA18/AQ18/F18)*100</f>
        <v>80.950106121807579</v>
      </c>
      <c r="BC18">
        <f>(S18-E18/(N18/1.35))</f>
        <v>391.82129588762518</v>
      </c>
      <c r="BD18">
        <f>E18*BB18/100/BC18</f>
        <v>-9.0133843308279216E-3</v>
      </c>
    </row>
    <row r="19" spans="1:56" x14ac:dyDescent="0.35">
      <c r="A19" s="1" t="s">
        <v>0</v>
      </c>
      <c r="B19" s="1" t="s">
        <v>2054</v>
      </c>
      <c r="K19" s="1">
        <v>2.72</v>
      </c>
    </row>
    <row r="20" spans="1:56" x14ac:dyDescent="0.35">
      <c r="A20" s="1" t="s">
        <v>0</v>
      </c>
      <c r="B20" s="1" t="s">
        <v>2053</v>
      </c>
      <c r="K20" s="1">
        <v>2.72</v>
      </c>
    </row>
    <row r="21" spans="1:56" x14ac:dyDescent="0.35">
      <c r="A21" s="1">
        <v>2</v>
      </c>
      <c r="B21" s="1" t="s">
        <v>2052</v>
      </c>
      <c r="C21" s="1">
        <v>571.00000471621752</v>
      </c>
      <c r="D21" s="1">
        <v>0</v>
      </c>
      <c r="E21">
        <f>(R21-S21*(1000-T21)/(1000-U21))*AK21</f>
        <v>-4.2894343100604555</v>
      </c>
      <c r="F21">
        <f>IF(AV21&lt;&gt;0,1/(1/AV21-1/N21),0)</f>
        <v>2.9587260710204029</v>
      </c>
      <c r="G21">
        <f>((AY21-AL21/2)*S21-E21)/(AY21+AL21/2)</f>
        <v>382.80520603796958</v>
      </c>
      <c r="H21">
        <f>AL21*1000</f>
        <v>35.742379646773799</v>
      </c>
      <c r="I21">
        <f>(AQ21-AW21)</f>
        <v>1.735229953991007</v>
      </c>
      <c r="J21">
        <f>(P21+AP21*D21)</f>
        <v>31.293697357177734</v>
      </c>
      <c r="K21" s="1"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31.984682083129883</v>
      </c>
      <c r="P21" s="1">
        <v>31.293697357177734</v>
      </c>
      <c r="Q21" s="1">
        <v>32.156017303466797</v>
      </c>
      <c r="R21" s="1">
        <v>399.79562377929688</v>
      </c>
      <c r="S21" s="1">
        <v>391.01736450195313</v>
      </c>
      <c r="T21" s="1">
        <v>0.82431668043136597</v>
      </c>
      <c r="U21" s="1">
        <v>32.173374176025391</v>
      </c>
      <c r="V21" s="1">
        <v>1.5317239761352539</v>
      </c>
      <c r="W21" s="1">
        <v>59.783737182617188</v>
      </c>
      <c r="X21" s="1">
        <v>300.14108276367188</v>
      </c>
      <c r="Y21" s="1">
        <v>24.075620651245117</v>
      </c>
      <c r="Z21" s="1">
        <v>4.0979303419589996E-2</v>
      </c>
      <c r="AA21" s="1">
        <v>88.652458190917969</v>
      </c>
      <c r="AB21" s="1">
        <v>0.85066485404968262</v>
      </c>
      <c r="AC21" s="1">
        <v>0.64195680618286133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1.1034598631017345</v>
      </c>
      <c r="AL21">
        <f>(U21-T21)/(1000-U21)*AK21</f>
        <v>3.5742379646773799E-2</v>
      </c>
      <c r="AM21">
        <f>(P21+273.15)</f>
        <v>304.44369735717771</v>
      </c>
      <c r="AN21">
        <f>(O21+273.15)</f>
        <v>305.13468208312986</v>
      </c>
      <c r="AO21">
        <f>(Y21*AG21+Z21*AH21)*AI21</f>
        <v>3.8520992180980898</v>
      </c>
      <c r="AP21">
        <f>((AO21+0.00000010773*(AN21^4-AM21^4))-AL21*44100)/(L21*51.4+0.00000043092*AM21^3)</f>
        <v>-12.802051035085817</v>
      </c>
      <c r="AQ21">
        <f>0.61365*EXP(17.502*J21/(240.97+J21))</f>
        <v>4.5874786629918578</v>
      </c>
      <c r="AR21">
        <f>AQ21*1000/AA21</f>
        <v>51.746773373305331</v>
      </c>
      <c r="AS21">
        <f>(AR21-U21)</f>
        <v>19.57339919727994</v>
      </c>
      <c r="AT21">
        <f>IF(D21,P21,(O21+P21)/2)</f>
        <v>31.639189720153809</v>
      </c>
      <c r="AU21">
        <f>0.61365*EXP(17.502*AT21/(240.97+AT21))</f>
        <v>4.6784287019772144</v>
      </c>
      <c r="AV21">
        <f>IF(AS21&lt;&gt;0,(1000-(AR21+U21)/2)/AS21*AL21,0)</f>
        <v>1.7494471151782196</v>
      </c>
      <c r="AW21">
        <f>U21*AA21/1000</f>
        <v>2.8522487090008508</v>
      </c>
      <c r="AX21">
        <f>(AU21-AW21)</f>
        <v>1.8261799929763636</v>
      </c>
      <c r="AY21">
        <f>1/(1.6/F21+1.37/N21)</f>
        <v>1.1616550970756907</v>
      </c>
      <c r="AZ21">
        <f>G21*AA21*0.001</f>
        <v>33.936622523546838</v>
      </c>
      <c r="BA21">
        <f>G21/S21</f>
        <v>0.97899796988698051</v>
      </c>
      <c r="BB21">
        <f>(1-AL21*AA21/AQ21/F21)*100</f>
        <v>76.654916587235107</v>
      </c>
      <c r="BC21">
        <f>(S21-E21/(N21/1.35))</f>
        <v>392.3702302702539</v>
      </c>
      <c r="BD21">
        <f>E21*BB21/100/BC21</f>
        <v>-8.3799993954086632E-3</v>
      </c>
    </row>
    <row r="22" spans="1:56" x14ac:dyDescent="0.35">
      <c r="A22" s="1" t="s">
        <v>0</v>
      </c>
      <c r="B22" s="1" t="s">
        <v>2051</v>
      </c>
      <c r="K22" s="1">
        <v>2.72</v>
      </c>
    </row>
    <row r="23" spans="1:56" x14ac:dyDescent="0.35">
      <c r="A23" s="1" t="s">
        <v>0</v>
      </c>
      <c r="B23" s="1" t="s">
        <v>2050</v>
      </c>
      <c r="K23" s="1">
        <v>2.72</v>
      </c>
    </row>
    <row r="24" spans="1:56" x14ac:dyDescent="0.35">
      <c r="A24" s="1">
        <v>3</v>
      </c>
      <c r="B24" s="1" t="s">
        <v>2049</v>
      </c>
      <c r="C24" s="1">
        <v>775.00000471621752</v>
      </c>
      <c r="D24" s="1">
        <v>0</v>
      </c>
      <c r="E24">
        <f>(R24-S24*(1000-T24)/(1000-U24))*AK24</f>
        <v>-4.1811468257403135</v>
      </c>
      <c r="F24">
        <f>IF(AV24&lt;&gt;0,1/(1/AV24-1/N24),0)</f>
        <v>2.4424430352648776</v>
      </c>
      <c r="G24">
        <f>((AY24-AL24/2)*S24-E24)/(AY24+AL24/2)</f>
        <v>383.14804539145609</v>
      </c>
      <c r="H24">
        <f>AL24*1000</f>
        <v>33.734424816243731</v>
      </c>
      <c r="I24">
        <f>(AQ24-AW24)</f>
        <v>1.8437467123830742</v>
      </c>
      <c r="J24">
        <f>(P24+AP24*D24)</f>
        <v>31.254770278930664</v>
      </c>
      <c r="K24" s="1"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31.935155868530273</v>
      </c>
      <c r="P24" s="1">
        <v>31.254770278930664</v>
      </c>
      <c r="Q24" s="1">
        <v>32.121986389160156</v>
      </c>
      <c r="R24" s="1">
        <v>400.00515747070313</v>
      </c>
      <c r="S24" s="1">
        <v>391.81747436523438</v>
      </c>
      <c r="T24" s="1">
        <v>1.2134371995925903</v>
      </c>
      <c r="U24" s="1">
        <v>30.83629035949707</v>
      </c>
      <c r="V24" s="1">
        <v>2.261000394821167</v>
      </c>
      <c r="W24" s="1">
        <v>57.457328796386719</v>
      </c>
      <c r="X24" s="1">
        <v>300.20123291015625</v>
      </c>
      <c r="Y24" s="1">
        <v>50.649627685546875</v>
      </c>
      <c r="Z24" s="1">
        <v>3.6158768925815821E-3</v>
      </c>
      <c r="AA24" s="1">
        <v>88.648200988769531</v>
      </c>
      <c r="AB24" s="1">
        <v>0.65472978353500366</v>
      </c>
      <c r="AC24" s="1">
        <v>0.68488359451293945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1.1036810033461624</v>
      </c>
      <c r="AL24">
        <f>(U24-T24)/(1000-U24)*AK24</f>
        <v>3.3734424816243731E-2</v>
      </c>
      <c r="AM24">
        <f>(P24+273.15)</f>
        <v>304.40477027893064</v>
      </c>
      <c r="AN24">
        <f>(O24+273.15)</f>
        <v>305.08515586853025</v>
      </c>
      <c r="AO24">
        <f>(Y24*AG24+Z24*AH24)*AI24</f>
        <v>8.103940248550316</v>
      </c>
      <c r="AP24">
        <f>((AO24+0.00000010773*(AN24^4-AM24^4))-AL24*44100)/(L24*51.4+0.00000043092*AM24^3)</f>
        <v>-12.043945789254543</v>
      </c>
      <c r="AQ24">
        <f>0.61365*EXP(17.502*J24/(240.97+J24))</f>
        <v>4.5773283779198266</v>
      </c>
      <c r="AR24">
        <f>AQ24*1000/AA24</f>
        <v>51.634757692372219</v>
      </c>
      <c r="AS24">
        <f>(AR24-U24)</f>
        <v>20.798467332875148</v>
      </c>
      <c r="AT24">
        <f>IF(D24,P24,(O24+P24)/2)</f>
        <v>31.594963073730469</v>
      </c>
      <c r="AU24">
        <f>0.61365*EXP(17.502*AT24/(240.97+AT24))</f>
        <v>4.6666992108117897</v>
      </c>
      <c r="AV24">
        <f>IF(AS24&lt;&gt;0,(1000-(AR24+U24)/2)/AS24*AL24,0)</f>
        <v>1.5550842095036879</v>
      </c>
      <c r="AW24">
        <f>U24*AA24/1000</f>
        <v>2.7335816655367524</v>
      </c>
      <c r="AX24">
        <f>(AU24-AW24)</f>
        <v>1.9331175452750373</v>
      </c>
      <c r="AY24">
        <f>1/(1.6/F24+1.37/N24)</f>
        <v>1.0254840580453854</v>
      </c>
      <c r="AZ24">
        <f>G24*AA24*0.001</f>
        <v>33.965384936315992</v>
      </c>
      <c r="BA24">
        <f>G24/S24</f>
        <v>0.97787380721642592</v>
      </c>
      <c r="BB24">
        <f>(1-AL24*AA24/AQ24/F24)*100</f>
        <v>73.251050993439122</v>
      </c>
      <c r="BC24">
        <f>(S24-E24/(N24/1.35))</f>
        <v>393.1361868116557</v>
      </c>
      <c r="BD24">
        <f>E24*BB24/100/BC24</f>
        <v>-7.790516610217053E-3</v>
      </c>
    </row>
    <row r="25" spans="1:56" x14ac:dyDescent="0.35">
      <c r="A25" s="1" t="s">
        <v>0</v>
      </c>
      <c r="B25" s="1" t="s">
        <v>2048</v>
      </c>
      <c r="K25" s="1">
        <v>2.72</v>
      </c>
    </row>
    <row r="26" spans="1:56" x14ac:dyDescent="0.35">
      <c r="A26" s="1" t="s">
        <v>0</v>
      </c>
      <c r="B26" s="1" t="s">
        <v>2047</v>
      </c>
      <c r="K26" s="1">
        <v>2.72</v>
      </c>
    </row>
    <row r="27" spans="1:56" x14ac:dyDescent="0.35">
      <c r="A27" s="1">
        <v>4</v>
      </c>
      <c r="B27" s="1" t="s">
        <v>2046</v>
      </c>
      <c r="C27" s="1">
        <v>979.00000471621752</v>
      </c>
      <c r="D27" s="1">
        <v>0</v>
      </c>
      <c r="E27">
        <f>(R27-S27*(1000-T27)/(1000-U27))*AK27</f>
        <v>-4.1359779009459645</v>
      </c>
      <c r="F27">
        <f>IF(AV27&lt;&gt;0,1/(1/AV27-1/N27),0)</f>
        <v>2.195216229485152</v>
      </c>
      <c r="G27">
        <f>((AY27-AL27/2)*S27-E27)/(AY27+AL27/2)</f>
        <v>383.4301143704123</v>
      </c>
      <c r="H27">
        <f>AL27*1000</f>
        <v>32.381258027993816</v>
      </c>
      <c r="I27">
        <f>(AQ27-AW27)</f>
        <v>1.8972955127333013</v>
      </c>
      <c r="J27">
        <f>(P27+AP27*D27)</f>
        <v>31.232339859008789</v>
      </c>
      <c r="K27" s="1"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31.885219573974609</v>
      </c>
      <c r="P27" s="1">
        <v>31.232339859008789</v>
      </c>
      <c r="Q27" s="1">
        <v>32.078094482421875</v>
      </c>
      <c r="R27" s="1">
        <v>400.02777099609375</v>
      </c>
      <c r="S27" s="1">
        <v>392.26522827148438</v>
      </c>
      <c r="T27" s="1">
        <v>1.7096956968307495</v>
      </c>
      <c r="U27" s="1">
        <v>30.168249130249023</v>
      </c>
      <c r="V27" s="1">
        <v>3.1945021152496338</v>
      </c>
      <c r="W27" s="1">
        <v>56.368240356445313</v>
      </c>
      <c r="X27" s="1">
        <v>300.15542602539063</v>
      </c>
      <c r="Y27" s="1">
        <v>100.72636413574219</v>
      </c>
      <c r="Z27" s="1">
        <v>0.15427859127521515</v>
      </c>
      <c r="AA27" s="1">
        <v>88.642631530761719</v>
      </c>
      <c r="AB27" s="1">
        <v>0.47521317005157471</v>
      </c>
      <c r="AC27" s="1">
        <v>0.69138699769973755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1.103512595681583</v>
      </c>
      <c r="AL27">
        <f>(U27-T27)/(1000-U27)*AK27</f>
        <v>3.2381258027993819E-2</v>
      </c>
      <c r="AM27">
        <f>(P27+273.15)</f>
        <v>304.38233985900877</v>
      </c>
      <c r="AN27">
        <f>(O27+273.15)</f>
        <v>305.03521957397459</v>
      </c>
      <c r="AO27">
        <f>(Y27*AG27+Z27*AH27)*AI27</f>
        <v>16.116217901493201</v>
      </c>
      <c r="AP27">
        <f>((AO27+0.00000010773*(AN27^4-AM27^4))-AL27*44100)/(L27*51.4+0.00000043092*AM27^3)</f>
        <v>-11.492882788495834</v>
      </c>
      <c r="AQ27">
        <f>0.61365*EXP(17.502*J27/(240.97+J27))</f>
        <v>4.5714885043141882</v>
      </c>
      <c r="AR27">
        <f>AQ27*1000/AA27</f>
        <v>51.572120833616516</v>
      </c>
      <c r="AS27">
        <f>(AR27-U27)</f>
        <v>21.403871703367493</v>
      </c>
      <c r="AT27">
        <f>IF(D27,P27,(O27+P27)/2)</f>
        <v>31.558779716491699</v>
      </c>
      <c r="AU27">
        <f>0.61365*EXP(17.502*AT27/(240.97+AT27))</f>
        <v>4.6571219590574877</v>
      </c>
      <c r="AV27">
        <f>IF(AS27&lt;&gt;0,(1000-(AR27+U27)/2)/AS27*AL27,0)</f>
        <v>1.4510379455113094</v>
      </c>
      <c r="AW27">
        <f>U27*AA27/1000</f>
        <v>2.6741929915808869</v>
      </c>
      <c r="AX27">
        <f>(AU27-AW27)</f>
        <v>1.9829289674766009</v>
      </c>
      <c r="AY27">
        <f>1/(1.6/F27+1.37/N27)</f>
        <v>0.95335699278672081</v>
      </c>
      <c r="AZ27">
        <f>G27*AA27*0.001</f>
        <v>33.98825434593428</v>
      </c>
      <c r="BA27">
        <f>G27/S27</f>
        <v>0.97747668346744887</v>
      </c>
      <c r="BB27">
        <f>(1-AL27*AA27/AQ27/F27)*100</f>
        <v>71.397669479270817</v>
      </c>
      <c r="BC27">
        <f>(S27-E27/(N27/1.35))</f>
        <v>393.56969466872346</v>
      </c>
      <c r="BD27">
        <f>E27*BB27/100/BC27</f>
        <v>-7.5030975998766443E-3</v>
      </c>
    </row>
    <row r="28" spans="1:56" x14ac:dyDescent="0.35">
      <c r="A28" s="1" t="s">
        <v>0</v>
      </c>
      <c r="B28" s="1" t="s">
        <v>2045</v>
      </c>
      <c r="K28" s="1">
        <v>2.72</v>
      </c>
    </row>
    <row r="29" spans="1:56" x14ac:dyDescent="0.35">
      <c r="A29" s="1" t="s">
        <v>0</v>
      </c>
      <c r="B29" s="1" t="s">
        <v>2044</v>
      </c>
      <c r="K29" s="1">
        <v>2.72</v>
      </c>
    </row>
    <row r="30" spans="1:56" x14ac:dyDescent="0.35">
      <c r="A30" s="1">
        <v>5</v>
      </c>
      <c r="B30" s="1" t="s">
        <v>2043</v>
      </c>
      <c r="C30" s="1">
        <v>1183.0000047162175</v>
      </c>
      <c r="D30" s="1">
        <v>0</v>
      </c>
      <c r="E30">
        <f>(R30-S30*(1000-T30)/(1000-U30))*AK30</f>
        <v>-4.0339172421200979</v>
      </c>
      <c r="F30">
        <f>IF(AV30&lt;&gt;0,1/(1/AV30-1/N30),0)</f>
        <v>2.1065272959080068</v>
      </c>
      <c r="G30">
        <f>((AY30-AL30/2)*S30-E30)/(AY30+AL30/2)</f>
        <v>383.63102849912207</v>
      </c>
      <c r="H30">
        <f>AL30*1000</f>
        <v>31.590737439967057</v>
      </c>
      <c r="I30">
        <f>(AQ30-AW30)</f>
        <v>1.902678765323647</v>
      </c>
      <c r="J30">
        <f>(P30+AP30*D30)</f>
        <v>31.211801528930664</v>
      </c>
      <c r="K30" s="1"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31.850601196289063</v>
      </c>
      <c r="P30" s="1">
        <v>31.211801528930664</v>
      </c>
      <c r="Q30" s="1">
        <v>32.041500091552734</v>
      </c>
      <c r="R30" s="1">
        <v>400.092041015625</v>
      </c>
      <c r="S30" s="1">
        <v>392.51141357421875</v>
      </c>
      <c r="T30" s="1">
        <v>2.2814624309539795</v>
      </c>
      <c r="U30" s="1">
        <v>30.047101974487305</v>
      </c>
      <c r="V30" s="1">
        <v>4.2712178230285645</v>
      </c>
      <c r="W30" s="1">
        <v>56.252391815185547</v>
      </c>
      <c r="X30" s="1">
        <v>300.17300415039063</v>
      </c>
      <c r="Y30" s="1">
        <v>149.52119445800781</v>
      </c>
      <c r="Z30" s="1">
        <v>7.3521628975868225E-2</v>
      </c>
      <c r="AA30" s="1">
        <v>88.643096923828125</v>
      </c>
      <c r="AB30" s="1">
        <v>0.44749253988265991</v>
      </c>
      <c r="AC30" s="1">
        <v>0.69317430257797241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1.1035772211411419</v>
      </c>
      <c r="AL30">
        <f>(U30-T30)/(1000-U30)*AK30</f>
        <v>3.1590737439967057E-2</v>
      </c>
      <c r="AM30">
        <f>(P30+273.15)</f>
        <v>304.36180152893064</v>
      </c>
      <c r="AN30">
        <f>(O30+273.15)</f>
        <v>305.00060119628904</v>
      </c>
      <c r="AO30">
        <f>(Y30*AG30+Z30*AH30)*AI30</f>
        <v>23.923390578551789</v>
      </c>
      <c r="AP30">
        <f>((AO30+0.00000010773*(AN30^4-AM30^4))-AL30*44100)/(L30*51.4+0.00000043092*AM30^3)</f>
        <v>-11.145232671872357</v>
      </c>
      <c r="AQ30">
        <f>0.61365*EXP(17.502*J30/(240.97+J30))</f>
        <v>4.5661469379282726</v>
      </c>
      <c r="AR30">
        <f>AQ30*1000/AA30</f>
        <v>51.511590821922738</v>
      </c>
      <c r="AS30">
        <f>(AR30-U30)</f>
        <v>21.464488847435433</v>
      </c>
      <c r="AT30">
        <f>IF(D30,P30,(O30+P30)/2)</f>
        <v>31.531201362609863</v>
      </c>
      <c r="AU30">
        <f>0.61365*EXP(17.502*AT30/(240.97+AT30))</f>
        <v>4.649833834756234</v>
      </c>
      <c r="AV30">
        <f>IF(AS30&lt;&gt;0,(1000-(AR30+U30)/2)/AS30*AL30,0)</f>
        <v>1.4117497989498327</v>
      </c>
      <c r="AW30">
        <f>U30*AA30/1000</f>
        <v>2.6634681726046257</v>
      </c>
      <c r="AX30">
        <f>(AU30-AW30)</f>
        <v>1.9863656621516084</v>
      </c>
      <c r="AY30">
        <f>1/(1.6/F30+1.37/N30)</f>
        <v>0.92625924890619149</v>
      </c>
      <c r="AZ30">
        <f>G30*AA30*0.001</f>
        <v>34.006242442235546</v>
      </c>
      <c r="BA30">
        <f>G30/S30</f>
        <v>0.97737547299776162</v>
      </c>
      <c r="BB30">
        <f>(1-AL30*AA30/AQ30/F30)*100</f>
        <v>70.886949702521179</v>
      </c>
      <c r="BC30">
        <f>(S30-E30/(N30/1.35))</f>
        <v>393.78369055867398</v>
      </c>
      <c r="BD30">
        <f>E30*BB30/100/BC30</f>
        <v>-7.2616539359619155E-3</v>
      </c>
    </row>
    <row r="31" spans="1:56" x14ac:dyDescent="0.35">
      <c r="A31" s="1" t="s">
        <v>0</v>
      </c>
      <c r="B31" s="1" t="s">
        <v>2042</v>
      </c>
      <c r="K31" s="1">
        <v>2.72</v>
      </c>
    </row>
    <row r="32" spans="1:56" x14ac:dyDescent="0.35">
      <c r="A32" s="1" t="s">
        <v>0</v>
      </c>
      <c r="B32" s="1" t="s">
        <v>2041</v>
      </c>
      <c r="K32" s="1">
        <v>2.72</v>
      </c>
    </row>
    <row r="33" spans="1:56" x14ac:dyDescent="0.35">
      <c r="A33" s="1">
        <v>6</v>
      </c>
      <c r="B33" s="1" t="s">
        <v>2040</v>
      </c>
      <c r="C33" s="1">
        <v>1387.0000047162175</v>
      </c>
      <c r="D33" s="1">
        <v>0</v>
      </c>
      <c r="E33">
        <f>(R33-S33*(1000-T33)/(1000-U33))*AK33</f>
        <v>-3.6481544776026111</v>
      </c>
      <c r="F33">
        <f>IF(AV33&lt;&gt;0,1/(1/AV33-1/N33),0)</f>
        <v>2.0785328119494895</v>
      </c>
      <c r="G33">
        <f>((AY33-AL33/2)*S33-E33)/(AY33+AL33/2)</f>
        <v>383.07320929289449</v>
      </c>
      <c r="H33">
        <f>AL33*1000</f>
        <v>31.158826247957471</v>
      </c>
      <c r="I33">
        <f>(AQ33-AW33)</f>
        <v>1.8933192113518973</v>
      </c>
      <c r="J33">
        <f>(P33+AP33*D33)</f>
        <v>31.249217987060547</v>
      </c>
      <c r="K33" s="1"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31.842781066894531</v>
      </c>
      <c r="P33" s="1">
        <v>31.249217987060547</v>
      </c>
      <c r="Q33" s="1">
        <v>32.023162841796875</v>
      </c>
      <c r="R33" s="1">
        <v>400.03079223632813</v>
      </c>
      <c r="S33" s="1">
        <v>392.26177978515625</v>
      </c>
      <c r="T33" s="1">
        <v>2.8837845325469971</v>
      </c>
      <c r="U33" s="1">
        <v>30.261964797973633</v>
      </c>
      <c r="V33" s="1">
        <v>5.4013400077819824</v>
      </c>
      <c r="W33" s="1">
        <v>56.6807861328125</v>
      </c>
      <c r="X33" s="1">
        <v>300.1925048828125</v>
      </c>
      <c r="Y33" s="1">
        <v>300.3389892578125</v>
      </c>
      <c r="Z33" s="1">
        <v>8.6780577898025513E-2</v>
      </c>
      <c r="AA33" s="1">
        <v>88.644706726074219</v>
      </c>
      <c r="AB33" s="1">
        <v>0.40314745903015137</v>
      </c>
      <c r="AC33" s="1">
        <v>0.68896889686584473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1.1036489150103399</v>
      </c>
      <c r="AL33">
        <f>(U33-T33)/(1000-U33)*AK33</f>
        <v>3.1158826247957471E-2</v>
      </c>
      <c r="AM33">
        <f>(P33+273.15)</f>
        <v>304.39921798706052</v>
      </c>
      <c r="AN33">
        <f>(O33+273.15)</f>
        <v>304.99278106689451</v>
      </c>
      <c r="AO33">
        <f>(Y33*AG33+Z33*AH33)*AI33</f>
        <v>48.054237207154074</v>
      </c>
      <c r="AP33">
        <f>((AO33+0.00000010773*(AN33^4-AM33^4))-AL33*44100)/(L33*51.4+0.00000043092*AM33^3)</f>
        <v>-10.795870569639135</v>
      </c>
      <c r="AQ33">
        <f>0.61365*EXP(17.502*J33/(240.97+J33))</f>
        <v>4.5758822058230519</v>
      </c>
      <c r="AR33">
        <f>AQ33*1000/AA33</f>
        <v>51.620478817344747</v>
      </c>
      <c r="AS33">
        <f>(AR33-U33)</f>
        <v>21.358514019371114</v>
      </c>
      <c r="AT33">
        <f>IF(D33,P33,(O33+P33)/2)</f>
        <v>31.545999526977539</v>
      </c>
      <c r="AU33">
        <f>0.61365*EXP(17.502*AT33/(240.97+AT33))</f>
        <v>4.6537433059682725</v>
      </c>
      <c r="AV33">
        <f>IF(AS33&lt;&gt;0,(1000-(AR33+U33)/2)/AS33*AL33,0)</f>
        <v>1.3991210158239942</v>
      </c>
      <c r="AW33">
        <f>U33*AA33/1000</f>
        <v>2.6825629944711546</v>
      </c>
      <c r="AX33">
        <f>(AU33-AW33)</f>
        <v>1.9711803114971178</v>
      </c>
      <c r="AY33">
        <f>1/(1.6/F33+1.37/N33)</f>
        <v>0.91756488496444399</v>
      </c>
      <c r="AZ33">
        <f>G33*AA33*0.001</f>
        <v>33.957412292384682</v>
      </c>
      <c r="BA33">
        <f>G33/S33</f>
        <v>0.97657541222268862</v>
      </c>
      <c r="BB33">
        <f>(1-AL33*AA33/AQ33/F33)*100</f>
        <v>70.959627943826362</v>
      </c>
      <c r="BC33">
        <f>(S33-E33/(N33/1.35))</f>
        <v>393.41238915540492</v>
      </c>
      <c r="BD33">
        <f>E33*BB33/100/BC33</f>
        <v>-6.5801609595478846E-3</v>
      </c>
    </row>
    <row r="34" spans="1:56" x14ac:dyDescent="0.35">
      <c r="A34" s="1" t="s">
        <v>0</v>
      </c>
      <c r="B34" s="1" t="s">
        <v>2039</v>
      </c>
      <c r="K34" s="1">
        <v>2.72</v>
      </c>
    </row>
    <row r="35" spans="1:56" x14ac:dyDescent="0.35">
      <c r="A35" s="1" t="s">
        <v>0</v>
      </c>
      <c r="B35" s="1" t="s">
        <v>2038</v>
      </c>
      <c r="K35" s="1">
        <v>2.72</v>
      </c>
    </row>
    <row r="36" spans="1:56" x14ac:dyDescent="0.35">
      <c r="A36" s="1">
        <v>7</v>
      </c>
      <c r="B36" s="1" t="s">
        <v>2037</v>
      </c>
      <c r="C36" s="1">
        <v>1591.0000047162175</v>
      </c>
      <c r="D36" s="1">
        <v>0</v>
      </c>
      <c r="E36">
        <f>(R36-S36*(1000-T36)/(1000-U36))*AK36</f>
        <v>-3.227046595458579</v>
      </c>
      <c r="F36">
        <f>IF(AV36&lt;&gt;0,1/(1/AV36-1/N36),0)</f>
        <v>2.0446280794301295</v>
      </c>
      <c r="G36">
        <f>((AY36-AL36/2)*S36-E36)/(AY36+AL36/2)</f>
        <v>382.42892546392818</v>
      </c>
      <c r="H36">
        <f>AL36*1000</f>
        <v>30.794872552426462</v>
      </c>
      <c r="I36">
        <f>(AQ36-AW36)</f>
        <v>1.891592983181694</v>
      </c>
      <c r="J36">
        <f>(P36+AP36*D36)</f>
        <v>31.328527450561523</v>
      </c>
      <c r="K36" s="1"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31.854246139526367</v>
      </c>
      <c r="P36" s="1">
        <v>31.328527450561523</v>
      </c>
      <c r="Q36" s="1">
        <v>32.020706176757813</v>
      </c>
      <c r="R36" s="1">
        <v>400.03384399414063</v>
      </c>
      <c r="S36" s="1">
        <v>392.018798828125</v>
      </c>
      <c r="T36" s="1">
        <v>3.4617934226989746</v>
      </c>
      <c r="U36" s="1">
        <v>30.515174865722656</v>
      </c>
      <c r="V36" s="1">
        <v>6.4796843528747559</v>
      </c>
      <c r="W36" s="1">
        <v>57.117416381835938</v>
      </c>
      <c r="X36" s="1">
        <v>300.16964721679688</v>
      </c>
      <c r="Y36" s="1">
        <v>501.30905151367188</v>
      </c>
      <c r="Z36" s="1">
        <v>7.3520109057426453E-2</v>
      </c>
      <c r="AA36" s="1">
        <v>88.643905639648438</v>
      </c>
      <c r="AB36" s="1">
        <v>0.42698016762733459</v>
      </c>
      <c r="AC36" s="1">
        <v>0.68524205684661865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1.1035648794735176</v>
      </c>
      <c r="AL36">
        <f>(U36-T36)/(1000-U36)*AK36</f>
        <v>3.0794872552426463E-2</v>
      </c>
      <c r="AM36">
        <f>(P36+273.15)</f>
        <v>304.4785274505615</v>
      </c>
      <c r="AN36">
        <f>(O36+273.15)</f>
        <v>305.00424613952634</v>
      </c>
      <c r="AO36">
        <f>(Y36*AG36+Z36*AH36)*AI36</f>
        <v>80.209446449366624</v>
      </c>
      <c r="AP36">
        <f>((AO36+0.00000010773*(AN36^4-AM36^4))-AL36*44100)/(L36*51.4+0.00000043092*AM36^3)</f>
        <v>-10.407194752158842</v>
      </c>
      <c r="AQ36">
        <f>0.61365*EXP(17.502*J36/(240.97+J36))</f>
        <v>4.5965772645561849</v>
      </c>
      <c r="AR36">
        <f>AQ36*1000/AA36</f>
        <v>51.854408167009268</v>
      </c>
      <c r="AS36">
        <f>(AR36-U36)</f>
        <v>21.339233301286612</v>
      </c>
      <c r="AT36">
        <f>IF(D36,P36,(O36+P36)/2)</f>
        <v>31.591386795043945</v>
      </c>
      <c r="AU36">
        <f>0.61365*EXP(17.502*AT36/(240.97+AT36))</f>
        <v>4.6657518544476302</v>
      </c>
      <c r="AV36">
        <f>IF(AS36&lt;&gt;0,(1000-(AR36+U36)/2)/AS36*AL36,0)</f>
        <v>1.3836763359628981</v>
      </c>
      <c r="AW36">
        <f>U36*AA36/1000</f>
        <v>2.7049842813744909</v>
      </c>
      <c r="AX36">
        <f>(AU36-AW36)</f>
        <v>1.9607675730731393</v>
      </c>
      <c r="AY36">
        <f>1/(1.6/F36+1.37/N36)</f>
        <v>0.90694241292675426</v>
      </c>
      <c r="AZ36">
        <f>G36*AA36*0.001</f>
        <v>33.899993582696595</v>
      </c>
      <c r="BA36">
        <f>G36/S36</f>
        <v>0.97553721047851749</v>
      </c>
      <c r="BB36">
        <f>(1-AL36*AA36/AQ36/F36)*100</f>
        <v>70.954530000434275</v>
      </c>
      <c r="BC36">
        <f>(S36-E36/(N36/1.35))</f>
        <v>393.03659291380848</v>
      </c>
      <c r="BD36">
        <f>E36*BB36/100/BC36</f>
        <v>-5.8257571584556783E-3</v>
      </c>
    </row>
    <row r="37" spans="1:56" x14ac:dyDescent="0.35">
      <c r="A37" s="1" t="s">
        <v>0</v>
      </c>
      <c r="B37" s="1" t="s">
        <v>2036</v>
      </c>
      <c r="K37" s="1">
        <v>2.72</v>
      </c>
    </row>
    <row r="38" spans="1:56" x14ac:dyDescent="0.35">
      <c r="A38" s="1" t="s">
        <v>0</v>
      </c>
      <c r="B38" s="1" t="s">
        <v>2035</v>
      </c>
      <c r="K38" s="1">
        <v>2.72</v>
      </c>
    </row>
    <row r="39" spans="1:56" x14ac:dyDescent="0.35">
      <c r="A39" s="1">
        <v>8</v>
      </c>
      <c r="B39" s="1" t="s">
        <v>2034</v>
      </c>
      <c r="C39" s="1">
        <v>1795.0000047162175</v>
      </c>
      <c r="D39" s="1">
        <v>0</v>
      </c>
      <c r="E39">
        <f>(R39-S39*(1000-T39)/(1000-U39))*AK39</f>
        <v>-2.7982992651252712</v>
      </c>
      <c r="F39">
        <f>IF(AV39&lt;&gt;0,1/(1/AV39-1/N39),0)</f>
        <v>1.8436705137613998</v>
      </c>
      <c r="G39">
        <f>((AY39-AL39/2)*S39-E39)/(AY39+AL39/2)</f>
        <v>381.81035013494312</v>
      </c>
      <c r="H39">
        <f>AL39*1000</f>
        <v>29.591611807297451</v>
      </c>
      <c r="I39">
        <f>(AQ39-AW39)</f>
        <v>1.9520231013347638</v>
      </c>
      <c r="J39">
        <f>(P39+AP39*D39)</f>
        <v>31.39964485168457</v>
      </c>
      <c r="K39" s="1"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31.890501022338867</v>
      </c>
      <c r="P39" s="1">
        <v>31.39964485168457</v>
      </c>
      <c r="Q39" s="1">
        <v>32.040454864501953</v>
      </c>
      <c r="R39" s="1">
        <v>400.0665283203125</v>
      </c>
      <c r="S39" s="1">
        <v>392.0882568359375</v>
      </c>
      <c r="T39" s="1">
        <v>4.0337471961975098</v>
      </c>
      <c r="U39" s="1">
        <v>30.043638229370117</v>
      </c>
      <c r="V39" s="1">
        <v>7.5347452163696289</v>
      </c>
      <c r="W39" s="1">
        <v>56.11932373046875</v>
      </c>
      <c r="X39" s="1">
        <v>300.15887451171875</v>
      </c>
      <c r="Y39" s="1">
        <v>751.3109130859375</v>
      </c>
      <c r="Z39" s="1">
        <v>0.15909920632839203</v>
      </c>
      <c r="AA39" s="1">
        <v>88.643753051757813</v>
      </c>
      <c r="AB39" s="1">
        <v>0.31259569525718689</v>
      </c>
      <c r="AC39" s="1">
        <v>0.72878336906433105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1.1035252739401422</v>
      </c>
      <c r="AL39">
        <f>(U39-T39)/(1000-U39)*AK39</f>
        <v>2.9591611807297451E-2</v>
      </c>
      <c r="AM39">
        <f>(P39+273.15)</f>
        <v>304.54964485168455</v>
      </c>
      <c r="AN39">
        <f>(O39+273.15)</f>
        <v>305.04050102233884</v>
      </c>
      <c r="AO39">
        <f>(Y39*AG39+Z39*AH39)*AI39</f>
        <v>120.20974340685279</v>
      </c>
      <c r="AP39">
        <f>((AO39+0.00000010773*(AN39^4-AM39^4))-AL39*44100)/(L39*51.4+0.00000043092*AM39^3)</f>
        <v>-9.6482083886271468</v>
      </c>
      <c r="AQ39">
        <f>0.61365*EXP(17.502*J39/(240.97+J39))</f>
        <v>4.6152039493153989</v>
      </c>
      <c r="AR39">
        <f>AQ39*1000/AA39</f>
        <v>52.064627121785421</v>
      </c>
      <c r="AS39">
        <f>(AR39-U39)</f>
        <v>22.020988892415303</v>
      </c>
      <c r="AT39">
        <f>IF(D39,P39,(O39+P39)/2)</f>
        <v>31.645072937011719</v>
      </c>
      <c r="AU39">
        <f>0.61365*EXP(17.502*AT39/(240.97+AT39))</f>
        <v>4.6799909416906944</v>
      </c>
      <c r="AV39">
        <f>IF(AS39&lt;&gt;0,(1000-(AR39+U39)/2)/AS39*AL39,0)</f>
        <v>1.2886230490698027</v>
      </c>
      <c r="AW39">
        <f>U39*AA39/1000</f>
        <v>2.6631808479806351</v>
      </c>
      <c r="AX39">
        <f>(AU39-AW39)</f>
        <v>2.0168100937100593</v>
      </c>
      <c r="AY39">
        <f>1/(1.6/F39+1.37/N39)</f>
        <v>0.84182067072888567</v>
      </c>
      <c r="AZ39">
        <f>G39*AA39*0.001</f>
        <v>33.845102389967082</v>
      </c>
      <c r="BA39">
        <f>G39/S39</f>
        <v>0.973786752034007</v>
      </c>
      <c r="BB39">
        <f>(1-AL39*AA39/AQ39/F39)*100</f>
        <v>69.172198865154087</v>
      </c>
      <c r="BC39">
        <f>(S39-E39/(N39/1.35))</f>
        <v>392.97082619394587</v>
      </c>
      <c r="BD39">
        <f>E39*BB39/100/BC39</f>
        <v>-4.9256713310297604E-3</v>
      </c>
    </row>
    <row r="40" spans="1:56" x14ac:dyDescent="0.35">
      <c r="A40" s="1" t="s">
        <v>0</v>
      </c>
      <c r="B40" s="1" t="s">
        <v>2033</v>
      </c>
      <c r="K40" s="1">
        <v>2.72</v>
      </c>
    </row>
    <row r="41" spans="1:56" x14ac:dyDescent="0.35">
      <c r="A41" s="1" t="s">
        <v>0</v>
      </c>
      <c r="B41" s="1" t="s">
        <v>2032</v>
      </c>
      <c r="K41" s="1">
        <v>2.72</v>
      </c>
    </row>
    <row r="42" spans="1:56" x14ac:dyDescent="0.35">
      <c r="A42" s="1">
        <v>9</v>
      </c>
      <c r="B42" s="1" t="s">
        <v>2031</v>
      </c>
      <c r="C42" s="1">
        <v>1998.5000047273934</v>
      </c>
      <c r="D42" s="1">
        <v>0</v>
      </c>
      <c r="E42">
        <f>(R42-S42*(1000-T42)/(1000-U42))*AK42</f>
        <v>-2.0635315072805409</v>
      </c>
      <c r="F42">
        <f>IF(AV42&lt;&gt;0,1/(1/AV42-1/N42),0)</f>
        <v>1.3121982024762369</v>
      </c>
      <c r="G42">
        <f>((AY42-AL42/2)*S42-E42)/(AY42+AL42/2)</f>
        <v>380.31629322944883</v>
      </c>
      <c r="H42">
        <f>AL42*1000</f>
        <v>26.03576010649957</v>
      </c>
      <c r="I42">
        <f>(AQ42-AW42)</f>
        <v>2.2060786150648077</v>
      </c>
      <c r="J42">
        <f>(P42+AP42*D42)</f>
        <v>31.532142639160156</v>
      </c>
      <c r="K42" s="1"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31.954807281494141</v>
      </c>
      <c r="P42" s="1">
        <v>31.532142639160156</v>
      </c>
      <c r="Q42" s="1">
        <v>32.081497192382813</v>
      </c>
      <c r="R42" s="1">
        <v>400.02182006835938</v>
      </c>
      <c r="S42" s="1">
        <v>392.6292724609375</v>
      </c>
      <c r="T42" s="1">
        <v>4.6307096481323242</v>
      </c>
      <c r="U42" s="1">
        <v>27.570657730102539</v>
      </c>
      <c r="V42" s="1">
        <v>8.6185140609741211</v>
      </c>
      <c r="W42" s="1">
        <v>51.313541412353516</v>
      </c>
      <c r="X42" s="1">
        <v>300.1959228515625</v>
      </c>
      <c r="Y42" s="1">
        <v>1000.6448974609375</v>
      </c>
      <c r="Z42" s="1">
        <v>2.772149071097374E-2</v>
      </c>
      <c r="AA42" s="1">
        <v>88.645103454589844</v>
      </c>
      <c r="AB42" s="1">
        <v>-0.28897595405578613</v>
      </c>
      <c r="AC42" s="1">
        <v>0.82231557369232178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1.1036614810719207</v>
      </c>
      <c r="AL42">
        <f>(U42-T42)/(1000-U42)*AK42</f>
        <v>2.6035760106499571E-2</v>
      </c>
      <c r="AM42">
        <f>(P42+273.15)</f>
        <v>304.68214263916013</v>
      </c>
      <c r="AN42">
        <f>(O42+273.15)</f>
        <v>305.10480728149412</v>
      </c>
      <c r="AO42">
        <f>(Y42*AG42+Z42*AH42)*AI42</f>
        <v>160.10318001516498</v>
      </c>
      <c r="AP42">
        <f>((AO42+0.00000010773*(AN42^4-AM42^4))-AL42*44100)/(L42*51.4+0.00000043092*AM42^3)</f>
        <v>-8.0439213835425001</v>
      </c>
      <c r="AQ42">
        <f>0.61365*EXP(17.502*J42/(240.97+J42))</f>
        <v>4.6500824218608345</v>
      </c>
      <c r="AR42">
        <f>AQ42*1000/AA42</f>
        <v>52.45729589839025</v>
      </c>
      <c r="AS42">
        <f>(AR42-U42)</f>
        <v>24.88663816828771</v>
      </c>
      <c r="AT42">
        <f>IF(D42,P42,(O42+P42)/2)</f>
        <v>31.743474960327148</v>
      </c>
      <c r="AU42">
        <f>0.61365*EXP(17.502*AT42/(240.97+AT42))</f>
        <v>4.7061882058638291</v>
      </c>
      <c r="AV42">
        <f>IF(AS42&lt;&gt;0,(1000-(AR42+U42)/2)/AS42*AL42,0)</f>
        <v>1.0043126611253532</v>
      </c>
      <c r="AW42">
        <f>U42*AA42/1000</f>
        <v>2.4440038067960268</v>
      </c>
      <c r="AX42">
        <f>(AU42-AW42)</f>
        <v>2.2621843990678023</v>
      </c>
      <c r="AY42">
        <f>1/(1.6/F42+1.37/N42)</f>
        <v>0.64960567253398671</v>
      </c>
      <c r="AZ42">
        <f>G42*AA42*0.001</f>
        <v>33.713177158790621</v>
      </c>
      <c r="BA42">
        <f>G42/S42</f>
        <v>0.96863968100413689</v>
      </c>
      <c r="BB42">
        <f>(1-AL42*AA42/AQ42/F42)*100</f>
        <v>62.176220485122322</v>
      </c>
      <c r="BC42">
        <f>(S42-E42/(N42/1.35))</f>
        <v>393.28009980464162</v>
      </c>
      <c r="BD42">
        <f>E42*BB42/100/BC42</f>
        <v>-3.2623717812928976E-3</v>
      </c>
    </row>
    <row r="43" spans="1:56" x14ac:dyDescent="0.35">
      <c r="A43" s="1" t="s">
        <v>0</v>
      </c>
      <c r="B43" s="1" t="s">
        <v>2030</v>
      </c>
      <c r="K43" s="1">
        <v>2.72</v>
      </c>
    </row>
    <row r="44" spans="1:56" x14ac:dyDescent="0.35">
      <c r="A44" s="1" t="s">
        <v>0</v>
      </c>
      <c r="B44" s="1" t="s">
        <v>2029</v>
      </c>
      <c r="K44" s="1">
        <v>2.72</v>
      </c>
    </row>
    <row r="45" spans="1:56" x14ac:dyDescent="0.35">
      <c r="A45" s="1">
        <v>10</v>
      </c>
      <c r="B45" s="1" t="s">
        <v>2028</v>
      </c>
      <c r="C45" s="1">
        <v>2201.0000047385693</v>
      </c>
      <c r="D45" s="1">
        <v>0</v>
      </c>
      <c r="E45">
        <f>(R45-S45*(1000-T45)/(1000-U45))*AK45</f>
        <v>-1.8534614386558543</v>
      </c>
      <c r="F45">
        <f>IF(AV45&lt;&gt;0,1/(1/AV45-1/N45),0)</f>
        <v>0.80385966309103896</v>
      </c>
      <c r="G45">
        <f>((AY45-AL45/2)*S45-E45)/(AY45+AL45/2)</f>
        <v>379.7711607020035</v>
      </c>
      <c r="H45">
        <f>AL45*1000</f>
        <v>20.719286656414756</v>
      </c>
      <c r="I45">
        <f>(AQ45-AW45)</f>
        <v>2.6099715480750785</v>
      </c>
      <c r="J45">
        <f>(P45+AP45*D45)</f>
        <v>31.723342895507813</v>
      </c>
      <c r="K45" s="1"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32.062404632568359</v>
      </c>
      <c r="P45" s="1">
        <v>31.723342895507813</v>
      </c>
      <c r="Q45" s="1">
        <v>32.159751892089844</v>
      </c>
      <c r="R45" s="1">
        <v>399.727783203125</v>
      </c>
      <c r="S45" s="1">
        <v>394.00970458984375</v>
      </c>
      <c r="T45" s="1">
        <v>5.2539596557617188</v>
      </c>
      <c r="U45" s="1">
        <v>23.586381912231445</v>
      </c>
      <c r="V45" s="1">
        <v>9.7192544937133789</v>
      </c>
      <c r="W45" s="1">
        <v>43.632247924804688</v>
      </c>
      <c r="X45" s="1">
        <v>300.16336059570313</v>
      </c>
      <c r="Y45" s="1">
        <v>1250.6439208984375</v>
      </c>
      <c r="Z45" s="1">
        <v>5.1827125251293182E-2</v>
      </c>
      <c r="AA45" s="1">
        <v>88.646347045898438</v>
      </c>
      <c r="AB45" s="1">
        <v>-1.1392353773117065</v>
      </c>
      <c r="AC45" s="1">
        <v>0.93435096740722656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1.1035417668959673</v>
      </c>
      <c r="AL45">
        <f>(U45-T45)/(1000-U45)*AK45</f>
        <v>2.0719286656414756E-2</v>
      </c>
      <c r="AM45">
        <f>(P45+273.15)</f>
        <v>304.87334289550779</v>
      </c>
      <c r="AN45">
        <f>(O45+273.15)</f>
        <v>305.21240463256834</v>
      </c>
      <c r="AO45">
        <f>(Y45*AG45+Z45*AH45)*AI45</f>
        <v>200.1030228710988</v>
      </c>
      <c r="AP45">
        <f>((AO45+0.00000010773*(AN45^4-AM45^4))-AL45*44100)/(L45*51.4+0.00000043092*AM45^3)</f>
        <v>-5.8050500329517716</v>
      </c>
      <c r="AQ45">
        <f>0.61365*EXP(17.502*J45/(240.97+J45))</f>
        <v>4.7008181446238488</v>
      </c>
      <c r="AR45">
        <f>AQ45*1000/AA45</f>
        <v>53.028898553370787</v>
      </c>
      <c r="AS45">
        <f>(AR45-U45)</f>
        <v>29.442516641139342</v>
      </c>
      <c r="AT45">
        <f>IF(D45,P45,(O45+P45)/2)</f>
        <v>31.892873764038086</v>
      </c>
      <c r="AU45">
        <f>0.61365*EXP(17.502*AT45/(240.97+AT45))</f>
        <v>4.7462062609736453</v>
      </c>
      <c r="AV45">
        <f>IF(AS45&lt;&gt;0,(1000-(AR45+U45)/2)/AS45*AL45,0)</f>
        <v>0.67676210971242157</v>
      </c>
      <c r="AW45">
        <f>U45*AA45/1000</f>
        <v>2.0908465965487704</v>
      </c>
      <c r="AX45">
        <f>(AU45-AW45)</f>
        <v>2.6553596644248749</v>
      </c>
      <c r="AY45">
        <f>1/(1.6/F45+1.37/N45)</f>
        <v>0.43281338235873035</v>
      </c>
      <c r="AZ45">
        <f>G45*AA45*0.001</f>
        <v>33.665326109613467</v>
      </c>
      <c r="BA45">
        <f>G45/S45</f>
        <v>0.96386245383812996</v>
      </c>
      <c r="BB45">
        <f>(1-AL45*AA45/AQ45/F45)*100</f>
        <v>51.394887163895419</v>
      </c>
      <c r="BC45">
        <f>(S45-E45/(N45/1.35))</f>
        <v>394.5942769021745</v>
      </c>
      <c r="BD45">
        <f>E45*BB45/100/BC45</f>
        <v>-2.4140857351046888E-3</v>
      </c>
    </row>
    <row r="46" spans="1:56" x14ac:dyDescent="0.35">
      <c r="A46" s="1" t="s">
        <v>0</v>
      </c>
      <c r="B46" s="1" t="s">
        <v>2027</v>
      </c>
      <c r="K46" s="1">
        <v>2.72</v>
      </c>
    </row>
    <row r="47" spans="1:56" x14ac:dyDescent="0.35">
      <c r="A47" s="1" t="s">
        <v>0</v>
      </c>
      <c r="B47" s="1" t="s">
        <v>234</v>
      </c>
      <c r="K47" s="1">
        <v>2.72</v>
      </c>
    </row>
    <row r="48" spans="1:56" x14ac:dyDescent="0.35">
      <c r="A48" s="1">
        <v>11</v>
      </c>
      <c r="B48" s="1" t="s">
        <v>2026</v>
      </c>
      <c r="C48" s="1">
        <v>2403.5000047497451</v>
      </c>
      <c r="D48" s="1">
        <v>0</v>
      </c>
      <c r="E48">
        <f>(R48-S48*(1000-T48)/(1000-U48))*AK48</f>
        <v>-0.73028385284793118</v>
      </c>
      <c r="F48">
        <f>IF(AV48&lt;&gt;0,1/(1/AV48-1/N48),0)</f>
        <v>0.47763905787405492</v>
      </c>
      <c r="G48">
        <f>((AY48-AL48/2)*S48-E48)/(AY48+AL48/2)</f>
        <v>376.40406291851247</v>
      </c>
      <c r="H48">
        <f>AL48*1000</f>
        <v>15.265882656712691</v>
      </c>
      <c r="I48">
        <f>(AQ48-AW48)</f>
        <v>3.0343749656162498</v>
      </c>
      <c r="J48">
        <f>(P48+AP48*D48)</f>
        <v>31.937759399414063</v>
      </c>
      <c r="K48" s="1"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32.190525054931641</v>
      </c>
      <c r="P48" s="1">
        <v>31.937759399414063</v>
      </c>
      <c r="Q48" s="1">
        <v>32.254611968994141</v>
      </c>
      <c r="R48" s="1">
        <v>400.14923095703125</v>
      </c>
      <c r="S48" s="1">
        <v>395.34213256835938</v>
      </c>
      <c r="T48" s="1">
        <v>5.8820858001708984</v>
      </c>
      <c r="U48" s="1">
        <v>19.446279525756836</v>
      </c>
      <c r="V48" s="1">
        <v>10.803112983703613</v>
      </c>
      <c r="W48" s="1">
        <v>35.715282440185547</v>
      </c>
      <c r="X48" s="1">
        <v>300.170654296875</v>
      </c>
      <c r="Y48" s="1">
        <v>1599.9774169921875</v>
      </c>
      <c r="Z48" s="1">
        <v>0.10244660079479218</v>
      </c>
      <c r="AA48" s="1">
        <v>88.649971008300781</v>
      </c>
      <c r="AB48" s="1">
        <v>-1.7953861951828003</v>
      </c>
      <c r="AC48" s="1">
        <v>1.0210206508636475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1.1035685819738048</v>
      </c>
      <c r="AL48">
        <f>(U48-T48)/(1000-U48)*AK48</f>
        <v>1.5265882656712691E-2</v>
      </c>
      <c r="AM48">
        <f>(P48+273.15)</f>
        <v>305.08775939941404</v>
      </c>
      <c r="AN48">
        <f>(O48+273.15)</f>
        <v>305.34052505493162</v>
      </c>
      <c r="AO48">
        <f>(Y48*AG48+Z48*AH48)*AI48</f>
        <v>255.99638099678486</v>
      </c>
      <c r="AP48">
        <f>((AO48+0.00000010773*(AN48^4-AM48^4))-AL48*44100)/(L48*51.4+0.00000043092*AM48^3)</f>
        <v>-3.3878102438029836</v>
      </c>
      <c r="AQ48">
        <f>0.61365*EXP(17.502*J48/(240.97+J48))</f>
        <v>4.758287081793906</v>
      </c>
      <c r="AR48">
        <f>AQ48*1000/AA48</f>
        <v>53.674998735739699</v>
      </c>
      <c r="AS48">
        <f>(AR48-U48)</f>
        <v>34.228719209982863</v>
      </c>
      <c r="AT48">
        <f>IF(D48,P48,(O48+P48)/2)</f>
        <v>32.064142227172852</v>
      </c>
      <c r="AU48">
        <f>0.61365*EXP(17.502*AT48/(240.97+AT48))</f>
        <v>4.7924465237967091</v>
      </c>
      <c r="AV48">
        <f>IF(AS48&lt;&gt;0,(1000-(AR48+U48)/2)/AS48*AL48,0)</f>
        <v>0.42969040528979913</v>
      </c>
      <c r="AW48">
        <f>U48*AA48/1000</f>
        <v>1.7239121161776565</v>
      </c>
      <c r="AX48">
        <f>(AU48-AW48)</f>
        <v>3.0685344076190528</v>
      </c>
      <c r="AY48">
        <f>1/(1.6/F48+1.37/N48)</f>
        <v>0.27248867878819466</v>
      </c>
      <c r="AZ48">
        <f>G48*AA48*0.001</f>
        <v>33.368209265132755</v>
      </c>
      <c r="BA48">
        <f>G48/S48</f>
        <v>0.95209701144976677</v>
      </c>
      <c r="BB48">
        <f>(1-AL48*AA48/AQ48/F48)*100</f>
        <v>40.454349520552832</v>
      </c>
      <c r="BC48">
        <f>(S48-E48/(N48/1.35))</f>
        <v>395.57246038182967</v>
      </c>
      <c r="BD48">
        <f>E48*BB48/100/BC48</f>
        <v>-7.4684567787680145E-4</v>
      </c>
    </row>
    <row r="49" spans="1:56" x14ac:dyDescent="0.35">
      <c r="A49" s="1" t="s">
        <v>0</v>
      </c>
      <c r="B49" s="1" t="s">
        <v>2025</v>
      </c>
      <c r="K49" s="1">
        <v>2.72</v>
      </c>
    </row>
    <row r="50" spans="1:56" x14ac:dyDescent="0.35">
      <c r="A50" s="1" t="s">
        <v>0</v>
      </c>
      <c r="B50" s="1" t="s">
        <v>2021</v>
      </c>
      <c r="K50" s="1">
        <v>2.72</v>
      </c>
    </row>
    <row r="51" spans="1:56" x14ac:dyDescent="0.35">
      <c r="A51" s="1">
        <v>12</v>
      </c>
      <c r="B51" s="1" t="s">
        <v>230</v>
      </c>
      <c r="C51" s="1">
        <v>2606.5000047497451</v>
      </c>
      <c r="D51" s="1">
        <v>0</v>
      </c>
      <c r="E51">
        <f>(R51-S51*(1000-T51)/(1000-U51))*AK51</f>
        <v>-0.62687812726229375</v>
      </c>
      <c r="F51">
        <f>IF(AV51&lt;&gt;0,1/(1/AV51-1/N51),0)</f>
        <v>0.28336965026745942</v>
      </c>
      <c r="G51">
        <f>((AY51-AL51/2)*S51-E51)/(AY51+AL51/2)</f>
        <v>376.11058569635537</v>
      </c>
      <c r="H51">
        <f>AL51*1000</f>
        <v>10.624055753619487</v>
      </c>
      <c r="I51">
        <f>(AQ51-AW51)</f>
        <v>3.4184881241198131</v>
      </c>
      <c r="J51">
        <f>(P51+AP51*D51)</f>
        <v>32.218467712402344</v>
      </c>
      <c r="K51" s="1"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32.346702575683594</v>
      </c>
      <c r="P51" s="1">
        <v>32.218467712402344</v>
      </c>
      <c r="Q51" s="1">
        <v>32.371818542480469</v>
      </c>
      <c r="R51" s="1">
        <v>400.12185668945313</v>
      </c>
      <c r="S51" s="1">
        <v>396.86895751953125</v>
      </c>
      <c r="T51" s="1">
        <v>6.4996423721313477</v>
      </c>
      <c r="U51" s="1">
        <v>15.973702430725098</v>
      </c>
      <c r="V51" s="1">
        <v>11.831564903259277</v>
      </c>
      <c r="W51" s="1">
        <v>29.077583312988281</v>
      </c>
      <c r="X51" s="1">
        <v>300.14410400390625</v>
      </c>
      <c r="Y51" s="1">
        <v>1999.06591796875</v>
      </c>
      <c r="Z51" s="1">
        <v>0.3326607346534729</v>
      </c>
      <c r="AA51" s="1">
        <v>88.643173217773438</v>
      </c>
      <c r="AB51" s="1">
        <v>-2.528618335723877</v>
      </c>
      <c r="AC51" s="1">
        <v>1.0576097965240479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1.1034709706025962</v>
      </c>
      <c r="AL51">
        <f>(U51-T51)/(1000-U51)*AK51</f>
        <v>1.0624055753619487E-2</v>
      </c>
      <c r="AM51">
        <f>(P51+273.15)</f>
        <v>305.36846771240232</v>
      </c>
      <c r="AN51">
        <f>(O51+273.15)</f>
        <v>305.49670257568357</v>
      </c>
      <c r="AO51">
        <f>(Y51*AG51+Z51*AH51)*AI51</f>
        <v>319.85053972578316</v>
      </c>
      <c r="AP51">
        <f>((AO51+0.00000010773*(AN51^4-AM51^4))-AL51*44100)/(L51*51.4+0.00000043092*AM51^3)</f>
        <v>-1.2029852827828817</v>
      </c>
      <c r="AQ51">
        <f>0.61365*EXP(17.502*J51/(240.97+J51))</f>
        <v>4.8344477956157466</v>
      </c>
      <c r="AR51">
        <f>AQ51*1000/AA51</f>
        <v>54.538297988709786</v>
      </c>
      <c r="AS51">
        <f>(AR51-U51)</f>
        <v>38.564595557984688</v>
      </c>
      <c r="AT51">
        <f>IF(D51,P51,(O51+P51)/2)</f>
        <v>32.282585144042969</v>
      </c>
      <c r="AU51">
        <f>0.61365*EXP(17.502*AT51/(240.97+AT51))</f>
        <v>4.8519920067952205</v>
      </c>
      <c r="AV51">
        <f>IF(AS51&lt;&gt;0,(1000-(AR51+U51)/2)/AS51*AL51,0)</f>
        <v>0.26577470587837398</v>
      </c>
      <c r="AW51">
        <f>U51*AA51/1000</f>
        <v>1.4159596714959335</v>
      </c>
      <c r="AX51">
        <f>(AU51-AW51)</f>
        <v>3.436032335299287</v>
      </c>
      <c r="AY51">
        <f>1/(1.6/F51+1.37/N51)</f>
        <v>0.16760518523036347</v>
      </c>
      <c r="AZ51">
        <f>G51*AA51*0.001</f>
        <v>33.339635796920248</v>
      </c>
      <c r="BA51">
        <f>G51/S51</f>
        <v>0.9476946447187059</v>
      </c>
      <c r="BB51">
        <f>(1-AL51*AA51/AQ51/F51)*100</f>
        <v>31.255900645138968</v>
      </c>
      <c r="BC51">
        <f>(S51-E51/(N51/1.35))</f>
        <v>397.06667169300175</v>
      </c>
      <c r="BD51">
        <f>E51*BB51/100/BC51</f>
        <v>-4.9345970989653253E-4</v>
      </c>
    </row>
    <row r="52" spans="1:56" x14ac:dyDescent="0.35">
      <c r="A52" s="1" t="s">
        <v>0</v>
      </c>
      <c r="B52" s="1" t="s">
        <v>2024</v>
      </c>
    </row>
    <row r="53" spans="1:56" x14ac:dyDescent="0.35">
      <c r="A53" s="1" t="s">
        <v>0</v>
      </c>
      <c r="B53" s="1" t="s">
        <v>2023</v>
      </c>
    </row>
    <row r="54" spans="1:56" x14ac:dyDescent="0.35">
      <c r="A54" s="1" t="s">
        <v>0</v>
      </c>
      <c r="B54" s="1" t="s">
        <v>2022</v>
      </c>
    </row>
    <row r="55" spans="1:56" x14ac:dyDescent="0.35">
      <c r="A55" s="1" t="s">
        <v>0</v>
      </c>
      <c r="B55" s="1" t="s">
        <v>2021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12F829-3761-40CA-81C4-5BFDAA38F0F4}">
  <dimension ref="A1:BD55"/>
  <sheetViews>
    <sheetView topLeftCell="A4" zoomScale="56" workbookViewId="0">
      <selection activeCell="K18" sqref="K18:K51"/>
    </sheetView>
  </sheetViews>
  <sheetFormatPr defaultRowHeight="14.5" x14ac:dyDescent="0.35"/>
  <sheetData>
    <row r="1" spans="1:56" x14ac:dyDescent="0.35">
      <c r="A1" s="1" t="s">
        <v>70</v>
      </c>
    </row>
    <row r="2" spans="1:56" x14ac:dyDescent="0.35">
      <c r="A2" s="1" t="s">
        <v>2106</v>
      </c>
    </row>
    <row r="3" spans="1:56" x14ac:dyDescent="0.35">
      <c r="A3" s="1" t="s">
        <v>69</v>
      </c>
      <c r="B3" s="1" t="s">
        <v>68</v>
      </c>
    </row>
    <row r="4" spans="1:56" x14ac:dyDescent="0.35">
      <c r="A4" s="1" t="s">
        <v>67</v>
      </c>
      <c r="B4" s="1" t="s">
        <v>66</v>
      </c>
      <c r="C4" s="1">
        <v>1</v>
      </c>
      <c r="D4" s="1">
        <v>0.15999999642372131</v>
      </c>
    </row>
    <row r="5" spans="1:56" x14ac:dyDescent="0.35">
      <c r="A5" s="1" t="s">
        <v>65</v>
      </c>
      <c r="B5" s="1">
        <v>4</v>
      </c>
    </row>
    <row r="6" spans="1:56" x14ac:dyDescent="0.35">
      <c r="A6" s="1" t="s">
        <v>64</v>
      </c>
      <c r="B6" s="1" t="s">
        <v>63</v>
      </c>
    </row>
    <row r="7" spans="1:56" x14ac:dyDescent="0.35">
      <c r="A7" s="1" t="s">
        <v>0</v>
      </c>
      <c r="B7" s="1" t="s">
        <v>62</v>
      </c>
    </row>
    <row r="9" spans="1:56" x14ac:dyDescent="0.35">
      <c r="A9" s="1" t="s">
        <v>61</v>
      </c>
      <c r="B9" s="1" t="s">
        <v>60</v>
      </c>
      <c r="C9" s="1" t="s">
        <v>59</v>
      </c>
      <c r="D9" s="1" t="s">
        <v>58</v>
      </c>
      <c r="E9" s="1" t="s">
        <v>57</v>
      </c>
      <c r="F9" s="1" t="s">
        <v>56</v>
      </c>
      <c r="G9" s="1" t="s">
        <v>55</v>
      </c>
      <c r="H9" s="1" t="s">
        <v>54</v>
      </c>
      <c r="I9" s="1" t="s">
        <v>53</v>
      </c>
      <c r="J9" s="1" t="s">
        <v>52</v>
      </c>
      <c r="K9" s="1" t="s">
        <v>51</v>
      </c>
      <c r="L9" s="1" t="s">
        <v>50</v>
      </c>
      <c r="M9" s="1" t="s">
        <v>49</v>
      </c>
      <c r="N9" s="1" t="s">
        <v>48</v>
      </c>
      <c r="O9" s="1" t="s">
        <v>47</v>
      </c>
      <c r="P9" s="1" t="s">
        <v>46</v>
      </c>
      <c r="Q9" s="1" t="s">
        <v>45</v>
      </c>
      <c r="R9" s="1" t="s">
        <v>44</v>
      </c>
      <c r="S9" s="1" t="s">
        <v>43</v>
      </c>
      <c r="T9" s="1" t="s">
        <v>42</v>
      </c>
      <c r="U9" s="1" t="s">
        <v>41</v>
      </c>
      <c r="V9" s="1" t="s">
        <v>40</v>
      </c>
      <c r="W9" s="1" t="s">
        <v>39</v>
      </c>
      <c r="X9" s="1" t="s">
        <v>38</v>
      </c>
      <c r="Y9" s="1" t="s">
        <v>37</v>
      </c>
      <c r="Z9" s="1" t="s">
        <v>36</v>
      </c>
      <c r="AA9" s="1" t="s">
        <v>35</v>
      </c>
      <c r="AB9" s="1" t="s">
        <v>34</v>
      </c>
      <c r="AC9" s="1" t="s">
        <v>33</v>
      </c>
      <c r="AD9" s="1" t="s">
        <v>32</v>
      </c>
      <c r="AE9" s="1" t="s">
        <v>31</v>
      </c>
      <c r="AF9" s="1" t="s">
        <v>30</v>
      </c>
      <c r="AG9" s="1" t="s">
        <v>29</v>
      </c>
      <c r="AH9" s="1" t="s">
        <v>28</v>
      </c>
      <c r="AI9" s="1" t="s">
        <v>27</v>
      </c>
      <c r="AJ9" s="1" t="s">
        <v>26</v>
      </c>
      <c r="AK9" s="1" t="s">
        <v>25</v>
      </c>
      <c r="AL9" s="1" t="s">
        <v>24</v>
      </c>
      <c r="AM9" s="1" t="s">
        <v>23</v>
      </c>
      <c r="AN9" s="1" t="s">
        <v>22</v>
      </c>
      <c r="AO9" s="1" t="s">
        <v>21</v>
      </c>
      <c r="AP9" s="1" t="s">
        <v>20</v>
      </c>
      <c r="AQ9" s="1" t="s">
        <v>19</v>
      </c>
      <c r="AR9" s="1" t="s">
        <v>18</v>
      </c>
      <c r="AS9" s="1" t="s">
        <v>17</v>
      </c>
      <c r="AT9" s="1" t="s">
        <v>16</v>
      </c>
      <c r="AU9" s="1" t="s">
        <v>15</v>
      </c>
      <c r="AV9" s="1" t="s">
        <v>14</v>
      </c>
      <c r="AW9" s="1" t="s">
        <v>13</v>
      </c>
      <c r="AX9" s="1" t="s">
        <v>12</v>
      </c>
      <c r="AY9" s="1" t="s">
        <v>11</v>
      </c>
      <c r="AZ9" s="1" t="s">
        <v>10</v>
      </c>
      <c r="BA9" s="1" t="s">
        <v>9</v>
      </c>
      <c r="BB9" s="1" t="s">
        <v>8</v>
      </c>
      <c r="BC9" s="1" t="s">
        <v>7</v>
      </c>
      <c r="BD9" s="1" t="s">
        <v>6</v>
      </c>
    </row>
    <row r="10" spans="1:56" x14ac:dyDescent="0.35">
      <c r="A10" s="1" t="s">
        <v>5</v>
      </c>
      <c r="B10" s="1" t="s">
        <v>5</v>
      </c>
      <c r="C10" s="1" t="s">
        <v>5</v>
      </c>
      <c r="D10" s="1" t="s">
        <v>5</v>
      </c>
      <c r="E10" s="1" t="s">
        <v>4</v>
      </c>
      <c r="F10" s="1" t="s">
        <v>4</v>
      </c>
      <c r="G10" s="1" t="s">
        <v>4</v>
      </c>
      <c r="H10" s="1" t="s">
        <v>4</v>
      </c>
      <c r="I10" s="1" t="s">
        <v>4</v>
      </c>
      <c r="J10" s="1" t="s">
        <v>4</v>
      </c>
      <c r="K10" s="1" t="s">
        <v>5</v>
      </c>
      <c r="L10" s="1" t="s">
        <v>4</v>
      </c>
      <c r="M10" s="1" t="s">
        <v>5</v>
      </c>
      <c r="N10" s="1" t="s">
        <v>4</v>
      </c>
      <c r="O10" s="1" t="s">
        <v>5</v>
      </c>
      <c r="P10" s="1" t="s">
        <v>5</v>
      </c>
      <c r="Q10" s="1" t="s">
        <v>5</v>
      </c>
      <c r="R10" s="1" t="s">
        <v>5</v>
      </c>
      <c r="S10" s="1" t="s">
        <v>5</v>
      </c>
      <c r="T10" s="1" t="s">
        <v>5</v>
      </c>
      <c r="U10" s="1" t="s">
        <v>5</v>
      </c>
      <c r="V10" s="1" t="s">
        <v>5</v>
      </c>
      <c r="W10" s="1" t="s">
        <v>5</v>
      </c>
      <c r="X10" s="1" t="s">
        <v>5</v>
      </c>
      <c r="Y10" s="1" t="s">
        <v>5</v>
      </c>
      <c r="Z10" s="1" t="s">
        <v>5</v>
      </c>
      <c r="AA10" s="1" t="s">
        <v>5</v>
      </c>
      <c r="AB10" s="1" t="s">
        <v>5</v>
      </c>
      <c r="AC10" s="1" t="s">
        <v>5</v>
      </c>
      <c r="AD10" s="1" t="s">
        <v>5</v>
      </c>
      <c r="AE10" s="1" t="s">
        <v>5</v>
      </c>
      <c r="AF10" s="1" t="s">
        <v>5</v>
      </c>
      <c r="AG10" s="1" t="s">
        <v>5</v>
      </c>
      <c r="AH10" s="1" t="s">
        <v>5</v>
      </c>
      <c r="AI10" s="1" t="s">
        <v>5</v>
      </c>
      <c r="AJ10" s="1" t="s">
        <v>5</v>
      </c>
      <c r="AK10" s="1" t="s">
        <v>4</v>
      </c>
      <c r="AL10" s="1" t="s">
        <v>4</v>
      </c>
      <c r="AM10" s="1" t="s">
        <v>4</v>
      </c>
      <c r="AN10" s="1" t="s">
        <v>4</v>
      </c>
      <c r="AO10" s="1" t="s">
        <v>4</v>
      </c>
      <c r="AP10" s="1" t="s">
        <v>4</v>
      </c>
      <c r="AQ10" s="1" t="s">
        <v>4</v>
      </c>
      <c r="AR10" s="1" t="s">
        <v>4</v>
      </c>
      <c r="AS10" s="1" t="s">
        <v>4</v>
      </c>
      <c r="AT10" s="1" t="s">
        <v>4</v>
      </c>
      <c r="AU10" s="1" t="s">
        <v>4</v>
      </c>
      <c r="AV10" s="1" t="s">
        <v>4</v>
      </c>
      <c r="AW10" s="1" t="s">
        <v>4</v>
      </c>
      <c r="AX10" s="1" t="s">
        <v>4</v>
      </c>
      <c r="AY10" s="1" t="s">
        <v>4</v>
      </c>
      <c r="AZ10" s="1" t="s">
        <v>4</v>
      </c>
      <c r="BA10" s="1" t="s">
        <v>4</v>
      </c>
      <c r="BB10" s="1" t="s">
        <v>4</v>
      </c>
      <c r="BC10" s="1" t="s">
        <v>4</v>
      </c>
      <c r="BD10" s="1" t="s">
        <v>4</v>
      </c>
    </row>
    <row r="11" spans="1:56" x14ac:dyDescent="0.35">
      <c r="A11" s="1" t="s">
        <v>0</v>
      </c>
      <c r="B11" s="1" t="s">
        <v>2105</v>
      </c>
    </row>
    <row r="12" spans="1:56" x14ac:dyDescent="0.35">
      <c r="A12" s="1" t="s">
        <v>0</v>
      </c>
      <c r="B12" s="1" t="s">
        <v>2104</v>
      </c>
    </row>
    <row r="13" spans="1:56" x14ac:dyDescent="0.35">
      <c r="A13" s="1" t="s">
        <v>0</v>
      </c>
      <c r="B13" s="1" t="s">
        <v>2103</v>
      </c>
    </row>
    <row r="14" spans="1:56" x14ac:dyDescent="0.35">
      <c r="A14" s="1" t="s">
        <v>0</v>
      </c>
      <c r="B14" s="1" t="s">
        <v>2102</v>
      </c>
    </row>
    <row r="15" spans="1:56" x14ac:dyDescent="0.35">
      <c r="A15" s="1" t="s">
        <v>0</v>
      </c>
      <c r="B15" s="1" t="s">
        <v>2101</v>
      </c>
    </row>
    <row r="16" spans="1:56" x14ac:dyDescent="0.35">
      <c r="A16" s="1" t="s">
        <v>0</v>
      </c>
      <c r="B16" s="1" t="s">
        <v>2100</v>
      </c>
    </row>
    <row r="17" spans="1:56" x14ac:dyDescent="0.35">
      <c r="A17" s="1" t="s">
        <v>0</v>
      </c>
      <c r="B17" s="1" t="s">
        <v>2099</v>
      </c>
    </row>
    <row r="18" spans="1:56" x14ac:dyDescent="0.35">
      <c r="A18" s="1">
        <v>1</v>
      </c>
      <c r="B18" s="1" t="s">
        <v>2098</v>
      </c>
      <c r="C18" s="1">
        <v>313.50000383332372</v>
      </c>
      <c r="D18" s="1">
        <v>0</v>
      </c>
      <c r="E18">
        <f>(R18-S18*(1000-T18)/(1000-U18))*AK18</f>
        <v>-5.2834883077414974</v>
      </c>
      <c r="F18">
        <f>IF(AV18&lt;&gt;0,1/(1/AV18-1/N18),0)</f>
        <v>3.6828947701238666</v>
      </c>
      <c r="G18">
        <f>((AY18-AL18/2)*S18-E18)/(AY18+AL18/2)</f>
        <v>387.6194248188296</v>
      </c>
      <c r="H18">
        <f>AL18*1000</f>
        <v>32.387445764201715</v>
      </c>
      <c r="I18">
        <f>(AQ18-AW18)</f>
        <v>1.386199440002037</v>
      </c>
      <c r="J18">
        <f>(P18+AP18*D18)</f>
        <v>31.363315582275391</v>
      </c>
      <c r="K18" s="1"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32.391689300537109</v>
      </c>
      <c r="P18" s="1">
        <v>31.363315582275391</v>
      </c>
      <c r="Q18" s="1">
        <v>32.494499206542969</v>
      </c>
      <c r="R18" s="1">
        <v>399.92410278320313</v>
      </c>
      <c r="S18" s="1">
        <v>393.17294311523438</v>
      </c>
      <c r="T18" s="1">
        <v>8.0386371612548828</v>
      </c>
      <c r="U18" s="1">
        <v>36.320583343505859</v>
      </c>
      <c r="V18" s="1">
        <v>14.595537185668945</v>
      </c>
      <c r="W18" s="1">
        <v>65.946304321289063</v>
      </c>
      <c r="X18" s="1">
        <v>300.17111206054688</v>
      </c>
      <c r="Y18" s="1">
        <v>-0.1062939390540123</v>
      </c>
      <c r="Z18" s="1">
        <v>7.2316922247409821E-2</v>
      </c>
      <c r="AA18" s="1">
        <v>88.640678405761719</v>
      </c>
      <c r="AB18" s="1">
        <v>4.7081279754638672</v>
      </c>
      <c r="AC18" s="1">
        <v>0.34487614035606384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1.1035702649284811</v>
      </c>
      <c r="AL18">
        <f>(U18-T18)/(1000-U18)*AK18</f>
        <v>3.2387445764201717E-2</v>
      </c>
      <c r="AM18">
        <f>(P18+273.15)</f>
        <v>304.51331558227537</v>
      </c>
      <c r="AN18">
        <f>(O18+273.15)</f>
        <v>305.54168930053709</v>
      </c>
      <c r="AO18">
        <f>(Y18*AG18+Z18*AH18)*AI18</f>
        <v>-1.7007029868505219E-2</v>
      </c>
      <c r="AP18">
        <f>((AO18+0.00000010773*(AN18^4-AM18^4))-AL18*44100)/(L18*51.4+0.00000043092*AM18^3)</f>
        <v>-11.587900214381936</v>
      </c>
      <c r="AQ18">
        <f>0.61365*EXP(17.502*J18/(240.97+J18))</f>
        <v>4.6056805876634055</v>
      </c>
      <c r="AR18">
        <f>AQ18*1000/AA18</f>
        <v>51.958995243475393</v>
      </c>
      <c r="AS18">
        <f>(AR18-U18)</f>
        <v>15.638411899969533</v>
      </c>
      <c r="AT18">
        <f>IF(D18,P18,(O18+P18)/2)</f>
        <v>31.87750244140625</v>
      </c>
      <c r="AU18">
        <f>0.61365*EXP(17.502*AT18/(240.97+AT18))</f>
        <v>4.742075262802314</v>
      </c>
      <c r="AV18">
        <f>IF(AS18&lt;&gt;0,(1000-(AR18+U18)/2)/AS18*AL18,0)</f>
        <v>1.979604510383552</v>
      </c>
      <c r="AW18">
        <f>U18*AA18/1000</f>
        <v>3.2194811476613685</v>
      </c>
      <c r="AX18">
        <f>(AU18-AW18)</f>
        <v>1.5225941151409454</v>
      </c>
      <c r="AY18">
        <f>1/(1.6/F18+1.37/N18)</f>
        <v>1.325366467561107</v>
      </c>
      <c r="AZ18">
        <f>G18*AA18*0.001</f>
        <v>34.358848779192208</v>
      </c>
      <c r="BA18">
        <f>G18/S18</f>
        <v>0.98587512596262983</v>
      </c>
      <c r="BB18">
        <f>(1-AL18*AA18/AQ18/F18)*100</f>
        <v>83.075079230574531</v>
      </c>
      <c r="BC18">
        <f>(S18-E18/(N18/1.35))</f>
        <v>394.8393284593335</v>
      </c>
      <c r="BD18">
        <f>E18*BB18/100/BC18</f>
        <v>-1.1116577760683893E-2</v>
      </c>
    </row>
    <row r="19" spans="1:56" x14ac:dyDescent="0.35">
      <c r="A19" s="1" t="s">
        <v>0</v>
      </c>
      <c r="B19" s="1" t="s">
        <v>2097</v>
      </c>
      <c r="K19" s="1">
        <v>2.72</v>
      </c>
    </row>
    <row r="20" spans="1:56" x14ac:dyDescent="0.35">
      <c r="A20" s="1" t="s">
        <v>0</v>
      </c>
      <c r="B20" s="1" t="s">
        <v>2096</v>
      </c>
      <c r="K20" s="1">
        <v>2.72</v>
      </c>
    </row>
    <row r="21" spans="1:56" x14ac:dyDescent="0.35">
      <c r="A21" s="1">
        <v>2</v>
      </c>
      <c r="B21" s="1" t="s">
        <v>2095</v>
      </c>
      <c r="C21" s="1">
        <v>518.00000384449959</v>
      </c>
      <c r="D21" s="1">
        <v>0</v>
      </c>
      <c r="E21">
        <f>(R21-S21*(1000-T21)/(1000-U21))*AK21</f>
        <v>-5.5773628233844725</v>
      </c>
      <c r="F21">
        <f>IF(AV21&lt;&gt;0,1/(1/AV21-1/N21),0)</f>
        <v>3.3131337125249445</v>
      </c>
      <c r="G21">
        <f>((AY21-AL21/2)*S21-E21)/(AY21+AL21/2)</f>
        <v>388.86562423845442</v>
      </c>
      <c r="H21">
        <f>AL21*1000</f>
        <v>30.935637608009955</v>
      </c>
      <c r="I21">
        <f>(AQ21-AW21)</f>
        <v>1.4042414421143188</v>
      </c>
      <c r="J21">
        <f>(P21+AP21*D21)</f>
        <v>31.208309173583984</v>
      </c>
      <c r="K21" s="1"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32.350860595703125</v>
      </c>
      <c r="P21" s="1">
        <v>31.208309173583984</v>
      </c>
      <c r="Q21" s="1">
        <v>32.492271423339844</v>
      </c>
      <c r="R21" s="1">
        <v>400.1063232421875</v>
      </c>
      <c r="S21" s="1">
        <v>394.112060546875</v>
      </c>
      <c r="T21" s="1">
        <v>8.6284294128417969</v>
      </c>
      <c r="U21" s="1">
        <v>35.662460327148438</v>
      </c>
      <c r="V21" s="1">
        <v>15.701827049255371</v>
      </c>
      <c r="W21" s="1">
        <v>64.89776611328125</v>
      </c>
      <c r="X21" s="1">
        <v>300.15545654296875</v>
      </c>
      <c r="Y21" s="1">
        <v>25.796281814575195</v>
      </c>
      <c r="Z21" s="1">
        <v>3.7363957613706589E-2</v>
      </c>
      <c r="AA21" s="1">
        <v>88.636558532714844</v>
      </c>
      <c r="AB21" s="1">
        <v>4.6599469184875488</v>
      </c>
      <c r="AC21" s="1">
        <v>0.46098369359970093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1.1035127078785611</v>
      </c>
      <c r="AL21">
        <f>(U21-T21)/(1000-U21)*AK21</f>
        <v>3.0935637608009953E-2</v>
      </c>
      <c r="AM21">
        <f>(P21+273.15)</f>
        <v>304.35830917358396</v>
      </c>
      <c r="AN21">
        <f>(O21+273.15)</f>
        <v>305.5008605957031</v>
      </c>
      <c r="AO21">
        <f>(Y21*AG21+Z21*AH21)*AI21</f>
        <v>4.1274049980773384</v>
      </c>
      <c r="AP21">
        <f>((AO21+0.00000010773*(AN21^4-AM21^4))-AL21*44100)/(L21*51.4+0.00000043092*AM21^3)</f>
        <v>-11.020283095000831</v>
      </c>
      <c r="AQ21">
        <f>0.61365*EXP(17.502*J21/(240.97+J21))</f>
        <v>4.5652391943222321</v>
      </c>
      <c r="AR21">
        <f>AQ21*1000/AA21</f>
        <v>51.505149454073731</v>
      </c>
      <c r="AS21">
        <f>(AR21-U21)</f>
        <v>15.842689126925293</v>
      </c>
      <c r="AT21">
        <f>IF(D21,P21,(O21+P21)/2)</f>
        <v>31.779584884643555</v>
      </c>
      <c r="AU21">
        <f>0.61365*EXP(17.502*AT21/(240.97+AT21))</f>
        <v>4.7158336115314095</v>
      </c>
      <c r="AV21">
        <f>IF(AS21&lt;&gt;0,(1000-(AR21+U21)/2)/AS21*AL21,0)</f>
        <v>1.867570876212606</v>
      </c>
      <c r="AW21">
        <f>U21*AA21/1000</f>
        <v>3.1609977522079133</v>
      </c>
      <c r="AX21">
        <f>(AU21-AW21)</f>
        <v>1.5548358593234961</v>
      </c>
      <c r="AY21">
        <f>1/(1.6/F21+1.37/N21)</f>
        <v>1.2453394548920336</v>
      </c>
      <c r="AZ21">
        <f>G21*AA21*0.001</f>
        <v>34.467710664172458</v>
      </c>
      <c r="BA21">
        <f>G21/S21</f>
        <v>0.98668795798550146</v>
      </c>
      <c r="BB21">
        <f>(1-AL21*AA21/AQ21/F21)*100</f>
        <v>81.871183366630589</v>
      </c>
      <c r="BC21">
        <f>(S21-E21/(N21/1.35))</f>
        <v>395.87113241876568</v>
      </c>
      <c r="BD21">
        <f>E21*BB21/100/BC21</f>
        <v>-1.1534695435496043E-2</v>
      </c>
    </row>
    <row r="22" spans="1:56" x14ac:dyDescent="0.35">
      <c r="A22" s="1" t="s">
        <v>0</v>
      </c>
      <c r="B22" s="1" t="s">
        <v>2094</v>
      </c>
      <c r="K22" s="1">
        <v>2.72</v>
      </c>
    </row>
    <row r="23" spans="1:56" x14ac:dyDescent="0.35">
      <c r="A23" s="1" t="s">
        <v>0</v>
      </c>
      <c r="B23" s="1" t="s">
        <v>2093</v>
      </c>
      <c r="K23" s="1">
        <v>2.72</v>
      </c>
    </row>
    <row r="24" spans="1:56" x14ac:dyDescent="0.35">
      <c r="A24" s="1">
        <v>3</v>
      </c>
      <c r="B24" s="1" t="s">
        <v>2092</v>
      </c>
      <c r="C24" s="1">
        <v>722.00000384449959</v>
      </c>
      <c r="D24" s="1">
        <v>0</v>
      </c>
      <c r="E24">
        <f>(R24-S24*(1000-T24)/(1000-U24))*AK24</f>
        <v>-5.8088786037737092</v>
      </c>
      <c r="F24">
        <f>IF(AV24&lt;&gt;0,1/(1/AV24-1/N24),0)</f>
        <v>3.0515323883535359</v>
      </c>
      <c r="G24">
        <f>((AY24-AL24/2)*S24-E24)/(AY24+AL24/2)</f>
        <v>389.71224697022251</v>
      </c>
      <c r="H24">
        <f>AL24*1000</f>
        <v>29.738310727410166</v>
      </c>
      <c r="I24">
        <f>(AQ24-AW24)</f>
        <v>1.4156838490263279</v>
      </c>
      <c r="J24">
        <f>(P24+AP24*D24)</f>
        <v>31.094642639160156</v>
      </c>
      <c r="K24" s="1"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32.278976440429688</v>
      </c>
      <c r="P24" s="1">
        <v>31.094642639160156</v>
      </c>
      <c r="Q24" s="1">
        <v>32.442108154296875</v>
      </c>
      <c r="R24" s="1">
        <v>400.02630615234375</v>
      </c>
      <c r="S24" s="1">
        <v>394.65533447265625</v>
      </c>
      <c r="T24" s="1">
        <v>9.2040224075317383</v>
      </c>
      <c r="U24" s="1">
        <v>35.201656341552734</v>
      </c>
      <c r="V24" s="1">
        <v>16.817096710205078</v>
      </c>
      <c r="W24" s="1">
        <v>64.318580627441406</v>
      </c>
      <c r="X24" s="1">
        <v>300.18426513671875</v>
      </c>
      <c r="Y24" s="1">
        <v>51.250106811523438</v>
      </c>
      <c r="Z24" s="1">
        <v>0.17958828806877136</v>
      </c>
      <c r="AA24" s="1">
        <v>88.634933471679688</v>
      </c>
      <c r="AB24" s="1">
        <v>4.7008757591247559</v>
      </c>
      <c r="AC24" s="1">
        <v>0.5263405442237854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1.1036186218261717</v>
      </c>
      <c r="AL24">
        <f>(U24-T24)/(1000-U24)*AK24</f>
        <v>2.9738310727410167E-2</v>
      </c>
      <c r="AM24">
        <f>(P24+273.15)</f>
        <v>304.24464263916013</v>
      </c>
      <c r="AN24">
        <f>(O24+273.15)</f>
        <v>305.42897644042966</v>
      </c>
      <c r="AO24">
        <f>(Y24*AG24+Z24*AH24)*AI24</f>
        <v>8.2000169065590853</v>
      </c>
      <c r="AP24">
        <f>((AO24+0.00000010773*(AN24^4-AM24^4))-AL24*44100)/(L24*51.4+0.00000043092*AM24^3)</f>
        <v>-10.551789899146119</v>
      </c>
      <c r="AQ24">
        <f>0.61365*EXP(17.502*J24/(240.97+J24))</f>
        <v>4.5357803169527857</v>
      </c>
      <c r="AR24">
        <f>AQ24*1000/AA24</f>
        <v>51.173731837933204</v>
      </c>
      <c r="AS24">
        <f>(AR24-U24)</f>
        <v>15.972075496380469</v>
      </c>
      <c r="AT24">
        <f>IF(D24,P24,(O24+P24)/2)</f>
        <v>31.686809539794922</v>
      </c>
      <c r="AU24">
        <f>0.61365*EXP(17.502*AT24/(240.97+AT24))</f>
        <v>4.6910867994922061</v>
      </c>
      <c r="AV24">
        <f>IF(AS24&lt;&gt;0,(1000-(AR24+U24)/2)/AS24*AL24,0)</f>
        <v>1.7814830431660049</v>
      </c>
      <c r="AW24">
        <f>U24*AA24/1000</f>
        <v>3.1200964679264578</v>
      </c>
      <c r="AX24">
        <f>(AU24-AW24)</f>
        <v>1.5709903315657483</v>
      </c>
      <c r="AY24">
        <f>1/(1.6/F24+1.37/N24)</f>
        <v>1.1842810437953548</v>
      </c>
      <c r="AZ24">
        <f>G24*AA24*0.001</f>
        <v>34.542119083304478</v>
      </c>
      <c r="BA24">
        <f>G24/S24</f>
        <v>0.98747492540791637</v>
      </c>
      <c r="BB24">
        <f>(1-AL24*AA24/AQ24/F24)*100</f>
        <v>80.956304787231957</v>
      </c>
      <c r="BC24">
        <f>(S24-E24/(N24/1.35))</f>
        <v>396.48742524435278</v>
      </c>
      <c r="BD24">
        <f>E24*BB24/100/BC24</f>
        <v>-1.1860788433058456E-2</v>
      </c>
    </row>
    <row r="25" spans="1:56" x14ac:dyDescent="0.35">
      <c r="A25" s="1" t="s">
        <v>0</v>
      </c>
      <c r="B25" s="1" t="s">
        <v>2091</v>
      </c>
      <c r="K25" s="1">
        <v>2.72</v>
      </c>
    </row>
    <row r="26" spans="1:56" x14ac:dyDescent="0.35">
      <c r="A26" s="1" t="s">
        <v>0</v>
      </c>
      <c r="B26" s="1" t="s">
        <v>2090</v>
      </c>
      <c r="K26" s="1">
        <v>2.72</v>
      </c>
    </row>
    <row r="27" spans="1:56" x14ac:dyDescent="0.35">
      <c r="A27" s="1">
        <v>4</v>
      </c>
      <c r="B27" s="1" t="s">
        <v>2089</v>
      </c>
      <c r="C27" s="1">
        <v>926.50000383332372</v>
      </c>
      <c r="D27" s="1">
        <v>0</v>
      </c>
      <c r="E27">
        <f>(R27-S27*(1000-T27)/(1000-U27))*AK27</f>
        <v>-5.8159565506854509</v>
      </c>
      <c r="F27">
        <f>IF(AV27&lt;&gt;0,1/(1/AV27-1/N27),0)</f>
        <v>2.8244045855712723</v>
      </c>
      <c r="G27">
        <f>((AY27-AL27/2)*S27-E27)/(AY27+AL27/2)</f>
        <v>390.18793418139461</v>
      </c>
      <c r="H27">
        <f>AL27*1000</f>
        <v>28.729086816476567</v>
      </c>
      <c r="I27">
        <f>(AQ27-AW27)</f>
        <v>1.4321407334016558</v>
      </c>
      <c r="J27">
        <f>(P27+AP27*D27)</f>
        <v>31.05328369140625</v>
      </c>
      <c r="K27" s="1"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32.223533630371094</v>
      </c>
      <c r="P27" s="1">
        <v>31.05328369140625</v>
      </c>
      <c r="Q27" s="1">
        <v>32.390392303466797</v>
      </c>
      <c r="R27" s="1">
        <v>400.0452880859375</v>
      </c>
      <c r="S27" s="1">
        <v>395.03152465820313</v>
      </c>
      <c r="T27" s="1">
        <v>9.7712249755859375</v>
      </c>
      <c r="U27" s="1">
        <v>34.896099090576172</v>
      </c>
      <c r="V27" s="1">
        <v>17.909172058105469</v>
      </c>
      <c r="W27" s="1">
        <v>63.959247589111328</v>
      </c>
      <c r="X27" s="1">
        <v>300.16558837890625</v>
      </c>
      <c r="Y27" s="1">
        <v>98.729751586914063</v>
      </c>
      <c r="Z27" s="1">
        <v>0.12414166331291199</v>
      </c>
      <c r="AA27" s="1">
        <v>88.633453369140625</v>
      </c>
      <c r="AB27" s="1">
        <v>4.7602353096008301</v>
      </c>
      <c r="AC27" s="1">
        <v>0.57114893198013306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1.1035499572753904</v>
      </c>
      <c r="AL27">
        <f>(U27-T27)/(1000-U27)*AK27</f>
        <v>2.8729086816476568E-2</v>
      </c>
      <c r="AM27">
        <f>(P27+273.15)</f>
        <v>304.20328369140623</v>
      </c>
      <c r="AN27">
        <f>(O27+273.15)</f>
        <v>305.37353363037107</v>
      </c>
      <c r="AO27">
        <f>(Y27*AG27+Z27*AH27)*AI27</f>
        <v>15.796759900821144</v>
      </c>
      <c r="AP27">
        <f>((AO27+0.00000010773*(AN27^4-AM27^4))-AL27*44100)/(L27*51.4+0.00000043092*AM27^3)</f>
        <v>-10.127077278574363</v>
      </c>
      <c r="AQ27">
        <f>0.61365*EXP(17.502*J27/(240.97+J27))</f>
        <v>4.5251025049111497</v>
      </c>
      <c r="AR27">
        <f>AQ27*1000/AA27</f>
        <v>51.054114816727285</v>
      </c>
      <c r="AS27">
        <f>(AR27-U27)</f>
        <v>16.158015726151113</v>
      </c>
      <c r="AT27">
        <f>IF(D27,P27,(O27+P27)/2)</f>
        <v>31.638408660888672</v>
      </c>
      <c r="AU27">
        <f>0.61365*EXP(17.502*AT27/(240.97+AT27))</f>
        <v>4.678221332278687</v>
      </c>
      <c r="AV27">
        <f>IF(AS27&lt;&gt;0,(1000-(AR27+U27)/2)/AS27*AL27,0)</f>
        <v>1.7015982472005555</v>
      </c>
      <c r="AW27">
        <f>U27*AA27/1000</f>
        <v>3.0929617715094939</v>
      </c>
      <c r="AX27">
        <f>(AU27-AW27)</f>
        <v>1.5852595607691931</v>
      </c>
      <c r="AY27">
        <f>1/(1.6/F27+1.37/N27)</f>
        <v>1.1279571377820354</v>
      </c>
      <c r="AZ27">
        <f>G27*AA27*0.001</f>
        <v>34.583704069467956</v>
      </c>
      <c r="BA27">
        <f>G27/S27</f>
        <v>0.98773872419169739</v>
      </c>
      <c r="BB27">
        <f>(1-AL27*AA27/AQ27/F27)*100</f>
        <v>80.076567486973417</v>
      </c>
      <c r="BC27">
        <f>(S27-E27/(N27/1.35))</f>
        <v>396.86584777836208</v>
      </c>
      <c r="BD27">
        <f>E27*BB27/100/BC27</f>
        <v>-1.1734994075185844E-2</v>
      </c>
    </row>
    <row r="28" spans="1:56" x14ac:dyDescent="0.35">
      <c r="A28" s="1" t="s">
        <v>0</v>
      </c>
      <c r="B28" s="1" t="s">
        <v>2088</v>
      </c>
      <c r="K28" s="1">
        <v>2.72</v>
      </c>
    </row>
    <row r="29" spans="1:56" x14ac:dyDescent="0.35">
      <c r="A29" s="1" t="s">
        <v>0</v>
      </c>
      <c r="B29" s="1" t="s">
        <v>2087</v>
      </c>
      <c r="K29" s="1">
        <v>2.72</v>
      </c>
    </row>
    <row r="30" spans="1:56" x14ac:dyDescent="0.35">
      <c r="A30" s="1">
        <v>5</v>
      </c>
      <c r="B30" s="1" t="s">
        <v>2086</v>
      </c>
      <c r="C30" s="1">
        <v>1131.5000038333237</v>
      </c>
      <c r="D30" s="1">
        <v>0</v>
      </c>
      <c r="E30">
        <f>(R30-S30*(1000-T30)/(1000-U30))*AK30</f>
        <v>-5.5956474710227395</v>
      </c>
      <c r="F30">
        <f>IF(AV30&lt;&gt;0,1/(1/AV30-1/N30),0)</f>
        <v>2.5556329066510948</v>
      </c>
      <c r="G30">
        <f>((AY30-AL30/2)*S30-E30)/(AY30+AL30/2)</f>
        <v>390.20531528634808</v>
      </c>
      <c r="H30">
        <f>AL30*1000</f>
        <v>27.67426761743635</v>
      </c>
      <c r="I30">
        <f>(AQ30-AW30)</f>
        <v>1.4670741724219414</v>
      </c>
      <c r="J30">
        <f>(P30+AP30*D30)</f>
        <v>31.058246612548828</v>
      </c>
      <c r="K30" s="1"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32.195758819580078</v>
      </c>
      <c r="P30" s="1">
        <v>31.058246612548828</v>
      </c>
      <c r="Q30" s="1">
        <v>32.358455657958984</v>
      </c>
      <c r="R30" s="1">
        <v>400.03350830078125</v>
      </c>
      <c r="S30" s="1">
        <v>395.193359375</v>
      </c>
      <c r="T30" s="1">
        <v>10.307095527648926</v>
      </c>
      <c r="U30" s="1">
        <v>34.520298004150391</v>
      </c>
      <c r="V30" s="1">
        <v>18.918886184692383</v>
      </c>
      <c r="W30" s="1">
        <v>63.362712860107422</v>
      </c>
      <c r="X30" s="1">
        <v>300.14834594726563</v>
      </c>
      <c r="Y30" s="1">
        <v>149.97502136230469</v>
      </c>
      <c r="Z30" s="1">
        <v>2.410564199090004E-2</v>
      </c>
      <c r="AA30" s="1">
        <v>88.623466491699219</v>
      </c>
      <c r="AB30" s="1">
        <v>4.7341885566711426</v>
      </c>
      <c r="AC30" s="1">
        <v>0.60760849714279175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1.1034865659825939</v>
      </c>
      <c r="AL30">
        <f>(U30-T30)/(1000-U30)*AK30</f>
        <v>2.7674267617436351E-2</v>
      </c>
      <c r="AM30">
        <f>(P30+273.15)</f>
        <v>304.20824661254881</v>
      </c>
      <c r="AN30">
        <f>(O30+273.15)</f>
        <v>305.34575881958006</v>
      </c>
      <c r="AO30">
        <f>(Y30*AG30+Z30*AH30)*AI30</f>
        <v>23.996002881616278</v>
      </c>
      <c r="AP30">
        <f>((AO30+0.00000010773*(AN30^4-AM30^4))-AL30*44100)/(L30*51.4+0.00000043092*AM30^3)</f>
        <v>-9.682313625847156</v>
      </c>
      <c r="AQ30">
        <f>0.61365*EXP(17.502*J30/(240.97+J30))</f>
        <v>4.5263826458762351</v>
      </c>
      <c r="AR30">
        <f>AQ30*1000/AA30</f>
        <v>51.07431276455646</v>
      </c>
      <c r="AS30">
        <f>(AR30-U30)</f>
        <v>16.554014760406069</v>
      </c>
      <c r="AT30">
        <f>IF(D30,P30,(O30+P30)/2)</f>
        <v>31.627002716064453</v>
      </c>
      <c r="AU30">
        <f>0.61365*EXP(17.502*AT30/(240.97+AT30))</f>
        <v>4.6751939880382585</v>
      </c>
      <c r="AV30">
        <f>IF(AS30&lt;&gt;0,(1000-(AR30+U30)/2)/AS30*AL30,0)</f>
        <v>1.6002090078041473</v>
      </c>
      <c r="AW30">
        <f>U30*AA30/1000</f>
        <v>3.0593084734542937</v>
      </c>
      <c r="AX30">
        <f>(AU30-AW30)</f>
        <v>1.6158855145839648</v>
      </c>
      <c r="AY30">
        <f>1/(1.6/F30+1.37/N30)</f>
        <v>1.0569311316735159</v>
      </c>
      <c r="AZ30">
        <f>G30*AA30*0.001</f>
        <v>34.581347684162594</v>
      </c>
      <c r="BA30">
        <f>G30/S30</f>
        <v>0.98737821886344312</v>
      </c>
      <c r="BB30">
        <f>(1-AL30*AA30/AQ30/F30)*100</f>
        <v>78.798082845738222</v>
      </c>
      <c r="BC30">
        <f>(S30-E30/(N30/1.35))</f>
        <v>396.95819813177275</v>
      </c>
      <c r="BD30">
        <f>E30*BB30/100/BC30</f>
        <v>-1.1107625313505357E-2</v>
      </c>
    </row>
    <row r="31" spans="1:56" x14ac:dyDescent="0.35">
      <c r="A31" s="1" t="s">
        <v>0</v>
      </c>
      <c r="B31" s="1" t="s">
        <v>2085</v>
      </c>
      <c r="K31" s="1">
        <v>2.72</v>
      </c>
    </row>
    <row r="32" spans="1:56" x14ac:dyDescent="0.35">
      <c r="A32" s="1" t="s">
        <v>0</v>
      </c>
      <c r="B32" s="1" t="s">
        <v>2084</v>
      </c>
      <c r="K32" s="1">
        <v>2.72</v>
      </c>
    </row>
    <row r="33" spans="1:56" x14ac:dyDescent="0.35">
      <c r="A33" s="1">
        <v>6</v>
      </c>
      <c r="B33" s="1" t="s">
        <v>2083</v>
      </c>
      <c r="C33" s="1">
        <v>1336.0000038444996</v>
      </c>
      <c r="D33" s="1">
        <v>0</v>
      </c>
      <c r="E33">
        <f>(R33-S33*(1000-T33)/(1000-U33))*AK33</f>
        <v>-5.0687827370193634</v>
      </c>
      <c r="F33">
        <f>IF(AV33&lt;&gt;0,1/(1/AV33-1/N33),0)</f>
        <v>2.3556138066528627</v>
      </c>
      <c r="G33">
        <f>((AY33-AL33/2)*S33-E33)/(AY33+AL33/2)</f>
        <v>389.61959436892494</v>
      </c>
      <c r="H33">
        <f>AL33*1000</f>
        <v>26.787712254088941</v>
      </c>
      <c r="I33">
        <f>(AQ33-AW33)</f>
        <v>1.4956517100430022</v>
      </c>
      <c r="J33">
        <f>(P33+AP33*D33)</f>
        <v>31.083030700683594</v>
      </c>
      <c r="K33" s="1"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32.18853759765625</v>
      </c>
      <c r="P33" s="1">
        <v>31.083030700683594</v>
      </c>
      <c r="Q33" s="1">
        <v>32.344173431396484</v>
      </c>
      <c r="R33" s="1">
        <v>400.05328369140625</v>
      </c>
      <c r="S33" s="1">
        <v>395.05682373046875</v>
      </c>
      <c r="T33" s="1">
        <v>10.82941722869873</v>
      </c>
      <c r="U33" s="1">
        <v>34.271453857421875</v>
      </c>
      <c r="V33" s="1">
        <v>19.884902954101563</v>
      </c>
      <c r="W33" s="1">
        <v>62.929008483886719</v>
      </c>
      <c r="X33" s="1">
        <v>300.16790771484375</v>
      </c>
      <c r="Y33" s="1">
        <v>301.11187744140625</v>
      </c>
      <c r="Z33" s="1">
        <v>8.557533472776413E-2</v>
      </c>
      <c r="AA33" s="1">
        <v>88.619773864746094</v>
      </c>
      <c r="AB33" s="1">
        <v>4.6157956123352051</v>
      </c>
      <c r="AC33" s="1">
        <v>0.62248885631561279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1.1035584842457489</v>
      </c>
      <c r="AL33">
        <f>(U33-T33)/(1000-U33)*AK33</f>
        <v>2.6787712254088943E-2</v>
      </c>
      <c r="AM33">
        <f>(P33+273.15)</f>
        <v>304.23303070068357</v>
      </c>
      <c r="AN33">
        <f>(O33+273.15)</f>
        <v>305.33853759765623</v>
      </c>
      <c r="AO33">
        <f>(Y33*AG33+Z33*AH33)*AI33</f>
        <v>48.17789931376501</v>
      </c>
      <c r="AP33">
        <f>((AO33+0.00000010773*(AN33^4-AM33^4))-AL33*44100)/(L33*51.4+0.00000043092*AM33^3)</f>
        <v>-9.1671770155328076</v>
      </c>
      <c r="AQ33">
        <f>0.61365*EXP(17.502*J33/(240.97+J33))</f>
        <v>4.532780200903809</v>
      </c>
      <c r="AR33">
        <f>AQ33*1000/AA33</f>
        <v>51.148631995178199</v>
      </c>
      <c r="AS33">
        <f>(AR33-U33)</f>
        <v>16.877178137756324</v>
      </c>
      <c r="AT33">
        <f>IF(D33,P33,(O33+P33)/2)</f>
        <v>31.635784149169922</v>
      </c>
      <c r="AU33">
        <f>0.61365*EXP(17.502*AT33/(240.97+AT33))</f>
        <v>4.6775245882075502</v>
      </c>
      <c r="AV33">
        <f>IF(AS33&lt;&gt;0,(1000-(AR33+U33)/2)/AS33*AL33,0)</f>
        <v>1.5194250901725996</v>
      </c>
      <c r="AW33">
        <f>U33*AA33/1000</f>
        <v>3.0371284908608067</v>
      </c>
      <c r="AX33">
        <f>(AU33-AW33)</f>
        <v>1.6403960973467435</v>
      </c>
      <c r="AY33">
        <f>1/(1.6/F33+1.37/N33)</f>
        <v>1.0007045779182659</v>
      </c>
      <c r="AZ33">
        <f>G33*AA33*0.001</f>
        <v>34.528000346248227</v>
      </c>
      <c r="BA33">
        <f>G33/S33</f>
        <v>0.98623684230992192</v>
      </c>
      <c r="BB33">
        <f>(1-AL33*AA33/AQ33/F33)*100</f>
        <v>77.76702849400823</v>
      </c>
      <c r="BC33">
        <f>(S33-E33/(N33/1.35))</f>
        <v>396.65549202940599</v>
      </c>
      <c r="BD33">
        <f>E33*BB33/100/BC33</f>
        <v>-9.9376960475943462E-3</v>
      </c>
    </row>
    <row r="34" spans="1:56" x14ac:dyDescent="0.35">
      <c r="A34" s="1" t="s">
        <v>0</v>
      </c>
      <c r="B34" s="1" t="s">
        <v>2082</v>
      </c>
      <c r="K34" s="1">
        <v>2.72</v>
      </c>
    </row>
    <row r="35" spans="1:56" x14ac:dyDescent="0.35">
      <c r="A35" s="1" t="s">
        <v>0</v>
      </c>
      <c r="B35" s="1" t="s">
        <v>2081</v>
      </c>
      <c r="K35" s="1">
        <v>2.72</v>
      </c>
    </row>
    <row r="36" spans="1:56" x14ac:dyDescent="0.35">
      <c r="A36" s="1">
        <v>7</v>
      </c>
      <c r="B36" s="1" t="s">
        <v>2080</v>
      </c>
      <c r="C36" s="1">
        <v>1540.5000038333237</v>
      </c>
      <c r="D36" s="1">
        <v>0</v>
      </c>
      <c r="E36">
        <f>(R36-S36*(1000-T36)/(1000-U36))*AK36</f>
        <v>-4.5151848411378079</v>
      </c>
      <c r="F36">
        <f>IF(AV36&lt;&gt;0,1/(1/AV36-1/N36),0)</f>
        <v>2.2115977498083672</v>
      </c>
      <c r="G36">
        <f>((AY36-AL36/2)*S36-E36)/(AY36+AL36/2)</f>
        <v>388.79657260809006</v>
      </c>
      <c r="H36">
        <f>AL36*1000</f>
        <v>26.201229982120712</v>
      </c>
      <c r="I36">
        <f>(AQ36-AW36)</f>
        <v>1.5240905860711629</v>
      </c>
      <c r="J36">
        <f>(P36+AP36*D36)</f>
        <v>31.197643280029297</v>
      </c>
      <c r="K36" s="1"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32.196826934814453</v>
      </c>
      <c r="P36" s="1">
        <v>31.197643280029297</v>
      </c>
      <c r="Q36" s="1">
        <v>32.343727111816406</v>
      </c>
      <c r="R36" s="1">
        <v>400.0797119140625</v>
      </c>
      <c r="S36" s="1">
        <v>394.7972412109375</v>
      </c>
      <c r="T36" s="1">
        <v>11.354656219482422</v>
      </c>
      <c r="U36" s="1">
        <v>34.285205841064453</v>
      </c>
      <c r="V36" s="1">
        <v>20.839780807495117</v>
      </c>
      <c r="W36" s="1">
        <v>62.925392150878906</v>
      </c>
      <c r="X36" s="1">
        <v>300.14077758789063</v>
      </c>
      <c r="Y36" s="1">
        <v>499.93939208984375</v>
      </c>
      <c r="Z36" s="1">
        <v>4.338889941573143E-2</v>
      </c>
      <c r="AA36" s="1">
        <v>88.620651245117188</v>
      </c>
      <c r="AB36" s="1">
        <v>4.6737837791442871</v>
      </c>
      <c r="AC36" s="1">
        <v>0.62800014019012451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1.1034587411319505</v>
      </c>
      <c r="AL36">
        <f>(U36-T36)/(1000-U36)*AK36</f>
        <v>2.6201229982120711E-2</v>
      </c>
      <c r="AM36">
        <f>(P36+273.15)</f>
        <v>304.34764328002927</v>
      </c>
      <c r="AN36">
        <f>(O36+273.15)</f>
        <v>305.34682693481443</v>
      </c>
      <c r="AO36">
        <f>(Y36*AG36+Z36*AH36)*AI36</f>
        <v>79.990300946452408</v>
      </c>
      <c r="AP36">
        <f>((AO36+0.00000010773*(AN36^4-AM36^4))-AL36*44100)/(L36*51.4+0.00000043092*AM36^3)</f>
        <v>-8.704542477243244</v>
      </c>
      <c r="AQ36">
        <f>0.61365*EXP(17.502*J36/(240.97+J36))</f>
        <v>4.5624678557791905</v>
      </c>
      <c r="AR36">
        <f>AQ36*1000/AA36</f>
        <v>51.483122631990057</v>
      </c>
      <c r="AS36">
        <f>(AR36-U36)</f>
        <v>17.197916790925603</v>
      </c>
      <c r="AT36">
        <f>IF(D36,P36,(O36+P36)/2)</f>
        <v>31.697235107421875</v>
      </c>
      <c r="AU36">
        <f>0.61365*EXP(17.502*AT36/(240.97+AT36))</f>
        <v>4.6938620549528007</v>
      </c>
      <c r="AV36">
        <f>IF(AS36&lt;&gt;0,(1000-(AR36+U36)/2)/AS36*AL36,0)</f>
        <v>1.4581773151501991</v>
      </c>
      <c r="AW36">
        <f>U36*AA36/1000</f>
        <v>3.0383772697080276</v>
      </c>
      <c r="AX36">
        <f>(AU36-AW36)</f>
        <v>1.6554847852447732</v>
      </c>
      <c r="AY36">
        <f>1/(1.6/F36+1.37/N36)</f>
        <v>0.95828921803033562</v>
      </c>
      <c r="AZ36">
        <f>G36*AA36*0.001</f>
        <v>34.455405466398432</v>
      </c>
      <c r="BA36">
        <f>G36/S36</f>
        <v>0.98480063187766476</v>
      </c>
      <c r="BB36">
        <f>(1-AL36*AA36/AQ36/F36)*100</f>
        <v>76.988196373726836</v>
      </c>
      <c r="BC36">
        <f>(S36-E36/(N36/1.35))</f>
        <v>396.22130754872921</v>
      </c>
      <c r="BD36">
        <f>E36*BB36/100/BC36</f>
        <v>-8.7732772213528851E-3</v>
      </c>
    </row>
    <row r="37" spans="1:56" x14ac:dyDescent="0.35">
      <c r="A37" s="1" t="s">
        <v>0</v>
      </c>
      <c r="B37" s="1" t="s">
        <v>2079</v>
      </c>
      <c r="K37" s="1">
        <v>2.72</v>
      </c>
    </row>
    <row r="38" spans="1:56" x14ac:dyDescent="0.35">
      <c r="A38" s="1" t="s">
        <v>0</v>
      </c>
      <c r="B38" s="1" t="s">
        <v>2078</v>
      </c>
      <c r="K38" s="1">
        <v>2.72</v>
      </c>
    </row>
    <row r="39" spans="1:56" x14ac:dyDescent="0.35">
      <c r="A39" s="1">
        <v>8</v>
      </c>
      <c r="B39" s="1" t="s">
        <v>2077</v>
      </c>
      <c r="C39" s="1">
        <v>1745.0000038444996</v>
      </c>
      <c r="D39" s="1">
        <v>0</v>
      </c>
      <c r="E39">
        <f>(R39-S39*(1000-T39)/(1000-U39))*AK39</f>
        <v>-4.0708398400355144</v>
      </c>
      <c r="F39">
        <f>IF(AV39&lt;&gt;0,1/(1/AV39-1/N39),0)</f>
        <v>2.1307146827359782</v>
      </c>
      <c r="G39">
        <f>((AY39-AL39/2)*S39-E39)/(AY39+AL39/2)</f>
        <v>388.03721162691079</v>
      </c>
      <c r="H39">
        <f>AL39*1000</f>
        <v>25.940068098705911</v>
      </c>
      <c r="I39">
        <f>(AQ39-AW39)</f>
        <v>1.5459018672608007</v>
      </c>
      <c r="J39">
        <f>(P39+AP39*D39)</f>
        <v>31.37785530090332</v>
      </c>
      <c r="K39" s="1"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32.233097076416016</v>
      </c>
      <c r="P39" s="1">
        <v>31.37785530090332</v>
      </c>
      <c r="Q39" s="1">
        <v>32.365089416503906</v>
      </c>
      <c r="R39" s="1">
        <v>400.13330078125</v>
      </c>
      <c r="S39" s="1">
        <v>394.548095703125</v>
      </c>
      <c r="T39" s="1">
        <v>11.879325866699219</v>
      </c>
      <c r="U39" s="1">
        <v>34.571918487548828</v>
      </c>
      <c r="V39" s="1">
        <v>21.756687164306641</v>
      </c>
      <c r="W39" s="1">
        <v>63.317600250244141</v>
      </c>
      <c r="X39" s="1">
        <v>300.1759033203125</v>
      </c>
      <c r="Y39" s="1">
        <v>750.92236328125</v>
      </c>
      <c r="Z39" s="1">
        <v>2.8926469385623932E-2</v>
      </c>
      <c r="AA39" s="1">
        <v>88.61492919921875</v>
      </c>
      <c r="AB39" s="1">
        <v>4.7536282539367676</v>
      </c>
      <c r="AC39" s="1">
        <v>0.61796349287033081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1.1035878798540899</v>
      </c>
      <c r="AL39">
        <f>(U39-T39)/(1000-U39)*AK39</f>
        <v>2.5940068098705912E-2</v>
      </c>
      <c r="AM39">
        <f>(P39+273.15)</f>
        <v>304.5278553009033</v>
      </c>
      <c r="AN39">
        <f>(O39+273.15)</f>
        <v>305.38309707641599</v>
      </c>
      <c r="AO39">
        <f>(Y39*AG39+Z39*AH39)*AI39</f>
        <v>120.14757543949236</v>
      </c>
      <c r="AP39">
        <f>((AO39+0.00000010773*(AN39^4-AM39^4))-AL39*44100)/(L39*51.4+0.00000043092*AM39^3)</f>
        <v>-8.2943398140401143</v>
      </c>
      <c r="AQ39">
        <f>0.61365*EXP(17.502*J39/(240.97+J39))</f>
        <v>4.6094899763161017</v>
      </c>
      <c r="AR39">
        <f>AQ39*1000/AA39</f>
        <v>52.01708129736609</v>
      </c>
      <c r="AS39">
        <f>(AR39-U39)</f>
        <v>17.445162809817262</v>
      </c>
      <c r="AT39">
        <f>IF(D39,P39,(O39+P39)/2)</f>
        <v>31.805476188659668</v>
      </c>
      <c r="AU39">
        <f>0.61365*EXP(17.502*AT39/(240.97+AT39))</f>
        <v>4.7227600882443239</v>
      </c>
      <c r="AV39">
        <f>IF(AS39&lt;&gt;0,(1000-(AR39+U39)/2)/AS39*AL39,0)</f>
        <v>1.4225723252769176</v>
      </c>
      <c r="AW39">
        <f>U39*AA39/1000</f>
        <v>3.063588109055301</v>
      </c>
      <c r="AX39">
        <f>(AU39-AW39)</f>
        <v>1.6591719791890229</v>
      </c>
      <c r="AY39">
        <f>1/(1.6/F39+1.37/N39)</f>
        <v>0.93371624673331566</v>
      </c>
      <c r="AZ39">
        <f>G39*AA39*0.001</f>
        <v>34.38589003498096</v>
      </c>
      <c r="BA39">
        <f>G39/S39</f>
        <v>0.98349786972203945</v>
      </c>
      <c r="BB39">
        <f>(1-AL39*AA39/AQ39/F39)*100</f>
        <v>76.595474906347363</v>
      </c>
      <c r="BC39">
        <f>(S39-E39/(N39/1.35))</f>
        <v>395.83201788719998</v>
      </c>
      <c r="BD39">
        <f>E39*BB39/100/BC39</f>
        <v>-7.8772786617795805E-3</v>
      </c>
    </row>
    <row r="40" spans="1:56" x14ac:dyDescent="0.35">
      <c r="A40" s="1" t="s">
        <v>0</v>
      </c>
      <c r="B40" s="1" t="s">
        <v>2076</v>
      </c>
      <c r="K40" s="1">
        <v>2.72</v>
      </c>
    </row>
    <row r="41" spans="1:56" x14ac:dyDescent="0.35">
      <c r="A41" s="1" t="s">
        <v>0</v>
      </c>
      <c r="B41" s="1" t="s">
        <v>2075</v>
      </c>
      <c r="K41" s="1">
        <v>2.72</v>
      </c>
    </row>
    <row r="42" spans="1:56" x14ac:dyDescent="0.35">
      <c r="A42" s="1">
        <v>9</v>
      </c>
      <c r="B42" s="1" t="s">
        <v>2074</v>
      </c>
      <c r="C42" s="1">
        <v>1949.0000038444996</v>
      </c>
      <c r="D42" s="1">
        <v>0</v>
      </c>
      <c r="E42">
        <f>(R42-S42*(1000-T42)/(1000-U42))*AK42</f>
        <v>-3.5825225149358055</v>
      </c>
      <c r="F42">
        <f>IF(AV42&lt;&gt;0,1/(1/AV42-1/N42),0)</f>
        <v>2.0868317780550569</v>
      </c>
      <c r="G42">
        <f>((AY42-AL42/2)*S42-E42)/(AY42+AL42/2)</f>
        <v>387.0787023163146</v>
      </c>
      <c r="H42">
        <f>AL42*1000</f>
        <v>25.834006549035351</v>
      </c>
      <c r="I42">
        <f>(AQ42-AW42)</f>
        <v>1.5604135488862858</v>
      </c>
      <c r="J42">
        <f>(P42+AP42*D42)</f>
        <v>31.564531326293945</v>
      </c>
      <c r="K42" s="1"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32.285694122314453</v>
      </c>
      <c r="P42" s="1">
        <v>31.564531326293945</v>
      </c>
      <c r="Q42" s="1">
        <v>32.397636413574219</v>
      </c>
      <c r="R42" s="1">
        <v>400.1329345703125</v>
      </c>
      <c r="S42" s="1">
        <v>394.15216064453125</v>
      </c>
      <c r="T42" s="1">
        <v>12.371393203735352</v>
      </c>
      <c r="U42" s="1">
        <v>34.963081359863281</v>
      </c>
      <c r="V42" s="1">
        <v>22.590517044067383</v>
      </c>
      <c r="W42" s="1">
        <v>63.843582153320313</v>
      </c>
      <c r="X42" s="1">
        <v>300.16213989257813</v>
      </c>
      <c r="Y42" s="1">
        <v>998.9619140625</v>
      </c>
      <c r="Z42" s="1">
        <v>4.2184371501207352E-2</v>
      </c>
      <c r="AA42" s="1">
        <v>88.61431884765625</v>
      </c>
      <c r="AB42" s="1">
        <v>4.8210721015930176</v>
      </c>
      <c r="AC42" s="1">
        <v>0.596607506275177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1.1035372790168312</v>
      </c>
      <c r="AL42">
        <f>(U42-T42)/(1000-U42)*AK42</f>
        <v>2.5834006549035352E-2</v>
      </c>
      <c r="AM42">
        <f>(P42+273.15)</f>
        <v>304.71453132629392</v>
      </c>
      <c r="AN42">
        <f>(O42+273.15)</f>
        <v>305.43569412231443</v>
      </c>
      <c r="AO42">
        <f>(Y42*AG42+Z42*AH42)*AI42</f>
        <v>159.8339026774338</v>
      </c>
      <c r="AP42">
        <f>((AO42+0.00000010773*(AN42^4-AM42^4))-AL42*44100)/(L42*51.4+0.00000043092*AM42^3)</f>
        <v>-7.9430940149283176</v>
      </c>
      <c r="AQ42">
        <f>0.61365*EXP(17.502*J42/(240.97+J42))</f>
        <v>4.6586431884057573</v>
      </c>
      <c r="AR42">
        <f>AQ42*1000/AA42</f>
        <v>52.57212659293576</v>
      </c>
      <c r="AS42">
        <f>(AR42-U42)</f>
        <v>17.609045233072479</v>
      </c>
      <c r="AT42">
        <f>IF(D42,P42,(O42+P42)/2)</f>
        <v>31.925112724304199</v>
      </c>
      <c r="AU42">
        <f>0.61365*EXP(17.502*AT42/(240.97+AT42))</f>
        <v>4.7548805651662667</v>
      </c>
      <c r="AV42">
        <f>IF(AS42&lt;&gt;0,(1000-(AR42+U42)/2)/AS42*AL42,0)</f>
        <v>1.4028763998446017</v>
      </c>
      <c r="AW42">
        <f>U42*AA42/1000</f>
        <v>3.0982296395194715</v>
      </c>
      <c r="AX42">
        <f>(AU42-AW42)</f>
        <v>1.6566509256467952</v>
      </c>
      <c r="AY42">
        <f>1/(1.6/F42+1.37/N42)</f>
        <v>0.92014949379430955</v>
      </c>
      <c r="AZ42">
        <f>G42*AA42*0.001</f>
        <v>34.300715546194922</v>
      </c>
      <c r="BA42">
        <f>G42/S42</f>
        <v>0.9820539907312702</v>
      </c>
      <c r="BB42">
        <f>(1-AL42*AA42/AQ42/F42)*100</f>
        <v>76.452284567597431</v>
      </c>
      <c r="BC42">
        <f>(S42-E42/(N42/1.35))</f>
        <v>395.2820700275135</v>
      </c>
      <c r="BD42">
        <f>E42*BB42/100/BC42</f>
        <v>-6.9290274350828221E-3</v>
      </c>
    </row>
    <row r="43" spans="1:56" x14ac:dyDescent="0.35">
      <c r="A43" s="1" t="s">
        <v>0</v>
      </c>
      <c r="B43" s="1" t="s">
        <v>2073</v>
      </c>
      <c r="K43" s="1">
        <v>2.72</v>
      </c>
    </row>
    <row r="44" spans="1:56" x14ac:dyDescent="0.35">
      <c r="A44" s="1" t="s">
        <v>0</v>
      </c>
      <c r="B44" s="1" t="s">
        <v>2072</v>
      </c>
      <c r="K44" s="1">
        <v>2.72</v>
      </c>
    </row>
    <row r="45" spans="1:56" x14ac:dyDescent="0.35">
      <c r="A45" s="1">
        <v>10</v>
      </c>
      <c r="B45" s="1" t="s">
        <v>2071</v>
      </c>
      <c r="C45" s="1">
        <v>2153.5000038333237</v>
      </c>
      <c r="D45" s="1">
        <v>0</v>
      </c>
      <c r="E45">
        <f>(R45-S45*(1000-T45)/(1000-U45))*AK45</f>
        <v>-3.0807351423943068</v>
      </c>
      <c r="F45">
        <f>IF(AV45&lt;&gt;0,1/(1/AV45-1/N45),0)</f>
        <v>2.0865698006078914</v>
      </c>
      <c r="G45">
        <f>((AY45-AL45/2)*S45-E45)/(AY45+AL45/2)</f>
        <v>385.90883346710194</v>
      </c>
      <c r="H45">
        <f>AL45*1000</f>
        <v>25.912047733784824</v>
      </c>
      <c r="I45">
        <f>(AQ45-AW45)</f>
        <v>1.5643015418243431</v>
      </c>
      <c r="J45">
        <f>(P45+AP45*D45)</f>
        <v>31.75456428527832</v>
      </c>
      <c r="K45" s="1"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32.348342895507813</v>
      </c>
      <c r="P45" s="1">
        <v>31.75456428527832</v>
      </c>
      <c r="Q45" s="1">
        <v>32.43896484375</v>
      </c>
      <c r="R45" s="1">
        <v>399.98483276367188</v>
      </c>
      <c r="S45" s="1">
        <v>393.53628540039063</v>
      </c>
      <c r="T45" s="1">
        <v>12.84414005279541</v>
      </c>
      <c r="U45" s="1">
        <v>35.490470886230469</v>
      </c>
      <c r="V45" s="1">
        <v>23.370067596435547</v>
      </c>
      <c r="W45" s="1">
        <v>64.575347900390625</v>
      </c>
      <c r="X45" s="1">
        <v>300.17831420898438</v>
      </c>
      <c r="Y45" s="1">
        <v>1251.1026611328125</v>
      </c>
      <c r="Z45" s="1">
        <v>6.6289916634559631E-2</v>
      </c>
      <c r="AA45" s="1">
        <v>88.61102294921875</v>
      </c>
      <c r="AB45" s="1">
        <v>4.8358564376831055</v>
      </c>
      <c r="AC45" s="1">
        <v>0.55244839191436768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1.1035967434153835</v>
      </c>
      <c r="AL45">
        <f>(U45-T45)/(1000-U45)*AK45</f>
        <v>2.5912047733784825E-2</v>
      </c>
      <c r="AM45">
        <f>(P45+273.15)</f>
        <v>304.9045642852783</v>
      </c>
      <c r="AN45">
        <f>(O45+273.15)</f>
        <v>305.49834289550779</v>
      </c>
      <c r="AO45">
        <f>(Y45*AG45+Z45*AH45)*AI45</f>
        <v>200.17642130695822</v>
      </c>
      <c r="AP45">
        <f>((AO45+0.00000010773*(AN45^4-AM45^4))-AL45*44100)/(L45*51.4+0.00000043092*AM45^3)</f>
        <v>-7.6523667176545018</v>
      </c>
      <c r="AQ45">
        <f>0.61365*EXP(17.502*J45/(240.97+J45))</f>
        <v>4.709148472002691</v>
      </c>
      <c r="AR45">
        <f>AQ45*1000/AA45</f>
        <v>53.14404816995976</v>
      </c>
      <c r="AS45">
        <f>(AR45-U45)</f>
        <v>17.653577283729291</v>
      </c>
      <c r="AT45">
        <f>IF(D45,P45,(O45+P45)/2)</f>
        <v>32.051453590393066</v>
      </c>
      <c r="AU45">
        <f>0.61365*EXP(17.502*AT45/(240.97+AT45))</f>
        <v>4.7890073566017559</v>
      </c>
      <c r="AV45">
        <f>IF(AS45&lt;&gt;0,(1000-(AR45+U45)/2)/AS45*AL45,0)</f>
        <v>1.4027580014780439</v>
      </c>
      <c r="AW45">
        <f>U45*AA45/1000</f>
        <v>3.1448469301783479</v>
      </c>
      <c r="AX45">
        <f>(AU45-AW45)</f>
        <v>1.644160426423408</v>
      </c>
      <c r="AY45">
        <f>1/(1.6/F45+1.37/N45)</f>
        <v>0.92006799675234863</v>
      </c>
      <c r="AZ45">
        <f>G45*AA45*0.001</f>
        <v>34.195776498659612</v>
      </c>
      <c r="BA45">
        <f>G45/S45</f>
        <v>0.98061817368243853</v>
      </c>
      <c r="BB45">
        <f>(1-AL45*AA45/AQ45/F45)*100</f>
        <v>76.632395985625578</v>
      </c>
      <c r="BC45">
        <f>(S45-E45/(N45/1.35))</f>
        <v>394.50793359781636</v>
      </c>
      <c r="BD45">
        <f>E45*BB45/100/BC45</f>
        <v>-5.9842678753190956E-3</v>
      </c>
    </row>
    <row r="46" spans="1:56" x14ac:dyDescent="0.35">
      <c r="A46" s="1" t="s">
        <v>0</v>
      </c>
      <c r="B46" s="1" t="s">
        <v>2070</v>
      </c>
      <c r="K46" s="1">
        <v>2.72</v>
      </c>
    </row>
    <row r="47" spans="1:56" x14ac:dyDescent="0.35">
      <c r="A47" s="1" t="s">
        <v>0</v>
      </c>
      <c r="B47" s="1" t="s">
        <v>2069</v>
      </c>
      <c r="K47" s="1">
        <v>2.72</v>
      </c>
    </row>
    <row r="48" spans="1:56" x14ac:dyDescent="0.35">
      <c r="A48" s="1">
        <v>11</v>
      </c>
      <c r="B48" s="1" t="s">
        <v>2068</v>
      </c>
      <c r="C48" s="1">
        <v>2357.5000038333237</v>
      </c>
      <c r="D48" s="1">
        <v>0</v>
      </c>
      <c r="E48">
        <f>(R48-S48*(1000-T48)/(1000-U48))*AK48</f>
        <v>-2.6127921644942531</v>
      </c>
      <c r="F48">
        <f>IF(AV48&lt;&gt;0,1/(1/AV48-1/N48),0)</f>
        <v>2.1872374386644604</v>
      </c>
      <c r="G48">
        <f>((AY48-AL48/2)*S48-E48)/(AY48+AL48/2)</f>
        <v>384.93611880180731</v>
      </c>
      <c r="H48">
        <f>AL48*1000</f>
        <v>26.430072554819521</v>
      </c>
      <c r="I48">
        <f>(AQ48-AW48)</f>
        <v>1.5448788035989511</v>
      </c>
      <c r="J48">
        <f>(P48+AP48*D48)</f>
        <v>31.979175567626953</v>
      </c>
      <c r="K48" s="1"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32.437942504882813</v>
      </c>
      <c r="P48" s="1">
        <v>31.979175567626953</v>
      </c>
      <c r="Q48" s="1">
        <v>32.506256103515625</v>
      </c>
      <c r="R48" s="1">
        <v>400.04449462890625</v>
      </c>
      <c r="S48" s="1">
        <v>392.99929809570313</v>
      </c>
      <c r="T48" s="1">
        <v>13.31132698059082</v>
      </c>
      <c r="U48" s="1">
        <v>36.391338348388672</v>
      </c>
      <c r="V48" s="1">
        <v>24.097248077392578</v>
      </c>
      <c r="W48" s="1">
        <v>65.878562927246094</v>
      </c>
      <c r="X48" s="1">
        <v>300.14556884765625</v>
      </c>
      <c r="Y48" s="1">
        <v>1600.983642578125</v>
      </c>
      <c r="Z48" s="1">
        <v>3.0132260173559189E-2</v>
      </c>
      <c r="AA48" s="1">
        <v>88.608421325683594</v>
      </c>
      <c r="AB48" s="1">
        <v>4.7739806175231934</v>
      </c>
      <c r="AC48" s="1">
        <v>0.42918217182159424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1.1034763560575596</v>
      </c>
      <c r="AL48">
        <f>(U48-T48)/(1000-U48)*AK48</f>
        <v>2.6430072554819523E-2</v>
      </c>
      <c r="AM48">
        <f>(P48+273.15)</f>
        <v>305.12917556762693</v>
      </c>
      <c r="AN48">
        <f>(O48+273.15)</f>
        <v>305.58794250488279</v>
      </c>
      <c r="AO48">
        <f>(Y48*AG48+Z48*AH48)*AI48</f>
        <v>256.15737708693632</v>
      </c>
      <c r="AP48">
        <f>((AO48+0.00000010773*(AN48^4-AM48^4))-AL48*44100)/(L48*51.4+0.00000043092*AM48^3)</f>
        <v>-7.3930757494900545</v>
      </c>
      <c r="AQ48">
        <f>0.61365*EXP(17.502*J48/(240.97+J48))</f>
        <v>4.769457844578481</v>
      </c>
      <c r="AR48">
        <f>AQ48*1000/AA48</f>
        <v>53.826236527205005</v>
      </c>
      <c r="AS48">
        <f>(AR48-U48)</f>
        <v>17.434898178816333</v>
      </c>
      <c r="AT48">
        <f>IF(D48,P48,(O48+P48)/2)</f>
        <v>32.208559036254883</v>
      </c>
      <c r="AU48">
        <f>0.61365*EXP(17.502*AT48/(240.97+AT48))</f>
        <v>4.8317414540607349</v>
      </c>
      <c r="AV48">
        <f>IF(AS48&lt;&gt;0,(1000-(AR48+U48)/2)/AS48*AL48,0)</f>
        <v>1.447547543503465</v>
      </c>
      <c r="AW48">
        <f>U48*AA48/1000</f>
        <v>3.2245790409795299</v>
      </c>
      <c r="AX48">
        <f>(AU48-AW48)</f>
        <v>1.607162413081205</v>
      </c>
      <c r="AY48">
        <f>1/(1.6/F48+1.37/N48)</f>
        <v>0.95094655740731693</v>
      </c>
      <c r="AZ48">
        <f>G48*AA48*0.001</f>
        <v>34.108581798263934</v>
      </c>
      <c r="BA48">
        <f>G48/S48</f>
        <v>0.97948296769748355</v>
      </c>
      <c r="BB48">
        <f>(1-AL48*AA48/AQ48/F48)*100</f>
        <v>77.550410259081261</v>
      </c>
      <c r="BC48">
        <f>(S48-E48/(N48/1.35))</f>
        <v>393.82335945753312</v>
      </c>
      <c r="BD48">
        <f>E48*BB48/100/BC48</f>
        <v>-5.1450250324750375E-3</v>
      </c>
    </row>
    <row r="49" spans="1:56" x14ac:dyDescent="0.35">
      <c r="A49" s="1" t="s">
        <v>0</v>
      </c>
      <c r="B49" s="1" t="s">
        <v>1176</v>
      </c>
      <c r="K49" s="1">
        <v>2.72</v>
      </c>
    </row>
    <row r="50" spans="1:56" x14ac:dyDescent="0.35">
      <c r="A50" s="1" t="s">
        <v>0</v>
      </c>
      <c r="B50" s="1" t="s">
        <v>2064</v>
      </c>
      <c r="K50" s="1">
        <v>2.72</v>
      </c>
    </row>
    <row r="51" spans="1:56" x14ac:dyDescent="0.35">
      <c r="A51" s="1">
        <v>12</v>
      </c>
      <c r="B51" s="1" t="s">
        <v>1175</v>
      </c>
      <c r="C51" s="1">
        <v>2562.5000038333237</v>
      </c>
      <c r="D51" s="1">
        <v>0</v>
      </c>
      <c r="E51">
        <f>(R51-S51*(1000-T51)/(1000-U51))*AK51</f>
        <v>-1.7003439894765575</v>
      </c>
      <c r="F51">
        <f>IF(AV51&lt;&gt;0,1/(1/AV51-1/N51),0)</f>
        <v>2.3689895772593412</v>
      </c>
      <c r="G51">
        <f>((AY51-AL51/2)*S51-E51)/(AY51+AL51/2)</f>
        <v>382.99176210615008</v>
      </c>
      <c r="H51">
        <f>AL51*1000</f>
        <v>27.284966436105734</v>
      </c>
      <c r="I51">
        <f>(AQ51-AW51)</f>
        <v>1.5122673001874385</v>
      </c>
      <c r="J51">
        <f>(P51+AP51*D51)</f>
        <v>32.240894317626953</v>
      </c>
      <c r="K51" s="1"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32.559978485107422</v>
      </c>
      <c r="P51" s="1">
        <v>32.240894317626953</v>
      </c>
      <c r="Q51" s="1">
        <v>32.596172332763672</v>
      </c>
      <c r="R51" s="1">
        <v>399.9681396484375</v>
      </c>
      <c r="S51" s="1">
        <v>391.821533203125</v>
      </c>
      <c r="T51" s="1">
        <v>13.767736434936523</v>
      </c>
      <c r="U51" s="1">
        <v>37.562915802001953</v>
      </c>
      <c r="V51" s="1">
        <v>24.751943588256836</v>
      </c>
      <c r="W51" s="1">
        <v>67.531455993652344</v>
      </c>
      <c r="X51" s="1">
        <v>300.17581176757813</v>
      </c>
      <c r="Y51" s="1">
        <v>2001.39599609375</v>
      </c>
      <c r="Z51" s="1">
        <v>1.6873735934495926E-2</v>
      </c>
      <c r="AA51" s="1">
        <v>88.606292724609375</v>
      </c>
      <c r="AB51" s="1">
        <v>4.7036271095275879</v>
      </c>
      <c r="AC51" s="1">
        <v>0.27138453722000122</v>
      </c>
      <c r="AD51" s="1">
        <v>0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1.1035875432631546</v>
      </c>
      <c r="AL51">
        <f>(U51-T51)/(1000-U51)*AK51</f>
        <v>2.7284966436105732E-2</v>
      </c>
      <c r="AM51">
        <f>(P51+273.15)</f>
        <v>305.39089431762693</v>
      </c>
      <c r="AN51">
        <f>(O51+273.15)</f>
        <v>305.7099784851074</v>
      </c>
      <c r="AO51">
        <f>(Y51*AG51+Z51*AH51)*AI51</f>
        <v>320.22335221745016</v>
      </c>
      <c r="AP51">
        <f>((AO51+0.00000010773*(AN51^4-AM51^4))-AL51*44100)/(L51*51.4+0.00000043092*AM51^3)</f>
        <v>-7.1895091524801611</v>
      </c>
      <c r="AQ51">
        <f>0.61365*EXP(17.502*J51/(240.97+J51))</f>
        <v>4.8405780133294787</v>
      </c>
      <c r="AR51">
        <f>AQ51*1000/AA51</f>
        <v>54.630183302828378</v>
      </c>
      <c r="AS51">
        <f>(AR51-U51)</f>
        <v>17.067267500826425</v>
      </c>
      <c r="AT51">
        <f>IF(D51,P51,(O51+P51)/2)</f>
        <v>32.400436401367188</v>
      </c>
      <c r="AU51">
        <f>0.61365*EXP(17.502*AT51/(240.97+AT51))</f>
        <v>4.8843837843929903</v>
      </c>
      <c r="AV51">
        <f>IF(AS51&lt;&gt;0,(1000-(AR51+U51)/2)/AS51*AL51,0)</f>
        <v>1.5249789474201139</v>
      </c>
      <c r="AW51">
        <f>U51*AA51/1000</f>
        <v>3.3283107131420402</v>
      </c>
      <c r="AX51">
        <f>(AU51-AW51)</f>
        <v>1.5560730712509501</v>
      </c>
      <c r="AY51">
        <f>1/(1.6/F51+1.37/N51)</f>
        <v>1.004559834166407</v>
      </c>
      <c r="AZ51">
        <f>G51*AA51*0.001</f>
        <v>33.935480184291492</v>
      </c>
      <c r="BA51">
        <f>G51/S51</f>
        <v>0.97746481408310593</v>
      </c>
      <c r="BB51">
        <f>(1-AL51*AA51/AQ51/F51)*100</f>
        <v>78.917232656318618</v>
      </c>
      <c r="BC51">
        <f>(S51-E51/(N51/1.35))</f>
        <v>392.35781305063392</v>
      </c>
      <c r="BD51">
        <f>E51*BB51/100/BC51</f>
        <v>-3.4200017879082649E-3</v>
      </c>
    </row>
    <row r="52" spans="1:56" x14ac:dyDescent="0.35">
      <c r="A52" s="1" t="s">
        <v>0</v>
      </c>
      <c r="B52" s="1" t="s">
        <v>2067</v>
      </c>
    </row>
    <row r="53" spans="1:56" x14ac:dyDescent="0.35">
      <c r="A53" s="1" t="s">
        <v>0</v>
      </c>
      <c r="B53" s="1" t="s">
        <v>2066</v>
      </c>
    </row>
    <row r="54" spans="1:56" x14ac:dyDescent="0.35">
      <c r="A54" s="1" t="s">
        <v>0</v>
      </c>
      <c r="B54" s="1" t="s">
        <v>2065</v>
      </c>
    </row>
    <row r="55" spans="1:56" x14ac:dyDescent="0.35">
      <c r="A55" s="1" t="s">
        <v>0</v>
      </c>
      <c r="B55" s="1" t="s">
        <v>2064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3183F1-C56E-41AB-AD1D-5A1FCBE6FF65}">
  <dimension ref="A1:BD55"/>
  <sheetViews>
    <sheetView zoomScale="48" workbookViewId="0">
      <selection activeCell="K18" sqref="K18:K51"/>
    </sheetView>
  </sheetViews>
  <sheetFormatPr defaultRowHeight="14.5" x14ac:dyDescent="0.35"/>
  <sheetData>
    <row r="1" spans="1:56" x14ac:dyDescent="0.35">
      <c r="A1" s="1" t="s">
        <v>70</v>
      </c>
    </row>
    <row r="2" spans="1:56" x14ac:dyDescent="0.35">
      <c r="A2" s="1" t="s">
        <v>2152</v>
      </c>
    </row>
    <row r="3" spans="1:56" x14ac:dyDescent="0.35">
      <c r="A3" s="1" t="s">
        <v>69</v>
      </c>
      <c r="B3" s="1" t="s">
        <v>68</v>
      </c>
    </row>
    <row r="4" spans="1:56" x14ac:dyDescent="0.35">
      <c r="A4" s="1" t="s">
        <v>67</v>
      </c>
      <c r="B4" s="1" t="s">
        <v>66</v>
      </c>
      <c r="C4" s="1">
        <v>1</v>
      </c>
      <c r="D4" s="1">
        <v>0.15999999642372131</v>
      </c>
    </row>
    <row r="5" spans="1:56" x14ac:dyDescent="0.35">
      <c r="A5" s="1" t="s">
        <v>65</v>
      </c>
      <c r="B5" s="1">
        <v>4</v>
      </c>
    </row>
    <row r="6" spans="1:56" x14ac:dyDescent="0.35">
      <c r="A6" s="1" t="s">
        <v>64</v>
      </c>
      <c r="B6" s="1" t="s">
        <v>63</v>
      </c>
    </row>
    <row r="7" spans="1:56" x14ac:dyDescent="0.35">
      <c r="A7" s="1" t="s">
        <v>0</v>
      </c>
      <c r="B7" s="1" t="s">
        <v>62</v>
      </c>
    </row>
    <row r="9" spans="1:56" x14ac:dyDescent="0.35">
      <c r="A9" s="1" t="s">
        <v>61</v>
      </c>
      <c r="B9" s="1" t="s">
        <v>60</v>
      </c>
      <c r="C9" s="1" t="s">
        <v>59</v>
      </c>
      <c r="D9" s="1" t="s">
        <v>58</v>
      </c>
      <c r="E9" s="1" t="s">
        <v>57</v>
      </c>
      <c r="F9" s="1" t="s">
        <v>56</v>
      </c>
      <c r="G9" s="1" t="s">
        <v>55</v>
      </c>
      <c r="H9" s="1" t="s">
        <v>54</v>
      </c>
      <c r="I9" s="1" t="s">
        <v>53</v>
      </c>
      <c r="J9" s="1" t="s">
        <v>52</v>
      </c>
      <c r="K9" s="1" t="s">
        <v>51</v>
      </c>
      <c r="L9" s="1" t="s">
        <v>50</v>
      </c>
      <c r="M9" s="1" t="s">
        <v>49</v>
      </c>
      <c r="N9" s="1" t="s">
        <v>48</v>
      </c>
      <c r="O9" s="1" t="s">
        <v>47</v>
      </c>
      <c r="P9" s="1" t="s">
        <v>46</v>
      </c>
      <c r="Q9" s="1" t="s">
        <v>45</v>
      </c>
      <c r="R9" s="1" t="s">
        <v>44</v>
      </c>
      <c r="S9" s="1" t="s">
        <v>43</v>
      </c>
      <c r="T9" s="1" t="s">
        <v>42</v>
      </c>
      <c r="U9" s="1" t="s">
        <v>41</v>
      </c>
      <c r="V9" s="1" t="s">
        <v>40</v>
      </c>
      <c r="W9" s="1" t="s">
        <v>39</v>
      </c>
      <c r="X9" s="1" t="s">
        <v>38</v>
      </c>
      <c r="Y9" s="1" t="s">
        <v>37</v>
      </c>
      <c r="Z9" s="1" t="s">
        <v>36</v>
      </c>
      <c r="AA9" s="1" t="s">
        <v>35</v>
      </c>
      <c r="AB9" s="1" t="s">
        <v>34</v>
      </c>
      <c r="AC9" s="1" t="s">
        <v>33</v>
      </c>
      <c r="AD9" s="1" t="s">
        <v>32</v>
      </c>
      <c r="AE9" s="1" t="s">
        <v>31</v>
      </c>
      <c r="AF9" s="1" t="s">
        <v>30</v>
      </c>
      <c r="AG9" s="1" t="s">
        <v>29</v>
      </c>
      <c r="AH9" s="1" t="s">
        <v>28</v>
      </c>
      <c r="AI9" s="1" t="s">
        <v>27</v>
      </c>
      <c r="AJ9" s="1" t="s">
        <v>26</v>
      </c>
      <c r="AK9" s="1" t="s">
        <v>25</v>
      </c>
      <c r="AL9" s="1" t="s">
        <v>24</v>
      </c>
      <c r="AM9" s="1" t="s">
        <v>23</v>
      </c>
      <c r="AN9" s="1" t="s">
        <v>22</v>
      </c>
      <c r="AO9" s="1" t="s">
        <v>21</v>
      </c>
      <c r="AP9" s="1" t="s">
        <v>20</v>
      </c>
      <c r="AQ9" s="1" t="s">
        <v>19</v>
      </c>
      <c r="AR9" s="1" t="s">
        <v>18</v>
      </c>
      <c r="AS9" s="1" t="s">
        <v>17</v>
      </c>
      <c r="AT9" s="1" t="s">
        <v>16</v>
      </c>
      <c r="AU9" s="1" t="s">
        <v>15</v>
      </c>
      <c r="AV9" s="1" t="s">
        <v>14</v>
      </c>
      <c r="AW9" s="1" t="s">
        <v>13</v>
      </c>
      <c r="AX9" s="1" t="s">
        <v>12</v>
      </c>
      <c r="AY9" s="1" t="s">
        <v>11</v>
      </c>
      <c r="AZ9" s="1" t="s">
        <v>10</v>
      </c>
      <c r="BA9" s="1" t="s">
        <v>9</v>
      </c>
      <c r="BB9" s="1" t="s">
        <v>8</v>
      </c>
      <c r="BC9" s="1" t="s">
        <v>7</v>
      </c>
      <c r="BD9" s="1" t="s">
        <v>6</v>
      </c>
    </row>
    <row r="10" spans="1:56" x14ac:dyDescent="0.35">
      <c r="A10" s="1" t="s">
        <v>5</v>
      </c>
      <c r="B10" s="1" t="s">
        <v>5</v>
      </c>
      <c r="C10" s="1" t="s">
        <v>5</v>
      </c>
      <c r="D10" s="1" t="s">
        <v>5</v>
      </c>
      <c r="E10" s="1" t="s">
        <v>4</v>
      </c>
      <c r="F10" s="1" t="s">
        <v>4</v>
      </c>
      <c r="G10" s="1" t="s">
        <v>4</v>
      </c>
      <c r="H10" s="1" t="s">
        <v>4</v>
      </c>
      <c r="I10" s="1" t="s">
        <v>4</v>
      </c>
      <c r="J10" s="1" t="s">
        <v>4</v>
      </c>
      <c r="K10" s="1" t="s">
        <v>5</v>
      </c>
      <c r="L10" s="1" t="s">
        <v>4</v>
      </c>
      <c r="M10" s="1" t="s">
        <v>5</v>
      </c>
      <c r="N10" s="1" t="s">
        <v>4</v>
      </c>
      <c r="O10" s="1" t="s">
        <v>5</v>
      </c>
      <c r="P10" s="1" t="s">
        <v>5</v>
      </c>
      <c r="Q10" s="1" t="s">
        <v>5</v>
      </c>
      <c r="R10" s="1" t="s">
        <v>5</v>
      </c>
      <c r="S10" s="1" t="s">
        <v>5</v>
      </c>
      <c r="T10" s="1" t="s">
        <v>5</v>
      </c>
      <c r="U10" s="1" t="s">
        <v>5</v>
      </c>
      <c r="V10" s="1" t="s">
        <v>5</v>
      </c>
      <c r="W10" s="1" t="s">
        <v>5</v>
      </c>
      <c r="X10" s="1" t="s">
        <v>5</v>
      </c>
      <c r="Y10" s="1" t="s">
        <v>5</v>
      </c>
      <c r="Z10" s="1" t="s">
        <v>5</v>
      </c>
      <c r="AA10" s="1" t="s">
        <v>5</v>
      </c>
      <c r="AB10" s="1" t="s">
        <v>5</v>
      </c>
      <c r="AC10" s="1" t="s">
        <v>5</v>
      </c>
      <c r="AD10" s="1" t="s">
        <v>5</v>
      </c>
      <c r="AE10" s="1" t="s">
        <v>5</v>
      </c>
      <c r="AF10" s="1" t="s">
        <v>5</v>
      </c>
      <c r="AG10" s="1" t="s">
        <v>5</v>
      </c>
      <c r="AH10" s="1" t="s">
        <v>5</v>
      </c>
      <c r="AI10" s="1" t="s">
        <v>5</v>
      </c>
      <c r="AJ10" s="1" t="s">
        <v>5</v>
      </c>
      <c r="AK10" s="1" t="s">
        <v>4</v>
      </c>
      <c r="AL10" s="1" t="s">
        <v>4</v>
      </c>
      <c r="AM10" s="1" t="s">
        <v>4</v>
      </c>
      <c r="AN10" s="1" t="s">
        <v>4</v>
      </c>
      <c r="AO10" s="1" t="s">
        <v>4</v>
      </c>
      <c r="AP10" s="1" t="s">
        <v>4</v>
      </c>
      <c r="AQ10" s="1" t="s">
        <v>4</v>
      </c>
      <c r="AR10" s="1" t="s">
        <v>4</v>
      </c>
      <c r="AS10" s="1" t="s">
        <v>4</v>
      </c>
      <c r="AT10" s="1" t="s">
        <v>4</v>
      </c>
      <c r="AU10" s="1" t="s">
        <v>4</v>
      </c>
      <c r="AV10" s="1" t="s">
        <v>4</v>
      </c>
      <c r="AW10" s="1" t="s">
        <v>4</v>
      </c>
      <c r="AX10" s="1" t="s">
        <v>4</v>
      </c>
      <c r="AY10" s="1" t="s">
        <v>4</v>
      </c>
      <c r="AZ10" s="1" t="s">
        <v>4</v>
      </c>
      <c r="BA10" s="1" t="s">
        <v>4</v>
      </c>
      <c r="BB10" s="1" t="s">
        <v>4</v>
      </c>
      <c r="BC10" s="1" t="s">
        <v>4</v>
      </c>
      <c r="BD10" s="1" t="s">
        <v>4</v>
      </c>
    </row>
    <row r="11" spans="1:56" x14ac:dyDescent="0.35">
      <c r="A11" s="1" t="s">
        <v>0</v>
      </c>
      <c r="B11" s="1" t="s">
        <v>2151</v>
      </c>
    </row>
    <row r="12" spans="1:56" x14ac:dyDescent="0.35">
      <c r="A12" s="1" t="s">
        <v>0</v>
      </c>
      <c r="B12" s="1" t="s">
        <v>2150</v>
      </c>
    </row>
    <row r="13" spans="1:56" x14ac:dyDescent="0.35">
      <c r="A13" s="1" t="s">
        <v>0</v>
      </c>
      <c r="B13" s="1" t="s">
        <v>2149</v>
      </c>
    </row>
    <row r="14" spans="1:56" x14ac:dyDescent="0.35">
      <c r="A14" s="1" t="s">
        <v>0</v>
      </c>
      <c r="B14" s="1" t="s">
        <v>2148</v>
      </c>
    </row>
    <row r="15" spans="1:56" x14ac:dyDescent="0.35">
      <c r="A15" s="1" t="s">
        <v>0</v>
      </c>
      <c r="B15" s="1" t="s">
        <v>2147</v>
      </c>
    </row>
    <row r="16" spans="1:56" x14ac:dyDescent="0.35">
      <c r="A16" s="1" t="s">
        <v>0</v>
      </c>
      <c r="B16" s="1" t="s">
        <v>2146</v>
      </c>
    </row>
    <row r="17" spans="1:56" x14ac:dyDescent="0.35">
      <c r="A17" s="1" t="s">
        <v>0</v>
      </c>
      <c r="B17" s="1" t="s">
        <v>2145</v>
      </c>
    </row>
    <row r="18" spans="1:56" x14ac:dyDescent="0.35">
      <c r="A18" s="1">
        <v>1</v>
      </c>
      <c r="B18" s="1" t="s">
        <v>2144</v>
      </c>
      <c r="C18" s="1">
        <v>424.0000021904707</v>
      </c>
      <c r="D18" s="1">
        <v>0</v>
      </c>
      <c r="E18">
        <f>(R18-S18*(1000-T18)/(1000-U18))*AK18</f>
        <v>-6.0398812352019737</v>
      </c>
      <c r="F18">
        <f>IF(AV18&lt;&gt;0,1/(1/AV18-1/N18),0)</f>
        <v>3.0353242397437468</v>
      </c>
      <c r="G18">
        <f>((AY18-AL18/2)*S18-E18)/(AY18+AL18/2)</f>
        <v>391.45097972812709</v>
      </c>
      <c r="H18">
        <f>AL18*1000</f>
        <v>27.77192773472548</v>
      </c>
      <c r="I18">
        <f>(AQ18-AW18)</f>
        <v>1.3210355687793935</v>
      </c>
      <c r="J18">
        <f>(P18+AP18*D18)</f>
        <v>32.029647827148438</v>
      </c>
      <c r="K18" s="1"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32.595733642578125</v>
      </c>
      <c r="P18" s="1">
        <v>32.029647827148438</v>
      </c>
      <c r="Q18" s="1">
        <v>32.701629638671875</v>
      </c>
      <c r="R18" s="1">
        <v>400.0751953125</v>
      </c>
      <c r="S18" s="1">
        <v>395.5928955078125</v>
      </c>
      <c r="T18" s="1">
        <v>14.893078804016113</v>
      </c>
      <c r="U18" s="1">
        <v>39.075431823730469</v>
      </c>
      <c r="V18" s="1">
        <v>26.719181060791016</v>
      </c>
      <c r="W18" s="1">
        <v>70.10394287109375</v>
      </c>
      <c r="X18" s="1">
        <v>300.16888427734375</v>
      </c>
      <c r="Y18" s="1">
        <v>-0.13638512790203094</v>
      </c>
      <c r="Z18" s="1">
        <v>0.16030453145503998</v>
      </c>
      <c r="AA18" s="1">
        <v>88.599571228027344</v>
      </c>
      <c r="AB18" s="1">
        <v>4.985905647277832</v>
      </c>
      <c r="AC18" s="1">
        <v>8.075801283121109E-2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1.1035620745490577</v>
      </c>
      <c r="AL18">
        <f>(U18-T18)/(1000-U18)*AK18</f>
        <v>2.777192773472548E-2</v>
      </c>
      <c r="AM18">
        <f>(P18+273.15)</f>
        <v>305.17964782714841</v>
      </c>
      <c r="AN18">
        <f>(O18+273.15)</f>
        <v>305.7457336425781</v>
      </c>
      <c r="AO18">
        <f>(Y18*AG18+Z18*AH18)*AI18</f>
        <v>-2.1821619976573725E-2</v>
      </c>
      <c r="AP18">
        <f>((AO18+0.00000010773*(AN18^4-AM18^4))-AL18*44100)/(L18*51.4+0.00000043092*AM18^3)</f>
        <v>-9.9614095155790618</v>
      </c>
      <c r="AQ18">
        <f>0.61365*EXP(17.502*J18/(240.97+J18))</f>
        <v>4.7831020739119277</v>
      </c>
      <c r="AR18">
        <f>AQ18*1000/AA18</f>
        <v>53.985611980014347</v>
      </c>
      <c r="AS18">
        <f>(AR18-U18)</f>
        <v>14.910180156283879</v>
      </c>
      <c r="AT18">
        <f>IF(D18,P18,(O18+P18)/2)</f>
        <v>32.312690734863281</v>
      </c>
      <c r="AU18">
        <f>0.61365*EXP(17.502*AT18/(240.97+AT18))</f>
        <v>4.8602487874656903</v>
      </c>
      <c r="AV18">
        <f>IF(AS18&lt;&gt;0,(1000-(AR18+U18)/2)/AS18*AL18,0)</f>
        <v>1.7759467132828564</v>
      </c>
      <c r="AW18">
        <f>U18*AA18/1000</f>
        <v>3.4620665051325341</v>
      </c>
      <c r="AX18">
        <f>(AU18-AW18)</f>
        <v>1.3981822823331562</v>
      </c>
      <c r="AY18">
        <f>1/(1.6/F18+1.37/N18)</f>
        <v>1.1803672113112733</v>
      </c>
      <c r="AZ18">
        <f>G18*AA18*0.001</f>
        <v>34.682388960703285</v>
      </c>
      <c r="BA18">
        <f>G18/S18</f>
        <v>0.98952985297077056</v>
      </c>
      <c r="BB18">
        <f>(1-AL18*AA18/AQ18/F18)*100</f>
        <v>83.051826257625322</v>
      </c>
      <c r="BC18">
        <f>(S18-E18/(N18/1.35))</f>
        <v>397.49784333474207</v>
      </c>
      <c r="BD18">
        <f>E18*BB18/100/BC18</f>
        <v>-1.2619519209322033E-2</v>
      </c>
    </row>
    <row r="19" spans="1:56" x14ac:dyDescent="0.35">
      <c r="A19" s="1" t="s">
        <v>0</v>
      </c>
      <c r="B19" s="1" t="s">
        <v>2143</v>
      </c>
      <c r="K19" s="1">
        <v>2.72</v>
      </c>
    </row>
    <row r="20" spans="1:56" x14ac:dyDescent="0.35">
      <c r="A20" s="1" t="s">
        <v>0</v>
      </c>
      <c r="B20" s="1" t="s">
        <v>2142</v>
      </c>
      <c r="K20" s="1">
        <v>2.72</v>
      </c>
    </row>
    <row r="21" spans="1:56" x14ac:dyDescent="0.35">
      <c r="A21" s="1">
        <v>2</v>
      </c>
      <c r="B21" s="1" t="s">
        <v>2141</v>
      </c>
      <c r="C21" s="1">
        <v>629.0000021904707</v>
      </c>
      <c r="D21" s="1">
        <v>0</v>
      </c>
      <c r="E21">
        <f>(R21-S21*(1000-T21)/(1000-U21))*AK21</f>
        <v>-5.6063715973850199</v>
      </c>
      <c r="F21">
        <f>IF(AV21&lt;&gt;0,1/(1/AV21-1/N21),0)</f>
        <v>2.8127955241935201</v>
      </c>
      <c r="G21">
        <f>((AY21-AL21/2)*S21-E21)/(AY21+AL21/2)</f>
        <v>391.15890275104329</v>
      </c>
      <c r="H21">
        <f>AL21*1000</f>
        <v>26.746505396139405</v>
      </c>
      <c r="I21">
        <f>(AQ21-AW21)</f>
        <v>1.3317018556340368</v>
      </c>
      <c r="J21">
        <f>(P21+AP21*D21)</f>
        <v>31.909465789794922</v>
      </c>
      <c r="K21" s="1"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32.563533782958984</v>
      </c>
      <c r="P21" s="1">
        <v>31.909465789794922</v>
      </c>
      <c r="Q21" s="1">
        <v>32.703556060791016</v>
      </c>
      <c r="R21" s="1">
        <v>400.03335571289063</v>
      </c>
      <c r="S21" s="1">
        <v>395.527099609375</v>
      </c>
      <c r="T21" s="1">
        <v>15.287362098693848</v>
      </c>
      <c r="U21" s="1">
        <v>38.590171813964844</v>
      </c>
      <c r="V21" s="1">
        <v>27.475522994995117</v>
      </c>
      <c r="W21" s="1">
        <v>69.356964111328125</v>
      </c>
      <c r="X21" s="1">
        <v>300.14852905273438</v>
      </c>
      <c r="Y21" s="1">
        <v>25.414297103881836</v>
      </c>
      <c r="Z21" s="1">
        <v>0.13137446343898773</v>
      </c>
      <c r="AA21" s="1">
        <v>88.596832275390625</v>
      </c>
      <c r="AB21" s="1">
        <v>5.0301852226257324</v>
      </c>
      <c r="AC21" s="1">
        <v>0.18215666711330414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1.1034872391644643</v>
      </c>
      <c r="AL21">
        <f>(U21-T21)/(1000-U21)*AK21</f>
        <v>2.6746505396139406E-2</v>
      </c>
      <c r="AM21">
        <f>(P21+273.15)</f>
        <v>305.0594657897949</v>
      </c>
      <c r="AN21">
        <f>(O21+273.15)</f>
        <v>305.71353378295896</v>
      </c>
      <c r="AO21">
        <f>(Y21*AG21+Z21*AH21)*AI21</f>
        <v>4.0662874457324847</v>
      </c>
      <c r="AP21">
        <f>((AO21+0.00000010773*(AN21^4-AM21^4))-AL21*44100)/(L21*51.4+0.00000043092*AM21^3)</f>
        <v>-9.5504115521893631</v>
      </c>
      <c r="AQ21">
        <f>0.61365*EXP(17.502*J21/(240.97+J21))</f>
        <v>4.7506688353143867</v>
      </c>
      <c r="AR21">
        <f>AQ21*1000/AA21</f>
        <v>53.621204204543218</v>
      </c>
      <c r="AS21">
        <f>(AR21-U21)</f>
        <v>15.031032390578375</v>
      </c>
      <c r="AT21">
        <f>IF(D21,P21,(O21+P21)/2)</f>
        <v>32.236499786376953</v>
      </c>
      <c r="AU21">
        <f>0.61365*EXP(17.502*AT21/(240.97+AT21))</f>
        <v>4.8393762540571084</v>
      </c>
      <c r="AV21">
        <f>IF(AS21&lt;&gt;0,(1000-(AR21+U21)/2)/AS21*AL21,0)</f>
        <v>1.6973777116599944</v>
      </c>
      <c r="AW21">
        <f>U21*AA21/1000</f>
        <v>3.4189669796803499</v>
      </c>
      <c r="AX21">
        <f>(AU21-AW21)</f>
        <v>1.4204092743767585</v>
      </c>
      <c r="AY21">
        <f>1/(1.6/F21+1.37/N21)</f>
        <v>1.1249903027703543</v>
      </c>
      <c r="AZ21">
        <f>G21*AA21*0.001</f>
        <v>34.655439700060015</v>
      </c>
      <c r="BA21">
        <f>G21/S21</f>
        <v>0.98895601119962251</v>
      </c>
      <c r="BB21">
        <f>(1-AL21*AA21/AQ21/F21)*100</f>
        <v>82.26658729630681</v>
      </c>
      <c r="BC21">
        <f>(S21-E21/(N21/1.35))</f>
        <v>397.29532070106688</v>
      </c>
      <c r="BD21">
        <f>E21*BB21/100/BC21</f>
        <v>-1.1608922491660527E-2</v>
      </c>
    </row>
    <row r="22" spans="1:56" x14ac:dyDescent="0.35">
      <c r="A22" s="1" t="s">
        <v>0</v>
      </c>
      <c r="B22" s="1" t="s">
        <v>2140</v>
      </c>
      <c r="K22" s="1">
        <v>2.72</v>
      </c>
    </row>
    <row r="23" spans="1:56" x14ac:dyDescent="0.35">
      <c r="A23" s="1" t="s">
        <v>0</v>
      </c>
      <c r="B23" s="1" t="s">
        <v>2139</v>
      </c>
      <c r="K23" s="1">
        <v>2.72</v>
      </c>
    </row>
    <row r="24" spans="1:56" x14ac:dyDescent="0.35">
      <c r="A24" s="1">
        <v>3</v>
      </c>
      <c r="B24" s="1" t="s">
        <v>2138</v>
      </c>
      <c r="C24" s="1">
        <v>834.0000021904707</v>
      </c>
      <c r="D24" s="1">
        <v>0</v>
      </c>
      <c r="E24">
        <f>(R24-S24*(1000-T24)/(1000-U24))*AK24</f>
        <v>-5.4133602983654612</v>
      </c>
      <c r="F24">
        <f>IF(AV24&lt;&gt;0,1/(1/AV24-1/N24),0)</f>
        <v>2.6561468847149552</v>
      </c>
      <c r="G24">
        <f>((AY24-AL24/2)*S24-E24)/(AY24+AL24/2)</f>
        <v>391.20594166614654</v>
      </c>
      <c r="H24">
        <f>AL24*1000</f>
        <v>25.882928993145999</v>
      </c>
      <c r="I24">
        <f>(AQ24-AW24)</f>
        <v>1.3350020309046191</v>
      </c>
      <c r="J24">
        <f>(P24+AP24*D24)</f>
        <v>31.799278259277344</v>
      </c>
      <c r="K24" s="1"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32.502899169921875</v>
      </c>
      <c r="P24" s="1">
        <v>31.799278259277344</v>
      </c>
      <c r="Q24" s="1">
        <v>32.660690307617188</v>
      </c>
      <c r="R24" s="1">
        <v>399.97854614257813</v>
      </c>
      <c r="S24" s="1">
        <v>395.60519409179688</v>
      </c>
      <c r="T24" s="1">
        <v>15.662294387817383</v>
      </c>
      <c r="U24" s="1">
        <v>38.220806121826172</v>
      </c>
      <c r="V24" s="1">
        <v>28.244577407836914</v>
      </c>
      <c r="W24" s="1">
        <v>68.925445556640625</v>
      </c>
      <c r="X24" s="1">
        <v>300.15615844726563</v>
      </c>
      <c r="Y24" s="1">
        <v>50.255348205566406</v>
      </c>
      <c r="Z24" s="1">
        <v>3.6157937720417976E-3</v>
      </c>
      <c r="AA24" s="1">
        <v>88.593086242675781</v>
      </c>
      <c r="AB24" s="1">
        <v>5.0639252662658691</v>
      </c>
      <c r="AC24" s="1">
        <v>0.22532989084720612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1.1035152884090644</v>
      </c>
      <c r="AL24">
        <f>(U24-T24)/(1000-U24)*AK24</f>
        <v>2.5882928993145999E-2</v>
      </c>
      <c r="AM24">
        <f>(P24+273.15)</f>
        <v>304.94927825927732</v>
      </c>
      <c r="AN24">
        <f>(O24+273.15)</f>
        <v>305.65289916992185</v>
      </c>
      <c r="AO24">
        <f>(Y24*AG24+Z24*AH24)*AI24</f>
        <v>8.0408555331634943</v>
      </c>
      <c r="AP24">
        <f>((AO24+0.00000010773*(AN24^4-AM24^4))-AL24*44100)/(L24*51.4+0.00000043092*AM24^3)</f>
        <v>-9.2024255870045693</v>
      </c>
      <c r="AQ24">
        <f>0.61365*EXP(17.502*J24/(240.97+J24))</f>
        <v>4.7211012039201554</v>
      </c>
      <c r="AR24">
        <f>AQ24*1000/AA24</f>
        <v>53.289725012943215</v>
      </c>
      <c r="AS24">
        <f>(AR24-U24)</f>
        <v>15.068918891117043</v>
      </c>
      <c r="AT24">
        <f>IF(D24,P24,(O24+P24)/2)</f>
        <v>32.151088714599609</v>
      </c>
      <c r="AU24">
        <f>0.61365*EXP(17.502*AT24/(240.97+AT24))</f>
        <v>4.8160706637296791</v>
      </c>
      <c r="AV24">
        <f>IF(AS24&lt;&gt;0,(1000-(AR24+U24)/2)/AS24*AL24,0)</f>
        <v>1.6390458321440973</v>
      </c>
      <c r="AW24">
        <f>U24*AA24/1000</f>
        <v>3.3860991730155363</v>
      </c>
      <c r="AX24">
        <f>(AU24-AW24)</f>
        <v>1.4299714907141428</v>
      </c>
      <c r="AY24">
        <f>1/(1.6/F24+1.37/N24)</f>
        <v>1.0840769337870675</v>
      </c>
      <c r="AZ24">
        <f>G24*AA24*0.001</f>
        <v>34.658141728676114</v>
      </c>
      <c r="BA24">
        <f>G24/S24</f>
        <v>0.98887968992482556</v>
      </c>
      <c r="BB24">
        <f>(1-AL24*AA24/AQ24/F24)*100</f>
        <v>81.714036274868079</v>
      </c>
      <c r="BC24">
        <f>(S24-E24/(N24/1.35))</f>
        <v>397.31254040129983</v>
      </c>
      <c r="BD24">
        <f>E24*BB24/100/BC24</f>
        <v>-1.1133490006199634E-2</v>
      </c>
    </row>
    <row r="25" spans="1:56" x14ac:dyDescent="0.35">
      <c r="A25" s="1" t="s">
        <v>0</v>
      </c>
      <c r="B25" s="1" t="s">
        <v>2137</v>
      </c>
      <c r="K25" s="1">
        <v>2.72</v>
      </c>
    </row>
    <row r="26" spans="1:56" x14ac:dyDescent="0.35">
      <c r="A26" s="1" t="s">
        <v>0</v>
      </c>
      <c r="B26" s="1" t="s">
        <v>2136</v>
      </c>
      <c r="K26" s="1">
        <v>2.72</v>
      </c>
    </row>
    <row r="27" spans="1:56" x14ac:dyDescent="0.35">
      <c r="A27" s="1">
        <v>4</v>
      </c>
      <c r="B27" s="1" t="s">
        <v>2135</v>
      </c>
      <c r="C27" s="1">
        <v>1039.0000021904707</v>
      </c>
      <c r="D27" s="1">
        <v>0</v>
      </c>
      <c r="E27">
        <f>(R27-S27*(1000-T27)/(1000-U27))*AK27</f>
        <v>-5.2545770122913309</v>
      </c>
      <c r="F27">
        <f>IF(AV27&lt;&gt;0,1/(1/AV27-1/N27),0)</f>
        <v>2.5966953504801289</v>
      </c>
      <c r="G27">
        <f>((AY27-AL27/2)*S27-E27)/(AY27+AL27/2)</f>
        <v>391.15415234209047</v>
      </c>
      <c r="H27">
        <f>AL27*1000</f>
        <v>25.359591294657118</v>
      </c>
      <c r="I27">
        <f>(AQ27-AW27)</f>
        <v>1.3267270875058657</v>
      </c>
      <c r="J27">
        <f>(P27+AP27*D27)</f>
        <v>31.735111236572266</v>
      </c>
      <c r="K27" s="1"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32.448116302490234</v>
      </c>
      <c r="P27" s="1">
        <v>31.735111236572266</v>
      </c>
      <c r="Q27" s="1">
        <v>32.608558654785156</v>
      </c>
      <c r="R27" s="1">
        <v>399.90292358398438</v>
      </c>
      <c r="S27" s="1">
        <v>395.5740966796875</v>
      </c>
      <c r="T27" s="1">
        <v>16.015466690063477</v>
      </c>
      <c r="U27" s="1">
        <v>38.119747161865234</v>
      </c>
      <c r="V27" s="1">
        <v>28.971569061279297</v>
      </c>
      <c r="W27" s="1">
        <v>68.957649230957031</v>
      </c>
      <c r="X27" s="1">
        <v>300.16204833984375</v>
      </c>
      <c r="Y27" s="1">
        <v>100.39870452880859</v>
      </c>
      <c r="Z27" s="1">
        <v>5.5441830307245255E-2</v>
      </c>
      <c r="AA27" s="1">
        <v>88.59527587890625</v>
      </c>
      <c r="AB27" s="1">
        <v>5.1841368675231934</v>
      </c>
      <c r="AC27" s="1">
        <v>0.24347506463527679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1.1035369424258958</v>
      </c>
      <c r="AL27">
        <f>(U27-T27)/(1000-U27)*AK27</f>
        <v>2.5359591294657119E-2</v>
      </c>
      <c r="AM27">
        <f>(P27+273.15)</f>
        <v>304.88511123657224</v>
      </c>
      <c r="AN27">
        <f>(O27+273.15)</f>
        <v>305.59811630249021</v>
      </c>
      <c r="AO27">
        <f>(Y27*AG27+Z27*AH27)*AI27</f>
        <v>16.063792365555628</v>
      </c>
      <c r="AP27">
        <f>((AO27+0.00000010773*(AN27^4-AM27^4))-AL27*44100)/(L27*51.4+0.00000043092*AM27^3)</f>
        <v>-8.9476246746144579</v>
      </c>
      <c r="AQ27">
        <f>0.61365*EXP(17.502*J27/(240.97+J27))</f>
        <v>4.7039566037454694</v>
      </c>
      <c r="AR27">
        <f>AQ27*1000/AA27</f>
        <v>53.094891991475137</v>
      </c>
      <c r="AS27">
        <f>(AR27-U27)</f>
        <v>14.975144829609903</v>
      </c>
      <c r="AT27">
        <f>IF(D27,P27,(O27+P27)/2)</f>
        <v>32.09161376953125</v>
      </c>
      <c r="AU27">
        <f>0.61365*EXP(17.502*AT27/(240.97+AT27))</f>
        <v>4.7998998625416736</v>
      </c>
      <c r="AV27">
        <f>IF(AS27&lt;&gt;0,(1000-(AR27+U27)/2)/AS27*AL27,0)</f>
        <v>1.6162119689348224</v>
      </c>
      <c r="AW27">
        <f>U27*AA27/1000</f>
        <v>3.3772295162396038</v>
      </c>
      <c r="AX27">
        <f>(AU27-AW27)</f>
        <v>1.4226703463020698</v>
      </c>
      <c r="AY27">
        <f>1/(1.6/F27+1.37/N27)</f>
        <v>1.0681076626073589</v>
      </c>
      <c r="AZ27">
        <f>G27*AA27*0.001</f>
        <v>34.654410037927228</v>
      </c>
      <c r="BA27">
        <f>G27/S27</f>
        <v>0.98882650715833897</v>
      </c>
      <c r="BB27">
        <f>(1-AL27*AA27/AQ27/F27)*100</f>
        <v>81.606325025535384</v>
      </c>
      <c r="BC27">
        <f>(S27-E27/(N27/1.35))</f>
        <v>397.23136354822446</v>
      </c>
      <c r="BD27">
        <f>E27*BB27/100/BC27</f>
        <v>-1.0794885774035696E-2</v>
      </c>
    </row>
    <row r="28" spans="1:56" x14ac:dyDescent="0.35">
      <c r="A28" s="1" t="s">
        <v>0</v>
      </c>
      <c r="B28" s="1" t="s">
        <v>2134</v>
      </c>
      <c r="K28" s="1">
        <v>2.72</v>
      </c>
    </row>
    <row r="29" spans="1:56" x14ac:dyDescent="0.35">
      <c r="A29" s="1" t="s">
        <v>0</v>
      </c>
      <c r="B29" s="1" t="s">
        <v>2133</v>
      </c>
      <c r="K29" s="1">
        <v>2.72</v>
      </c>
    </row>
    <row r="30" spans="1:56" x14ac:dyDescent="0.35">
      <c r="A30" s="1">
        <v>5</v>
      </c>
      <c r="B30" s="1" t="s">
        <v>2132</v>
      </c>
      <c r="C30" s="1">
        <v>1244.0000021904707</v>
      </c>
      <c r="D30" s="1">
        <v>0</v>
      </c>
      <c r="E30">
        <f>(R30-S30*(1000-T30)/(1000-U30))*AK30</f>
        <v>-4.5694133225411075</v>
      </c>
      <c r="F30">
        <f>IF(AV30&lt;&gt;0,1/(1/AV30-1/N30),0)</f>
        <v>2.5502298534225596</v>
      </c>
      <c r="G30">
        <f>((AY30-AL30/2)*S30-E30)/(AY30+AL30/2)</f>
        <v>390.40155193731442</v>
      </c>
      <c r="H30">
        <f>AL30*1000</f>
        <v>24.955615799401528</v>
      </c>
      <c r="I30">
        <f>(AQ30-AW30)</f>
        <v>1.3203045894034493</v>
      </c>
      <c r="J30">
        <f>(P30+AP30*D30)</f>
        <v>31.691984176635742</v>
      </c>
      <c r="K30" s="1"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32.391983032226563</v>
      </c>
      <c r="P30" s="1">
        <v>31.691984176635742</v>
      </c>
      <c r="Q30" s="1">
        <v>32.555145263671875</v>
      </c>
      <c r="R30" s="1">
        <v>400.16213989257813</v>
      </c>
      <c r="S30" s="1">
        <v>395.3616943359375</v>
      </c>
      <c r="T30" s="1">
        <v>16.313751220703125</v>
      </c>
      <c r="U30" s="1">
        <v>38.068660736083984</v>
      </c>
      <c r="V30" s="1">
        <v>29.600002288818359</v>
      </c>
      <c r="W30" s="1">
        <v>69.072547912597656</v>
      </c>
      <c r="X30" s="1">
        <v>300.14007568359375</v>
      </c>
      <c r="Y30" s="1">
        <v>149.16461181640625</v>
      </c>
      <c r="Z30" s="1">
        <v>3.6158498376607895E-2</v>
      </c>
      <c r="AA30" s="1">
        <v>88.580986022949219</v>
      </c>
      <c r="AB30" s="1">
        <v>5.2362532615661621</v>
      </c>
      <c r="AC30" s="1">
        <v>0.24182254076004028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1.1034561606014472</v>
      </c>
      <c r="AL30">
        <f>(U30-T30)/(1000-U30)*AK30</f>
        <v>2.4955615799401528E-2</v>
      </c>
      <c r="AM30">
        <f>(P30+273.15)</f>
        <v>304.84198417663572</v>
      </c>
      <c r="AN30">
        <f>(O30+273.15)</f>
        <v>305.54198303222654</v>
      </c>
      <c r="AO30">
        <f>(Y30*AG30+Z30*AH30)*AI30</f>
        <v>23.866337357170778</v>
      </c>
      <c r="AP30">
        <f>((AO30+0.00000010773*(AN30^4-AM30^4))-AL30*44100)/(L30*51.4+0.00000043092*AM30^3)</f>
        <v>-8.7397247959052411</v>
      </c>
      <c r="AQ30">
        <f>0.61365*EXP(17.502*J30/(240.97+J30))</f>
        <v>4.6924640939789004</v>
      </c>
      <c r="AR30">
        <f>AQ30*1000/AA30</f>
        <v>52.973717099549958</v>
      </c>
      <c r="AS30">
        <f>(AR30-U30)</f>
        <v>14.905056363465974</v>
      </c>
      <c r="AT30">
        <f>IF(D30,P30,(O30+P30)/2)</f>
        <v>32.041983604431152</v>
      </c>
      <c r="AU30">
        <f>0.61365*EXP(17.502*AT30/(240.97+AT30))</f>
        <v>4.7864419827470188</v>
      </c>
      <c r="AV30">
        <f>IF(AS30&lt;&gt;0,(1000-(AR30+U30)/2)/AS30*AL30,0)</f>
        <v>1.5980889918954708</v>
      </c>
      <c r="AW30">
        <f>U30*AA30/1000</f>
        <v>3.3721595045754511</v>
      </c>
      <c r="AX30">
        <f>(AU30-AW30)</f>
        <v>1.4142824781715677</v>
      </c>
      <c r="AY30">
        <f>1/(1.6/F30+1.37/N30)</f>
        <v>1.0554514565055786</v>
      </c>
      <c r="AZ30">
        <f>G30*AA30*0.001</f>
        <v>34.58215441549693</v>
      </c>
      <c r="BA30">
        <f>G30/S30</f>
        <v>0.98745416546498188</v>
      </c>
      <c r="BB30">
        <f>(1-AL30*AA30/AQ30/F30)*100</f>
        <v>81.527379099976642</v>
      </c>
      <c r="BC30">
        <f>(S30-E30/(N30/1.35))</f>
        <v>396.80286406099526</v>
      </c>
      <c r="BD30">
        <f>E30*BB30/100/BC30</f>
        <v>-9.3883468581524212E-3</v>
      </c>
    </row>
    <row r="31" spans="1:56" x14ac:dyDescent="0.35">
      <c r="A31" s="1" t="s">
        <v>0</v>
      </c>
      <c r="B31" s="1" t="s">
        <v>2131</v>
      </c>
      <c r="K31" s="1">
        <v>2.72</v>
      </c>
    </row>
    <row r="32" spans="1:56" x14ac:dyDescent="0.35">
      <c r="A32" s="1" t="s">
        <v>0</v>
      </c>
      <c r="B32" s="1" t="s">
        <v>2130</v>
      </c>
      <c r="K32" s="1">
        <v>2.72</v>
      </c>
    </row>
    <row r="33" spans="1:56" x14ac:dyDescent="0.35">
      <c r="A33" s="1">
        <v>6</v>
      </c>
      <c r="B33" s="1" t="s">
        <v>2129</v>
      </c>
      <c r="C33" s="1">
        <v>1449.0000021904707</v>
      </c>
      <c r="D33" s="1">
        <v>0</v>
      </c>
      <c r="E33">
        <f>(R33-S33*(1000-T33)/(1000-U33))*AK33</f>
        <v>-3.8623759758500724</v>
      </c>
      <c r="F33">
        <f>IF(AV33&lt;&gt;0,1/(1/AV33-1/N33),0)</f>
        <v>2.5995459859112726</v>
      </c>
      <c r="G33">
        <f>((AY33-AL33/2)*S33-E33)/(AY33+AL33/2)</f>
        <v>389.0703209356509</v>
      </c>
      <c r="H33">
        <f>AL33*1000</f>
        <v>24.902623740618338</v>
      </c>
      <c r="I33">
        <f>(AQ33-AW33)</f>
        <v>1.301716361680108</v>
      </c>
      <c r="J33">
        <f>(P33+AP33*D33)</f>
        <v>31.690937042236328</v>
      </c>
      <c r="K33" s="1"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32.357723236083984</v>
      </c>
      <c r="P33" s="1">
        <v>31.690937042236328</v>
      </c>
      <c r="Q33" s="1">
        <v>32.515544891357422</v>
      </c>
      <c r="R33" s="1">
        <v>399.98941040039063</v>
      </c>
      <c r="S33" s="1">
        <v>394.58560180664063</v>
      </c>
      <c r="T33" s="1">
        <v>16.574375152587891</v>
      </c>
      <c r="U33" s="1">
        <v>38.274887084960938</v>
      </c>
      <c r="V33" s="1">
        <v>30.131465911865234</v>
      </c>
      <c r="W33" s="1">
        <v>69.582015991210938</v>
      </c>
      <c r="X33" s="1">
        <v>300.18914794921875</v>
      </c>
      <c r="Y33" s="1">
        <v>300.5618896484375</v>
      </c>
      <c r="Z33" s="1">
        <v>1.2052734382450581E-3</v>
      </c>
      <c r="AA33" s="1">
        <v>88.582077026367188</v>
      </c>
      <c r="AB33" s="1">
        <v>5.2755246162414551</v>
      </c>
      <c r="AC33" s="1">
        <v>0.21186572313308716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1.1036365733427158</v>
      </c>
      <c r="AL33">
        <f>(U33-T33)/(1000-U33)*AK33</f>
        <v>2.490262374061834E-2</v>
      </c>
      <c r="AM33">
        <f>(P33+273.15)</f>
        <v>304.84093704223631</v>
      </c>
      <c r="AN33">
        <f>(O33+273.15)</f>
        <v>305.50772323608396</v>
      </c>
      <c r="AO33">
        <f>(Y33*AG33+Z33*AH33)*AI33</f>
        <v>48.08990126885692</v>
      </c>
      <c r="AP33">
        <f>((AO33+0.00000010773*(AN33^4-AM33^4))-AL33*44100)/(L33*51.4+0.00000043092*AM33^3)</f>
        <v>-8.5257431446287146</v>
      </c>
      <c r="AQ33">
        <f>0.61365*EXP(17.502*J33/(240.97+J33))</f>
        <v>4.6921853576156245</v>
      </c>
      <c r="AR33">
        <f>AQ33*1000/AA33</f>
        <v>52.969918014215864</v>
      </c>
      <c r="AS33">
        <f>(AR33-U33)</f>
        <v>14.695030929254926</v>
      </c>
      <c r="AT33">
        <f>IF(D33,P33,(O33+P33)/2)</f>
        <v>32.024330139160156</v>
      </c>
      <c r="AU33">
        <f>0.61365*EXP(17.502*AT33/(240.97+AT33))</f>
        <v>4.7816629370388011</v>
      </c>
      <c r="AV33">
        <f>IF(AS33&lt;&gt;0,(1000-(AR33+U33)/2)/AS33*AL33,0)</f>
        <v>1.6173158348696262</v>
      </c>
      <c r="AW33">
        <f>U33*AA33/1000</f>
        <v>3.3904689959355165</v>
      </c>
      <c r="AX33">
        <f>(AU33-AW33)</f>
        <v>1.3911939411032845</v>
      </c>
      <c r="AY33">
        <f>1/(1.6/F33+1.37/N33)</f>
        <v>1.0688790752684127</v>
      </c>
      <c r="AZ33">
        <f>G33*AA33*0.001</f>
        <v>34.464657137795228</v>
      </c>
      <c r="BA33">
        <f>G33/S33</f>
        <v>0.98602259979650142</v>
      </c>
      <c r="BB33">
        <f>(1-AL33*AA33/AQ33/F33)*100</f>
        <v>81.915008809941469</v>
      </c>
      <c r="BC33">
        <f>(S33-E33/(N33/1.35))</f>
        <v>395.80377554805438</v>
      </c>
      <c r="BD33">
        <f>E33*BB33/100/BC33</f>
        <v>-7.9935205683921672E-3</v>
      </c>
    </row>
    <row r="34" spans="1:56" x14ac:dyDescent="0.35">
      <c r="A34" s="1" t="s">
        <v>0</v>
      </c>
      <c r="B34" s="1" t="s">
        <v>2128</v>
      </c>
      <c r="K34" s="1">
        <v>2.72</v>
      </c>
    </row>
    <row r="35" spans="1:56" x14ac:dyDescent="0.35">
      <c r="A35" s="1" t="s">
        <v>0</v>
      </c>
      <c r="B35" s="1" t="s">
        <v>2127</v>
      </c>
      <c r="K35" s="1">
        <v>2.72</v>
      </c>
    </row>
    <row r="36" spans="1:56" x14ac:dyDescent="0.35">
      <c r="A36" s="1">
        <v>7</v>
      </c>
      <c r="B36" s="1" t="s">
        <v>2126</v>
      </c>
      <c r="C36" s="1">
        <v>1654.0000021904707</v>
      </c>
      <c r="D36" s="1">
        <v>0</v>
      </c>
      <c r="E36">
        <f>(R36-S36*(1000-T36)/(1000-U36))*AK36</f>
        <v>-3.0554234826637847</v>
      </c>
      <c r="F36">
        <f>IF(AV36&lt;&gt;0,1/(1/AV36-1/N36),0)</f>
        <v>2.7020455288049883</v>
      </c>
      <c r="G36">
        <f>((AY36-AL36/2)*S36-E36)/(AY36+AL36/2)</f>
        <v>387.73081750963087</v>
      </c>
      <c r="H36">
        <f>AL36*1000</f>
        <v>25.093078240423807</v>
      </c>
      <c r="I36">
        <f>(AQ36-AW36)</f>
        <v>1.2802433070495169</v>
      </c>
      <c r="J36">
        <f>(P36+AP36*D36)</f>
        <v>31.741947174072266</v>
      </c>
      <c r="K36" s="1"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32.354904174804688</v>
      </c>
      <c r="P36" s="1">
        <v>31.741947174072266</v>
      </c>
      <c r="Q36" s="1">
        <v>32.497238159179688</v>
      </c>
      <c r="R36" s="1">
        <v>400.07705688476563</v>
      </c>
      <c r="S36" s="1">
        <v>393.88934326171875</v>
      </c>
      <c r="T36" s="1">
        <v>16.814697265625</v>
      </c>
      <c r="U36" s="1">
        <v>38.673751831054688</v>
      </c>
      <c r="V36" s="1">
        <v>30.570873260498047</v>
      </c>
      <c r="W36" s="1">
        <v>70.312911987304688</v>
      </c>
      <c r="X36" s="1">
        <v>300.16653442382813</v>
      </c>
      <c r="Y36" s="1">
        <v>500.41867065429688</v>
      </c>
      <c r="Z36" s="1">
        <v>0.16029779613018036</v>
      </c>
      <c r="AA36" s="1">
        <v>88.575248718261719</v>
      </c>
      <c r="AB36" s="1">
        <v>5.1996488571166992</v>
      </c>
      <c r="AC36" s="1">
        <v>0.15640269219875336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1.1035534353817207</v>
      </c>
      <c r="AL36">
        <f>(U36-T36)/(1000-U36)*AK36</f>
        <v>2.5093078240423807E-2</v>
      </c>
      <c r="AM36">
        <f>(P36+273.15)</f>
        <v>304.89194717407224</v>
      </c>
      <c r="AN36">
        <f>(O36+273.15)</f>
        <v>305.50490417480466</v>
      </c>
      <c r="AO36">
        <f>(Y36*AG36+Z36*AH36)*AI36</f>
        <v>80.066985515050874</v>
      </c>
      <c r="AP36">
        <f>((AO36+0.00000010773*(AN36^4-AM36^4))-AL36*44100)/(L36*51.4+0.00000043092*AM36^3)</f>
        <v>-8.33777774482936</v>
      </c>
      <c r="AQ36">
        <f>0.61365*EXP(17.502*J36/(240.97+J36))</f>
        <v>4.7057804943535153</v>
      </c>
      <c r="AR36">
        <f>AQ36*1000/AA36</f>
        <v>53.127488349725816</v>
      </c>
      <c r="AS36">
        <f>(AR36-U36)</f>
        <v>14.453736518671128</v>
      </c>
      <c r="AT36">
        <f>IF(D36,P36,(O36+P36)/2)</f>
        <v>32.048425674438477</v>
      </c>
      <c r="AU36">
        <f>0.61365*EXP(17.502*AT36/(240.97+AT36))</f>
        <v>4.7881869785285307</v>
      </c>
      <c r="AV36">
        <f>IF(AS36&lt;&gt;0,(1000-(AR36+U36)/2)/AS36*AL36,0)</f>
        <v>1.6564083867368595</v>
      </c>
      <c r="AW36">
        <f>U36*AA36/1000</f>
        <v>3.4255371873039984</v>
      </c>
      <c r="AX36">
        <f>(AU36-AW36)</f>
        <v>1.3626497912245323</v>
      </c>
      <c r="AY36">
        <f>1/(1.6/F36+1.37/N36)</f>
        <v>1.0962371050103119</v>
      </c>
      <c r="AZ36">
        <f>G36*AA36*0.001</f>
        <v>34.343353596650502</v>
      </c>
      <c r="BA36">
        <f>G36/S36</f>
        <v>0.98436483276980691</v>
      </c>
      <c r="BB36">
        <f>(1-AL36*AA36/AQ36/F36)*100</f>
        <v>82.519977250690729</v>
      </c>
      <c r="BC36">
        <f>(S36-E36/(N36/1.35))</f>
        <v>394.85300829038306</v>
      </c>
      <c r="BD36">
        <f>E36*BB36/100/BC36</f>
        <v>-6.3855022245447243E-3</v>
      </c>
    </row>
    <row r="37" spans="1:56" x14ac:dyDescent="0.35">
      <c r="A37" s="1" t="s">
        <v>0</v>
      </c>
      <c r="B37" s="1" t="s">
        <v>2125</v>
      </c>
      <c r="K37" s="1">
        <v>2.72</v>
      </c>
    </row>
    <row r="38" spans="1:56" x14ac:dyDescent="0.35">
      <c r="A38" s="1" t="s">
        <v>0</v>
      </c>
      <c r="B38" s="1" t="s">
        <v>2124</v>
      </c>
      <c r="K38" s="1">
        <v>2.72</v>
      </c>
    </row>
    <row r="39" spans="1:56" x14ac:dyDescent="0.35">
      <c r="A39" s="1">
        <v>8</v>
      </c>
      <c r="B39" s="1" t="s">
        <v>2123</v>
      </c>
      <c r="C39" s="1">
        <v>1859.5000021792948</v>
      </c>
      <c r="D39" s="1">
        <v>0</v>
      </c>
      <c r="E39">
        <f>(R39-S39*(1000-T39)/(1000-U39))*AK39</f>
        <v>-2.1974917957683582</v>
      </c>
      <c r="F39">
        <f>IF(AV39&lt;&gt;0,1/(1/AV39-1/N39),0)</f>
        <v>2.8265412116369708</v>
      </c>
      <c r="G39">
        <f>((AY39-AL39/2)*S39-E39)/(AY39+AL39/2)</f>
        <v>386.12300081932773</v>
      </c>
      <c r="H39">
        <f>AL39*1000</f>
        <v>25.418276500551379</v>
      </c>
      <c r="I39">
        <f>(AQ39-AW39)</f>
        <v>1.2612122370617498</v>
      </c>
      <c r="J39">
        <f>(P39+AP39*D39)</f>
        <v>31.838001251220703</v>
      </c>
      <c r="K39" s="1"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32.378025054931641</v>
      </c>
      <c r="P39" s="1">
        <v>31.838001251220703</v>
      </c>
      <c r="Q39" s="1">
        <v>32.504932403564453</v>
      </c>
      <c r="R39" s="1">
        <v>400.00991821289063</v>
      </c>
      <c r="S39" s="1">
        <v>392.94961547851563</v>
      </c>
      <c r="T39" s="1">
        <v>17.048139572143555</v>
      </c>
      <c r="U39" s="1">
        <v>39.181098937988281</v>
      </c>
      <c r="V39" s="1">
        <v>30.95295524597168</v>
      </c>
      <c r="W39" s="1">
        <v>71.138015747070313</v>
      </c>
      <c r="X39" s="1">
        <v>300.13528442382813</v>
      </c>
      <c r="Y39" s="1">
        <v>751.22320556640625</v>
      </c>
      <c r="Z39" s="1">
        <v>6.7495428025722504E-2</v>
      </c>
      <c r="AA39" s="1">
        <v>88.569786071777344</v>
      </c>
      <c r="AB39" s="1">
        <v>5.1610488891601563</v>
      </c>
      <c r="AC39" s="1">
        <v>9.4566449522972107E-2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1.1034385456758384</v>
      </c>
      <c r="AL39">
        <f>(U39-T39)/(1000-U39)*AK39</f>
        <v>2.5418276500551378E-2</v>
      </c>
      <c r="AM39">
        <f>(P39+273.15)</f>
        <v>304.98800125122068</v>
      </c>
      <c r="AN39">
        <f>(O39+273.15)</f>
        <v>305.52802505493162</v>
      </c>
      <c r="AO39">
        <f>(Y39*AG39+Z39*AH39)*AI39</f>
        <v>120.19571020404146</v>
      </c>
      <c r="AP39">
        <f>((AO39+0.00000010773*(AN39^4-AM39^4))-AL39*44100)/(L39*51.4+0.00000043092*AM39^3)</f>
        <v>-8.133292621363891</v>
      </c>
      <c r="AQ39">
        <f>0.61365*EXP(17.502*J39/(240.97+J39))</f>
        <v>4.7314737880565145</v>
      </c>
      <c r="AR39">
        <f>AQ39*1000/AA39</f>
        <v>53.420856004124332</v>
      </c>
      <c r="AS39">
        <f>(AR39-U39)</f>
        <v>14.23975706613605</v>
      </c>
      <c r="AT39">
        <f>IF(D39,P39,(O39+P39)/2)</f>
        <v>32.108013153076172</v>
      </c>
      <c r="AU39">
        <f>0.61365*EXP(17.502*AT39/(240.97+AT39))</f>
        <v>4.8043540080235925</v>
      </c>
      <c r="AV39">
        <f>IF(AS39&lt;&gt;0,(1000-(AR39+U39)/2)/AS39*AL39,0)</f>
        <v>1.7023735264834934</v>
      </c>
      <c r="AW39">
        <f>U39*AA39/1000</f>
        <v>3.4702615509947647</v>
      </c>
      <c r="AX39">
        <f>(AU39-AW39)</f>
        <v>1.3340924570288277</v>
      </c>
      <c r="AY39">
        <f>1/(1.6/F39+1.37/N39)</f>
        <v>1.1285022190898697</v>
      </c>
      <c r="AZ39">
        <f>G39*AA39*0.001</f>
        <v>34.198831579960562</v>
      </c>
      <c r="BA39">
        <f>G39/S39</f>
        <v>0.98262725196746981</v>
      </c>
      <c r="BB39">
        <f>(1-AL39*AA39/AQ39/F39)*100</f>
        <v>83.166286366257808</v>
      </c>
      <c r="BC39">
        <f>(S39-E39/(N39/1.35))</f>
        <v>393.64269321597953</v>
      </c>
      <c r="BD39">
        <f>E39*BB39/100/BC39</f>
        <v>-4.6427187681621759E-3</v>
      </c>
    </row>
    <row r="40" spans="1:56" x14ac:dyDescent="0.35">
      <c r="A40" s="1" t="s">
        <v>0</v>
      </c>
      <c r="B40" s="1" t="s">
        <v>2122</v>
      </c>
      <c r="K40" s="1">
        <v>2.72</v>
      </c>
    </row>
    <row r="41" spans="1:56" x14ac:dyDescent="0.35">
      <c r="A41" s="1" t="s">
        <v>0</v>
      </c>
      <c r="B41" s="1" t="s">
        <v>2121</v>
      </c>
      <c r="K41" s="1">
        <v>2.72</v>
      </c>
    </row>
    <row r="42" spans="1:56" x14ac:dyDescent="0.35">
      <c r="A42" s="1">
        <v>9</v>
      </c>
      <c r="B42" s="1" t="s">
        <v>2120</v>
      </c>
      <c r="C42" s="1">
        <v>2064.5000021792948</v>
      </c>
      <c r="D42" s="1">
        <v>0</v>
      </c>
      <c r="E42">
        <f>(R42-S42*(1000-T42)/(1000-U42))*AK42</f>
        <v>-1.5913842261339712</v>
      </c>
      <c r="F42">
        <f>IF(AV42&lt;&gt;0,1/(1/AV42-1/N42),0)</f>
        <v>2.9432889952993624</v>
      </c>
      <c r="G42">
        <f>((AY42-AL42/2)*S42-E42)/(AY42+AL42/2)</f>
        <v>385.17195872792212</v>
      </c>
      <c r="H42">
        <f>AL42*1000</f>
        <v>25.757819647349098</v>
      </c>
      <c r="I42">
        <f>(AQ42-AW42)</f>
        <v>1.2469589873945446</v>
      </c>
      <c r="J42">
        <f>(P42+AP42*D42)</f>
        <v>31.950483322143555</v>
      </c>
      <c r="K42" s="1"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32.424423217773438</v>
      </c>
      <c r="P42" s="1">
        <v>31.950483322143555</v>
      </c>
      <c r="Q42" s="1">
        <v>32.531082153320313</v>
      </c>
      <c r="R42" s="1">
        <v>400.16500854492188</v>
      </c>
      <c r="S42" s="1">
        <v>392.4471435546875</v>
      </c>
      <c r="T42" s="1">
        <v>17.269748687744141</v>
      </c>
      <c r="U42" s="1">
        <v>39.683971405029297</v>
      </c>
      <c r="V42" s="1">
        <v>31.272933959960938</v>
      </c>
      <c r="W42" s="1">
        <v>71.861740112304688</v>
      </c>
      <c r="X42" s="1">
        <v>300.17083740234375</v>
      </c>
      <c r="Y42" s="1">
        <v>999.95672607421875</v>
      </c>
      <c r="Z42" s="1">
        <v>8.4366962313652039E-2</v>
      </c>
      <c r="AA42" s="1">
        <v>88.568695068359375</v>
      </c>
      <c r="AB42" s="1">
        <v>5.1656432151794434</v>
      </c>
      <c r="AC42" s="1">
        <v>4.0510471910238266E-2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1.1035692551556753</v>
      </c>
      <c r="AL42">
        <f>(U42-T42)/(1000-U42)*AK42</f>
        <v>2.5757819647349099E-2</v>
      </c>
      <c r="AM42">
        <f>(P42+273.15)</f>
        <v>305.10048332214353</v>
      </c>
      <c r="AN42">
        <f>(O42+273.15)</f>
        <v>305.57442321777341</v>
      </c>
      <c r="AO42">
        <f>(Y42*AG42+Z42*AH42)*AI42</f>
        <v>159.99307259575107</v>
      </c>
      <c r="AP42">
        <f>((AO42+0.00000010773*(AN42^4-AM42^4))-AL42*44100)/(L42*51.4+0.00000043092*AM42^3)</f>
        <v>-7.9359152046979027</v>
      </c>
      <c r="AQ42">
        <f>0.61365*EXP(17.502*J42/(240.97+J42))</f>
        <v>4.7617165498680771</v>
      </c>
      <c r="AR42">
        <f>AQ42*1000/AA42</f>
        <v>53.762975125611526</v>
      </c>
      <c r="AS42">
        <f>(AR42-U42)</f>
        <v>14.079003720582229</v>
      </c>
      <c r="AT42">
        <f>IF(D42,P42,(O42+P42)/2)</f>
        <v>32.187453269958496</v>
      </c>
      <c r="AU42">
        <f>0.61365*EXP(17.502*AT42/(240.97+AT42))</f>
        <v>4.8259812641482229</v>
      </c>
      <c r="AV42">
        <f>IF(AS42&lt;&gt;0,(1000-(AR42+U42)/2)/AS42*AL42,0)</f>
        <v>1.7440385226823285</v>
      </c>
      <c r="AW42">
        <f>U42*AA42/1000</f>
        <v>3.5147575624735325</v>
      </c>
      <c r="AX42">
        <f>(AU42-AW42)</f>
        <v>1.3112237016746904</v>
      </c>
      <c r="AY42">
        <f>1/(1.6/F42+1.37/N42)</f>
        <v>1.1578402844612996</v>
      </c>
      <c r="AZ42">
        <f>G42*AA42*0.001</f>
        <v>34.114177761456034</v>
      </c>
      <c r="BA42">
        <f>G42/S42</f>
        <v>0.98146200081654666</v>
      </c>
      <c r="BB42">
        <f>(1-AL42*AA42/AQ42/F42)*100</f>
        <v>83.722305336496362</v>
      </c>
      <c r="BC42">
        <f>(S42-E42/(N42/1.35))</f>
        <v>392.94905804693207</v>
      </c>
      <c r="BD42">
        <f>E42*BB42/100/BC42</f>
        <v>-3.3906266820000722E-3</v>
      </c>
    </row>
    <row r="43" spans="1:56" x14ac:dyDescent="0.35">
      <c r="A43" s="1" t="s">
        <v>0</v>
      </c>
      <c r="B43" s="1" t="s">
        <v>2119</v>
      </c>
      <c r="K43" s="1">
        <v>2.72</v>
      </c>
    </row>
    <row r="44" spans="1:56" x14ac:dyDescent="0.35">
      <c r="A44" s="1" t="s">
        <v>0</v>
      </c>
      <c r="B44" s="1" t="s">
        <v>2118</v>
      </c>
      <c r="K44" s="1">
        <v>2.72</v>
      </c>
    </row>
    <row r="45" spans="1:56" x14ac:dyDescent="0.35">
      <c r="A45" s="1">
        <v>10</v>
      </c>
      <c r="B45" s="1" t="s">
        <v>2117</v>
      </c>
      <c r="C45" s="1">
        <v>2270.5000021792948</v>
      </c>
      <c r="D45" s="1">
        <v>0</v>
      </c>
      <c r="E45">
        <f>(R45-S45*(1000-T45)/(1000-U45))*AK45</f>
        <v>-0.90853639761511984</v>
      </c>
      <c r="F45">
        <f>IF(AV45&lt;&gt;0,1/(1/AV45-1/N45),0)</f>
        <v>3.0275150609001891</v>
      </c>
      <c r="G45">
        <f>((AY45-AL45/2)*S45-E45)/(AY45+AL45/2)</f>
        <v>383.82848676774449</v>
      </c>
      <c r="H45">
        <f>AL45*1000</f>
        <v>26.091073882574346</v>
      </c>
      <c r="I45">
        <f>(AQ45-AW45)</f>
        <v>1.2416599768830991</v>
      </c>
      <c r="J45">
        <f>(P45+AP45*D45)</f>
        <v>32.089000701904297</v>
      </c>
      <c r="K45" s="1"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32.494167327880859</v>
      </c>
      <c r="P45" s="1">
        <v>32.089000701904297</v>
      </c>
      <c r="Q45" s="1">
        <v>32.579601287841797</v>
      </c>
      <c r="R45" s="1">
        <v>400.07763671875</v>
      </c>
      <c r="S45" s="1">
        <v>391.64187622070313</v>
      </c>
      <c r="T45" s="1">
        <v>17.475650787353516</v>
      </c>
      <c r="U45" s="1">
        <v>40.167522430419922</v>
      </c>
      <c r="V45" s="1">
        <v>31.521051406860352</v>
      </c>
      <c r="W45" s="1">
        <v>72.450660705566406</v>
      </c>
      <c r="X45" s="1">
        <v>300.18292236328125</v>
      </c>
      <c r="Y45" s="1">
        <v>1250.51416015625</v>
      </c>
      <c r="Z45" s="1">
        <v>1.5668466687202454E-2</v>
      </c>
      <c r="AA45" s="1">
        <v>88.567337036132813</v>
      </c>
      <c r="AB45" s="1">
        <v>5.2163267135620117</v>
      </c>
      <c r="AC45" s="1">
        <v>-8.3029661327600479E-3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1.1036136851591221</v>
      </c>
      <c r="AL45">
        <f>(U45-T45)/(1000-U45)*AK45</f>
        <v>2.6091073882574346E-2</v>
      </c>
      <c r="AM45">
        <f>(P45+273.15)</f>
        <v>305.23900070190427</v>
      </c>
      <c r="AN45">
        <f>(O45+273.15)</f>
        <v>305.64416732788084</v>
      </c>
      <c r="AO45">
        <f>(Y45*AG45+Z45*AH45)*AI45</f>
        <v>200.08226115281286</v>
      </c>
      <c r="AP45">
        <f>((AO45+0.00000010773*(AN45^4-AM45^4))-AL45*44100)/(L45*51.4+0.00000043092*AM45^3)</f>
        <v>-7.7339974998914807</v>
      </c>
      <c r="AQ45">
        <f>0.61365*EXP(17.502*J45/(240.97+J45))</f>
        <v>4.7991904738845248</v>
      </c>
      <c r="AR45">
        <f>AQ45*1000/AA45</f>
        <v>54.186911727137051</v>
      </c>
      <c r="AS45">
        <f>(AR45-U45)</f>
        <v>14.019389296717129</v>
      </c>
      <c r="AT45">
        <f>IF(D45,P45,(O45+P45)/2)</f>
        <v>32.291584014892578</v>
      </c>
      <c r="AU45">
        <f>0.61365*EXP(17.502*AT45/(240.97+AT45))</f>
        <v>4.8544587632111043</v>
      </c>
      <c r="AV45">
        <f>IF(AS45&lt;&gt;0,(1000-(AR45+U45)/2)/AS45*AL45,0)</f>
        <v>1.7732705112924645</v>
      </c>
      <c r="AW45">
        <f>U45*AA45/1000</f>
        <v>3.5575304970014257</v>
      </c>
      <c r="AX45">
        <f>(AU45-AW45)</f>
        <v>1.2969282662096786</v>
      </c>
      <c r="AY45">
        <f>1/(1.6/F45+1.37/N45)</f>
        <v>1.1784758618600975</v>
      </c>
      <c r="AZ45">
        <f>G45*AA45*0.001</f>
        <v>33.994666951627664</v>
      </c>
      <c r="BA45">
        <f>G45/S45</f>
        <v>0.98004965779360242</v>
      </c>
      <c r="BB45">
        <f>(1-AL45*AA45/AQ45/F45)*100</f>
        <v>84.095821465379018</v>
      </c>
      <c r="BC45">
        <f>(S45-E45/(N45/1.35))</f>
        <v>391.928423980324</v>
      </c>
      <c r="BD45">
        <f>E45*BB45/100/BC45</f>
        <v>-1.9494405104049162E-3</v>
      </c>
    </row>
    <row r="46" spans="1:56" x14ac:dyDescent="0.35">
      <c r="A46" s="1" t="s">
        <v>0</v>
      </c>
      <c r="B46" s="1" t="s">
        <v>2116</v>
      </c>
      <c r="K46" s="1">
        <v>2.72</v>
      </c>
    </row>
    <row r="47" spans="1:56" x14ac:dyDescent="0.35">
      <c r="A47" s="1" t="s">
        <v>0</v>
      </c>
      <c r="B47" s="1" t="s">
        <v>2115</v>
      </c>
      <c r="K47" s="1">
        <v>2.72</v>
      </c>
    </row>
    <row r="48" spans="1:56" x14ac:dyDescent="0.35">
      <c r="A48" s="1">
        <v>11</v>
      </c>
      <c r="B48" s="1" t="s">
        <v>2114</v>
      </c>
      <c r="C48" s="1">
        <v>2477.000002168119</v>
      </c>
      <c r="D48" s="1">
        <v>0</v>
      </c>
      <c r="E48">
        <f>(R48-S48*(1000-T48)/(1000-U48))*AK48</f>
        <v>-0.37613053793407153</v>
      </c>
      <c r="F48">
        <f>IF(AV48&lt;&gt;0,1/(1/AV48-1/N48),0)</f>
        <v>3.2244071775255261</v>
      </c>
      <c r="G48">
        <f>((AY48-AL48/2)*S48-E48)/(AY48+AL48/2)</f>
        <v>382.80623770757165</v>
      </c>
      <c r="H48">
        <f>AL48*1000</f>
        <v>26.683548201836459</v>
      </c>
      <c r="I48">
        <f>(AQ48-AW48)</f>
        <v>1.2235725572788514</v>
      </c>
      <c r="J48">
        <f>(P48+AP48*D48)</f>
        <v>32.250980377197266</v>
      </c>
      <c r="K48" s="1"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32.583580017089844</v>
      </c>
      <c r="P48" s="1">
        <v>32.250980377197266</v>
      </c>
      <c r="Q48" s="1">
        <v>32.647449493408203</v>
      </c>
      <c r="R48" s="1">
        <v>400.03762817382813</v>
      </c>
      <c r="S48" s="1">
        <v>390.9256591796875</v>
      </c>
      <c r="T48" s="1">
        <v>17.680919647216797</v>
      </c>
      <c r="U48" s="1">
        <v>40.873184204101563</v>
      </c>
      <c r="V48" s="1">
        <v>31.728620529174805</v>
      </c>
      <c r="W48" s="1">
        <v>73.347419738769531</v>
      </c>
      <c r="X48" s="1">
        <v>300.15484619140625</v>
      </c>
      <c r="Y48" s="1">
        <v>1599.522216796875</v>
      </c>
      <c r="Z48" s="1">
        <v>0.18199239671230316</v>
      </c>
      <c r="AA48" s="1">
        <v>88.560867309570313</v>
      </c>
      <c r="AB48" s="1">
        <v>6.0651059150695801</v>
      </c>
      <c r="AC48" s="1">
        <v>-4.120568186044693E-2</v>
      </c>
      <c r="AD48" s="1">
        <v>0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1.1035104639389932</v>
      </c>
      <c r="AL48">
        <f>(U48-T48)/(1000-U48)*AK48</f>
        <v>2.6683548201836459E-2</v>
      </c>
      <c r="AM48">
        <f>(P48+273.15)</f>
        <v>305.40098037719724</v>
      </c>
      <c r="AN48">
        <f>(O48+273.15)</f>
        <v>305.73358001708982</v>
      </c>
      <c r="AO48">
        <f>(Y48*AG48+Z48*AH48)*AI48</f>
        <v>255.92354896716279</v>
      </c>
      <c r="AP48">
        <f>((AO48+0.00000010773*(AN48^4-AM48^4))-AL48*44100)/(L48*51.4+0.00000043092*AM48^3)</f>
        <v>-7.4970151539207572</v>
      </c>
      <c r="AQ48">
        <f>0.61365*EXP(17.502*J48/(240.97+J48))</f>
        <v>4.8433372000979151</v>
      </c>
      <c r="AR48">
        <f>AQ48*1000/AA48</f>
        <v>54.689360518203969</v>
      </c>
      <c r="AS48">
        <f>(AR48-U48)</f>
        <v>13.816176314102407</v>
      </c>
      <c r="AT48">
        <f>IF(D48,P48,(O48+P48)/2)</f>
        <v>32.417280197143555</v>
      </c>
      <c r="AU48">
        <f>0.61365*EXP(17.502*AT48/(240.97+AT48))</f>
        <v>4.8890286908635225</v>
      </c>
      <c r="AV48">
        <f>IF(AS48&lt;&gt;0,(1000-(AR48+U48)/2)/AS48*AL48,0)</f>
        <v>1.8390453147089327</v>
      </c>
      <c r="AW48">
        <f>U48*AA48/1000</f>
        <v>3.6197646428190637</v>
      </c>
      <c r="AX48">
        <f>(AU48-AW48)</f>
        <v>1.2692640480444588</v>
      </c>
      <c r="AY48">
        <f>1/(1.6/F48+1.37/N48)</f>
        <v>1.2250658103130547</v>
      </c>
      <c r="AZ48">
        <f>G48*AA48*0.001</f>
        <v>33.901652422896085</v>
      </c>
      <c r="BA48">
        <f>G48/S48</f>
        <v>0.97923026723507089</v>
      </c>
      <c r="BB48">
        <f>(1-AL48*AA48/AQ48/F48)*100</f>
        <v>84.868190879536513</v>
      </c>
      <c r="BC48">
        <f>(S48-E48/(N48/1.35))</f>
        <v>391.04428883861249</v>
      </c>
      <c r="BD48">
        <f>E48*BB48/100/BC48</f>
        <v>-8.1631465284449738E-4</v>
      </c>
    </row>
    <row r="49" spans="1:56" x14ac:dyDescent="0.35">
      <c r="A49" s="1" t="s">
        <v>0</v>
      </c>
      <c r="B49" s="1" t="s">
        <v>2113</v>
      </c>
      <c r="K49" s="1">
        <v>2.72</v>
      </c>
    </row>
    <row r="50" spans="1:56" x14ac:dyDescent="0.35">
      <c r="A50" s="1" t="s">
        <v>0</v>
      </c>
      <c r="B50" s="1" t="s">
        <v>2112</v>
      </c>
      <c r="K50" s="1">
        <v>2.72</v>
      </c>
    </row>
    <row r="51" spans="1:56" x14ac:dyDescent="0.35">
      <c r="A51" s="1">
        <v>12</v>
      </c>
      <c r="B51" s="1" t="s">
        <v>2111</v>
      </c>
      <c r="C51" s="1">
        <v>2683.5000021569431</v>
      </c>
      <c r="D51" s="1">
        <v>0</v>
      </c>
      <c r="E51">
        <f>(R51-S51*(1000-T51)/(1000-U51))*AK51</f>
        <v>0.35739704802026423</v>
      </c>
      <c r="F51">
        <f>IF(AV51&lt;&gt;0,1/(1/AV51-1/N51),0)</f>
        <v>3.5445847317136336</v>
      </c>
      <c r="G51">
        <f>((AY51-AL51/2)*S51-E51)/(AY51+AL51/2)</f>
        <v>381.51048117887456</v>
      </c>
      <c r="H51">
        <f>AL51*1000</f>
        <v>27.603357789326704</v>
      </c>
      <c r="I51">
        <f>(AQ51-AW51)</f>
        <v>1.1994850930688177</v>
      </c>
      <c r="J51">
        <f>(P51+AP51*D51)</f>
        <v>32.477001190185547</v>
      </c>
      <c r="K51" s="1"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32.712589263916016</v>
      </c>
      <c r="P51" s="1">
        <v>32.477001190185547</v>
      </c>
      <c r="Q51" s="1">
        <v>32.745227813720703</v>
      </c>
      <c r="R51" s="1">
        <v>400.07901000976563</v>
      </c>
      <c r="S51" s="1">
        <v>390.00082397460938</v>
      </c>
      <c r="T51" s="1">
        <v>17.882896423339844</v>
      </c>
      <c r="U51" s="1">
        <v>41.847354888916016</v>
      </c>
      <c r="V51" s="1">
        <v>31.858741760253906</v>
      </c>
      <c r="W51" s="1">
        <v>74.551910400390625</v>
      </c>
      <c r="X51" s="1">
        <v>300.191162109375</v>
      </c>
      <c r="Y51" s="1">
        <v>1999.18994140625</v>
      </c>
      <c r="Z51" s="1">
        <v>0.15065619349479675</v>
      </c>
      <c r="AA51" s="1">
        <v>88.560997009277344</v>
      </c>
      <c r="AB51" s="1">
        <v>6.1063108444213867</v>
      </c>
      <c r="AC51" s="1">
        <v>-0.16236332058906555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1.1036439783432901</v>
      </c>
      <c r="AL51">
        <f>(U51-T51)/(1000-U51)*AK51</f>
        <v>2.7603357789326703E-2</v>
      </c>
      <c r="AM51">
        <f>(P51+273.15)</f>
        <v>305.62700119018552</v>
      </c>
      <c r="AN51">
        <f>(O51+273.15)</f>
        <v>305.86258926391599</v>
      </c>
      <c r="AO51">
        <f>(Y51*AG51+Z51*AH51)*AI51</f>
        <v>319.87038347533962</v>
      </c>
      <c r="AP51">
        <f>((AO51+0.00000010773*(AN51^4-AM51^4))-AL51*44100)/(L51*51.4+0.00000043092*AM51^3)</f>
        <v>-7.3138690515740228</v>
      </c>
      <c r="AQ51">
        <f>0.61365*EXP(17.502*J51/(240.97+J51))</f>
        <v>4.9055285642322763</v>
      </c>
      <c r="AR51">
        <f>AQ51*1000/AA51</f>
        <v>55.391523694323247</v>
      </c>
      <c r="AS51">
        <f>(AR51-U51)</f>
        <v>13.544168805407232</v>
      </c>
      <c r="AT51">
        <f>IF(D51,P51,(O51+P51)/2)</f>
        <v>32.594795227050781</v>
      </c>
      <c r="AU51">
        <f>0.61365*EXP(17.502*AT51/(240.97+AT51))</f>
        <v>4.938215130139251</v>
      </c>
      <c r="AV51">
        <f>IF(AS51&lt;&gt;0,(1000-(AR51+U51)/2)/AS51*AL51,0)</f>
        <v>1.9389375891829843</v>
      </c>
      <c r="AW51">
        <f>U51*AA51/1000</f>
        <v>3.7060434711634587</v>
      </c>
      <c r="AX51">
        <f>(AU51-AW51)</f>
        <v>1.2321716589757923</v>
      </c>
      <c r="AY51">
        <f>1/(1.6/F51+1.37/N51)</f>
        <v>1.2962431093924709</v>
      </c>
      <c r="AZ51">
        <f>G51*AA51*0.001</f>
        <v>33.786948582690265</v>
      </c>
      <c r="BA51">
        <f>G51/S51</f>
        <v>0.97822993626216648</v>
      </c>
      <c r="BB51">
        <f>(1-AL51*AA51/AQ51/F51)*100</f>
        <v>85.941038536288389</v>
      </c>
      <c r="BC51">
        <f>(S51-E51/(N51/1.35))</f>
        <v>389.88810276313768</v>
      </c>
      <c r="BD51">
        <f>E51*BB51/100/BC51</f>
        <v>7.8779201670908805E-4</v>
      </c>
    </row>
    <row r="52" spans="1:56" x14ac:dyDescent="0.35">
      <c r="A52" s="1" t="s">
        <v>0</v>
      </c>
      <c r="B52" s="1" t="s">
        <v>2110</v>
      </c>
      <c r="K52" s="1">
        <v>1.9883200000000003</v>
      </c>
    </row>
    <row r="53" spans="1:56" x14ac:dyDescent="0.35">
      <c r="A53" s="1" t="s">
        <v>0</v>
      </c>
      <c r="B53" s="1" t="s">
        <v>2109</v>
      </c>
    </row>
    <row r="54" spans="1:56" x14ac:dyDescent="0.35">
      <c r="A54" s="1" t="s">
        <v>0</v>
      </c>
      <c r="B54" s="1" t="s">
        <v>2108</v>
      </c>
    </row>
    <row r="55" spans="1:56" x14ac:dyDescent="0.35">
      <c r="A55" s="1" t="s">
        <v>0</v>
      </c>
      <c r="B55" s="1" t="s">
        <v>2107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8A0969-F3A2-459D-A80B-009811CBD49C}">
  <dimension ref="A1:BD55"/>
  <sheetViews>
    <sheetView zoomScale="45" workbookViewId="0">
      <selection activeCell="K18" sqref="K18:K51"/>
    </sheetView>
  </sheetViews>
  <sheetFormatPr defaultRowHeight="14.5" x14ac:dyDescent="0.35"/>
  <sheetData>
    <row r="1" spans="1:56" x14ac:dyDescent="0.35">
      <c r="A1" s="1" t="s">
        <v>70</v>
      </c>
    </row>
    <row r="2" spans="1:56" x14ac:dyDescent="0.35">
      <c r="A2" s="1" t="s">
        <v>2197</v>
      </c>
    </row>
    <row r="3" spans="1:56" x14ac:dyDescent="0.35">
      <c r="A3" s="1" t="s">
        <v>69</v>
      </c>
      <c r="B3" s="1" t="s">
        <v>68</v>
      </c>
    </row>
    <row r="4" spans="1:56" x14ac:dyDescent="0.35">
      <c r="A4" s="1" t="s">
        <v>67</v>
      </c>
      <c r="B4" s="1" t="s">
        <v>66</v>
      </c>
      <c r="C4" s="1">
        <v>1</v>
      </c>
      <c r="D4" s="1">
        <v>0.15999999642372131</v>
      </c>
    </row>
    <row r="5" spans="1:56" x14ac:dyDescent="0.35">
      <c r="A5" s="1" t="s">
        <v>65</v>
      </c>
      <c r="B5" s="1">
        <v>4</v>
      </c>
    </row>
    <row r="6" spans="1:56" x14ac:dyDescent="0.35">
      <c r="A6" s="1" t="s">
        <v>64</v>
      </c>
      <c r="B6" s="1" t="s">
        <v>63</v>
      </c>
    </row>
    <row r="7" spans="1:56" x14ac:dyDescent="0.35">
      <c r="A7" s="1" t="s">
        <v>0</v>
      </c>
      <c r="B7" s="1" t="s">
        <v>62</v>
      </c>
    </row>
    <row r="9" spans="1:56" x14ac:dyDescent="0.35">
      <c r="A9" s="1" t="s">
        <v>61</v>
      </c>
      <c r="B9" s="1" t="s">
        <v>60</v>
      </c>
      <c r="C9" s="1" t="s">
        <v>59</v>
      </c>
      <c r="D9" s="1" t="s">
        <v>58</v>
      </c>
      <c r="E9" s="1" t="s">
        <v>57</v>
      </c>
      <c r="F9" s="1" t="s">
        <v>56</v>
      </c>
      <c r="G9" s="1" t="s">
        <v>55</v>
      </c>
      <c r="H9" s="1" t="s">
        <v>54</v>
      </c>
      <c r="I9" s="1" t="s">
        <v>53</v>
      </c>
      <c r="J9" s="1" t="s">
        <v>52</v>
      </c>
      <c r="K9" s="1" t="s">
        <v>51</v>
      </c>
      <c r="L9" s="1" t="s">
        <v>50</v>
      </c>
      <c r="M9" s="1" t="s">
        <v>49</v>
      </c>
      <c r="N9" s="1" t="s">
        <v>48</v>
      </c>
      <c r="O9" s="1" t="s">
        <v>47</v>
      </c>
      <c r="P9" s="1" t="s">
        <v>46</v>
      </c>
      <c r="Q9" s="1" t="s">
        <v>45</v>
      </c>
      <c r="R9" s="1" t="s">
        <v>44</v>
      </c>
      <c r="S9" s="1" t="s">
        <v>43</v>
      </c>
      <c r="T9" s="1" t="s">
        <v>42</v>
      </c>
      <c r="U9" s="1" t="s">
        <v>41</v>
      </c>
      <c r="V9" s="1" t="s">
        <v>40</v>
      </c>
      <c r="W9" s="1" t="s">
        <v>39</v>
      </c>
      <c r="X9" s="1" t="s">
        <v>38</v>
      </c>
      <c r="Y9" s="1" t="s">
        <v>37</v>
      </c>
      <c r="Z9" s="1" t="s">
        <v>36</v>
      </c>
      <c r="AA9" s="1" t="s">
        <v>35</v>
      </c>
      <c r="AB9" s="1" t="s">
        <v>34</v>
      </c>
      <c r="AC9" s="1" t="s">
        <v>33</v>
      </c>
      <c r="AD9" s="1" t="s">
        <v>32</v>
      </c>
      <c r="AE9" s="1" t="s">
        <v>31</v>
      </c>
      <c r="AF9" s="1" t="s">
        <v>30</v>
      </c>
      <c r="AG9" s="1" t="s">
        <v>29</v>
      </c>
      <c r="AH9" s="1" t="s">
        <v>28</v>
      </c>
      <c r="AI9" s="1" t="s">
        <v>27</v>
      </c>
      <c r="AJ9" s="1" t="s">
        <v>26</v>
      </c>
      <c r="AK9" s="1" t="s">
        <v>25</v>
      </c>
      <c r="AL9" s="1" t="s">
        <v>24</v>
      </c>
      <c r="AM9" s="1" t="s">
        <v>23</v>
      </c>
      <c r="AN9" s="1" t="s">
        <v>22</v>
      </c>
      <c r="AO9" s="1" t="s">
        <v>21</v>
      </c>
      <c r="AP9" s="1" t="s">
        <v>20</v>
      </c>
      <c r="AQ9" s="1" t="s">
        <v>19</v>
      </c>
      <c r="AR9" s="1" t="s">
        <v>18</v>
      </c>
      <c r="AS9" s="1" t="s">
        <v>17</v>
      </c>
      <c r="AT9" s="1" t="s">
        <v>16</v>
      </c>
      <c r="AU9" s="1" t="s">
        <v>15</v>
      </c>
      <c r="AV9" s="1" t="s">
        <v>14</v>
      </c>
      <c r="AW9" s="1" t="s">
        <v>13</v>
      </c>
      <c r="AX9" s="1" t="s">
        <v>12</v>
      </c>
      <c r="AY9" s="1" t="s">
        <v>11</v>
      </c>
      <c r="AZ9" s="1" t="s">
        <v>10</v>
      </c>
      <c r="BA9" s="1" t="s">
        <v>9</v>
      </c>
      <c r="BB9" s="1" t="s">
        <v>8</v>
      </c>
      <c r="BC9" s="1" t="s">
        <v>7</v>
      </c>
      <c r="BD9" s="1" t="s">
        <v>6</v>
      </c>
    </row>
    <row r="10" spans="1:56" x14ac:dyDescent="0.35">
      <c r="A10" s="1" t="s">
        <v>5</v>
      </c>
      <c r="B10" s="1" t="s">
        <v>5</v>
      </c>
      <c r="C10" s="1" t="s">
        <v>5</v>
      </c>
      <c r="D10" s="1" t="s">
        <v>5</v>
      </c>
      <c r="E10" s="1" t="s">
        <v>4</v>
      </c>
      <c r="F10" s="1" t="s">
        <v>4</v>
      </c>
      <c r="G10" s="1" t="s">
        <v>4</v>
      </c>
      <c r="H10" s="1" t="s">
        <v>4</v>
      </c>
      <c r="I10" s="1" t="s">
        <v>4</v>
      </c>
      <c r="J10" s="1" t="s">
        <v>4</v>
      </c>
      <c r="K10" s="1" t="s">
        <v>5</v>
      </c>
      <c r="L10" s="1" t="s">
        <v>4</v>
      </c>
      <c r="M10" s="1" t="s">
        <v>5</v>
      </c>
      <c r="N10" s="1" t="s">
        <v>4</v>
      </c>
      <c r="O10" s="1" t="s">
        <v>5</v>
      </c>
      <c r="P10" s="1" t="s">
        <v>5</v>
      </c>
      <c r="Q10" s="1" t="s">
        <v>5</v>
      </c>
      <c r="R10" s="1" t="s">
        <v>5</v>
      </c>
      <c r="S10" s="1" t="s">
        <v>5</v>
      </c>
      <c r="T10" s="1" t="s">
        <v>5</v>
      </c>
      <c r="U10" s="1" t="s">
        <v>5</v>
      </c>
      <c r="V10" s="1" t="s">
        <v>5</v>
      </c>
      <c r="W10" s="1" t="s">
        <v>5</v>
      </c>
      <c r="X10" s="1" t="s">
        <v>5</v>
      </c>
      <c r="Y10" s="1" t="s">
        <v>5</v>
      </c>
      <c r="Z10" s="1" t="s">
        <v>5</v>
      </c>
      <c r="AA10" s="1" t="s">
        <v>5</v>
      </c>
      <c r="AB10" s="1" t="s">
        <v>5</v>
      </c>
      <c r="AC10" s="1" t="s">
        <v>5</v>
      </c>
      <c r="AD10" s="1" t="s">
        <v>5</v>
      </c>
      <c r="AE10" s="1" t="s">
        <v>5</v>
      </c>
      <c r="AF10" s="1" t="s">
        <v>5</v>
      </c>
      <c r="AG10" s="1" t="s">
        <v>5</v>
      </c>
      <c r="AH10" s="1" t="s">
        <v>5</v>
      </c>
      <c r="AI10" s="1" t="s">
        <v>5</v>
      </c>
      <c r="AJ10" s="1" t="s">
        <v>5</v>
      </c>
      <c r="AK10" s="1" t="s">
        <v>4</v>
      </c>
      <c r="AL10" s="1" t="s">
        <v>4</v>
      </c>
      <c r="AM10" s="1" t="s">
        <v>4</v>
      </c>
      <c r="AN10" s="1" t="s">
        <v>4</v>
      </c>
      <c r="AO10" s="1" t="s">
        <v>4</v>
      </c>
      <c r="AP10" s="1" t="s">
        <v>4</v>
      </c>
      <c r="AQ10" s="1" t="s">
        <v>4</v>
      </c>
      <c r="AR10" s="1" t="s">
        <v>4</v>
      </c>
      <c r="AS10" s="1" t="s">
        <v>4</v>
      </c>
      <c r="AT10" s="1" t="s">
        <v>4</v>
      </c>
      <c r="AU10" s="1" t="s">
        <v>4</v>
      </c>
      <c r="AV10" s="1" t="s">
        <v>4</v>
      </c>
      <c r="AW10" s="1" t="s">
        <v>4</v>
      </c>
      <c r="AX10" s="1" t="s">
        <v>4</v>
      </c>
      <c r="AY10" s="1" t="s">
        <v>4</v>
      </c>
      <c r="AZ10" s="1" t="s">
        <v>4</v>
      </c>
      <c r="BA10" s="1" t="s">
        <v>4</v>
      </c>
      <c r="BB10" s="1" t="s">
        <v>4</v>
      </c>
      <c r="BC10" s="1" t="s">
        <v>4</v>
      </c>
      <c r="BD10" s="1" t="s">
        <v>4</v>
      </c>
    </row>
    <row r="11" spans="1:56" x14ac:dyDescent="0.35">
      <c r="A11" s="1" t="s">
        <v>0</v>
      </c>
      <c r="B11" s="1" t="s">
        <v>2196</v>
      </c>
    </row>
    <row r="12" spans="1:56" x14ac:dyDescent="0.35">
      <c r="A12" s="1" t="s">
        <v>0</v>
      </c>
      <c r="B12" s="1" t="s">
        <v>2195</v>
      </c>
    </row>
    <row r="13" spans="1:56" x14ac:dyDescent="0.35">
      <c r="A13" s="1" t="s">
        <v>0</v>
      </c>
      <c r="B13" s="1" t="s">
        <v>2194</v>
      </c>
    </row>
    <row r="14" spans="1:56" x14ac:dyDescent="0.35">
      <c r="A14" s="1" t="s">
        <v>0</v>
      </c>
      <c r="B14" s="1" t="s">
        <v>2193</v>
      </c>
    </row>
    <row r="15" spans="1:56" x14ac:dyDescent="0.35">
      <c r="A15" s="1" t="s">
        <v>0</v>
      </c>
      <c r="B15" s="1" t="s">
        <v>2192</v>
      </c>
    </row>
    <row r="16" spans="1:56" x14ac:dyDescent="0.35">
      <c r="A16" s="1" t="s">
        <v>0</v>
      </c>
      <c r="B16" s="1" t="s">
        <v>2191</v>
      </c>
    </row>
    <row r="17" spans="1:56" x14ac:dyDescent="0.35">
      <c r="A17" s="1" t="s">
        <v>0</v>
      </c>
      <c r="B17" s="1" t="s">
        <v>2190</v>
      </c>
    </row>
    <row r="18" spans="1:56" x14ac:dyDescent="0.35">
      <c r="A18" s="1">
        <v>1</v>
      </c>
      <c r="B18" s="1" t="s">
        <v>2189</v>
      </c>
      <c r="C18" s="1">
        <v>418.50000132992864</v>
      </c>
      <c r="D18" s="1">
        <v>0</v>
      </c>
      <c r="E18">
        <f>(R18-S18*(1000-T18)/(1000-U18))*AK18</f>
        <v>-5.3366687743759629</v>
      </c>
      <c r="F18">
        <f>IF(AV18&lt;&gt;0,1/(1/AV18-1/N18),0)</f>
        <v>3.1917447921906099</v>
      </c>
      <c r="G18">
        <f>((AY18-AL18/2)*S18-E18)/(AY18+AL18/2)</f>
        <v>391.6000500174901</v>
      </c>
      <c r="H18">
        <f>AL18*1000</f>
        <v>25.722701470459466</v>
      </c>
      <c r="I18">
        <f>(AQ18-AW18)</f>
        <v>1.1866362188225796</v>
      </c>
      <c r="J18">
        <f>(P18+AP18*D18)</f>
        <v>32.086231231689453</v>
      </c>
      <c r="K18" s="1"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32.840980529785156</v>
      </c>
      <c r="P18" s="1">
        <v>32.086231231689453</v>
      </c>
      <c r="Q18" s="1">
        <v>32.924873352050781</v>
      </c>
      <c r="R18" s="1">
        <v>399.91561889648438</v>
      </c>
      <c r="S18" s="1">
        <v>395.53182983398438</v>
      </c>
      <c r="T18" s="1">
        <v>18.428138732910156</v>
      </c>
      <c r="U18" s="1">
        <v>40.787631988525391</v>
      </c>
      <c r="V18" s="1">
        <v>32.590206146240234</v>
      </c>
      <c r="W18" s="1">
        <v>72.133026123046875</v>
      </c>
      <c r="X18" s="1">
        <v>300.14996337890625</v>
      </c>
      <c r="Y18" s="1">
        <v>-7.0443965494632721E-2</v>
      </c>
      <c r="Z18" s="1">
        <v>0.26033046841621399</v>
      </c>
      <c r="AA18" s="1">
        <v>88.551414489746094</v>
      </c>
      <c r="AB18" s="1">
        <v>6.1441707611083984</v>
      </c>
      <c r="AC18" s="1">
        <v>2.0382041111588478E-2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1.1034925124224493</v>
      </c>
      <c r="AL18">
        <f>(U18-T18)/(1000-U18)*AK18</f>
        <v>2.5722701470459467E-2</v>
      </c>
      <c r="AM18">
        <f>(P18+273.15)</f>
        <v>305.23623123168943</v>
      </c>
      <c r="AN18">
        <f>(O18+273.15)</f>
        <v>305.99098052978513</v>
      </c>
      <c r="AO18">
        <f>(Y18*AG18+Z18*AH18)*AI18</f>
        <v>-1.1271034227213983E-2</v>
      </c>
      <c r="AP18">
        <f>((AO18+0.00000010773*(AN18^4-AM18^4))-AL18*44100)/(L18*51.4+0.00000043092*AM18^3)</f>
        <v>-9.2025312372459513</v>
      </c>
      <c r="AQ18">
        <f>0.61365*EXP(17.502*J18/(240.97+J18))</f>
        <v>4.7984387250937184</v>
      </c>
      <c r="AR18">
        <f>AQ18*1000/AA18</f>
        <v>54.188165742393174</v>
      </c>
      <c r="AS18">
        <f>(AR18-U18)</f>
        <v>13.400533753867784</v>
      </c>
      <c r="AT18">
        <f>IF(D18,P18,(O18+P18)/2)</f>
        <v>32.463605880737305</v>
      </c>
      <c r="AU18">
        <f>0.61365*EXP(17.502*AT18/(240.97+AT18))</f>
        <v>4.9018234628059867</v>
      </c>
      <c r="AV18">
        <f>IF(AS18&lt;&gt;0,(1000-(AR18+U18)/2)/AS18*AL18,0)</f>
        <v>1.8283737703665821</v>
      </c>
      <c r="AW18">
        <f>U18*AA18/1000</f>
        <v>3.6118025062711387</v>
      </c>
      <c r="AX18">
        <f>(AU18-AW18)</f>
        <v>1.2900209565348479</v>
      </c>
      <c r="AY18">
        <f>1/(1.6/F18+1.37/N18)</f>
        <v>1.2174919834505848</v>
      </c>
      <c r="AZ18">
        <f>G18*AA18*0.001</f>
        <v>34.676738343304066</v>
      </c>
      <c r="BA18">
        <f>G18/S18</f>
        <v>0.99005951096743705</v>
      </c>
      <c r="BB18">
        <f>(1-AL18*AA18/AQ18/F18)*100</f>
        <v>85.127500309840386</v>
      </c>
      <c r="BC18">
        <f>(S18-E18/(N18/1.35))</f>
        <v>397.214988026821</v>
      </c>
      <c r="BD18">
        <f>E18*BB18/100/BC18</f>
        <v>-1.1437062710068986E-2</v>
      </c>
    </row>
    <row r="19" spans="1:56" x14ac:dyDescent="0.35">
      <c r="A19" s="1" t="s">
        <v>0</v>
      </c>
      <c r="B19" s="1" t="s">
        <v>2188</v>
      </c>
      <c r="K19" s="1">
        <v>2.72</v>
      </c>
    </row>
    <row r="20" spans="1:56" x14ac:dyDescent="0.35">
      <c r="A20" s="1" t="s">
        <v>0</v>
      </c>
      <c r="B20" s="1" t="s">
        <v>2187</v>
      </c>
      <c r="K20" s="1">
        <v>2.72</v>
      </c>
    </row>
    <row r="21" spans="1:56" x14ac:dyDescent="0.35">
      <c r="A21" s="1">
        <v>2</v>
      </c>
      <c r="B21" s="1" t="s">
        <v>2186</v>
      </c>
      <c r="C21" s="1">
        <v>623.50000135228038</v>
      </c>
      <c r="D21" s="1">
        <v>0</v>
      </c>
      <c r="E21">
        <f>(R21-S21*(1000-T21)/(1000-U21))*AK21</f>
        <v>-5.2094643334211419</v>
      </c>
      <c r="F21">
        <f>IF(AV21&lt;&gt;0,1/(1/AV21-1/N21),0)</f>
        <v>2.9428844369821752</v>
      </c>
      <c r="G21">
        <f>((AY21-AL21/2)*S21-E21)/(AY21+AL21/2)</f>
        <v>392.09348549682892</v>
      </c>
      <c r="H21">
        <f>AL21*1000</f>
        <v>24.773376491466514</v>
      </c>
      <c r="I21">
        <f>(AQ21-AW21)</f>
        <v>1.1988277751900918</v>
      </c>
      <c r="J21">
        <f>(P21+AP21*D21)</f>
        <v>31.930646896362305</v>
      </c>
      <c r="K21" s="1"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32.819515228271484</v>
      </c>
      <c r="P21" s="1">
        <v>31.930646896362305</v>
      </c>
      <c r="Q21" s="1">
        <v>32.937595367431641</v>
      </c>
      <c r="R21" s="1">
        <v>400.19522094726563</v>
      </c>
      <c r="S21" s="1">
        <v>396.02590942382813</v>
      </c>
      <c r="T21" s="1">
        <v>18.631744384765625</v>
      </c>
      <c r="U21" s="1">
        <v>40.176795959472656</v>
      </c>
      <c r="V21" s="1">
        <v>32.988529205322266</v>
      </c>
      <c r="W21" s="1">
        <v>71.135231018066406</v>
      </c>
      <c r="X21" s="1">
        <v>300.19110107421875</v>
      </c>
      <c r="Y21" s="1">
        <v>26.40302848815918</v>
      </c>
      <c r="Z21" s="1">
        <v>0.11811455339193344</v>
      </c>
      <c r="AA21" s="1">
        <v>88.547210693359375</v>
      </c>
      <c r="AB21" s="1">
        <v>6.1756954193115234</v>
      </c>
      <c r="AC21" s="1">
        <v>0.12185413390398026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1.1036437539493333</v>
      </c>
      <c r="AL21">
        <f>(U21-T21)/(1000-U21)*AK21</f>
        <v>2.4773376491466513E-2</v>
      </c>
      <c r="AM21">
        <f>(P21+273.15)</f>
        <v>305.08064689636228</v>
      </c>
      <c r="AN21">
        <f>(O21+273.15)</f>
        <v>305.96951522827146</v>
      </c>
      <c r="AO21">
        <f>(Y21*AG21+Z21*AH21)*AI21</f>
        <v>4.2244844636808807</v>
      </c>
      <c r="AP21">
        <f>((AO21+0.00000010773*(AN21^4-AM21^4))-AL21*44100)/(L21*51.4+0.00000043092*AM21^3)</f>
        <v>-8.813391379967678</v>
      </c>
      <c r="AQ21">
        <f>0.61365*EXP(17.502*J21/(240.97+J21))</f>
        <v>4.7563709919976267</v>
      </c>
      <c r="AR21">
        <f>AQ21*1000/AA21</f>
        <v>53.715650157169001</v>
      </c>
      <c r="AS21">
        <f>(AR21-U21)</f>
        <v>13.538854197696345</v>
      </c>
      <c r="AT21">
        <f>IF(D21,P21,(O21+P21)/2)</f>
        <v>32.375081062316895</v>
      </c>
      <c r="AU21">
        <f>0.61365*EXP(17.502*AT21/(240.97+AT21))</f>
        <v>4.877398946394222</v>
      </c>
      <c r="AV21">
        <f>IF(AS21&lt;&gt;0,(1000-(AR21+U21)/2)/AS21*AL21,0)</f>
        <v>1.7438964692305867</v>
      </c>
      <c r="AW21">
        <f>U21*AA21/1000</f>
        <v>3.5575432168075349</v>
      </c>
      <c r="AX21">
        <f>(AU21-AW21)</f>
        <v>1.3198557295866871</v>
      </c>
      <c r="AY21">
        <f>1/(1.6/F21+1.37/N21)</f>
        <v>1.1577401105254612</v>
      </c>
      <c r="AZ21">
        <f>G21*AA21*0.001</f>
        <v>34.718784471781355</v>
      </c>
      <c r="BA21">
        <f>G21/S21</f>
        <v>0.99007028622768534</v>
      </c>
      <c r="BB21">
        <f>(1-AL21*AA21/AQ21/F21)*100</f>
        <v>84.328478677813777</v>
      </c>
      <c r="BC21">
        <f>(S21-E21/(N21/1.35))</f>
        <v>397.66894798286131</v>
      </c>
      <c r="BD21">
        <f>E21*BB21/100/BC21</f>
        <v>-1.1047033070901709E-2</v>
      </c>
    </row>
    <row r="22" spans="1:56" x14ac:dyDescent="0.35">
      <c r="A22" s="1" t="s">
        <v>0</v>
      </c>
      <c r="B22" s="1" t="s">
        <v>2185</v>
      </c>
      <c r="K22" s="1">
        <v>2.72</v>
      </c>
    </row>
    <row r="23" spans="1:56" x14ac:dyDescent="0.35">
      <c r="A23" s="1" t="s">
        <v>0</v>
      </c>
      <c r="B23" s="1" t="s">
        <v>2184</v>
      </c>
      <c r="K23" s="1">
        <v>2.72</v>
      </c>
    </row>
    <row r="24" spans="1:56" x14ac:dyDescent="0.35">
      <c r="A24" s="1">
        <v>3</v>
      </c>
      <c r="B24" s="1" t="s">
        <v>2183</v>
      </c>
      <c r="C24" s="1">
        <v>828.50000135228038</v>
      </c>
      <c r="D24" s="1">
        <v>0</v>
      </c>
      <c r="E24">
        <f>(R24-S24*(1000-T24)/(1000-U24))*AK24</f>
        <v>-5.3859606454542881</v>
      </c>
      <c r="F24">
        <f>IF(AV24&lt;&gt;0,1/(1/AV24-1/N24),0)</f>
        <v>2.7681950814816947</v>
      </c>
      <c r="G24">
        <f>((AY24-AL24/2)*S24-E24)/(AY24+AL24/2)</f>
        <v>392.61416438585553</v>
      </c>
      <c r="H24">
        <f>AL24*1000</f>
        <v>24.002546696646579</v>
      </c>
      <c r="I24">
        <f>(AQ24-AW24)</f>
        <v>1.2054114916559557</v>
      </c>
      <c r="J24">
        <f>(P24+AP24*D24)</f>
        <v>31.808294296264648</v>
      </c>
      <c r="K24" s="1"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32.768650054931641</v>
      </c>
      <c r="P24" s="1">
        <v>31.808294296264648</v>
      </c>
      <c r="Q24" s="1">
        <v>32.903427124023438</v>
      </c>
      <c r="R24" s="1">
        <v>400.018798828125</v>
      </c>
      <c r="S24" s="1">
        <v>396.27984619140625</v>
      </c>
      <c r="T24" s="1">
        <v>18.845571517944336</v>
      </c>
      <c r="U24" s="1">
        <v>39.733463287353516</v>
      </c>
      <c r="V24" s="1">
        <v>33.461017608642578</v>
      </c>
      <c r="W24" s="1">
        <v>70.548255920410156</v>
      </c>
      <c r="X24" s="1">
        <v>300.13967895507813</v>
      </c>
      <c r="Y24" s="1">
        <v>51.166049957275391</v>
      </c>
      <c r="Z24" s="1">
        <v>0.14704491198062897</v>
      </c>
      <c r="AA24" s="1">
        <v>88.542572021484375</v>
      </c>
      <c r="AB24" s="1">
        <v>6.176112174987793</v>
      </c>
      <c r="AC24" s="1">
        <v>0.16323387622833252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1.1034547020407282</v>
      </c>
      <c r="AL24">
        <f>(U24-T24)/(1000-U24)*AK24</f>
        <v>2.400254669664658E-2</v>
      </c>
      <c r="AM24">
        <f>(P24+273.15)</f>
        <v>304.95829429626463</v>
      </c>
      <c r="AN24">
        <f>(O24+273.15)</f>
        <v>305.91865005493162</v>
      </c>
      <c r="AO24">
        <f>(Y24*AG24+Z24*AH24)*AI24</f>
        <v>8.1865678101800086</v>
      </c>
      <c r="AP24">
        <f>((AO24+0.00000010773*(AN24^4-AM24^4))-AL24*44100)/(L24*51.4+0.00000043092*AM24^3)</f>
        <v>-8.4968104514684555</v>
      </c>
      <c r="AQ24">
        <f>0.61365*EXP(17.502*J24/(240.97+J24))</f>
        <v>4.7235145264394598</v>
      </c>
      <c r="AR24">
        <f>AQ24*1000/AA24</f>
        <v>53.347383282398035</v>
      </c>
      <c r="AS24">
        <f>(AR24-U24)</f>
        <v>13.613919995044519</v>
      </c>
      <c r="AT24">
        <f>IF(D24,P24,(O24+P24)/2)</f>
        <v>32.288472175598145</v>
      </c>
      <c r="AU24">
        <f>0.61365*EXP(17.502*AT24/(240.97+AT24))</f>
        <v>4.8536056272436641</v>
      </c>
      <c r="AV24">
        <f>IF(AS24&lt;&gt;0,(1000-(AR24+U24)/2)/AS24*AL24,0)</f>
        <v>1.6810336788963047</v>
      </c>
      <c r="AW24">
        <f>U24*AA24/1000</f>
        <v>3.5181030347835041</v>
      </c>
      <c r="AX24">
        <f>(AU24-AW24)</f>
        <v>1.33550259246016</v>
      </c>
      <c r="AY24">
        <f>1/(1.6/F24+1.37/N24)</f>
        <v>1.1135096374588807</v>
      </c>
      <c r="AZ24">
        <f>G24*AA24*0.001</f>
        <v>34.763067926789518</v>
      </c>
      <c r="BA24">
        <f>G24/S24</f>
        <v>0.99074976474130316</v>
      </c>
      <c r="BB24">
        <f>(1-AL24*AA24/AQ24/F24)*100</f>
        <v>83.746477053872468</v>
      </c>
      <c r="BC24">
        <f>(S24-E24/(N24/1.35))</f>
        <v>397.97855078971668</v>
      </c>
      <c r="BD24">
        <f>E24*BB24/100/BC24</f>
        <v>-1.1333656769003251E-2</v>
      </c>
    </row>
    <row r="25" spans="1:56" x14ac:dyDescent="0.35">
      <c r="A25" s="1" t="s">
        <v>0</v>
      </c>
      <c r="B25" s="1" t="s">
        <v>2182</v>
      </c>
      <c r="K25" s="1">
        <v>2.72</v>
      </c>
    </row>
    <row r="26" spans="1:56" x14ac:dyDescent="0.35">
      <c r="A26" s="1" t="s">
        <v>0</v>
      </c>
      <c r="B26" s="1" t="s">
        <v>2181</v>
      </c>
      <c r="K26" s="1">
        <v>2.72</v>
      </c>
    </row>
    <row r="27" spans="1:56" x14ac:dyDescent="0.35">
      <c r="A27" s="1">
        <v>4</v>
      </c>
      <c r="B27" s="1" t="s">
        <v>2180</v>
      </c>
      <c r="C27" s="1">
        <v>1033.5000013522804</v>
      </c>
      <c r="D27" s="1">
        <v>0</v>
      </c>
      <c r="E27">
        <f>(R27-S27*(1000-T27)/(1000-U27))*AK27</f>
        <v>-5.0551115742556174</v>
      </c>
      <c r="F27">
        <f>IF(AV27&lt;&gt;0,1/(1/AV27-1/N27),0)</f>
        <v>2.7121586560224968</v>
      </c>
      <c r="G27">
        <f>((AY27-AL27/2)*S27-E27)/(AY27+AL27/2)</f>
        <v>392.25830693836065</v>
      </c>
      <c r="H27">
        <f>AL27*1000</f>
        <v>23.600484633067335</v>
      </c>
      <c r="I27">
        <f>(AQ27-AW27)</f>
        <v>1.2002115250166221</v>
      </c>
      <c r="J27">
        <f>(P27+AP27*D27)</f>
        <v>31.737894058227539</v>
      </c>
      <c r="K27" s="1"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32.721988677978516</v>
      </c>
      <c r="P27" s="1">
        <v>31.737894058227539</v>
      </c>
      <c r="Q27" s="1">
        <v>32.864166259765625</v>
      </c>
      <c r="R27" s="1">
        <v>400.01470947265625</v>
      </c>
      <c r="S27" s="1">
        <v>396.12399291992188</v>
      </c>
      <c r="T27" s="1">
        <v>19.043724060058594</v>
      </c>
      <c r="U27" s="1">
        <v>39.583137512207031</v>
      </c>
      <c r="V27" s="1">
        <v>33.898826599121094</v>
      </c>
      <c r="W27" s="1">
        <v>70.460052490234375</v>
      </c>
      <c r="X27" s="1">
        <v>300.16604614257813</v>
      </c>
      <c r="Y27" s="1">
        <v>99.238800048828125</v>
      </c>
      <c r="Z27" s="1">
        <v>0.16030056774616241</v>
      </c>
      <c r="AA27" s="1">
        <v>88.534858703613281</v>
      </c>
      <c r="AB27" s="1">
        <v>6.1612834930419922</v>
      </c>
      <c r="AC27" s="1">
        <v>0.17755615711212158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1.1035516402300665</v>
      </c>
      <c r="AL27">
        <f>(U27-T27)/(1000-U27)*AK27</f>
        <v>2.3600484633067336E-2</v>
      </c>
      <c r="AM27">
        <f>(P27+273.15)</f>
        <v>304.88789405822752</v>
      </c>
      <c r="AN27">
        <f>(O27+273.15)</f>
        <v>305.87198867797849</v>
      </c>
      <c r="AO27">
        <f>(Y27*AG27+Z27*AH27)*AI27</f>
        <v>15.878207652906895</v>
      </c>
      <c r="AP27">
        <f>((AO27+0.00000010773*(AN27^4-AM27^4))-AL27*44100)/(L27*51.4+0.00000043092*AM27^3)</f>
        <v>-8.2870600995887198</v>
      </c>
      <c r="AQ27">
        <f>0.61365*EXP(17.502*J27/(240.97+J27))</f>
        <v>4.704699011705566</v>
      </c>
      <c r="AR27">
        <f>AQ27*1000/AA27</f>
        <v>53.139510025711012</v>
      </c>
      <c r="AS27">
        <f>(AR27-U27)</f>
        <v>13.55637251350398</v>
      </c>
      <c r="AT27">
        <f>IF(D27,P27,(O27+P27)/2)</f>
        <v>32.229941368103027</v>
      </c>
      <c r="AU27">
        <f>0.61365*EXP(17.502*AT27/(240.97+AT27))</f>
        <v>4.8375832261007004</v>
      </c>
      <c r="AV27">
        <f>IF(AS27&lt;&gt;0,(1000-(AR27+U27)/2)/AS27*AL27,0)</f>
        <v>1.6602033399030607</v>
      </c>
      <c r="AW27">
        <f>U27*AA27/1000</f>
        <v>3.5044874866889439</v>
      </c>
      <c r="AX27">
        <f>(AU27-AW27)</f>
        <v>1.3330957394117564</v>
      </c>
      <c r="AY27">
        <f>1/(1.6/F27+1.37/N27)</f>
        <v>1.0988969674206965</v>
      </c>
      <c r="AZ27">
        <f>G27*AA27*0.001</f>
        <v>34.728533780106332</v>
      </c>
      <c r="BA27">
        <f>G27/S27</f>
        <v>0.99024122231762246</v>
      </c>
      <c r="BB27">
        <f>(1-AL27*AA27/AQ27/F27)*100</f>
        <v>83.624736984445661</v>
      </c>
      <c r="BC27">
        <f>(S27-E27/(N27/1.35))</f>
        <v>397.7183494036455</v>
      </c>
      <c r="BD27">
        <f>E27*BB27/100/BC27</f>
        <v>-1.0628938203580863E-2</v>
      </c>
    </row>
    <row r="28" spans="1:56" x14ac:dyDescent="0.35">
      <c r="A28" s="1" t="s">
        <v>0</v>
      </c>
      <c r="B28" s="1" t="s">
        <v>2179</v>
      </c>
      <c r="K28" s="1">
        <v>2.72</v>
      </c>
    </row>
    <row r="29" spans="1:56" x14ac:dyDescent="0.35">
      <c r="A29" s="1" t="s">
        <v>0</v>
      </c>
      <c r="B29" s="1" t="s">
        <v>2178</v>
      </c>
      <c r="K29" s="1">
        <v>2.72</v>
      </c>
    </row>
    <row r="30" spans="1:56" x14ac:dyDescent="0.35">
      <c r="A30" s="1">
        <v>5</v>
      </c>
      <c r="B30" s="1" t="s">
        <v>2177</v>
      </c>
      <c r="C30" s="1">
        <v>1238.5000013522804</v>
      </c>
      <c r="D30" s="1">
        <v>0</v>
      </c>
      <c r="E30">
        <f>(R30-S30*(1000-T30)/(1000-U30))*AK30</f>
        <v>-4.6050746638652749</v>
      </c>
      <c r="F30">
        <f>IF(AV30&lt;&gt;0,1/(1/AV30-1/N30),0)</f>
        <v>2.6599715036258167</v>
      </c>
      <c r="G30">
        <f>((AY30-AL30/2)*S30-E30)/(AY30+AL30/2)</f>
        <v>391.49019976727715</v>
      </c>
      <c r="H30">
        <f>AL30*1000</f>
        <v>23.304160869489859</v>
      </c>
      <c r="I30">
        <f>(AQ30-AW30)</f>
        <v>1.1994187230260493</v>
      </c>
      <c r="J30">
        <f>(P30+AP30*D30)</f>
        <v>31.710578918457031</v>
      </c>
      <c r="K30" s="1"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32.688488006591797</v>
      </c>
      <c r="P30" s="1">
        <v>31.710578918457031</v>
      </c>
      <c r="Q30" s="1">
        <v>32.828536987304688</v>
      </c>
      <c r="R30" s="1">
        <v>399.88265991210938</v>
      </c>
      <c r="S30" s="1">
        <v>395.6993408203125</v>
      </c>
      <c r="T30" s="1">
        <v>19.227874755859375</v>
      </c>
      <c r="U30" s="1">
        <v>39.51153564453125</v>
      </c>
      <c r="V30" s="1">
        <v>34.289768218994141</v>
      </c>
      <c r="W30" s="1">
        <v>70.462356567382813</v>
      </c>
      <c r="X30" s="1">
        <v>300.15679931640625</v>
      </c>
      <c r="Y30" s="1">
        <v>148.92173767089844</v>
      </c>
      <c r="Z30" s="1">
        <v>3.1336378306150436E-2</v>
      </c>
      <c r="AA30" s="1">
        <v>88.531044006347656</v>
      </c>
      <c r="AB30" s="1">
        <v>6.1727628707885742</v>
      </c>
      <c r="AC30" s="1">
        <v>0.18787471950054169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1.103517644545611</v>
      </c>
      <c r="AL30">
        <f>(U30-T30)/(1000-U30)*AK30</f>
        <v>2.3304160869489859E-2</v>
      </c>
      <c r="AM30">
        <f>(P30+273.15)</f>
        <v>304.86057891845701</v>
      </c>
      <c r="AN30">
        <f>(O30+273.15)</f>
        <v>305.83848800659177</v>
      </c>
      <c r="AO30">
        <f>(Y30*AG30+Z30*AH30)*AI30</f>
        <v>23.827477494758114</v>
      </c>
      <c r="AP30">
        <f>((AO30+0.00000010773*(AN30^4-AM30^4))-AL30*44100)/(L30*51.4+0.00000043092*AM30^3)</f>
        <v>-8.115963783169752</v>
      </c>
      <c r="AQ30">
        <f>0.61365*EXP(17.502*J30/(240.97+J30))</f>
        <v>4.6974162239304196</v>
      </c>
      <c r="AR30">
        <f>AQ30*1000/AA30</f>
        <v>53.059537212659727</v>
      </c>
      <c r="AS30">
        <f>(AR30-U30)</f>
        <v>13.548001568128477</v>
      </c>
      <c r="AT30">
        <f>IF(D30,P30,(O30+P30)/2)</f>
        <v>32.199533462524414</v>
      </c>
      <c r="AU30">
        <f>0.61365*EXP(17.502*AT30/(240.97+AT30))</f>
        <v>4.829277460707325</v>
      </c>
      <c r="AV30">
        <f>IF(AS30&lt;&gt;0,(1000-(AR30+U30)/2)/AS30*AL30,0)</f>
        <v>1.6405013810237901</v>
      </c>
      <c r="AW30">
        <f>U30*AA30/1000</f>
        <v>3.4979975009043702</v>
      </c>
      <c r="AX30">
        <f>(AU30-AW30)</f>
        <v>1.3312799598029548</v>
      </c>
      <c r="AY30">
        <f>1/(1.6/F30+1.37/N30)</f>
        <v>1.0850957767636582</v>
      </c>
      <c r="AZ30">
        <f>G30*AA30*0.001</f>
        <v>34.659036103650649</v>
      </c>
      <c r="BA30">
        <f>G30/S30</f>
        <v>0.98936277971980058</v>
      </c>
      <c r="BB30">
        <f>(1-AL30*AA30/AQ30/F30)*100</f>
        <v>83.488252914271669</v>
      </c>
      <c r="BC30">
        <f>(S30-E30/(N30/1.35))</f>
        <v>397.15175795107507</v>
      </c>
      <c r="BD30">
        <f>E30*BB30/100/BC30</f>
        <v>-9.6806732068714981E-3</v>
      </c>
    </row>
    <row r="31" spans="1:56" x14ac:dyDescent="0.35">
      <c r="A31" s="1" t="s">
        <v>0</v>
      </c>
      <c r="B31" s="1" t="s">
        <v>2176</v>
      </c>
      <c r="K31" s="1">
        <v>2.72</v>
      </c>
    </row>
    <row r="32" spans="1:56" x14ac:dyDescent="0.35">
      <c r="A32" s="1" t="s">
        <v>0</v>
      </c>
      <c r="B32" s="1" t="s">
        <v>2175</v>
      </c>
      <c r="K32" s="1">
        <v>2.72</v>
      </c>
    </row>
    <row r="33" spans="1:56" x14ac:dyDescent="0.35">
      <c r="A33" s="1">
        <v>6</v>
      </c>
      <c r="B33" s="1" t="s">
        <v>2174</v>
      </c>
      <c r="C33" s="1">
        <v>1443.5000013522804</v>
      </c>
      <c r="D33" s="1">
        <v>0</v>
      </c>
      <c r="E33">
        <f>(R33-S33*(1000-T33)/(1000-U33))*AK33</f>
        <v>-3.6065447950550835</v>
      </c>
      <c r="F33">
        <f>IF(AV33&lt;&gt;0,1/(1/AV33-1/N33),0)</f>
        <v>2.6468635598659276</v>
      </c>
      <c r="G33">
        <f>((AY33-AL33/2)*S33-E33)/(AY33+AL33/2)</f>
        <v>389.72243606507965</v>
      </c>
      <c r="H33">
        <f>AL33*1000</f>
        <v>23.249664536439809</v>
      </c>
      <c r="I33">
        <f>(AQ33-AW33)</f>
        <v>1.2001246025130392</v>
      </c>
      <c r="J33">
        <f>(P33+AP33*D33)</f>
        <v>31.752124786376953</v>
      </c>
      <c r="K33" s="1"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32.675792694091797</v>
      </c>
      <c r="P33" s="1">
        <v>31.752124786376953</v>
      </c>
      <c r="Q33" s="1">
        <v>32.809581756591797</v>
      </c>
      <c r="R33" s="1">
        <v>399.87051391601563</v>
      </c>
      <c r="S33" s="1">
        <v>394.82009887695313</v>
      </c>
      <c r="T33" s="1">
        <v>19.393489837646484</v>
      </c>
      <c r="U33" s="1">
        <v>39.628459930419922</v>
      </c>
      <c r="V33" s="1">
        <v>34.610088348388672</v>
      </c>
      <c r="W33" s="1">
        <v>70.721893310546875</v>
      </c>
      <c r="X33" s="1">
        <v>300.138916015625</v>
      </c>
      <c r="Y33" s="1">
        <v>300.32275390625</v>
      </c>
      <c r="Z33" s="1">
        <v>2.2899925708770752E-2</v>
      </c>
      <c r="AA33" s="1">
        <v>88.531639099121094</v>
      </c>
      <c r="AB33" s="1">
        <v>6.2000789642333984</v>
      </c>
      <c r="AC33" s="1">
        <v>0.16731579601764679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1.1034518971162681</v>
      </c>
      <c r="AL33">
        <f>(U33-T33)/(1000-U33)*AK33</f>
        <v>2.3249664536439809E-2</v>
      </c>
      <c r="AM33">
        <f>(P33+273.15)</f>
        <v>304.90212478637693</v>
      </c>
      <c r="AN33">
        <f>(O33+273.15)</f>
        <v>305.82579269409177</v>
      </c>
      <c r="AO33">
        <f>(Y33*AG33+Z33*AH33)*AI33</f>
        <v>48.051639550962136</v>
      </c>
      <c r="AP33">
        <f>((AO33+0.00000010773*(AN33^4-AM33^4))-AL33*44100)/(L33*51.4+0.00000043092*AM33^3)</f>
        <v>-7.9031981088197512</v>
      </c>
      <c r="AQ33">
        <f>0.61365*EXP(17.502*J33/(240.97+J33))</f>
        <v>4.7084971151269572</v>
      </c>
      <c r="AR33">
        <f>AQ33*1000/AA33</f>
        <v>53.184343620423284</v>
      </c>
      <c r="AS33">
        <f>(AR33-U33)</f>
        <v>13.555883690003363</v>
      </c>
      <c r="AT33">
        <f>IF(D33,P33,(O33+P33)/2)</f>
        <v>32.213958740234375</v>
      </c>
      <c r="AU33">
        <f>0.61365*EXP(17.502*AT33/(240.97+AT33))</f>
        <v>4.8332161033881045</v>
      </c>
      <c r="AV33">
        <f>IF(AS33&lt;&gt;0,(1000-(AR33+U33)/2)/AS33*AL33,0)</f>
        <v>1.6355061587882738</v>
      </c>
      <c r="AW33">
        <f>U33*AA33/1000</f>
        <v>3.508372512613918</v>
      </c>
      <c r="AX33">
        <f>(AU33-AW33)</f>
        <v>1.3248435907741865</v>
      </c>
      <c r="AY33">
        <f>1/(1.6/F33+1.37/N33)</f>
        <v>1.0815997025318835</v>
      </c>
      <c r="AZ33">
        <f>G33*AA33*0.001</f>
        <v>34.502766058543926</v>
      </c>
      <c r="BA33">
        <f>G33/S33</f>
        <v>0.98708864410303954</v>
      </c>
      <c r="BB33">
        <f>(1-AL33*AA33/AQ33/F33)*100</f>
        <v>83.484134696561497</v>
      </c>
      <c r="BC33">
        <f>(S33-E33/(N33/1.35))</f>
        <v>395.95758476492432</v>
      </c>
      <c r="BD33">
        <f>E33*BB33/100/BC33</f>
        <v>-7.6040788974484413E-3</v>
      </c>
    </row>
    <row r="34" spans="1:56" x14ac:dyDescent="0.35">
      <c r="A34" s="1" t="s">
        <v>0</v>
      </c>
      <c r="B34" s="1" t="s">
        <v>2173</v>
      </c>
      <c r="K34" s="1">
        <v>2.72</v>
      </c>
    </row>
    <row r="35" spans="1:56" x14ac:dyDescent="0.35">
      <c r="A35" s="1" t="s">
        <v>0</v>
      </c>
      <c r="B35" s="1" t="s">
        <v>2172</v>
      </c>
      <c r="K35" s="1">
        <v>2.72</v>
      </c>
    </row>
    <row r="36" spans="1:56" x14ac:dyDescent="0.35">
      <c r="A36" s="1">
        <v>7</v>
      </c>
      <c r="B36" s="1" t="s">
        <v>2171</v>
      </c>
      <c r="C36" s="1">
        <v>1648.5000013522804</v>
      </c>
      <c r="D36" s="1">
        <v>0</v>
      </c>
      <c r="E36">
        <f>(R36-S36*(1000-T36)/(1000-U36))*AK36</f>
        <v>-2.4933400293105357</v>
      </c>
      <c r="F36">
        <f>IF(AV36&lt;&gt;0,1/(1/AV36-1/N36),0)</f>
        <v>2.6864648003320042</v>
      </c>
      <c r="G36">
        <f>((AY36-AL36/2)*S36-E36)/(AY36+AL36/2)</f>
        <v>387.87965356584385</v>
      </c>
      <c r="H36">
        <f>AL36*1000</f>
        <v>23.38243506087257</v>
      </c>
      <c r="I36">
        <f>(AQ36-AW36)</f>
        <v>1.1955468725432099</v>
      </c>
      <c r="J36">
        <f>(P36+AP36*D36)</f>
        <v>31.820621490478516</v>
      </c>
      <c r="K36" s="1"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32.683578491210938</v>
      </c>
      <c r="P36" s="1">
        <v>31.820621490478516</v>
      </c>
      <c r="Q36" s="1">
        <v>32.807674407958984</v>
      </c>
      <c r="R36" s="1">
        <v>400.05331420898438</v>
      </c>
      <c r="S36" s="1">
        <v>393.96630859375</v>
      </c>
      <c r="T36" s="1">
        <v>19.552318572998047</v>
      </c>
      <c r="U36" s="1">
        <v>39.891712188720703</v>
      </c>
      <c r="V36" s="1">
        <v>34.874195098876953</v>
      </c>
      <c r="W36" s="1">
        <v>71.152244567871094</v>
      </c>
      <c r="X36" s="1">
        <v>300.22085571289063</v>
      </c>
      <c r="Y36" s="1">
        <v>501.13494873046875</v>
      </c>
      <c r="Z36" s="1">
        <v>3.013119287788868E-2</v>
      </c>
      <c r="AA36" s="1">
        <v>88.521369934082031</v>
      </c>
      <c r="AB36" s="1">
        <v>6.1776437759399414</v>
      </c>
      <c r="AC36" s="1">
        <v>0.13347657024860382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1.1037531460032741</v>
      </c>
      <c r="AL36">
        <f>(U36-T36)/(1000-U36)*AK36</f>
        <v>2.3382435060872571E-2</v>
      </c>
      <c r="AM36">
        <f>(P36+273.15)</f>
        <v>304.97062149047849</v>
      </c>
      <c r="AN36">
        <f>(O36+273.15)</f>
        <v>305.83357849121091</v>
      </c>
      <c r="AO36">
        <f>(Y36*AG36+Z36*AH36)*AI36</f>
        <v>80.181590004676764</v>
      </c>
      <c r="AP36">
        <f>((AO36+0.00000010773*(AN36^4-AM36^4))-AL36*44100)/(L36*51.4+0.00000043092*AM36^3)</f>
        <v>-7.6937622216319532</v>
      </c>
      <c r="AQ36">
        <f>0.61365*EXP(17.502*J36/(240.97+J36))</f>
        <v>4.7268158845048847</v>
      </c>
      <c r="AR36">
        <f>AQ36*1000/AA36</f>
        <v>53.39745519104298</v>
      </c>
      <c r="AS36">
        <f>(AR36-U36)</f>
        <v>13.505743002322276</v>
      </c>
      <c r="AT36">
        <f>IF(D36,P36,(O36+P36)/2)</f>
        <v>32.252099990844727</v>
      </c>
      <c r="AU36">
        <f>0.61365*EXP(17.502*AT36/(240.97+AT36))</f>
        <v>4.8436435709273082</v>
      </c>
      <c r="AV36">
        <f>IF(AS36&lt;&gt;0,(1000-(AR36+U36)/2)/AS36*AL36,0)</f>
        <v>1.6505401522870278</v>
      </c>
      <c r="AW36">
        <f>U36*AA36/1000</f>
        <v>3.5312690119616748</v>
      </c>
      <c r="AX36">
        <f>(AU36-AW36)</f>
        <v>1.3123745589656335</v>
      </c>
      <c r="AY36">
        <f>1/(1.6/F36+1.37/N36)</f>
        <v>1.092125503928415</v>
      </c>
      <c r="AZ36">
        <f>G36*AA36*0.001</f>
        <v>34.335638303205648</v>
      </c>
      <c r="BA36">
        <f>G36/S36</f>
        <v>0.98455031586423658</v>
      </c>
      <c r="BB36">
        <f>(1-AL36*AA36/AQ36/F36)*100</f>
        <v>83.699984313885352</v>
      </c>
      <c r="BC36">
        <f>(S36-E36/(N36/1.35))</f>
        <v>394.75269535959387</v>
      </c>
      <c r="BD36">
        <f>E36*BB36/100/BC36</f>
        <v>-5.2866648865403957E-3</v>
      </c>
    </row>
    <row r="37" spans="1:56" x14ac:dyDescent="0.35">
      <c r="A37" s="1" t="s">
        <v>0</v>
      </c>
      <c r="B37" s="1" t="s">
        <v>2170</v>
      </c>
      <c r="K37" s="1">
        <v>2.72</v>
      </c>
    </row>
    <row r="38" spans="1:56" x14ac:dyDescent="0.35">
      <c r="A38" s="1" t="s">
        <v>0</v>
      </c>
      <c r="B38" s="1" t="s">
        <v>2169</v>
      </c>
      <c r="K38" s="1">
        <v>2.72</v>
      </c>
    </row>
    <row r="39" spans="1:56" x14ac:dyDescent="0.35">
      <c r="A39" s="1">
        <v>8</v>
      </c>
      <c r="B39" s="1" t="s">
        <v>2168</v>
      </c>
      <c r="C39" s="1">
        <v>1854.0000013411045</v>
      </c>
      <c r="D39" s="1">
        <v>0</v>
      </c>
      <c r="E39">
        <f>(R39-S39*(1000-T39)/(1000-U39))*AK39</f>
        <v>-1.6481975661332022</v>
      </c>
      <c r="F39">
        <f>IF(AV39&lt;&gt;0,1/(1/AV39-1/N39),0)</f>
        <v>2.7911788126225012</v>
      </c>
      <c r="G39">
        <f>((AY39-AL39/2)*S39-E39)/(AY39+AL39/2)</f>
        <v>386.11535860314643</v>
      </c>
      <c r="H39">
        <f>AL39*1000</f>
        <v>23.757037214763734</v>
      </c>
      <c r="I39">
        <f>(AQ39-AW39)</f>
        <v>1.1861908535013947</v>
      </c>
      <c r="J39">
        <f>(P39+AP39*D39)</f>
        <v>31.94120979309082</v>
      </c>
      <c r="K39" s="1"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32.712574005126953</v>
      </c>
      <c r="P39" s="1">
        <v>31.94120979309082</v>
      </c>
      <c r="Q39" s="1">
        <v>32.821987152099609</v>
      </c>
      <c r="R39" s="1">
        <v>399.87420654296875</v>
      </c>
      <c r="S39" s="1">
        <v>392.90933227539063</v>
      </c>
      <c r="T39" s="1">
        <v>19.704404830932617</v>
      </c>
      <c r="U39" s="1">
        <v>40.36309814453125</v>
      </c>
      <c r="V39" s="1">
        <v>35.088405609130859</v>
      </c>
      <c r="W39" s="1">
        <v>71.876152038574219</v>
      </c>
      <c r="X39" s="1">
        <v>300.16860961914063</v>
      </c>
      <c r="Y39" s="1">
        <v>750.66015625</v>
      </c>
      <c r="Z39" s="1">
        <v>8.4367524832487106E-3</v>
      </c>
      <c r="AA39" s="1">
        <v>88.5220947265625</v>
      </c>
      <c r="AB39" s="1">
        <v>6.1847438812255859</v>
      </c>
      <c r="AC39" s="1">
        <v>7.5354129076004028E-2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1.1035610647762519</v>
      </c>
      <c r="AL39">
        <f>(U39-T39)/(1000-U39)*AK39</f>
        <v>2.3757037214763733E-2</v>
      </c>
      <c r="AM39">
        <f>(P39+273.15)</f>
        <v>305.0912097930908</v>
      </c>
      <c r="AN39">
        <f>(O39+273.15)</f>
        <v>305.86257400512693</v>
      </c>
      <c r="AO39">
        <f>(Y39*AG39+Z39*AH39)*AI39</f>
        <v>120.10562231543008</v>
      </c>
      <c r="AP39">
        <f>((AO39+0.00000010773*(AN39^4-AM39^4))-AL39*44100)/(L39*51.4+0.00000043092*AM39^3)</f>
        <v>-7.5105330421504277</v>
      </c>
      <c r="AQ39">
        <f>0.61365*EXP(17.502*J39/(240.97+J39))</f>
        <v>4.7592168509091293</v>
      </c>
      <c r="AR39">
        <f>AQ39*1000/AA39</f>
        <v>53.763039223257877</v>
      </c>
      <c r="AS39">
        <f>(AR39-U39)</f>
        <v>13.399941078726627</v>
      </c>
      <c r="AT39">
        <f>IF(D39,P39,(O39+P39)/2)</f>
        <v>32.326891899108887</v>
      </c>
      <c r="AU39">
        <f>0.61365*EXP(17.502*AT39/(240.97+AT39))</f>
        <v>4.864147852108224</v>
      </c>
      <c r="AV39">
        <f>IF(AS39&lt;&gt;0,(1000-(AR39+U39)/2)/AS39*AL39,0)</f>
        <v>1.6894819169421906</v>
      </c>
      <c r="AW39">
        <f>U39*AA39/1000</f>
        <v>3.5730259974077345</v>
      </c>
      <c r="AX39">
        <f>(AU39-AW39)</f>
        <v>1.2911218547004895</v>
      </c>
      <c r="AY39">
        <f>1/(1.6/F39+1.37/N39)</f>
        <v>1.1194423303623304</v>
      </c>
      <c r="AZ39">
        <f>G39*AA39*0.001</f>
        <v>34.179740349648377</v>
      </c>
      <c r="BA39">
        <f>G39/S39</f>
        <v>0.9827085459311965</v>
      </c>
      <c r="BB39">
        <f>(1-AL39*AA39/AQ39/F39)*100</f>
        <v>84.168545874993612</v>
      </c>
      <c r="BC39">
        <f>(S39-E39/(N39/1.35))</f>
        <v>393.42916540615767</v>
      </c>
      <c r="BD39">
        <f>E39*BB39/100/BC39</f>
        <v>-3.5260830831623955E-3</v>
      </c>
    </row>
    <row r="40" spans="1:56" x14ac:dyDescent="0.35">
      <c r="A40" s="1" t="s">
        <v>0</v>
      </c>
      <c r="B40" s="1" t="s">
        <v>2167</v>
      </c>
      <c r="K40" s="1">
        <v>2.72</v>
      </c>
    </row>
    <row r="41" spans="1:56" x14ac:dyDescent="0.35">
      <c r="A41" s="1" t="s">
        <v>0</v>
      </c>
      <c r="B41" s="1" t="s">
        <v>2166</v>
      </c>
      <c r="K41" s="1">
        <v>2.72</v>
      </c>
    </row>
    <row r="42" spans="1:56" x14ac:dyDescent="0.35">
      <c r="A42" s="1">
        <v>9</v>
      </c>
      <c r="B42" s="1" t="s">
        <v>2165</v>
      </c>
      <c r="C42" s="1">
        <v>2060.0000013411045</v>
      </c>
      <c r="D42" s="1">
        <v>0</v>
      </c>
      <c r="E42">
        <f>(R42-S42*(1000-T42)/(1000-U42))*AK42</f>
        <v>-0.6011296451800594</v>
      </c>
      <c r="F42">
        <f>IF(AV42&lt;&gt;0,1/(1/AV42-1/N42),0)</f>
        <v>2.9581942031675164</v>
      </c>
      <c r="G42">
        <f>((AY42-AL42/2)*S42-E42)/(AY42+AL42/2)</f>
        <v>384.25832663001717</v>
      </c>
      <c r="H42">
        <f>AL42*1000</f>
        <v>24.260844945263141</v>
      </c>
      <c r="I42">
        <f>(AQ42-AW42)</f>
        <v>1.1692517650586307</v>
      </c>
      <c r="J42">
        <f>(P42+AP42*D42)</f>
        <v>32.068370819091797</v>
      </c>
      <c r="K42" s="1"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32.757461547851563</v>
      </c>
      <c r="P42" s="1">
        <v>32.068370819091797</v>
      </c>
      <c r="Q42" s="1">
        <v>32.852893829345703</v>
      </c>
      <c r="R42" s="1">
        <v>399.91635131835938</v>
      </c>
      <c r="S42" s="1">
        <v>391.8460693359375</v>
      </c>
      <c r="T42" s="1">
        <v>19.860696792602539</v>
      </c>
      <c r="U42" s="1">
        <v>40.946239471435547</v>
      </c>
      <c r="V42" s="1">
        <v>35.274490356445313</v>
      </c>
      <c r="W42" s="1">
        <v>72.724418640136719</v>
      </c>
      <c r="X42" s="1">
        <v>300.14630126953125</v>
      </c>
      <c r="Y42" s="1">
        <v>999.62493896484375</v>
      </c>
      <c r="Z42" s="1">
        <v>0.14101611077785492</v>
      </c>
      <c r="AA42" s="1">
        <v>88.514633178710938</v>
      </c>
      <c r="AB42" s="1">
        <v>6.1897153854370117</v>
      </c>
      <c r="AC42" s="1">
        <v>1.2664139503613114E-3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1.103479048785041</v>
      </c>
      <c r="AL42">
        <f>(U42-T42)/(1000-U42)*AK42</f>
        <v>2.4260844945263142E-2</v>
      </c>
      <c r="AM42">
        <f>(P42+273.15)</f>
        <v>305.21837081909177</v>
      </c>
      <c r="AN42">
        <f>(O42+273.15)</f>
        <v>305.90746154785154</v>
      </c>
      <c r="AO42">
        <f>(Y42*AG42+Z42*AH42)*AI42</f>
        <v>159.93998665943764</v>
      </c>
      <c r="AP42">
        <f>((AO42+0.00000010773*(AN42^4-AM42^4))-AL42*44100)/(L42*51.4+0.00000043092*AM42^3)</f>
        <v>-7.373707689897814</v>
      </c>
      <c r="AQ42">
        <f>0.61365*EXP(17.502*J42/(240.97+J42))</f>
        <v>4.793593131920403</v>
      </c>
      <c r="AR42">
        <f>AQ42*1000/AA42</f>
        <v>54.15593964268195</v>
      </c>
      <c r="AS42">
        <f>(AR42-U42)</f>
        <v>13.209700171246403</v>
      </c>
      <c r="AT42">
        <f>IF(D42,P42,(O42+P42)/2)</f>
        <v>32.41291618347168</v>
      </c>
      <c r="AU42">
        <f>0.61365*EXP(17.502*AT42/(240.97+AT42))</f>
        <v>4.887824885714589</v>
      </c>
      <c r="AV42">
        <f>IF(AS42&lt;&gt;0,(1000-(AR42+U42)/2)/AS42*AL42,0)</f>
        <v>1.7492611516526746</v>
      </c>
      <c r="AW42">
        <f>U42*AA42/1000</f>
        <v>3.6243413668617723</v>
      </c>
      <c r="AX42">
        <f>(AU42-AW42)</f>
        <v>1.2634835188528166</v>
      </c>
      <c r="AY42">
        <f>1/(1.6/F42+1.37/N42)</f>
        <v>1.1615239080098094</v>
      </c>
      <c r="AZ42">
        <f>G42*AA42*0.001</f>
        <v>34.012484827521263</v>
      </c>
      <c r="BA42">
        <f>G42/S42</f>
        <v>0.98063590960915015</v>
      </c>
      <c r="BB42">
        <f>(1-AL42*AA42/AQ42/F42)*100</f>
        <v>84.856259990934149</v>
      </c>
      <c r="BC42">
        <f>(S42-E42/(N42/1.35))</f>
        <v>392.03566256909824</v>
      </c>
      <c r="BD42">
        <f>E42*BB42/100/BC42</f>
        <v>-1.3011472763824496E-3</v>
      </c>
    </row>
    <row r="43" spans="1:56" x14ac:dyDescent="0.35">
      <c r="A43" s="1" t="s">
        <v>0</v>
      </c>
      <c r="B43" s="1" t="s">
        <v>2164</v>
      </c>
      <c r="K43" s="1">
        <v>2.72</v>
      </c>
    </row>
    <row r="44" spans="1:56" x14ac:dyDescent="0.35">
      <c r="A44" s="1" t="s">
        <v>0</v>
      </c>
      <c r="B44" s="1" t="s">
        <v>2163</v>
      </c>
      <c r="K44" s="1">
        <v>2.72</v>
      </c>
    </row>
    <row r="45" spans="1:56" x14ac:dyDescent="0.35">
      <c r="A45" s="1">
        <v>10</v>
      </c>
      <c r="B45" s="1" t="s">
        <v>2162</v>
      </c>
      <c r="C45" s="1">
        <v>2266.5000013299286</v>
      </c>
      <c r="D45" s="1">
        <v>0</v>
      </c>
      <c r="E45">
        <f>(R45-S45*(1000-T45)/(1000-U45))*AK45</f>
        <v>0.38830953697417275</v>
      </c>
      <c r="F45">
        <f>IF(AV45&lt;&gt;0,1/(1/AV45-1/N45),0)</f>
        <v>3.146797709047263</v>
      </c>
      <c r="G45">
        <f>((AY45-AL45/2)*S45-E45)/(AY45+AL45/2)</f>
        <v>382.58928586449434</v>
      </c>
      <c r="H45">
        <f>AL45*1000</f>
        <v>24.841804713195309</v>
      </c>
      <c r="I45">
        <f>(AQ45-AW45)</f>
        <v>1.1540943877141734</v>
      </c>
      <c r="J45">
        <f>(P45+AP45*D45)</f>
        <v>32.222068786621094</v>
      </c>
      <c r="K45" s="1"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32.817615509033203</v>
      </c>
      <c r="P45" s="1">
        <v>32.222068786621094</v>
      </c>
      <c r="Q45" s="1">
        <v>32.895088195800781</v>
      </c>
      <c r="R45" s="1">
        <v>400.02249145507813</v>
      </c>
      <c r="S45" s="1">
        <v>390.87066650390625</v>
      </c>
      <c r="T45" s="1">
        <v>20.014568328857422</v>
      </c>
      <c r="U45" s="1">
        <v>41.591793060302734</v>
      </c>
      <c r="V45" s="1">
        <v>35.426250457763672</v>
      </c>
      <c r="W45" s="1">
        <v>73.618438720703125</v>
      </c>
      <c r="X45" s="1">
        <v>300.12832641601563</v>
      </c>
      <c r="Y45" s="1">
        <v>1249.9697265625</v>
      </c>
      <c r="Z45" s="1">
        <v>7.8339673578739166E-2</v>
      </c>
      <c r="AA45" s="1">
        <v>88.511146545410156</v>
      </c>
      <c r="AB45" s="1">
        <v>6.2386808395385742</v>
      </c>
      <c r="AC45" s="1">
        <v>-7.8417077660560608E-2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1.103412964764763</v>
      </c>
      <c r="AL45">
        <f>(U45-T45)/(1000-U45)*AK45</f>
        <v>2.484180471319531E-2</v>
      </c>
      <c r="AM45">
        <f>(P45+273.15)</f>
        <v>305.37206878662107</v>
      </c>
      <c r="AN45">
        <f>(O45+273.15)</f>
        <v>305.96761550903318</v>
      </c>
      <c r="AO45">
        <f>(Y45*AG45+Z45*AH45)*AI45</f>
        <v>199.99515177975991</v>
      </c>
      <c r="AP45">
        <f>((AO45+0.00000010773*(AN45^4-AM45^4))-AL45*44100)/(L45*51.4+0.00000043092*AM45^3)</f>
        <v>-7.2638821442991475</v>
      </c>
      <c r="AQ45">
        <f>0.61365*EXP(17.502*J45/(240.97+J45))</f>
        <v>4.8354316783610019</v>
      </c>
      <c r="AR45">
        <f>AQ45*1000/AA45</f>
        <v>54.630765356544224</v>
      </c>
      <c r="AS45">
        <f>(AR45-U45)</f>
        <v>13.038972296241489</v>
      </c>
      <c r="AT45">
        <f>IF(D45,P45,(O45+P45)/2)</f>
        <v>32.519842147827148</v>
      </c>
      <c r="AU45">
        <f>0.61365*EXP(17.502*AT45/(240.97+AT45))</f>
        <v>4.9173946095422059</v>
      </c>
      <c r="AV45">
        <f>IF(AS45&lt;&gt;0,(1000-(AR45+U45)/2)/AS45*AL45,0)</f>
        <v>1.81353508339103</v>
      </c>
      <c r="AW45">
        <f>U45*AA45/1000</f>
        <v>3.6813372906468285</v>
      </c>
      <c r="AX45">
        <f>(AU45-AW45)</f>
        <v>1.2360573188953774</v>
      </c>
      <c r="AY45">
        <f>1/(1.6/F45+1.37/N45)</f>
        <v>1.2069702525822616</v>
      </c>
      <c r="AZ45">
        <f>G45*AA45*0.001</f>
        <v>33.863416347856081</v>
      </c>
      <c r="BA45">
        <f>G45/S45</f>
        <v>0.97881299020598378</v>
      </c>
      <c r="BB45">
        <f>(1-AL45*AA45/AQ45/F45)*100</f>
        <v>85.549694353421714</v>
      </c>
      <c r="BC45">
        <f>(S45-E45/(N45/1.35))</f>
        <v>390.74819565061796</v>
      </c>
      <c r="BD45">
        <f>E45*BB45/100/BC45</f>
        <v>8.5015778888873433E-4</v>
      </c>
    </row>
    <row r="46" spans="1:56" x14ac:dyDescent="0.35">
      <c r="A46" s="1" t="s">
        <v>0</v>
      </c>
      <c r="B46" s="1" t="s">
        <v>2161</v>
      </c>
      <c r="K46" s="1">
        <v>2.72</v>
      </c>
    </row>
    <row r="47" spans="1:56" x14ac:dyDescent="0.35">
      <c r="A47" s="1" t="s">
        <v>0</v>
      </c>
      <c r="B47" s="1" t="s">
        <v>2160</v>
      </c>
      <c r="K47" s="1">
        <v>2.72</v>
      </c>
    </row>
    <row r="48" spans="1:56" x14ac:dyDescent="0.35">
      <c r="A48" s="1">
        <v>11</v>
      </c>
      <c r="B48" s="1" t="s">
        <v>2159</v>
      </c>
      <c r="C48" s="1">
        <v>2472.5000013299286</v>
      </c>
      <c r="D48" s="1">
        <v>0</v>
      </c>
      <c r="E48">
        <f>(R48-S48*(1000-T48)/(1000-U48))*AK48</f>
        <v>1.6172474628518507</v>
      </c>
      <c r="F48">
        <f>IF(AV48&lt;&gt;0,1/(1/AV48-1/N48),0)</f>
        <v>3.5493514313675081</v>
      </c>
      <c r="G48">
        <f>((AY48-AL48/2)*S48-E48)/(AY48+AL48/2)</f>
        <v>380.54265842418556</v>
      </c>
      <c r="H48">
        <f>AL48*1000</f>
        <v>25.788409438232691</v>
      </c>
      <c r="I48">
        <f>(AQ48-AW48)</f>
        <v>1.1188589873833648</v>
      </c>
      <c r="J48">
        <f>(P48+AP48*D48)</f>
        <v>32.396804809570313</v>
      </c>
      <c r="K48" s="1"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32.898529052734375</v>
      </c>
      <c r="P48" s="1">
        <v>32.396804809570313</v>
      </c>
      <c r="Q48" s="1">
        <v>32.953201293945313</v>
      </c>
      <c r="R48" s="1">
        <v>400.0086669921875</v>
      </c>
      <c r="S48" s="1">
        <v>389.442626953125</v>
      </c>
      <c r="T48" s="1">
        <v>20.158498764038086</v>
      </c>
      <c r="U48" s="1">
        <v>42.53277587890625</v>
      </c>
      <c r="V48" s="1">
        <v>35.518043518066406</v>
      </c>
      <c r="W48" s="1">
        <v>74.940147399902344</v>
      </c>
      <c r="X48" s="1">
        <v>300.17074584960938</v>
      </c>
      <c r="Y48" s="1">
        <v>1599.9798583984375</v>
      </c>
      <c r="Z48" s="1">
        <v>5.3030937910079956E-2</v>
      </c>
      <c r="AA48" s="1">
        <v>88.508773803710938</v>
      </c>
      <c r="AB48" s="1">
        <v>6.2231674194335938</v>
      </c>
      <c r="AC48" s="1">
        <v>-0.22014491260051727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1.1035689185647399</v>
      </c>
      <c r="AL48">
        <f>(U48-T48)/(1000-U48)*AK48</f>
        <v>2.5788409438232691E-2</v>
      </c>
      <c r="AM48">
        <f>(P48+273.15)</f>
        <v>305.54680480957029</v>
      </c>
      <c r="AN48">
        <f>(O48+273.15)</f>
        <v>306.04852905273435</v>
      </c>
      <c r="AO48">
        <f>(Y48*AG48+Z48*AH48)*AI48</f>
        <v>255.99677162177613</v>
      </c>
      <c r="AP48">
        <f>((AO48+0.00000010773*(AN48^4-AM48^4))-AL48*44100)/(L48*51.4+0.00000043092*AM48^3)</f>
        <v>-7.1554371040400913</v>
      </c>
      <c r="AQ48">
        <f>0.61365*EXP(17.502*J48/(240.97+J48))</f>
        <v>4.8833828268934107</v>
      </c>
      <c r="AR48">
        <f>AQ48*1000/AA48</f>
        <v>55.173997074272684</v>
      </c>
      <c r="AS48">
        <f>(AR48-U48)</f>
        <v>12.641221195366434</v>
      </c>
      <c r="AT48">
        <f>IF(D48,P48,(O48+P48)/2)</f>
        <v>32.647666931152344</v>
      </c>
      <c r="AU48">
        <f>0.61365*EXP(17.502*AT48/(240.97+AT48))</f>
        <v>4.9529479768076001</v>
      </c>
      <c r="AV48">
        <f>IF(AS48&lt;&gt;0,(1000-(AR48+U48)/2)/AS48*AL48,0)</f>
        <v>1.940363033463965</v>
      </c>
      <c r="AW48">
        <f>U48*AA48/1000</f>
        <v>3.764523839510046</v>
      </c>
      <c r="AX48">
        <f>(AU48-AW48)</f>
        <v>1.1884241372975541</v>
      </c>
      <c r="AY48">
        <f>1/(1.6/F48+1.37/N48)</f>
        <v>1.2972624931955756</v>
      </c>
      <c r="AZ48">
        <f>G48*AA48*0.001</f>
        <v>33.681364077129075</v>
      </c>
      <c r="BA48">
        <f>G48/S48</f>
        <v>0.97714690711037477</v>
      </c>
      <c r="BB48">
        <f>(1-AL48*AA48/AQ48/F48)*100</f>
        <v>86.831354485507433</v>
      </c>
      <c r="BC48">
        <f>(S48-E48/(N48/1.35))</f>
        <v>388.9325553275421</v>
      </c>
      <c r="BD48">
        <f>E48*BB48/100/BC48</f>
        <v>3.6105948400080418E-3</v>
      </c>
    </row>
    <row r="49" spans="1:56" x14ac:dyDescent="0.35">
      <c r="A49" s="1" t="s">
        <v>0</v>
      </c>
      <c r="B49" s="1" t="s">
        <v>2158</v>
      </c>
      <c r="K49" s="1">
        <v>2.72</v>
      </c>
    </row>
    <row r="50" spans="1:56" x14ac:dyDescent="0.35">
      <c r="A50" s="1" t="s">
        <v>0</v>
      </c>
      <c r="B50" s="1" t="s">
        <v>2153</v>
      </c>
      <c r="K50" s="1">
        <v>2.72</v>
      </c>
    </row>
    <row r="51" spans="1:56" x14ac:dyDescent="0.35">
      <c r="A51" s="1">
        <v>12</v>
      </c>
      <c r="B51" s="1" t="s">
        <v>2157</v>
      </c>
      <c r="C51" s="1">
        <v>2679.0000013187528</v>
      </c>
      <c r="D51" s="1">
        <v>0</v>
      </c>
      <c r="E51">
        <f>(R51-S51*(1000-T51)/(1000-U51))*AK51</f>
        <v>3.1930252168682092</v>
      </c>
      <c r="F51">
        <f>IF(AV51&lt;&gt;0,1/(1/AV51-1/N51),0)</f>
        <v>4.1227665601108114</v>
      </c>
      <c r="G51">
        <f>((AY51-AL51/2)*S51-E51)/(AY51+AL51/2)</f>
        <v>378.02912554584759</v>
      </c>
      <c r="H51">
        <f>AL51*1000</f>
        <v>26.962140706190667</v>
      </c>
      <c r="I51">
        <f>(AQ51-AW51)</f>
        <v>1.0796813242470389</v>
      </c>
      <c r="J51">
        <f>(P51+AP51*D51)</f>
        <v>32.622146606445313</v>
      </c>
      <c r="K51" s="1"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32.985618591308594</v>
      </c>
      <c r="P51" s="1">
        <v>32.622146606445313</v>
      </c>
      <c r="Q51" s="1">
        <v>33.018543243408203</v>
      </c>
      <c r="R51" s="1">
        <v>399.96328735351563</v>
      </c>
      <c r="S51" s="1">
        <v>387.59951782226563</v>
      </c>
      <c r="T51" s="1">
        <v>20.319238662719727</v>
      </c>
      <c r="U51" s="1">
        <v>43.684963226318359</v>
      </c>
      <c r="V51" s="1">
        <v>35.623172760009766</v>
      </c>
      <c r="W51" s="1">
        <v>76.587371826171875</v>
      </c>
      <c r="X51" s="1">
        <v>300.15460205078125</v>
      </c>
      <c r="Y51" s="1">
        <v>1999.3763427734375</v>
      </c>
      <c r="Z51" s="1">
        <v>0.13257549703121185</v>
      </c>
      <c r="AA51" s="1">
        <v>88.500717163085938</v>
      </c>
      <c r="AB51" s="1">
        <v>6.532989501953125</v>
      </c>
      <c r="AC51" s="1">
        <v>-0.40800386667251587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1.1035095663631662</v>
      </c>
      <c r="AL51">
        <f>(U51-T51)/(1000-U51)*AK51</f>
        <v>2.6962140706190667E-2</v>
      </c>
      <c r="AM51">
        <f>(P51+273.15)</f>
        <v>305.77214660644529</v>
      </c>
      <c r="AN51">
        <f>(O51+273.15)</f>
        <v>306.13561859130857</v>
      </c>
      <c r="AO51">
        <f>(Y51*AG51+Z51*AH51)*AI51</f>
        <v>319.900207693423</v>
      </c>
      <c r="AP51">
        <f>((AO51+0.00000010773*(AN51^4-AM51^4))-AL51*44100)/(L51*51.4+0.00000043092*AM51^3)</f>
        <v>-7.0684561950544635</v>
      </c>
      <c r="AQ51">
        <f>0.61365*EXP(17.502*J51/(240.97+J51))</f>
        <v>4.9458318990192502</v>
      </c>
      <c r="AR51">
        <f>AQ51*1000/AA51</f>
        <v>55.884653340212473</v>
      </c>
      <c r="AS51">
        <f>(AR51-U51)</f>
        <v>12.199690113894114</v>
      </c>
      <c r="AT51">
        <f>IF(D51,P51,(O51+P51)/2)</f>
        <v>32.803882598876953</v>
      </c>
      <c r="AU51">
        <f>0.61365*EXP(17.502*AT51/(240.97+AT51))</f>
        <v>4.996701606472107</v>
      </c>
      <c r="AV51">
        <f>IF(AS51&lt;&gt;0,(1000-(AR51+U51)/2)/AS51*AL51,0)</f>
        <v>2.1000398748693088</v>
      </c>
      <c r="AW51">
        <f>U51*AA51/1000</f>
        <v>3.8661505747722114</v>
      </c>
      <c r="AX51">
        <f>(AU51-AW51)</f>
        <v>1.1305510316998957</v>
      </c>
      <c r="AY51">
        <f>1/(1.6/F51+1.37/N51)</f>
        <v>1.4121175425336898</v>
      </c>
      <c r="AZ51">
        <f>G51*AA51*0.001</f>
        <v>33.455848719341759</v>
      </c>
      <c r="BA51">
        <f>G51/S51</f>
        <v>0.97530855474178746</v>
      </c>
      <c r="BB51">
        <f>(1-AL51*AA51/AQ51/F51)*100</f>
        <v>88.297650495194901</v>
      </c>
      <c r="BC51">
        <f>(S51-E51/(N51/1.35))</f>
        <v>386.59245390638034</v>
      </c>
      <c r="BD51">
        <f>E51*BB51/100/BC51</f>
        <v>7.2928641460148257E-3</v>
      </c>
    </row>
    <row r="52" spans="1:56" x14ac:dyDescent="0.35">
      <c r="A52" s="1" t="s">
        <v>0</v>
      </c>
      <c r="B52" s="1" t="s">
        <v>2156</v>
      </c>
      <c r="K52" s="1">
        <v>2.1542400000000002</v>
      </c>
    </row>
    <row r="53" spans="1:56" x14ac:dyDescent="0.35">
      <c r="A53" s="1" t="s">
        <v>0</v>
      </c>
      <c r="B53" s="1" t="s">
        <v>2155</v>
      </c>
      <c r="K53" s="1">
        <v>2.1542400000000002</v>
      </c>
    </row>
    <row r="54" spans="1:56" x14ac:dyDescent="0.35">
      <c r="A54" s="1" t="s">
        <v>0</v>
      </c>
      <c r="B54" s="1" t="s">
        <v>2154</v>
      </c>
      <c r="K54" s="1">
        <v>2.1542400000000002</v>
      </c>
    </row>
    <row r="55" spans="1:56" x14ac:dyDescent="0.35">
      <c r="A55" s="1" t="s">
        <v>0</v>
      </c>
      <c r="B55" s="1" t="s">
        <v>2153</v>
      </c>
      <c r="K55" s="1">
        <v>2.1542400000000002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250966-C416-4CEE-955B-6D25D71B4A82}">
  <dimension ref="A1:BH55"/>
  <sheetViews>
    <sheetView zoomScale="44" workbookViewId="0">
      <selection activeCell="K18" sqref="K18:K51"/>
    </sheetView>
  </sheetViews>
  <sheetFormatPr defaultRowHeight="14.5" x14ac:dyDescent="0.35"/>
  <sheetData>
    <row r="1" spans="1:60" x14ac:dyDescent="0.35">
      <c r="A1" s="1" t="s">
        <v>398</v>
      </c>
    </row>
    <row r="2" spans="1:60" x14ac:dyDescent="0.35">
      <c r="A2" s="1" t="s">
        <v>2830</v>
      </c>
    </row>
    <row r="3" spans="1:60" x14ac:dyDescent="0.35">
      <c r="A3" s="1" t="s">
        <v>69</v>
      </c>
      <c r="B3" s="1" t="s">
        <v>396</v>
      </c>
    </row>
    <row r="4" spans="1:60" x14ac:dyDescent="0.35">
      <c r="A4" s="1" t="s">
        <v>67</v>
      </c>
      <c r="B4" s="1" t="s">
        <v>66</v>
      </c>
      <c r="C4" s="1">
        <v>1</v>
      </c>
      <c r="D4" s="1">
        <v>0.15999999642372131</v>
      </c>
    </row>
    <row r="5" spans="1:60" x14ac:dyDescent="0.35">
      <c r="A5" s="1" t="s">
        <v>65</v>
      </c>
      <c r="B5" s="1">
        <v>4</v>
      </c>
    </row>
    <row r="6" spans="1:60" x14ac:dyDescent="0.35">
      <c r="A6" s="1" t="s">
        <v>64</v>
      </c>
      <c r="B6" s="1" t="s">
        <v>395</v>
      </c>
    </row>
    <row r="7" spans="1:60" x14ac:dyDescent="0.35">
      <c r="A7" s="1" t="s">
        <v>0</v>
      </c>
      <c r="B7" s="1" t="s">
        <v>62</v>
      </c>
    </row>
    <row r="9" spans="1:60" x14ac:dyDescent="0.35">
      <c r="A9" s="1" t="s">
        <v>61</v>
      </c>
      <c r="B9" s="1" t="s">
        <v>60</v>
      </c>
      <c r="C9" s="1" t="s">
        <v>59</v>
      </c>
      <c r="D9" s="1" t="s">
        <v>58</v>
      </c>
      <c r="E9" s="1" t="s">
        <v>57</v>
      </c>
      <c r="F9" s="1" t="s">
        <v>56</v>
      </c>
      <c r="G9" s="1" t="s">
        <v>55</v>
      </c>
      <c r="H9" s="1" t="s">
        <v>54</v>
      </c>
      <c r="I9" s="1" t="s">
        <v>53</v>
      </c>
      <c r="J9" s="1" t="s">
        <v>52</v>
      </c>
      <c r="K9" s="1" t="s">
        <v>51</v>
      </c>
      <c r="L9" s="1" t="s">
        <v>50</v>
      </c>
      <c r="M9" s="1" t="s">
        <v>49</v>
      </c>
      <c r="N9" s="1" t="s">
        <v>48</v>
      </c>
      <c r="O9" s="1" t="s">
        <v>47</v>
      </c>
      <c r="P9" s="1" t="s">
        <v>46</v>
      </c>
      <c r="Q9" s="1" t="s">
        <v>45</v>
      </c>
      <c r="R9" s="1" t="s">
        <v>44</v>
      </c>
      <c r="S9" s="1" t="s">
        <v>43</v>
      </c>
      <c r="T9" s="1" t="s">
        <v>42</v>
      </c>
      <c r="U9" s="1" t="s">
        <v>41</v>
      </c>
      <c r="V9" s="1" t="s">
        <v>40</v>
      </c>
      <c r="W9" s="1" t="s">
        <v>39</v>
      </c>
      <c r="X9" s="1" t="s">
        <v>38</v>
      </c>
      <c r="Y9" s="1" t="s">
        <v>37</v>
      </c>
      <c r="Z9" s="1" t="s">
        <v>36</v>
      </c>
      <c r="AA9" s="1" t="s">
        <v>35</v>
      </c>
      <c r="AB9" s="1" t="s">
        <v>34</v>
      </c>
      <c r="AC9" s="1" t="s">
        <v>33</v>
      </c>
      <c r="AD9" s="1" t="s">
        <v>394</v>
      </c>
      <c r="AE9" s="1" t="s">
        <v>393</v>
      </c>
      <c r="AF9" s="1" t="s">
        <v>392</v>
      </c>
      <c r="AG9" s="1" t="s">
        <v>391</v>
      </c>
      <c r="AH9" s="1" t="s">
        <v>32</v>
      </c>
      <c r="AI9" s="1" t="s">
        <v>31</v>
      </c>
      <c r="AJ9" s="1" t="s">
        <v>30</v>
      </c>
      <c r="AK9" s="1" t="s">
        <v>29</v>
      </c>
      <c r="AL9" s="1" t="s">
        <v>28</v>
      </c>
      <c r="AM9" s="1" t="s">
        <v>27</v>
      </c>
      <c r="AN9" s="1" t="s">
        <v>26</v>
      </c>
      <c r="AO9" s="1" t="s">
        <v>25</v>
      </c>
      <c r="AP9" s="1" t="s">
        <v>24</v>
      </c>
      <c r="AQ9" s="1" t="s">
        <v>23</v>
      </c>
      <c r="AR9" s="1" t="s">
        <v>22</v>
      </c>
      <c r="AS9" s="1" t="s">
        <v>21</v>
      </c>
      <c r="AT9" s="1" t="s">
        <v>20</v>
      </c>
      <c r="AU9" s="1" t="s">
        <v>19</v>
      </c>
      <c r="AV9" s="1" t="s">
        <v>18</v>
      </c>
      <c r="AW9" s="1" t="s">
        <v>17</v>
      </c>
      <c r="AX9" s="1" t="s">
        <v>16</v>
      </c>
      <c r="AY9" s="1" t="s">
        <v>15</v>
      </c>
      <c r="AZ9" s="1" t="s">
        <v>14</v>
      </c>
      <c r="BA9" s="1" t="s">
        <v>13</v>
      </c>
      <c r="BB9" s="1" t="s">
        <v>12</v>
      </c>
      <c r="BC9" s="1" t="s">
        <v>11</v>
      </c>
      <c r="BD9" s="1" t="s">
        <v>10</v>
      </c>
      <c r="BE9" s="1" t="s">
        <v>9</v>
      </c>
      <c r="BF9" s="1" t="s">
        <v>8</v>
      </c>
      <c r="BG9" s="1" t="s">
        <v>7</v>
      </c>
      <c r="BH9" s="1" t="s">
        <v>6</v>
      </c>
    </row>
    <row r="10" spans="1:60" x14ac:dyDescent="0.35">
      <c r="A10" s="1" t="s">
        <v>5</v>
      </c>
      <c r="B10" s="1" t="s">
        <v>5</v>
      </c>
      <c r="C10" s="1" t="s">
        <v>5</v>
      </c>
      <c r="D10" s="1" t="s">
        <v>5</v>
      </c>
      <c r="E10" s="1" t="s">
        <v>4</v>
      </c>
      <c r="F10" s="1" t="s">
        <v>4</v>
      </c>
      <c r="G10" s="1" t="s">
        <v>4</v>
      </c>
      <c r="H10" s="1" t="s">
        <v>4</v>
      </c>
      <c r="I10" s="1" t="s">
        <v>4</v>
      </c>
      <c r="J10" s="1" t="s">
        <v>4</v>
      </c>
      <c r="K10" s="1" t="s">
        <v>5</v>
      </c>
      <c r="L10" s="1" t="s">
        <v>4</v>
      </c>
      <c r="M10" s="1" t="s">
        <v>5</v>
      </c>
      <c r="N10" s="1" t="s">
        <v>4</v>
      </c>
      <c r="O10" s="1" t="s">
        <v>5</v>
      </c>
      <c r="P10" s="1" t="s">
        <v>5</v>
      </c>
      <c r="Q10" s="1" t="s">
        <v>5</v>
      </c>
      <c r="R10" s="1" t="s">
        <v>5</v>
      </c>
      <c r="S10" s="1" t="s">
        <v>5</v>
      </c>
      <c r="T10" s="1" t="s">
        <v>5</v>
      </c>
      <c r="U10" s="1" t="s">
        <v>5</v>
      </c>
      <c r="V10" s="1" t="s">
        <v>5</v>
      </c>
      <c r="W10" s="1" t="s">
        <v>5</v>
      </c>
      <c r="X10" s="1" t="s">
        <v>5</v>
      </c>
      <c r="Y10" s="1" t="s">
        <v>5</v>
      </c>
      <c r="Z10" s="1" t="s">
        <v>5</v>
      </c>
      <c r="AA10" s="1" t="s">
        <v>5</v>
      </c>
      <c r="AB10" s="1" t="s">
        <v>5</v>
      </c>
      <c r="AC10" s="1" t="s">
        <v>5</v>
      </c>
      <c r="AD10" s="1" t="s">
        <v>5</v>
      </c>
      <c r="AE10" s="1" t="s">
        <v>5</v>
      </c>
      <c r="AF10" s="1" t="s">
        <v>5</v>
      </c>
      <c r="AG10" s="1" t="s">
        <v>5</v>
      </c>
      <c r="AH10" s="1" t="s">
        <v>5</v>
      </c>
      <c r="AI10" s="1" t="s">
        <v>5</v>
      </c>
      <c r="AJ10" s="1" t="s">
        <v>5</v>
      </c>
      <c r="AK10" s="1" t="s">
        <v>5</v>
      </c>
      <c r="AL10" s="1" t="s">
        <v>5</v>
      </c>
      <c r="AM10" s="1" t="s">
        <v>5</v>
      </c>
      <c r="AN10" s="1" t="s">
        <v>5</v>
      </c>
      <c r="AO10" s="1" t="s">
        <v>4</v>
      </c>
      <c r="AP10" s="1" t="s">
        <v>4</v>
      </c>
      <c r="AQ10" s="1" t="s">
        <v>4</v>
      </c>
      <c r="AR10" s="1" t="s">
        <v>4</v>
      </c>
      <c r="AS10" s="1" t="s">
        <v>4</v>
      </c>
      <c r="AT10" s="1" t="s">
        <v>4</v>
      </c>
      <c r="AU10" s="1" t="s">
        <v>4</v>
      </c>
      <c r="AV10" s="1" t="s">
        <v>4</v>
      </c>
      <c r="AW10" s="1" t="s">
        <v>4</v>
      </c>
      <c r="AX10" s="1" t="s">
        <v>4</v>
      </c>
      <c r="AY10" s="1" t="s">
        <v>4</v>
      </c>
      <c r="AZ10" s="1" t="s">
        <v>4</v>
      </c>
      <c r="BA10" s="1" t="s">
        <v>4</v>
      </c>
      <c r="BB10" s="1" t="s">
        <v>4</v>
      </c>
      <c r="BC10" s="1" t="s">
        <v>4</v>
      </c>
      <c r="BD10" s="1" t="s">
        <v>4</v>
      </c>
      <c r="BE10" s="1" t="s">
        <v>4</v>
      </c>
      <c r="BF10" s="1" t="s">
        <v>4</v>
      </c>
      <c r="BG10" s="1" t="s">
        <v>4</v>
      </c>
      <c r="BH10" s="1" t="s">
        <v>4</v>
      </c>
    </row>
    <row r="11" spans="1:60" x14ac:dyDescent="0.35">
      <c r="A11" s="1" t="s">
        <v>0</v>
      </c>
      <c r="B11" s="1" t="s">
        <v>2829</v>
      </c>
    </row>
    <row r="12" spans="1:60" x14ac:dyDescent="0.35">
      <c r="A12" s="1" t="s">
        <v>0</v>
      </c>
      <c r="B12" s="1" t="s">
        <v>2828</v>
      </c>
    </row>
    <row r="13" spans="1:60" x14ac:dyDescent="0.35">
      <c r="A13" s="1" t="s">
        <v>0</v>
      </c>
      <c r="B13" s="1" t="s">
        <v>2827</v>
      </c>
    </row>
    <row r="14" spans="1:60" x14ac:dyDescent="0.35">
      <c r="A14" s="1" t="s">
        <v>0</v>
      </c>
      <c r="B14" s="1" t="s">
        <v>2826</v>
      </c>
    </row>
    <row r="15" spans="1:60" x14ac:dyDescent="0.35">
      <c r="A15" s="1" t="s">
        <v>0</v>
      </c>
      <c r="B15" s="1" t="s">
        <v>2825</v>
      </c>
    </row>
    <row r="16" spans="1:60" x14ac:dyDescent="0.35">
      <c r="A16" s="1" t="s">
        <v>0</v>
      </c>
      <c r="B16" s="1" t="s">
        <v>2824</v>
      </c>
    </row>
    <row r="17" spans="1:60" x14ac:dyDescent="0.35">
      <c r="A17" s="1" t="s">
        <v>0</v>
      </c>
      <c r="B17" s="1" t="s">
        <v>2823</v>
      </c>
    </row>
    <row r="18" spans="1:60" x14ac:dyDescent="0.35">
      <c r="A18" s="1">
        <v>1</v>
      </c>
      <c r="B18" s="1" t="s">
        <v>2822</v>
      </c>
      <c r="C18" s="1">
        <v>370.00000411272049</v>
      </c>
      <c r="D18" s="1">
        <v>0</v>
      </c>
      <c r="E18">
        <f>(R18-S18*(1000-T18)/(1000-U18))*AO18</f>
        <v>-9.9721969685503922</v>
      </c>
      <c r="F18">
        <f>IF(AZ18&lt;&gt;0,1/(1/AZ18-1/N18),0)</f>
        <v>37.097313107060948</v>
      </c>
      <c r="G18">
        <f>((BC18-AP18/2)*S18-E18)/(BC18+AP18/2)</f>
        <v>397.11940499972553</v>
      </c>
      <c r="H18">
        <f>AP18*1000</f>
        <v>30.367246275418729</v>
      </c>
      <c r="I18">
        <f>(AU18-BA18)</f>
        <v>0.67095585314397166</v>
      </c>
      <c r="J18">
        <f>(P18+AT18*D18)</f>
        <v>29.662485122680664</v>
      </c>
      <c r="K18" s="1"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31.907749176025391</v>
      </c>
      <c r="P18" s="1">
        <v>29.662485122680664</v>
      </c>
      <c r="Q18" s="1">
        <v>32.006389617919922</v>
      </c>
      <c r="R18" s="1">
        <v>399.79330444335938</v>
      </c>
      <c r="S18" s="1">
        <v>397.88168334960938</v>
      </c>
      <c r="T18" s="1">
        <v>13.155651092529297</v>
      </c>
      <c r="U18" s="1">
        <v>39.574356079101563</v>
      </c>
      <c r="V18" s="1">
        <v>24.54681396484375</v>
      </c>
      <c r="W18" s="1">
        <v>73.840835571289063</v>
      </c>
      <c r="X18" s="1">
        <v>300.28009033203125</v>
      </c>
      <c r="Y18" s="1">
        <v>0.249685138463974</v>
      </c>
      <c r="Z18" s="1">
        <v>0.22981789708137512</v>
      </c>
      <c r="AA18" s="1">
        <v>88.632972717285156</v>
      </c>
      <c r="AB18" s="1">
        <v>6.0220170021057129</v>
      </c>
      <c r="AC18" s="1">
        <v>0.44161182641983032</v>
      </c>
      <c r="AD18" s="1">
        <v>2.7992688119411469E-2</v>
      </c>
      <c r="AE18" s="1">
        <v>4.2673968710005283E-3</v>
      </c>
      <c r="AF18" s="1">
        <v>1.6359623521566391E-2</v>
      </c>
      <c r="AG18" s="1">
        <v>1.8677892163395882E-2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1.1039709203383499</v>
      </c>
      <c r="AP18">
        <f>(U18-T18)/(1000-U18)*AO18</f>
        <v>3.036724627541873E-2</v>
      </c>
      <c r="AQ18">
        <f>(P18+273.15)</f>
        <v>302.81248512268064</v>
      </c>
      <c r="AR18">
        <f>(O18+273.15)</f>
        <v>305.05774917602537</v>
      </c>
      <c r="AS18">
        <f>(Y18*AK18+Z18*AL18)*AM18</f>
        <v>3.9949621261292201E-2</v>
      </c>
      <c r="AT18">
        <f>((AS18+0.00000010773*(AR18^4-AQ18^4))-AP18*44100)/(L18*0.92*2*29.3+0.00000043092*AQ18^3)</f>
        <v>-10.302548149494251</v>
      </c>
      <c r="AU18">
        <f>0.61365*EXP(17.502*J18/(240.97+J18))</f>
        <v>4.1785486758071082</v>
      </c>
      <c r="AV18">
        <f>AU18*1000/AA18</f>
        <v>47.144404025977231</v>
      </c>
      <c r="AW18">
        <f>(AV18-U18)</f>
        <v>7.5700479468756683</v>
      </c>
      <c r="AX18">
        <f>IF(D18,P18,(O18+P18)/2)</f>
        <v>30.785117149353027</v>
      </c>
      <c r="AY18">
        <f>0.61365*EXP(17.502*AX18/(240.97+AX18))</f>
        <v>4.4563985248236611</v>
      </c>
      <c r="AZ18">
        <f>IF(AW18&lt;&gt;0,(1000-(AV18+U18)/2)/AW18*AP18,0)</f>
        <v>3.8375637125262347</v>
      </c>
      <c r="BA18">
        <f>U18*AA18/1000</f>
        <v>3.5075928226631365</v>
      </c>
      <c r="BB18">
        <f>(AY18-BA18)</f>
        <v>0.94880570216052451</v>
      </c>
      <c r="BC18">
        <f>1/(1.6/F18+1.37/N18)</f>
        <v>2.7533248862892346</v>
      </c>
      <c r="BD18">
        <f>G18*AA18*0.001</f>
        <v>35.197873388845188</v>
      </c>
      <c r="BE18">
        <f>G18/S18</f>
        <v>0.99808415822646945</v>
      </c>
      <c r="BF18">
        <f>(1-AP18*AA18/AU18/F18)*100</f>
        <v>98.263667852972048</v>
      </c>
      <c r="BG18">
        <f>(S18-E18/(N18/1.35))</f>
        <v>401.02686356180249</v>
      </c>
      <c r="BH18">
        <f>E18*BF18/100/BG18</f>
        <v>-2.4434888026672975E-2</v>
      </c>
    </row>
    <row r="19" spans="1:60" x14ac:dyDescent="0.35">
      <c r="A19" s="1" t="s">
        <v>0</v>
      </c>
      <c r="B19" s="1" t="s">
        <v>2821</v>
      </c>
      <c r="K19" s="1">
        <v>2.72</v>
      </c>
    </row>
    <row r="20" spans="1:60" x14ac:dyDescent="0.35">
      <c r="A20" s="1" t="s">
        <v>0</v>
      </c>
      <c r="B20" s="1" t="s">
        <v>2820</v>
      </c>
      <c r="K20" s="1">
        <v>2.72</v>
      </c>
    </row>
    <row r="21" spans="1:60" x14ac:dyDescent="0.35">
      <c r="A21" s="1">
        <v>2</v>
      </c>
      <c r="B21" s="1" t="s">
        <v>2819</v>
      </c>
      <c r="C21" s="1">
        <v>576.00000413507223</v>
      </c>
      <c r="D21" s="1">
        <v>0</v>
      </c>
      <c r="E21">
        <f>(R21-S21*(1000-T21)/(1000-U21))*AO21</f>
        <v>-9.7141552745406301</v>
      </c>
      <c r="F21">
        <f>IF(AZ21&lt;&gt;0,1/(1/AZ21-1/N21),0)</f>
        <v>22.31246714884799</v>
      </c>
      <c r="G21">
        <f>((BC21-AP21/2)*S21-E21)/(BC21+AP21/2)</f>
        <v>397.56202246733471</v>
      </c>
      <c r="H21">
        <f>AP21*1000</f>
        <v>29.098918148310531</v>
      </c>
      <c r="I21">
        <f>(AU21-BA21)</f>
        <v>0.68745790227614201</v>
      </c>
      <c r="J21">
        <f>(P21+AT21*D21)</f>
        <v>29.490554809570313</v>
      </c>
      <c r="K21" s="1"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31.868894577026367</v>
      </c>
      <c r="P21" s="1">
        <v>29.490554809570313</v>
      </c>
      <c r="Q21" s="1">
        <v>32.01007080078125</v>
      </c>
      <c r="R21" s="1">
        <v>399.99160766601563</v>
      </c>
      <c r="S21" s="1">
        <v>398.292724609375</v>
      </c>
      <c r="T21" s="1">
        <v>13.590868949890137</v>
      </c>
      <c r="U21" s="1">
        <v>38.920497894287109</v>
      </c>
      <c r="V21" s="1">
        <v>25.416675567626953</v>
      </c>
      <c r="W21" s="1">
        <v>72.786346435546875</v>
      </c>
      <c r="X21" s="1">
        <v>300.314453125</v>
      </c>
      <c r="Y21" s="1">
        <v>23.848966598510742</v>
      </c>
      <c r="Z21" s="1">
        <v>7.8890763223171234E-2</v>
      </c>
      <c r="AA21" s="1">
        <v>88.639678955078125</v>
      </c>
      <c r="AB21" s="1">
        <v>5.9768786430358887</v>
      </c>
      <c r="AC21" s="1">
        <v>0.47621724009513855</v>
      </c>
      <c r="AD21" s="1">
        <v>3.2531917095184326E-2</v>
      </c>
      <c r="AE21" s="1">
        <v>2.1514616906642914E-2</v>
      </c>
      <c r="AF21" s="1">
        <v>4.4534411281347275E-2</v>
      </c>
      <c r="AG21" s="1">
        <v>4.9913926050066948E-3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1.104097254136029</v>
      </c>
      <c r="AP21">
        <f>(U21-T21)/(1000-U21)*AO21</f>
        <v>2.9098918148310532E-2</v>
      </c>
      <c r="AQ21">
        <f>(P21+273.15)</f>
        <v>302.64055480957029</v>
      </c>
      <c r="AR21">
        <f>(O21+273.15)</f>
        <v>305.01889457702634</v>
      </c>
      <c r="AS21">
        <f>(Y21*AK21+Z21*AL21)*AM21</f>
        <v>3.8158345704711678</v>
      </c>
      <c r="AT21">
        <f>((AS21+0.00000010773*(AR21^4-AQ21^4))-AP21*44100)/(L21*0.92*2*29.3+0.00000043092*AQ21^3)</f>
        <v>-9.8228380246157911</v>
      </c>
      <c r="AU21">
        <f>0.61365*EXP(17.502*J21/(240.97+J21))</f>
        <v>4.1373583403975456</v>
      </c>
      <c r="AV21">
        <f>AU21*1000/AA21</f>
        <v>46.676143112999377</v>
      </c>
      <c r="AW21">
        <f>(AV21-U21)</f>
        <v>7.7556452187122673</v>
      </c>
      <c r="AX21">
        <f>IF(D21,P21,(O21+P21)/2)</f>
        <v>30.67972469329834</v>
      </c>
      <c r="AY21">
        <f>0.61365*EXP(17.502*AX21/(240.97+AX21))</f>
        <v>4.4296468853266084</v>
      </c>
      <c r="AZ21">
        <f>IF(AW21&lt;&gt;0,(1000-(AV21+U21)/2)/AW21*AP21,0)</f>
        <v>3.5913882775203332</v>
      </c>
      <c r="BA21">
        <f>U21*AA21/1000</f>
        <v>3.4499004381214036</v>
      </c>
      <c r="BB21">
        <f>(AY21-BA21)</f>
        <v>0.97974644720520487</v>
      </c>
      <c r="BC21">
        <f>1/(1.6/F21+1.37/N21)</f>
        <v>2.5524775277330423</v>
      </c>
      <c r="BD21">
        <f>G21*AA21*0.001</f>
        <v>35.239770036236109</v>
      </c>
      <c r="BE21">
        <f>G21/S21</f>
        <v>0.9981654142873011</v>
      </c>
      <c r="BF21">
        <f>(1-AP21*AA21/AU21/F21)*100</f>
        <v>97.205949276273458</v>
      </c>
      <c r="BG21">
        <f>(S21-E21/(N21/1.35))</f>
        <v>401.35651978349881</v>
      </c>
      <c r="BH21">
        <f>E21*BF21/100/BG21</f>
        <v>-2.3527054833647757E-2</v>
      </c>
    </row>
    <row r="22" spans="1:60" x14ac:dyDescent="0.35">
      <c r="A22" s="1" t="s">
        <v>0</v>
      </c>
      <c r="B22" s="1" t="s">
        <v>2818</v>
      </c>
      <c r="K22" s="1">
        <v>2.72</v>
      </c>
    </row>
    <row r="23" spans="1:60" x14ac:dyDescent="0.35">
      <c r="A23" s="1" t="s">
        <v>0</v>
      </c>
      <c r="B23" s="1" t="s">
        <v>2817</v>
      </c>
      <c r="K23" s="1">
        <v>2.72</v>
      </c>
    </row>
    <row r="24" spans="1:60" x14ac:dyDescent="0.35">
      <c r="A24" s="1">
        <v>3</v>
      </c>
      <c r="B24" s="1" t="s">
        <v>2816</v>
      </c>
      <c r="C24" s="1">
        <v>782.00000413507223</v>
      </c>
      <c r="D24" s="1">
        <v>0</v>
      </c>
      <c r="E24">
        <f>(R24-S24*(1000-T24)/(1000-U24))*AO24</f>
        <v>-9.6055334094212608</v>
      </c>
      <c r="F24">
        <f>IF(AZ24&lt;&gt;0,1/(1/AZ24-1/N24),0)</f>
        <v>18.396595021707004</v>
      </c>
      <c r="G24">
        <f>((BC24-AP24/2)*S24-E24)/(BC24+AP24/2)</f>
        <v>397.99062282758496</v>
      </c>
      <c r="H24">
        <f>AP24*1000</f>
        <v>27.943344608716245</v>
      </c>
      <c r="I24">
        <f>(AU24-BA24)</f>
        <v>0.68316873104579834</v>
      </c>
      <c r="J24">
        <f>(P24+AT24*D24)</f>
        <v>29.256330490112305</v>
      </c>
      <c r="K24" s="1"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31.768915176391602</v>
      </c>
      <c r="P24" s="1">
        <v>29.256330490112305</v>
      </c>
      <c r="Q24" s="1">
        <v>31.933273315429688</v>
      </c>
      <c r="R24" s="1">
        <v>399.9993896484375</v>
      </c>
      <c r="S24" s="1">
        <v>398.611083984375</v>
      </c>
      <c r="T24" s="1">
        <v>14.008576393127441</v>
      </c>
      <c r="U24" s="1">
        <v>38.344219207763672</v>
      </c>
      <c r="V24" s="1">
        <v>26.345359802246094</v>
      </c>
      <c r="W24" s="1">
        <v>72.112411499023438</v>
      </c>
      <c r="X24" s="1">
        <v>300.34756469726563</v>
      </c>
      <c r="Y24" s="1">
        <v>49.102638244628906</v>
      </c>
      <c r="Z24" s="1">
        <v>0.19551567733287811</v>
      </c>
      <c r="AA24" s="1">
        <v>88.6351318359375</v>
      </c>
      <c r="AB24" s="1">
        <v>5.9673218727111816</v>
      </c>
      <c r="AC24" s="1">
        <v>0.4713079035282135</v>
      </c>
      <c r="AD24" s="1">
        <v>6.4296789467334747E-2</v>
      </c>
      <c r="AE24" s="1">
        <v>6.7602181807160378E-3</v>
      </c>
      <c r="AF24" s="1">
        <v>4.9604695290327072E-2</v>
      </c>
      <c r="AG24" s="1">
        <v>1.0851240716874599E-2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1.1042189878575941</v>
      </c>
      <c r="AP24">
        <f>(U24-T24)/(1000-U24)*AO24</f>
        <v>2.7943344608716246E-2</v>
      </c>
      <c r="AQ24">
        <f>(P24+273.15)</f>
        <v>302.40633049011228</v>
      </c>
      <c r="AR24">
        <f>(O24+273.15)</f>
        <v>304.91891517639158</v>
      </c>
      <c r="AS24">
        <f>(Y24*AK24+Z24*AL24)*AM24</f>
        <v>7.8564219435359064</v>
      </c>
      <c r="AT24">
        <f>((AS24+0.00000010773*(AR24^4-AQ24^4))-AP24*44100)/(L24*0.92*2*29.3+0.00000043092*AQ24^3)</f>
        <v>-9.3805559960692708</v>
      </c>
      <c r="AU24">
        <f>0.61365*EXP(17.502*J24/(240.97+J24))</f>
        <v>4.0818136556720184</v>
      </c>
      <c r="AV24">
        <f>AU24*1000/AA24</f>
        <v>46.051870980768705</v>
      </c>
      <c r="AW24">
        <f>(AV24-U24)</f>
        <v>7.7076517730050327</v>
      </c>
      <c r="AX24">
        <f>IF(D24,P24,(O24+P24)/2)</f>
        <v>30.512622833251953</v>
      </c>
      <c r="AY24">
        <f>0.61365*EXP(17.502*AX24/(240.97+AX24))</f>
        <v>4.3875183544003127</v>
      </c>
      <c r="AZ24">
        <f>IF(AW24&lt;&gt;0,(1000-(AV24+U24)/2)/AW24*AP24,0)</f>
        <v>3.4724181736609889</v>
      </c>
      <c r="BA24">
        <f>U24*AA24/1000</f>
        <v>3.39864492462622</v>
      </c>
      <c r="BB24">
        <f>(AY24-BA24)</f>
        <v>0.98887342977409265</v>
      </c>
      <c r="BC24">
        <f>1/(1.6/F24+1.37/N24)</f>
        <v>2.4567607151009105</v>
      </c>
      <c r="BD24">
        <f>G24*AA24*0.001</f>
        <v>35.275951323789876</v>
      </c>
      <c r="BE24">
        <f>G24/S24</f>
        <v>0.99844344228818693</v>
      </c>
      <c r="BF24">
        <f>(1-AP24*AA24/AU24/F24)*100</f>
        <v>96.701673383514105</v>
      </c>
      <c r="BG24">
        <f>(S24-E24/(N24/1.35))</f>
        <v>401.64062037461571</v>
      </c>
      <c r="BH24">
        <f>E24*BF24/100/BG24</f>
        <v>-2.3126922609718024E-2</v>
      </c>
    </row>
    <row r="25" spans="1:60" x14ac:dyDescent="0.35">
      <c r="A25" s="1" t="s">
        <v>0</v>
      </c>
      <c r="B25" s="1" t="s">
        <v>2815</v>
      </c>
      <c r="K25" s="1">
        <v>2.72</v>
      </c>
    </row>
    <row r="26" spans="1:60" x14ac:dyDescent="0.35">
      <c r="A26" s="1" t="s">
        <v>0</v>
      </c>
      <c r="B26" s="1" t="s">
        <v>2814</v>
      </c>
      <c r="K26" s="1">
        <v>2.72</v>
      </c>
    </row>
    <row r="27" spans="1:60" x14ac:dyDescent="0.35">
      <c r="A27" s="1">
        <v>4</v>
      </c>
      <c r="B27" s="1" t="s">
        <v>2813</v>
      </c>
      <c r="C27" s="1">
        <v>987.00000413507223</v>
      </c>
      <c r="D27" s="1">
        <v>0</v>
      </c>
      <c r="E27">
        <f>(R27-S27*(1000-T27)/(1000-U27))*AO27</f>
        <v>-9.9568095235703389</v>
      </c>
      <c r="F27">
        <f>IF(AZ27&lt;&gt;0,1/(1/AZ27-1/N27),0)</f>
        <v>17.291172659174634</v>
      </c>
      <c r="G27">
        <f>((BC27-AP27/2)*S27-E27)/(BC27+AP27/2)</f>
        <v>398.83736994091589</v>
      </c>
      <c r="H27">
        <f>AP27*1000</f>
        <v>27.317591748266111</v>
      </c>
      <c r="I27">
        <f>(AU27-BA27)</f>
        <v>0.67603500339749756</v>
      </c>
      <c r="J27">
        <f>(P27+AT27*D27)</f>
        <v>29.16313362121582</v>
      </c>
      <c r="K27" s="1"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31.684392929077148</v>
      </c>
      <c r="P27" s="1">
        <v>29.16313362121582</v>
      </c>
      <c r="Q27" s="1">
        <v>31.854608535766602</v>
      </c>
      <c r="R27" s="1">
        <v>400.0863037109375</v>
      </c>
      <c r="S27" s="1">
        <v>399.22677612304688</v>
      </c>
      <c r="T27" s="1">
        <v>14.384782791137695</v>
      </c>
      <c r="U27" s="1">
        <v>38.179588317871094</v>
      </c>
      <c r="V27" s="1">
        <v>27.181314468383789</v>
      </c>
      <c r="W27" s="1">
        <v>72.143692016601563</v>
      </c>
      <c r="X27" s="1">
        <v>300.34689331054688</v>
      </c>
      <c r="Y27" s="1">
        <v>100.86943054199219</v>
      </c>
      <c r="Z27" s="1">
        <v>0.18980048596858978</v>
      </c>
      <c r="AA27" s="1">
        <v>88.630058288574219</v>
      </c>
      <c r="AB27" s="1">
        <v>6.0171542167663574</v>
      </c>
      <c r="AC27" s="1">
        <v>0.47119441628456116</v>
      </c>
      <c r="AD27" s="1">
        <v>2.2329738363623619E-2</v>
      </c>
      <c r="AE27" s="1">
        <v>5.60372369363904E-3</v>
      </c>
      <c r="AF27" s="1">
        <v>1.692662201821804E-2</v>
      </c>
      <c r="AG27" s="1">
        <v>1.4984181150794029E-2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1.1042165195240692</v>
      </c>
      <c r="AP27">
        <f>(U27-T27)/(1000-U27)*AO27</f>
        <v>2.7317591748266111E-2</v>
      </c>
      <c r="AQ27">
        <f>(P27+273.15)</f>
        <v>302.3131336212158</v>
      </c>
      <c r="AR27">
        <f>(O27+273.15)</f>
        <v>304.83439292907713</v>
      </c>
      <c r="AS27">
        <f>(Y27*AK27+Z27*AL27)*AM27</f>
        <v>16.139108525981555</v>
      </c>
      <c r="AT27">
        <f>((AS27+0.00000010773*(AR27^4-AQ27^4))-AP27*44100)/(L27*0.92*2*29.3+0.00000043092*AQ27^3)</f>
        <v>-9.0988853643179581</v>
      </c>
      <c r="AU27">
        <f>0.61365*EXP(17.502*J27/(240.97+J27))</f>
        <v>4.0598941414441798</v>
      </c>
      <c r="AV27">
        <f>AU27*1000/AA27</f>
        <v>45.807192501503323</v>
      </c>
      <c r="AW27">
        <f>(AV27-U27)</f>
        <v>7.6276041836322293</v>
      </c>
      <c r="AX27">
        <f>IF(D27,P27,(O27+P27)/2)</f>
        <v>30.423763275146484</v>
      </c>
      <c r="AY27">
        <f>0.61365*EXP(17.502*AX27/(240.97+AX27))</f>
        <v>4.3652582181912427</v>
      </c>
      <c r="AZ27">
        <f>IF(AW27&lt;&gt;0,(1000-(AV27+U27)/2)/AW27*AP27,0)</f>
        <v>3.4310161910455195</v>
      </c>
      <c r="BA27">
        <f>U27*AA27/1000</f>
        <v>3.3838591380466823</v>
      </c>
      <c r="BB27">
        <f>(AY27-BA27)</f>
        <v>0.98139908014456045</v>
      </c>
      <c r="BC27">
        <f>1/(1.6/F27+1.37/N27)</f>
        <v>2.4236537201774602</v>
      </c>
      <c r="BD27">
        <f>G27*AA27*0.001</f>
        <v>35.348979345525009</v>
      </c>
      <c r="BE27">
        <f>G27/S27</f>
        <v>0.99902459903638585</v>
      </c>
      <c r="BF27">
        <f>(1-AP27*AA27/AU27/F27)*100</f>
        <v>96.551070729968899</v>
      </c>
      <c r="BG27">
        <f>(S27-E27/(N27/1.35))</f>
        <v>402.36710321334317</v>
      </c>
      <c r="BH27">
        <f>E27*BF27/100/BG27</f>
        <v>-2.3892127683344571E-2</v>
      </c>
    </row>
    <row r="28" spans="1:60" x14ac:dyDescent="0.35">
      <c r="A28" s="1" t="s">
        <v>0</v>
      </c>
      <c r="B28" s="1" t="s">
        <v>2812</v>
      </c>
      <c r="K28" s="1">
        <v>2.72</v>
      </c>
    </row>
    <row r="29" spans="1:60" x14ac:dyDescent="0.35">
      <c r="A29" s="1" t="s">
        <v>0</v>
      </c>
      <c r="B29" s="1" t="s">
        <v>2811</v>
      </c>
      <c r="K29" s="1">
        <v>2.72</v>
      </c>
    </row>
    <row r="30" spans="1:60" x14ac:dyDescent="0.35">
      <c r="A30" s="1">
        <v>5</v>
      </c>
      <c r="B30" s="1" t="s">
        <v>2810</v>
      </c>
      <c r="C30" s="1">
        <v>1193.0000041350722</v>
      </c>
      <c r="D30" s="1">
        <v>0</v>
      </c>
      <c r="E30">
        <f>(R30-S30*(1000-T30)/(1000-U30))*AO30</f>
        <v>-10.411054337161209</v>
      </c>
      <c r="F30">
        <f>IF(AZ30&lt;&gt;0,1/(1/AZ30-1/N30),0)</f>
        <v>17.192995033932966</v>
      </c>
      <c r="G30">
        <f>((BC30-AP30/2)*S30-E30)/(BC30+AP30/2)</f>
        <v>399.69203792846218</v>
      </c>
      <c r="H30">
        <f>AP30*1000</f>
        <v>26.886009283638682</v>
      </c>
      <c r="I30">
        <f>(AU30-BA30)</f>
        <v>0.66618318664481313</v>
      </c>
      <c r="J30">
        <f>(P30+AT30*D30)</f>
        <v>29.107334136962891</v>
      </c>
      <c r="K30" s="1"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31.608118057250977</v>
      </c>
      <c r="P30" s="1">
        <v>29.107334136962891</v>
      </c>
      <c r="Q30" s="1">
        <v>31.781103134155273</v>
      </c>
      <c r="R30" s="1">
        <v>400.13812255859375</v>
      </c>
      <c r="S30" s="1">
        <v>399.83123779296875</v>
      </c>
      <c r="T30" s="1">
        <v>14.719038009643555</v>
      </c>
      <c r="U30" s="1">
        <v>38.142631530761719</v>
      </c>
      <c r="V30" s="1">
        <v>27.933996200561523</v>
      </c>
      <c r="W30" s="1">
        <v>72.387619018554688</v>
      </c>
      <c r="X30" s="1">
        <v>300.2979736328125</v>
      </c>
      <c r="Y30" s="1">
        <v>149.288330078125</v>
      </c>
      <c r="Z30" s="1">
        <v>0.13491466641426086</v>
      </c>
      <c r="AA30" s="1">
        <v>88.631439208984375</v>
      </c>
      <c r="AB30" s="1">
        <v>6.0202775001525879</v>
      </c>
      <c r="AC30" s="1">
        <v>0.46940532326698303</v>
      </c>
      <c r="AD30" s="1">
        <v>2.6829315349459648E-2</v>
      </c>
      <c r="AE30" s="1">
        <v>3.7325350567698479E-3</v>
      </c>
      <c r="AF30" s="1">
        <v>1.1689578182995319E-2</v>
      </c>
      <c r="AG30" s="1">
        <v>1.4543247409164906E-2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1.1040366677676927</v>
      </c>
      <c r="AP30">
        <f>(U30-T30)/(1000-U30)*AO30</f>
        <v>2.6886009283638681E-2</v>
      </c>
      <c r="AQ30">
        <f>(P30+273.15)</f>
        <v>302.25733413696287</v>
      </c>
      <c r="AR30">
        <f>(O30+273.15)</f>
        <v>304.75811805725095</v>
      </c>
      <c r="AS30">
        <f>(Y30*AK30+Z30*AL30)*AM30</f>
        <v>23.886132278603327</v>
      </c>
      <c r="AT30">
        <f>((AS30+0.00000010773*(AR30^4-AQ30^4))-AP30*44100)/(L30*0.92*2*29.3+0.00000043092*AQ30^3)</f>
        <v>-8.8910506634181505</v>
      </c>
      <c r="AU30">
        <f>0.61365*EXP(17.502*J30/(240.97+J30))</f>
        <v>4.046819514434211</v>
      </c>
      <c r="AV30">
        <f>AU30*1000/AA30</f>
        <v>45.658961995327651</v>
      </c>
      <c r="AW30">
        <f>(AV30-U30)</f>
        <v>7.5163304645659323</v>
      </c>
      <c r="AX30">
        <f>IF(D30,P30,(O30+P30)/2)</f>
        <v>30.357726097106934</v>
      </c>
      <c r="AY30">
        <f>0.61365*EXP(17.502*AX30/(240.97+AX30))</f>
        <v>4.348779097779472</v>
      </c>
      <c r="AZ30">
        <f>IF(AW30&lt;&gt;0,(1000-(AV30+U30)/2)/AW30*AP30,0)</f>
        <v>3.4271329865434823</v>
      </c>
      <c r="BA30">
        <f>U30*AA30/1000</f>
        <v>3.3806363277893978</v>
      </c>
      <c r="BB30">
        <f>(AY30-BA30)</f>
        <v>0.9681427699900742</v>
      </c>
      <c r="BC30">
        <f>1/(1.6/F30+1.37/N30)</f>
        <v>2.4205538618803466</v>
      </c>
      <c r="BD30">
        <f>G30*AA30*0.001</f>
        <v>35.425280561971576</v>
      </c>
      <c r="BE30">
        <f>G30/S30</f>
        <v>0.99965185345378482</v>
      </c>
      <c r="BF30">
        <f>(1-AP30*AA30/AU30/F30)*100</f>
        <v>96.575093084372071</v>
      </c>
      <c r="BG30">
        <f>(S30-E30/(N30/1.35))</f>
        <v>403.11483138749708</v>
      </c>
      <c r="BH30">
        <f>E30*BF30/100/BG30</f>
        <v>-2.494198832270958E-2</v>
      </c>
    </row>
    <row r="31" spans="1:60" x14ac:dyDescent="0.35">
      <c r="A31" s="1" t="s">
        <v>0</v>
      </c>
      <c r="B31" s="1" t="s">
        <v>2809</v>
      </c>
      <c r="K31" s="1">
        <v>2.72</v>
      </c>
    </row>
    <row r="32" spans="1:60" x14ac:dyDescent="0.35">
      <c r="A32" s="1" t="s">
        <v>0</v>
      </c>
      <c r="B32" s="1" t="s">
        <v>2808</v>
      </c>
      <c r="K32" s="1">
        <v>2.72</v>
      </c>
    </row>
    <row r="33" spans="1:60" x14ac:dyDescent="0.35">
      <c r="A33" s="1">
        <v>6</v>
      </c>
      <c r="B33" s="1" t="s">
        <v>2807</v>
      </c>
      <c r="C33" s="1">
        <v>1399.5000041238964</v>
      </c>
      <c r="D33" s="1">
        <v>0</v>
      </c>
      <c r="E33">
        <f>(R33-S33*(1000-T33)/(1000-U33))*AO33</f>
        <v>-11.015582814534604</v>
      </c>
      <c r="F33">
        <f>IF(AZ33&lt;&gt;0,1/(1/AZ33-1/N33),0)</f>
        <v>18.432314728816785</v>
      </c>
      <c r="G33">
        <f>((BC33-AP33/2)*S33-E33)/(BC33+AP33/2)</f>
        <v>400.22035008780438</v>
      </c>
      <c r="H33">
        <f>AP33*1000</f>
        <v>26.864839454426068</v>
      </c>
      <c r="I33">
        <f>(AU33-BA33)</f>
        <v>0.65658113697279674</v>
      </c>
      <c r="J33">
        <f>(P33+AT33*D33)</f>
        <v>29.173994064331055</v>
      </c>
      <c r="K33" s="1"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31.565912246704102</v>
      </c>
      <c r="P33" s="1">
        <v>29.173994064331055</v>
      </c>
      <c r="Q33" s="1">
        <v>31.730890274047852</v>
      </c>
      <c r="R33" s="1">
        <v>399.8709716796875</v>
      </c>
      <c r="S33" s="1">
        <v>400.11245727539063</v>
      </c>
      <c r="T33" s="1">
        <v>15.030398368835449</v>
      </c>
      <c r="U33" s="1">
        <v>38.427139282226563</v>
      </c>
      <c r="V33" s="1">
        <v>28.593412399291992</v>
      </c>
      <c r="W33" s="1">
        <v>73.10272216796875</v>
      </c>
      <c r="X33" s="1">
        <v>300.31704711914063</v>
      </c>
      <c r="Y33" s="1">
        <v>301.17401123046875</v>
      </c>
      <c r="Z33" s="1">
        <v>2.8583860024809837E-2</v>
      </c>
      <c r="AA33" s="1">
        <v>88.631683349609375</v>
      </c>
      <c r="AB33" s="1">
        <v>6.2019867897033691</v>
      </c>
      <c r="AC33" s="1">
        <v>0.46943888068199158</v>
      </c>
      <c r="AD33" s="1">
        <v>7.8007549047470093E-2</v>
      </c>
      <c r="AE33" s="1">
        <v>2.2486147936433554E-3</v>
      </c>
      <c r="AF33" s="1">
        <v>1.8811101093888283E-2</v>
      </c>
      <c r="AG33" s="1">
        <v>1.8852543085813522E-2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1.1041067908791931</v>
      </c>
      <c r="AP33">
        <f>(U33-T33)/(1000-U33)*AO33</f>
        <v>2.6864839454426068E-2</v>
      </c>
      <c r="AQ33">
        <f>(P33+273.15)</f>
        <v>302.32399406433103</v>
      </c>
      <c r="AR33">
        <f>(O33+273.15)</f>
        <v>304.71591224670408</v>
      </c>
      <c r="AS33">
        <f>(Y33*AK33+Z33*AL33)*AM33</f>
        <v>48.187840719792803</v>
      </c>
      <c r="AT33">
        <f>((AS33+0.00000010773*(AR33^4-AQ33^4))-AP33*44100)/(L33*0.92*2*29.3+0.00000043092*AQ33^3)</f>
        <v>-8.7025248826965456</v>
      </c>
      <c r="AU33">
        <f>0.61365*EXP(17.502*J33/(240.97+J33))</f>
        <v>4.0624431778664372</v>
      </c>
      <c r="AV33">
        <f>AU33*1000/AA33</f>
        <v>45.83511250533347</v>
      </c>
      <c r="AW33">
        <f>(AV33-U33)</f>
        <v>7.4079732231069073</v>
      </c>
      <c r="AX33">
        <f>IF(D33,P33,(O33+P33)/2)</f>
        <v>30.369953155517578</v>
      </c>
      <c r="AY33">
        <f>0.61365*EXP(17.502*AX33/(240.97+AX33))</f>
        <v>4.3518261800214644</v>
      </c>
      <c r="AZ33">
        <f>IF(AW33&lt;&gt;0,(1000-(AV33+U33)/2)/AW33*AP33,0)</f>
        <v>3.4736887872366018</v>
      </c>
      <c r="BA33">
        <f>U33*AA33/1000</f>
        <v>3.4058620408936404</v>
      </c>
      <c r="BB33">
        <f>(AY33-BA33)</f>
        <v>0.94596413912782396</v>
      </c>
      <c r="BC33">
        <f>1/(1.6/F33+1.37/N33)</f>
        <v>2.4577784065598647</v>
      </c>
      <c r="BD33">
        <f>G33*AA33*0.001</f>
        <v>35.472203339052086</v>
      </c>
      <c r="BE33">
        <f>G33/S33</f>
        <v>1.0002696562190252</v>
      </c>
      <c r="BF33">
        <f>(1-AP33*AA33/AU33/F33)*100</f>
        <v>96.820154124936124</v>
      </c>
      <c r="BG33">
        <f>(S33-E33/(N33/1.35))</f>
        <v>403.5867160774693</v>
      </c>
      <c r="BH33">
        <f>E33*BF33/100/BG33</f>
        <v>-2.6426301545428351E-2</v>
      </c>
    </row>
    <row r="34" spans="1:60" x14ac:dyDescent="0.35">
      <c r="A34" s="1" t="s">
        <v>0</v>
      </c>
      <c r="B34" s="1" t="s">
        <v>2806</v>
      </c>
      <c r="K34" s="1">
        <v>2.72</v>
      </c>
    </row>
    <row r="35" spans="1:60" x14ac:dyDescent="0.35">
      <c r="A35" s="1" t="s">
        <v>0</v>
      </c>
      <c r="B35" s="1" t="s">
        <v>2805</v>
      </c>
      <c r="K35" s="1">
        <v>2.72</v>
      </c>
    </row>
    <row r="36" spans="1:60" x14ac:dyDescent="0.35">
      <c r="A36" s="1">
        <v>7</v>
      </c>
      <c r="B36" s="1" t="s">
        <v>2804</v>
      </c>
      <c r="C36" s="1">
        <v>1605.5000041238964</v>
      </c>
      <c r="D36" s="1">
        <v>0</v>
      </c>
      <c r="E36">
        <f>(R36-S36*(1000-T36)/(1000-U36))*AO36</f>
        <v>-11.189343604765215</v>
      </c>
      <c r="F36">
        <f>IF(AZ36&lt;&gt;0,1/(1/AZ36-1/N36),0)</f>
        <v>21.527705557516768</v>
      </c>
      <c r="G36">
        <f>((BC36-AP36/2)*S36-E36)/(BC36+AP36/2)</f>
        <v>400.44137176751178</v>
      </c>
      <c r="H36">
        <f>AP36*1000</f>
        <v>27.114355409942657</v>
      </c>
      <c r="I36">
        <f>(AU36-BA36)</f>
        <v>0.64442542828659866</v>
      </c>
      <c r="J36">
        <f>(P36+AT36*D36)</f>
        <v>29.313861846923828</v>
      </c>
      <c r="K36" s="1"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31.551185607910156</v>
      </c>
      <c r="P36" s="1">
        <v>29.313861846923828</v>
      </c>
      <c r="Q36" s="1">
        <v>31.704076766967773</v>
      </c>
      <c r="R36" s="1">
        <v>400.00628662109375</v>
      </c>
      <c r="S36" s="1">
        <v>400.30987548828125</v>
      </c>
      <c r="T36" s="1">
        <v>15.33491325378418</v>
      </c>
      <c r="U36" s="1">
        <v>38.936119079589844</v>
      </c>
      <c r="V36" s="1">
        <v>29.197093963623047</v>
      </c>
      <c r="W36" s="1">
        <v>74.132896423339844</v>
      </c>
      <c r="X36" s="1">
        <v>300.32138061523438</v>
      </c>
      <c r="Y36" s="1">
        <v>500.56219482421875</v>
      </c>
      <c r="Z36" s="1">
        <v>7.3174528777599335E-2</v>
      </c>
      <c r="AA36" s="1">
        <v>88.631607055664063</v>
      </c>
      <c r="AB36" s="1">
        <v>6.0800600051879883</v>
      </c>
      <c r="AC36" s="1">
        <v>0.46687501668930054</v>
      </c>
      <c r="AD36" s="1">
        <v>5.6680765002965927E-2</v>
      </c>
      <c r="AE36" s="1">
        <v>6.0946238227188587E-3</v>
      </c>
      <c r="AF36" s="1">
        <v>2.5284528732299805E-2</v>
      </c>
      <c r="AG36" s="1">
        <v>1.7607223242521286E-2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1.104122722850126</v>
      </c>
      <c r="AP36">
        <f>(U36-T36)/(1000-U36)*AO36</f>
        <v>2.7114355409942656E-2</v>
      </c>
      <c r="AQ36">
        <f>(P36+273.15)</f>
        <v>302.46386184692381</v>
      </c>
      <c r="AR36">
        <f>(O36+273.15)</f>
        <v>304.70118560791013</v>
      </c>
      <c r="AS36">
        <f>(Y36*AK36+Z36*AL36)*AM36</f>
        <v>80.089949381725091</v>
      </c>
      <c r="AT36">
        <f>((AS36+0.00000010773*(AR36^4-AQ36^4))-AP36*44100)/(L36*0.92*2*29.3+0.00000043092*AQ36^3)</f>
        <v>-8.5517357611328642</v>
      </c>
      <c r="AU36">
        <f>0.61365*EXP(17.502*J36/(240.97+J36))</f>
        <v>4.09539623482135</v>
      </c>
      <c r="AV36">
        <f>AU36*1000/AA36</f>
        <v>46.206949990755369</v>
      </c>
      <c r="AW36">
        <f>(AV36-U36)</f>
        <v>7.2708309111655254</v>
      </c>
      <c r="AX36">
        <f>IF(D36,P36,(O36+P36)/2)</f>
        <v>30.432523727416992</v>
      </c>
      <c r="AY36">
        <f>0.61365*EXP(17.502*AX36/(240.97+AX36))</f>
        <v>4.3674484107833509</v>
      </c>
      <c r="AZ36">
        <f>IF(AW36&lt;&gt;0,(1000-(AV36+U36)/2)/AW36*AP36,0)</f>
        <v>3.5704386485378881</v>
      </c>
      <c r="BA36">
        <f>U36*AA36/1000</f>
        <v>3.4509708065347513</v>
      </c>
      <c r="BB36">
        <f>(AY36-BA36)</f>
        <v>0.91647760424859959</v>
      </c>
      <c r="BC36">
        <f>1/(1.6/F36+1.37/N36)</f>
        <v>2.5355595625374781</v>
      </c>
      <c r="BD36">
        <f>G36*AA36*0.001</f>
        <v>35.49176231132919</v>
      </c>
      <c r="BE36">
        <f>G36/S36</f>
        <v>1.000328486223504</v>
      </c>
      <c r="BF36">
        <f>(1-AP36*AA36/AU36/F36)*100</f>
        <v>97.274198432892646</v>
      </c>
      <c r="BG36">
        <f>(S36-E36/(N36/1.35))</f>
        <v>403.83893755997167</v>
      </c>
      <c r="BH36">
        <f>E36*BF36/100/BG36</f>
        <v>-2.6952191304785041E-2</v>
      </c>
    </row>
    <row r="37" spans="1:60" x14ac:dyDescent="0.35">
      <c r="A37" s="1" t="s">
        <v>0</v>
      </c>
      <c r="B37" s="1" t="s">
        <v>2803</v>
      </c>
      <c r="K37" s="1">
        <v>2.72</v>
      </c>
    </row>
    <row r="38" spans="1:60" x14ac:dyDescent="0.35">
      <c r="A38" s="1" t="s">
        <v>0</v>
      </c>
      <c r="B38" s="1" t="s">
        <v>2802</v>
      </c>
      <c r="K38" s="1">
        <v>2.72</v>
      </c>
    </row>
    <row r="39" spans="1:60" x14ac:dyDescent="0.35">
      <c r="A39" s="1">
        <v>8</v>
      </c>
      <c r="B39" s="1" t="s">
        <v>2801</v>
      </c>
      <c r="C39" s="1">
        <v>1811.5000041238964</v>
      </c>
      <c r="D39" s="1">
        <v>0</v>
      </c>
      <c r="E39">
        <f>(R39-S39*(1000-T39)/(1000-U39))*AO39</f>
        <v>-11.683262233999496</v>
      </c>
      <c r="F39">
        <f>IF(AZ39&lt;&gt;0,1/(1/AZ39-1/N39),0)</f>
        <v>28.46003162604439</v>
      </c>
      <c r="G39">
        <f>((BC39-AP39/2)*S39-E39)/(BC39+AP39/2)</f>
        <v>400.72386731125266</v>
      </c>
      <c r="H39">
        <f>AP39*1000</f>
        <v>27.576359291045488</v>
      </c>
      <c r="I39">
        <f>(AU39-BA39)</f>
        <v>0.62852956274670424</v>
      </c>
      <c r="J39">
        <f>(P39+AT39*D39)</f>
        <v>29.501134872436523</v>
      </c>
      <c r="K39" s="1"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31.559543609619141</v>
      </c>
      <c r="P39" s="1">
        <v>29.501134872436523</v>
      </c>
      <c r="Q39" s="1">
        <v>31.697114944458008</v>
      </c>
      <c r="R39" s="1">
        <v>399.90548706054688</v>
      </c>
      <c r="S39" s="1">
        <v>400.48452758789063</v>
      </c>
      <c r="T39" s="1">
        <v>15.632631301879883</v>
      </c>
      <c r="U39" s="1">
        <v>39.618003845214844</v>
      </c>
      <c r="V39" s="1">
        <v>29.749357223510742</v>
      </c>
      <c r="W39" s="1">
        <v>75.39422607421875</v>
      </c>
      <c r="X39" s="1">
        <v>300.33322143554688</v>
      </c>
      <c r="Y39" s="1">
        <v>750.466552734375</v>
      </c>
      <c r="Z39" s="1">
        <v>3.4300554543733597E-3</v>
      </c>
      <c r="AA39" s="1">
        <v>88.630241394042969</v>
      </c>
      <c r="AB39" s="1">
        <v>6.2589068412780762</v>
      </c>
      <c r="AC39" s="1">
        <v>0.46075186133384705</v>
      </c>
      <c r="AD39" s="1">
        <v>8.224574476480484E-2</v>
      </c>
      <c r="AE39" s="1">
        <v>6.2678307294845581E-3</v>
      </c>
      <c r="AF39" s="1">
        <v>4.8292879015207291E-2</v>
      </c>
      <c r="AG39" s="1">
        <v>1.8918382003903389E-2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1.1041662552777456</v>
      </c>
      <c r="AP39">
        <f>(U39-T39)/(1000-U39)*AO39</f>
        <v>2.7576359291045488E-2</v>
      </c>
      <c r="AQ39">
        <f>(P39+273.15)</f>
        <v>302.6511348724365</v>
      </c>
      <c r="AR39">
        <f>(O39+273.15)</f>
        <v>304.70954360961912</v>
      </c>
      <c r="AS39">
        <f>(Y39*AK39+Z39*AL39)*AM39</f>
        <v>120.07464575362246</v>
      </c>
      <c r="AT39">
        <f>((AS39+0.00000010773*(AR39^4-AQ39^4))-AP39*44100)/(L39*0.92*2*29.3+0.00000043092*AQ39^3)</f>
        <v>-8.4129856558807496</v>
      </c>
      <c r="AU39">
        <f>0.61365*EXP(17.502*J39/(240.97+J39))</f>
        <v>4.1398828070982185</v>
      </c>
      <c r="AV39">
        <f>AU39*1000/AA39</f>
        <v>46.709596431004066</v>
      </c>
      <c r="AW39">
        <f>(AV39-U39)</f>
        <v>7.0915925857892219</v>
      </c>
      <c r="AX39">
        <f>IF(D39,P39,(O39+P39)/2)</f>
        <v>30.530339241027832</v>
      </c>
      <c r="AY39">
        <f>0.61365*EXP(17.502*AX39/(240.97+AX39))</f>
        <v>4.3919682825768582</v>
      </c>
      <c r="AZ39">
        <f>IF(AW39&lt;&gt;0,(1000-(AV39+U39)/2)/AW39*AP39,0)</f>
        <v>3.7207522162151401</v>
      </c>
      <c r="BA39">
        <f>U39*AA39/1000</f>
        <v>3.5113532443515143</v>
      </c>
      <c r="BB39">
        <f>(AY39-BA39)</f>
        <v>0.88061503822534393</v>
      </c>
      <c r="BC39">
        <f>1/(1.6/F39+1.37/N39)</f>
        <v>2.6575486204059486</v>
      </c>
      <c r="BD39">
        <f>G39*AA39*0.001</f>
        <v>35.516253092150762</v>
      </c>
      <c r="BE39">
        <f>G39/S39</f>
        <v>1.0005976253934292</v>
      </c>
      <c r="BF39">
        <f>(1-AP39*AA39/AU39/F39)*100</f>
        <v>97.925585996720216</v>
      </c>
      <c r="BG39">
        <f>(S39-E39/(N39/1.35))</f>
        <v>404.1693690835134</v>
      </c>
      <c r="BH39">
        <f>E39*BF39/100/BG39</f>
        <v>-2.8307199608225336E-2</v>
      </c>
    </row>
    <row r="40" spans="1:60" x14ac:dyDescent="0.35">
      <c r="A40" s="1" t="s">
        <v>0</v>
      </c>
      <c r="B40" s="1" t="s">
        <v>2800</v>
      </c>
      <c r="K40" s="1">
        <v>2.72</v>
      </c>
    </row>
    <row r="41" spans="1:60" x14ac:dyDescent="0.35">
      <c r="A41" s="1" t="s">
        <v>0</v>
      </c>
      <c r="B41" s="1" t="s">
        <v>2799</v>
      </c>
      <c r="K41" s="1">
        <v>2.72</v>
      </c>
    </row>
    <row r="42" spans="1:60" x14ac:dyDescent="0.35">
      <c r="A42" s="1">
        <v>9</v>
      </c>
      <c r="B42" s="1" t="s">
        <v>2798</v>
      </c>
      <c r="C42" s="1">
        <v>2018.0000041127205</v>
      </c>
      <c r="D42" s="1">
        <v>0</v>
      </c>
      <c r="E42">
        <f>(R42-S42*(1000-T42)/(1000-U42))*AO42</f>
        <v>-12.65807136240435</v>
      </c>
      <c r="F42">
        <f>IF(AZ42&lt;&gt;0,1/(1/AZ42-1/N42),0)</f>
        <v>43.182130855697224</v>
      </c>
      <c r="G42">
        <f>((BC42-AP42/2)*S42-E42)/(BC42+AP42/2)</f>
        <v>401.76914730752929</v>
      </c>
      <c r="H42">
        <f>AP42*1000</f>
        <v>28.182584144817596</v>
      </c>
      <c r="I42">
        <f>(AU42-BA42)</f>
        <v>0.61325298435995279</v>
      </c>
      <c r="J42">
        <f>(P42+AT42*D42)</f>
        <v>29.733797073364258</v>
      </c>
      <c r="K42" s="1"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31.604948043823242</v>
      </c>
      <c r="P42" s="1">
        <v>29.733797073364258</v>
      </c>
      <c r="Q42" s="1">
        <v>31.720787048339844</v>
      </c>
      <c r="R42" s="1">
        <v>400.06851196289063</v>
      </c>
      <c r="S42" s="1">
        <v>401.2899169921875</v>
      </c>
      <c r="T42" s="1">
        <v>15.929555892944336</v>
      </c>
      <c r="U42" s="1">
        <v>40.420806884765625</v>
      </c>
      <c r="V42" s="1">
        <v>30.23619270324707</v>
      </c>
      <c r="W42" s="1">
        <v>76.723503112792969</v>
      </c>
      <c r="X42" s="1">
        <v>300.34442138671875</v>
      </c>
      <c r="Y42" s="1">
        <v>1000.8343505859375</v>
      </c>
      <c r="Z42" s="1">
        <v>7.5460463762283325E-2</v>
      </c>
      <c r="AA42" s="1">
        <v>88.629722595214844</v>
      </c>
      <c r="AB42" s="1">
        <v>6.2060885429382324</v>
      </c>
      <c r="AC42" s="1">
        <v>0.45356610417366028</v>
      </c>
      <c r="AD42" s="1">
        <v>6.892143189907074E-2</v>
      </c>
      <c r="AE42" s="1">
        <v>1.006945688277483E-2</v>
      </c>
      <c r="AF42" s="1">
        <v>5.9690110385417938E-2</v>
      </c>
      <c r="AG42" s="1">
        <v>2.5772327557206154E-2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1.1042074315688186</v>
      </c>
      <c r="AP42">
        <f>(U42-T42)/(1000-U42)*AO42</f>
        <v>2.8182584144817596E-2</v>
      </c>
      <c r="AQ42">
        <f>(P42+273.15)</f>
        <v>302.88379707336424</v>
      </c>
      <c r="AR42">
        <f>(O42+273.15)</f>
        <v>304.75494804382322</v>
      </c>
      <c r="AS42">
        <f>(Y42*AK42+Z42*AL42)*AM42</f>
        <v>160.13349251448744</v>
      </c>
      <c r="AT42">
        <f>((AS42+0.00000010773*(AR42^4-AQ42^4))-AP42*44100)/(L42*0.92*2*29.3+0.00000043092*AQ42^3)</f>
        <v>-8.3240422047154237</v>
      </c>
      <c r="AU42">
        <f>0.61365*EXP(17.502*J42/(240.97+J42))</f>
        <v>4.1957378856314804</v>
      </c>
      <c r="AV42">
        <f>AU42*1000/AA42</f>
        <v>47.340076926496103</v>
      </c>
      <c r="AW42">
        <f>(AV42-U42)</f>
        <v>6.9192700417304778</v>
      </c>
      <c r="AX42">
        <f>IF(D42,P42,(O42+P42)/2)</f>
        <v>30.66937255859375</v>
      </c>
      <c r="AY42">
        <f>0.61365*EXP(17.502*AX42/(240.97+AX42))</f>
        <v>4.427026777175584</v>
      </c>
      <c r="AZ42">
        <f>IF(AW42&lt;&gt;0,(1000-(AV42+U42)/2)/AW42*AP42,0)</f>
        <v>3.8943298550263434</v>
      </c>
      <c r="BA42">
        <f>U42*AA42/1000</f>
        <v>3.5824849012715276</v>
      </c>
      <c r="BB42">
        <f>(AY42-BA42)</f>
        <v>0.84454187590405638</v>
      </c>
      <c r="BC42">
        <f>1/(1.6/F42+1.37/N42)</f>
        <v>2.800180817034446</v>
      </c>
      <c r="BD42">
        <f>G42*AA42*0.001</f>
        <v>35.608688073182336</v>
      </c>
      <c r="BE42">
        <f>G42/S42</f>
        <v>1.0011942246616456</v>
      </c>
      <c r="BF42">
        <f>(1-AP42*AA42/AU42/F42)*100</f>
        <v>98.621369812437393</v>
      </c>
      <c r="BG42">
        <f>(S42-E42/(N42/1.35))</f>
        <v>405.28220832970504</v>
      </c>
      <c r="BH42">
        <f>E42*BF42/100/BG42</f>
        <v>-3.0802149990466401E-2</v>
      </c>
    </row>
    <row r="43" spans="1:60" x14ac:dyDescent="0.35">
      <c r="A43" s="1" t="s">
        <v>0</v>
      </c>
      <c r="B43" s="1" t="s">
        <v>2797</v>
      </c>
      <c r="K43" s="1">
        <v>2.72</v>
      </c>
    </row>
    <row r="44" spans="1:60" x14ac:dyDescent="0.35">
      <c r="A44" s="1" t="s">
        <v>0</v>
      </c>
      <c r="B44" s="1" t="s">
        <v>2796</v>
      </c>
      <c r="K44" s="1">
        <v>2.72</v>
      </c>
    </row>
    <row r="45" spans="1:60" x14ac:dyDescent="0.35">
      <c r="A45" s="1">
        <v>10</v>
      </c>
      <c r="B45" s="1" t="s">
        <v>2795</v>
      </c>
      <c r="C45" s="1">
        <v>2225.5000041015446</v>
      </c>
      <c r="D45" s="1">
        <v>0</v>
      </c>
      <c r="E45">
        <f>(R45-S45*(1000-T45)/(1000-U45))*AO45</f>
        <v>-13.269893508050306</v>
      </c>
      <c r="F45">
        <f>IF(AZ45&lt;&gt;0,1/(1/AZ45-1/N45),0)</f>
        <v>91.440421545878138</v>
      </c>
      <c r="G45">
        <f>((BC45-AP45/2)*S45-E45)/(BC45+AP45/2)</f>
        <v>401.9945964361894</v>
      </c>
      <c r="H45">
        <f>AP45*1000</f>
        <v>28.920992114832714</v>
      </c>
      <c r="I45">
        <f>(AU45-BA45)</f>
        <v>0.59886602654508492</v>
      </c>
      <c r="J45">
        <f>(P45+AT45*D45)</f>
        <v>30.012317657470703</v>
      </c>
      <c r="K45" s="1"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31.677820205688477</v>
      </c>
      <c r="P45" s="1">
        <v>30.012317657470703</v>
      </c>
      <c r="Q45" s="1">
        <v>31.774085998535156</v>
      </c>
      <c r="R45" s="1">
        <v>399.93359375</v>
      </c>
      <c r="S45" s="1">
        <v>401.43698120117188</v>
      </c>
      <c r="T45" s="1">
        <v>16.235012054443359</v>
      </c>
      <c r="U45" s="1">
        <v>41.345458984375</v>
      </c>
      <c r="V45" s="1">
        <v>30.690168380737305</v>
      </c>
      <c r="W45" s="1">
        <v>78.158187866210938</v>
      </c>
      <c r="X45" s="1">
        <v>300.32382202148438</v>
      </c>
      <c r="Y45" s="1">
        <v>1250.030517578125</v>
      </c>
      <c r="Z45" s="1">
        <v>1.1433535255491734E-3</v>
      </c>
      <c r="AA45" s="1">
        <v>88.633651733398438</v>
      </c>
      <c r="AB45" s="1">
        <v>6.2052645683288574</v>
      </c>
      <c r="AC45" s="1">
        <v>0.44073441624641418</v>
      </c>
      <c r="AD45" s="1">
        <v>6.9514788687229156E-2</v>
      </c>
      <c r="AE45" s="1">
        <v>8.1267822533845901E-3</v>
      </c>
      <c r="AF45" s="1">
        <v>4.0855500847101212E-2</v>
      </c>
      <c r="AG45" s="1">
        <v>2.482028491795063E-2</v>
      </c>
      <c r="AH45" s="1">
        <v>0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1.1041316986083982</v>
      </c>
      <c r="AP45">
        <f>(U45-T45)/(1000-U45)*AO45</f>
        <v>2.8920992114832712E-2</v>
      </c>
      <c r="AQ45">
        <f>(P45+273.15)</f>
        <v>303.16231765747068</v>
      </c>
      <c r="AR45">
        <f>(O45+273.15)</f>
        <v>304.82782020568845</v>
      </c>
      <c r="AS45">
        <f>(Y45*AK45+Z45*AL45)*AM45</f>
        <v>200.0048783420425</v>
      </c>
      <c r="AT45">
        <f>((AS45+0.00000010773*(AR45^4-AQ45^4))-AP45*44100)/(L45*0.92*2*29.3+0.00000043092*AQ45^3)</f>
        <v>-8.2837523144815677</v>
      </c>
      <c r="AU45">
        <f>0.61365*EXP(17.502*J45/(240.97+J45))</f>
        <v>4.2634650389236883</v>
      </c>
      <c r="AV45">
        <f>AU45*1000/AA45</f>
        <v>48.102102932053214</v>
      </c>
      <c r="AW45">
        <f>(AV45-U45)</f>
        <v>6.7566439476782136</v>
      </c>
      <c r="AX45">
        <f>IF(D45,P45,(O45+P45)/2)</f>
        <v>30.84506893157959</v>
      </c>
      <c r="AY45">
        <f>0.61365*EXP(17.502*AX45/(240.97+AX45))</f>
        <v>4.471678723981988</v>
      </c>
      <c r="AZ45">
        <f>IF(AW45&lt;&gt;0,(1000-(AV45+U45)/2)/AW45*AP45,0)</f>
        <v>4.0889435957163833</v>
      </c>
      <c r="BA45">
        <f>U45*AA45/1000</f>
        <v>3.6645990123786034</v>
      </c>
      <c r="BB45">
        <f>(AY45-BA45)</f>
        <v>0.80707971160338454</v>
      </c>
      <c r="BC45">
        <f>1/(1.6/F45+1.37/N45)</f>
        <v>2.9623909884198052</v>
      </c>
      <c r="BD45">
        <f>G45*AA45*0.001</f>
        <v>35.630249059233265</v>
      </c>
      <c r="BE45">
        <f>G45/S45</f>
        <v>1.0013890479978926</v>
      </c>
      <c r="BF45">
        <f>(1-AP45*AA45/AU45/F45)*100</f>
        <v>99.342477067711059</v>
      </c>
      <c r="BG45">
        <f>(S45-E45/(N45/1.35))</f>
        <v>405.62223813212245</v>
      </c>
      <c r="BH45">
        <f>E45*BF45/100/BG45</f>
        <v>-3.2499798274991519E-2</v>
      </c>
    </row>
    <row r="46" spans="1:60" x14ac:dyDescent="0.35">
      <c r="A46" s="1" t="s">
        <v>0</v>
      </c>
      <c r="B46" s="1" t="s">
        <v>2794</v>
      </c>
      <c r="K46" s="1">
        <v>2.72</v>
      </c>
    </row>
    <row r="47" spans="1:60" x14ac:dyDescent="0.35">
      <c r="A47" s="1" t="s">
        <v>0</v>
      </c>
      <c r="B47" s="1" t="s">
        <v>2793</v>
      </c>
      <c r="K47" s="1">
        <v>2.72</v>
      </c>
    </row>
    <row r="48" spans="1:60" x14ac:dyDescent="0.35">
      <c r="A48" s="1">
        <v>11</v>
      </c>
      <c r="B48" s="1" t="s">
        <v>2792</v>
      </c>
      <c r="C48" s="1">
        <v>2433.0000040903687</v>
      </c>
      <c r="D48" s="1">
        <v>0</v>
      </c>
      <c r="E48">
        <f>(R48-S48*(1000-T48)/(1000-U48))*AO48</f>
        <v>-14.694298567931538</v>
      </c>
      <c r="F48">
        <f>IF(AZ48&lt;&gt;0,1/(1/AZ48-1/N48),0)</f>
        <v>-132.88053382608345</v>
      </c>
      <c r="G48">
        <f>((BC48-AP48/2)*S48-E48)/(BC48+AP48/2)</f>
        <v>403.06748495727663</v>
      </c>
      <c r="H48">
        <f>AP48*1000</f>
        <v>29.942054467527321</v>
      </c>
      <c r="I48">
        <f>(AU48-BA48)</f>
        <v>0.57260808216514958</v>
      </c>
      <c r="J48">
        <f>(P48+AT48*D48)</f>
        <v>30.322036743164063</v>
      </c>
      <c r="K48" s="1"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31.773242950439453</v>
      </c>
      <c r="P48" s="1">
        <v>30.322036743164063</v>
      </c>
      <c r="Q48" s="1">
        <v>31.847160339355469</v>
      </c>
      <c r="R48" s="1">
        <v>399.85458374023438</v>
      </c>
      <c r="S48" s="1">
        <v>402.25497436523438</v>
      </c>
      <c r="T48" s="1">
        <v>16.534013748168945</v>
      </c>
      <c r="U48" s="1">
        <v>42.503402709960938</v>
      </c>
      <c r="V48" s="1">
        <v>31.087158203125</v>
      </c>
      <c r="W48" s="1">
        <v>79.914657592773438</v>
      </c>
      <c r="X48" s="1">
        <v>300.27972412109375</v>
      </c>
      <c r="Y48" s="1">
        <v>1599.3826904296875</v>
      </c>
      <c r="Z48" s="1">
        <v>0.26297461986541748</v>
      </c>
      <c r="AA48" s="1">
        <v>88.634963989257813</v>
      </c>
      <c r="AB48" s="1">
        <v>6.2712464332580566</v>
      </c>
      <c r="AC48" s="1">
        <v>0.41823229193687439</v>
      </c>
      <c r="AD48" s="1">
        <v>8.5197865962982178E-2</v>
      </c>
      <c r="AE48" s="1">
        <v>1.4676612801849842E-2</v>
      </c>
      <c r="AF48" s="1">
        <v>2.7893589809536934E-2</v>
      </c>
      <c r="AG48" s="1">
        <v>2.9250267893075943E-2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1.1039695739746092</v>
      </c>
      <c r="AP48">
        <f>(U48-T48)/(1000-U48)*AO48</f>
        <v>2.9942054467527322E-2</v>
      </c>
      <c r="AQ48">
        <f>(P48+273.15)</f>
        <v>303.47203674316404</v>
      </c>
      <c r="AR48">
        <f>(O48+273.15)</f>
        <v>304.92324295043943</v>
      </c>
      <c r="AS48">
        <f>(Y48*AK48+Z48*AL48)*AM48</f>
        <v>255.90122474891177</v>
      </c>
      <c r="AT48">
        <f>((AS48+0.00000010773*(AR48^4-AQ48^4))-AP48*44100)/(L48*0.92*2*29.3+0.00000043092*AQ48^3)</f>
        <v>-8.2161555385921599</v>
      </c>
      <c r="AU48">
        <f>0.61365*EXP(17.502*J48/(240.97+J48))</f>
        <v>4.3398956507834603</v>
      </c>
      <c r="AV48">
        <f>AU48*1000/AA48</f>
        <v>48.963698471287664</v>
      </c>
      <c r="AW48">
        <f>(AV48-U48)</f>
        <v>6.4602957613267264</v>
      </c>
      <c r="AX48">
        <f>IF(D48,P48,(O48+P48)/2)</f>
        <v>31.047639846801758</v>
      </c>
      <c r="AY48">
        <f>0.61365*EXP(17.502*AX48/(240.97+AX48))</f>
        <v>4.5236471090705148</v>
      </c>
      <c r="AZ48">
        <f>IF(AW48&lt;&gt;0,(1000-(AV48+U48)/2)/AW48*AP48,0)</f>
        <v>4.4228157750600516</v>
      </c>
      <c r="BA48">
        <f>U48*AA48/1000</f>
        <v>3.7672875686183107</v>
      </c>
      <c r="BB48">
        <f>(AY48-BA48)</f>
        <v>0.7563595404522041</v>
      </c>
      <c r="BC48">
        <f>1/(1.6/F48+1.37/N48)</f>
        <v>3.2464734900531949</v>
      </c>
      <c r="BD48">
        <f>G48*AA48*0.001</f>
        <v>35.725872014428937</v>
      </c>
      <c r="BE48">
        <f>G48/S48</f>
        <v>1.002019889482596</v>
      </c>
      <c r="BF48">
        <f>(1-AP48*AA48/AU48/F48)*100</f>
        <v>100.46019936714342</v>
      </c>
      <c r="BG48">
        <f>(S48-E48/(N48/1.35))</f>
        <v>406.88948140853381</v>
      </c>
      <c r="BH48">
        <f>E48*BF48/100/BG48</f>
        <v>-3.6279929345545664E-2</v>
      </c>
    </row>
    <row r="49" spans="1:60" x14ac:dyDescent="0.35">
      <c r="A49" s="1" t="s">
        <v>0</v>
      </c>
      <c r="B49" s="1" t="s">
        <v>2791</v>
      </c>
      <c r="K49" s="1">
        <v>2.72</v>
      </c>
    </row>
    <row r="50" spans="1:60" x14ac:dyDescent="0.35">
      <c r="A50" s="1" t="s">
        <v>0</v>
      </c>
      <c r="B50" s="1" t="s">
        <v>2786</v>
      </c>
      <c r="K50" s="1">
        <v>2.72</v>
      </c>
    </row>
    <row r="51" spans="1:60" x14ac:dyDescent="0.35">
      <c r="A51" s="1">
        <v>12</v>
      </c>
      <c r="B51" s="1" t="s">
        <v>2790</v>
      </c>
      <c r="C51" s="1">
        <v>2641.5000040791929</v>
      </c>
      <c r="D51" s="1">
        <v>0</v>
      </c>
      <c r="E51">
        <f>(R51-S51*(1000-T51)/(1000-U51))*AO51</f>
        <v>-15.216515363929354</v>
      </c>
      <c r="F51">
        <f>IF(AZ51&lt;&gt;0,1/(1/AZ51-1/N51),0)</f>
        <v>-37.813876200638227</v>
      </c>
      <c r="G51">
        <f>((BC51-AP51/2)*S51-E51)/(BC51+AP51/2)</f>
        <v>403.13370924237023</v>
      </c>
      <c r="H51">
        <f>AP51*1000</f>
        <v>31.303913660348343</v>
      </c>
      <c r="I51">
        <f>(AU51-BA51)</f>
        <v>0.54777746078005762</v>
      </c>
      <c r="J51">
        <f>(P51+AT51*D51)</f>
        <v>30.730524063110352</v>
      </c>
      <c r="K51" s="1"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31.907299041748047</v>
      </c>
      <c r="P51" s="1">
        <v>30.730524063110352</v>
      </c>
      <c r="Q51" s="1">
        <v>31.945985794067383</v>
      </c>
      <c r="R51" s="1">
        <v>400.03683471679688</v>
      </c>
      <c r="S51" s="1">
        <v>402.40927124023438</v>
      </c>
      <c r="T51" s="1">
        <v>16.838798522949219</v>
      </c>
      <c r="U51" s="1">
        <v>43.94403076171875</v>
      </c>
      <c r="V51" s="1">
        <v>31.418752670288086</v>
      </c>
      <c r="W51" s="1">
        <v>81.993179321289063</v>
      </c>
      <c r="X51" s="1">
        <v>300.32931518554688</v>
      </c>
      <c r="Y51" s="1">
        <v>1999.546875</v>
      </c>
      <c r="Z51" s="1">
        <v>2.0580761134624481E-2</v>
      </c>
      <c r="AA51" s="1">
        <v>88.62969970703125</v>
      </c>
      <c r="AB51" s="1">
        <v>6.2551498413085938</v>
      </c>
      <c r="AC51" s="1">
        <v>0.37091535329818726</v>
      </c>
      <c r="AD51" s="1">
        <v>8.9632339775562286E-2</v>
      </c>
      <c r="AE51" s="1">
        <v>8.1947566941380501E-3</v>
      </c>
      <c r="AF51" s="1">
        <v>6.5156117081642151E-2</v>
      </c>
      <c r="AG51" s="1">
        <v>2.9634488746523857E-2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1.1041518940645103</v>
      </c>
      <c r="AP51">
        <f>(U51-T51)/(1000-U51)*AO51</f>
        <v>3.1303913660348341E-2</v>
      </c>
      <c r="AQ51">
        <f>(P51+273.15)</f>
        <v>303.88052406311033</v>
      </c>
      <c r="AR51">
        <f>(O51+273.15)</f>
        <v>305.05729904174802</v>
      </c>
      <c r="AS51">
        <f>(Y51*AK51+Z51*AL51)*AM51</f>
        <v>319.92749284906313</v>
      </c>
      <c r="AT51">
        <f>((AS51+0.00000010773*(AR51^4-AQ51^4))-AP51*44100)/(L51*0.92*2*29.3+0.00000043092*AQ51^3)</f>
        <v>-8.2077012681104176</v>
      </c>
      <c r="AU51">
        <f>0.61365*EXP(17.502*J51/(240.97+J51))</f>
        <v>4.442523711107734</v>
      </c>
      <c r="AV51">
        <f>AU51*1000/AA51</f>
        <v>50.124548833998766</v>
      </c>
      <c r="AW51">
        <f>(AV51-U51)</f>
        <v>6.1805180722800159</v>
      </c>
      <c r="AX51">
        <f>IF(D51,P51,(O51+P51)/2)</f>
        <v>31.318911552429199</v>
      </c>
      <c r="AY51">
        <f>0.61365*EXP(17.502*AX51/(240.97+AX51))</f>
        <v>4.5940637520005447</v>
      </c>
      <c r="AZ51">
        <f>IF(AW51&lt;&gt;0,(1000-(AV51+U51)/2)/AW51*AP51,0)</f>
        <v>4.826708046892807</v>
      </c>
      <c r="BA51">
        <f>U51*AA51/1000</f>
        <v>3.8947462503276764</v>
      </c>
      <c r="BB51">
        <f>(AY51-BA51)</f>
        <v>0.69931750167286832</v>
      </c>
      <c r="BC51">
        <f>1/(1.6/F51+1.37/N51)</f>
        <v>3.6002962308382664</v>
      </c>
      <c r="BD51">
        <f>G51*AA51*0.001</f>
        <v>35.729619591932916</v>
      </c>
      <c r="BE51">
        <f>G51/S51</f>
        <v>1.0018002517683131</v>
      </c>
      <c r="BF51">
        <f>(1-AP51*AA51/AU51/F51)*100</f>
        <v>101.65156991220805</v>
      </c>
      <c r="BG51">
        <f>(S51-E51/(N51/1.35))</f>
        <v>407.20848280535853</v>
      </c>
      <c r="BH51">
        <f>E51*BF51/100/BG51</f>
        <v>-3.7985030780314046E-2</v>
      </c>
    </row>
    <row r="52" spans="1:60" x14ac:dyDescent="0.35">
      <c r="A52" s="1" t="s">
        <v>0</v>
      </c>
      <c r="B52" s="1" t="s">
        <v>2789</v>
      </c>
      <c r="K52" s="1">
        <v>2.8804799999999999</v>
      </c>
    </row>
    <row r="53" spans="1:60" x14ac:dyDescent="0.35">
      <c r="A53" s="1" t="s">
        <v>0</v>
      </c>
      <c r="B53" s="1" t="s">
        <v>2788</v>
      </c>
    </row>
    <row r="54" spans="1:60" x14ac:dyDescent="0.35">
      <c r="A54" s="1" t="s">
        <v>0</v>
      </c>
      <c r="B54" s="1" t="s">
        <v>2787</v>
      </c>
    </row>
    <row r="55" spans="1:60" x14ac:dyDescent="0.35">
      <c r="A55" s="1" t="s">
        <v>0</v>
      </c>
      <c r="B55" s="1" t="s">
        <v>2786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C91878-B288-4341-AC10-FBF622571094}">
  <dimension ref="A1:BD55"/>
  <sheetViews>
    <sheetView zoomScale="50" workbookViewId="0">
      <selection activeCell="K18" sqref="K18:K51"/>
    </sheetView>
  </sheetViews>
  <sheetFormatPr defaultRowHeight="14.5" x14ac:dyDescent="0.35"/>
  <sheetData>
    <row r="1" spans="1:56" x14ac:dyDescent="0.35">
      <c r="A1" s="1" t="s">
        <v>70</v>
      </c>
    </row>
    <row r="2" spans="1:56" x14ac:dyDescent="0.35">
      <c r="A2" s="1" t="s">
        <v>2242</v>
      </c>
    </row>
    <row r="3" spans="1:56" x14ac:dyDescent="0.35">
      <c r="A3" s="1" t="s">
        <v>69</v>
      </c>
      <c r="B3" s="1" t="s">
        <v>68</v>
      </c>
    </row>
    <row r="4" spans="1:56" x14ac:dyDescent="0.35">
      <c r="A4" s="1" t="s">
        <v>67</v>
      </c>
      <c r="B4" s="1" t="s">
        <v>66</v>
      </c>
      <c r="C4" s="1">
        <v>1</v>
      </c>
      <c r="D4" s="1">
        <v>0.15999999642372131</v>
      </c>
    </row>
    <row r="5" spans="1:56" x14ac:dyDescent="0.35">
      <c r="A5" s="1" t="s">
        <v>65</v>
      </c>
      <c r="B5" s="1">
        <v>4</v>
      </c>
    </row>
    <row r="6" spans="1:56" x14ac:dyDescent="0.35">
      <c r="A6" s="1" t="s">
        <v>64</v>
      </c>
      <c r="B6" s="1" t="s">
        <v>63</v>
      </c>
    </row>
    <row r="7" spans="1:56" x14ac:dyDescent="0.35">
      <c r="A7" s="1" t="s">
        <v>0</v>
      </c>
      <c r="B7" s="1" t="s">
        <v>62</v>
      </c>
    </row>
    <row r="9" spans="1:56" x14ac:dyDescent="0.35">
      <c r="A9" s="1" t="s">
        <v>61</v>
      </c>
      <c r="B9" s="1" t="s">
        <v>60</v>
      </c>
      <c r="C9" s="1" t="s">
        <v>59</v>
      </c>
      <c r="D9" s="1" t="s">
        <v>58</v>
      </c>
      <c r="E9" s="1" t="s">
        <v>57</v>
      </c>
      <c r="F9" s="1" t="s">
        <v>56</v>
      </c>
      <c r="G9" s="1" t="s">
        <v>55</v>
      </c>
      <c r="H9" s="1" t="s">
        <v>54</v>
      </c>
      <c r="I9" s="1" t="s">
        <v>53</v>
      </c>
      <c r="J9" s="1" t="s">
        <v>52</v>
      </c>
      <c r="K9" s="1" t="s">
        <v>51</v>
      </c>
      <c r="L9" s="1" t="s">
        <v>50</v>
      </c>
      <c r="M9" s="1" t="s">
        <v>49</v>
      </c>
      <c r="N9" s="1" t="s">
        <v>48</v>
      </c>
      <c r="O9" s="1" t="s">
        <v>47</v>
      </c>
      <c r="P9" s="1" t="s">
        <v>46</v>
      </c>
      <c r="Q9" s="1" t="s">
        <v>45</v>
      </c>
      <c r="R9" s="1" t="s">
        <v>44</v>
      </c>
      <c r="S9" s="1" t="s">
        <v>43</v>
      </c>
      <c r="T9" s="1" t="s">
        <v>42</v>
      </c>
      <c r="U9" s="1" t="s">
        <v>41</v>
      </c>
      <c r="V9" s="1" t="s">
        <v>40</v>
      </c>
      <c r="W9" s="1" t="s">
        <v>39</v>
      </c>
      <c r="X9" s="1" t="s">
        <v>38</v>
      </c>
      <c r="Y9" s="1" t="s">
        <v>37</v>
      </c>
      <c r="Z9" s="1" t="s">
        <v>36</v>
      </c>
      <c r="AA9" s="1" t="s">
        <v>35</v>
      </c>
      <c r="AB9" s="1" t="s">
        <v>34</v>
      </c>
      <c r="AC9" s="1" t="s">
        <v>33</v>
      </c>
      <c r="AD9" s="1" t="s">
        <v>32</v>
      </c>
      <c r="AE9" s="1" t="s">
        <v>31</v>
      </c>
      <c r="AF9" s="1" t="s">
        <v>30</v>
      </c>
      <c r="AG9" s="1" t="s">
        <v>29</v>
      </c>
      <c r="AH9" s="1" t="s">
        <v>28</v>
      </c>
      <c r="AI9" s="1" t="s">
        <v>27</v>
      </c>
      <c r="AJ9" s="1" t="s">
        <v>26</v>
      </c>
      <c r="AK9" s="1" t="s">
        <v>25</v>
      </c>
      <c r="AL9" s="1" t="s">
        <v>24</v>
      </c>
      <c r="AM9" s="1" t="s">
        <v>23</v>
      </c>
      <c r="AN9" s="1" t="s">
        <v>22</v>
      </c>
      <c r="AO9" s="1" t="s">
        <v>21</v>
      </c>
      <c r="AP9" s="1" t="s">
        <v>20</v>
      </c>
      <c r="AQ9" s="1" t="s">
        <v>19</v>
      </c>
      <c r="AR9" s="1" t="s">
        <v>18</v>
      </c>
      <c r="AS9" s="1" t="s">
        <v>17</v>
      </c>
      <c r="AT9" s="1" t="s">
        <v>16</v>
      </c>
      <c r="AU9" s="1" t="s">
        <v>15</v>
      </c>
      <c r="AV9" s="1" t="s">
        <v>14</v>
      </c>
      <c r="AW9" s="1" t="s">
        <v>13</v>
      </c>
      <c r="AX9" s="1" t="s">
        <v>12</v>
      </c>
      <c r="AY9" s="1" t="s">
        <v>11</v>
      </c>
      <c r="AZ9" s="1" t="s">
        <v>10</v>
      </c>
      <c r="BA9" s="1" t="s">
        <v>9</v>
      </c>
      <c r="BB9" s="1" t="s">
        <v>8</v>
      </c>
      <c r="BC9" s="1" t="s">
        <v>7</v>
      </c>
      <c r="BD9" s="1" t="s">
        <v>6</v>
      </c>
    </row>
    <row r="10" spans="1:56" x14ac:dyDescent="0.35">
      <c r="A10" s="1" t="s">
        <v>5</v>
      </c>
      <c r="B10" s="1" t="s">
        <v>5</v>
      </c>
      <c r="C10" s="1" t="s">
        <v>5</v>
      </c>
      <c r="D10" s="1" t="s">
        <v>5</v>
      </c>
      <c r="E10" s="1" t="s">
        <v>4</v>
      </c>
      <c r="F10" s="1" t="s">
        <v>4</v>
      </c>
      <c r="G10" s="1" t="s">
        <v>4</v>
      </c>
      <c r="H10" s="1" t="s">
        <v>4</v>
      </c>
      <c r="I10" s="1" t="s">
        <v>4</v>
      </c>
      <c r="J10" s="1" t="s">
        <v>4</v>
      </c>
      <c r="K10" s="1" t="s">
        <v>5</v>
      </c>
      <c r="L10" s="1" t="s">
        <v>4</v>
      </c>
      <c r="M10" s="1" t="s">
        <v>5</v>
      </c>
      <c r="N10" s="1" t="s">
        <v>4</v>
      </c>
      <c r="O10" s="1" t="s">
        <v>5</v>
      </c>
      <c r="P10" s="1" t="s">
        <v>5</v>
      </c>
      <c r="Q10" s="1" t="s">
        <v>5</v>
      </c>
      <c r="R10" s="1" t="s">
        <v>5</v>
      </c>
      <c r="S10" s="1" t="s">
        <v>5</v>
      </c>
      <c r="T10" s="1" t="s">
        <v>5</v>
      </c>
      <c r="U10" s="1" t="s">
        <v>5</v>
      </c>
      <c r="V10" s="1" t="s">
        <v>5</v>
      </c>
      <c r="W10" s="1" t="s">
        <v>5</v>
      </c>
      <c r="X10" s="1" t="s">
        <v>5</v>
      </c>
      <c r="Y10" s="1" t="s">
        <v>5</v>
      </c>
      <c r="Z10" s="1" t="s">
        <v>5</v>
      </c>
      <c r="AA10" s="1" t="s">
        <v>5</v>
      </c>
      <c r="AB10" s="1" t="s">
        <v>5</v>
      </c>
      <c r="AC10" s="1" t="s">
        <v>5</v>
      </c>
      <c r="AD10" s="1" t="s">
        <v>5</v>
      </c>
      <c r="AE10" s="1" t="s">
        <v>5</v>
      </c>
      <c r="AF10" s="1" t="s">
        <v>5</v>
      </c>
      <c r="AG10" s="1" t="s">
        <v>5</v>
      </c>
      <c r="AH10" s="1" t="s">
        <v>5</v>
      </c>
      <c r="AI10" s="1" t="s">
        <v>5</v>
      </c>
      <c r="AJ10" s="1" t="s">
        <v>5</v>
      </c>
      <c r="AK10" s="1" t="s">
        <v>4</v>
      </c>
      <c r="AL10" s="1" t="s">
        <v>4</v>
      </c>
      <c r="AM10" s="1" t="s">
        <v>4</v>
      </c>
      <c r="AN10" s="1" t="s">
        <v>4</v>
      </c>
      <c r="AO10" s="1" t="s">
        <v>4</v>
      </c>
      <c r="AP10" s="1" t="s">
        <v>4</v>
      </c>
      <c r="AQ10" s="1" t="s">
        <v>4</v>
      </c>
      <c r="AR10" s="1" t="s">
        <v>4</v>
      </c>
      <c r="AS10" s="1" t="s">
        <v>4</v>
      </c>
      <c r="AT10" s="1" t="s">
        <v>4</v>
      </c>
      <c r="AU10" s="1" t="s">
        <v>4</v>
      </c>
      <c r="AV10" s="1" t="s">
        <v>4</v>
      </c>
      <c r="AW10" s="1" t="s">
        <v>4</v>
      </c>
      <c r="AX10" s="1" t="s">
        <v>4</v>
      </c>
      <c r="AY10" s="1" t="s">
        <v>4</v>
      </c>
      <c r="AZ10" s="1" t="s">
        <v>4</v>
      </c>
      <c r="BA10" s="1" t="s">
        <v>4</v>
      </c>
      <c r="BB10" s="1" t="s">
        <v>4</v>
      </c>
      <c r="BC10" s="1" t="s">
        <v>4</v>
      </c>
      <c r="BD10" s="1" t="s">
        <v>4</v>
      </c>
    </row>
    <row r="11" spans="1:56" x14ac:dyDescent="0.35">
      <c r="A11" s="1" t="s">
        <v>0</v>
      </c>
      <c r="B11" s="1" t="s">
        <v>2241</v>
      </c>
    </row>
    <row r="12" spans="1:56" x14ac:dyDescent="0.35">
      <c r="A12" s="1" t="s">
        <v>0</v>
      </c>
      <c r="B12" s="1" t="s">
        <v>2240</v>
      </c>
    </row>
    <row r="13" spans="1:56" x14ac:dyDescent="0.35">
      <c r="A13" s="1" t="s">
        <v>0</v>
      </c>
      <c r="B13" s="1" t="s">
        <v>2239</v>
      </c>
    </row>
    <row r="14" spans="1:56" x14ac:dyDescent="0.35">
      <c r="A14" s="1" t="s">
        <v>0</v>
      </c>
      <c r="B14" s="1" t="s">
        <v>2238</v>
      </c>
    </row>
    <row r="15" spans="1:56" x14ac:dyDescent="0.35">
      <c r="A15" s="1" t="s">
        <v>0</v>
      </c>
      <c r="B15" s="1" t="s">
        <v>2237</v>
      </c>
    </row>
    <row r="16" spans="1:56" x14ac:dyDescent="0.35">
      <c r="A16" s="1" t="s">
        <v>0</v>
      </c>
      <c r="B16" s="1" t="s">
        <v>2236</v>
      </c>
    </row>
    <row r="17" spans="1:56" x14ac:dyDescent="0.35">
      <c r="A17" s="1" t="s">
        <v>0</v>
      </c>
      <c r="B17" s="1" t="s">
        <v>2235</v>
      </c>
    </row>
    <row r="18" spans="1:56" x14ac:dyDescent="0.35">
      <c r="A18" s="1">
        <v>1</v>
      </c>
      <c r="B18" s="1" t="s">
        <v>2234</v>
      </c>
      <c r="C18" s="1">
        <v>462.50000278279185</v>
      </c>
      <c r="D18" s="1">
        <v>0</v>
      </c>
      <c r="E18">
        <f>(R18-S18*(1000-T18)/(1000-U18))*AK18</f>
        <v>-3.4083339641492025</v>
      </c>
      <c r="F18">
        <f>IF(AV18&lt;&gt;0,1/(1/AV18-1/N18),0)</f>
        <v>2.5411026732482855</v>
      </c>
      <c r="G18">
        <f>((AY18-AL18/2)*S18-E18)/(AY18+AL18/2)</f>
        <v>382.03551741980993</v>
      </c>
      <c r="H18">
        <f>AL18*1000</f>
        <v>33.69480933362415</v>
      </c>
      <c r="I18">
        <f>(AQ18-AW18)</f>
        <v>1.7951197173245754</v>
      </c>
      <c r="J18">
        <f>(P18+AP18*D18)</f>
        <v>30.684537887573242</v>
      </c>
      <c r="K18" s="1"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31.883003234863281</v>
      </c>
      <c r="P18" s="1">
        <v>30.684537887573242</v>
      </c>
      <c r="Q18" s="1">
        <v>31.981801986694336</v>
      </c>
      <c r="R18" s="1">
        <v>400.025390625</v>
      </c>
      <c r="S18" s="1">
        <v>391.1700439453125</v>
      </c>
      <c r="T18" s="1">
        <v>0.16428188979625702</v>
      </c>
      <c r="U18" s="1">
        <v>29.788612365722656</v>
      </c>
      <c r="V18" s="1">
        <v>0.30643555521965027</v>
      </c>
      <c r="W18" s="1">
        <v>55.564800262451172</v>
      </c>
      <c r="X18" s="1">
        <v>300.15786743164063</v>
      </c>
      <c r="Y18" s="1">
        <v>-0.13446506857872009</v>
      </c>
      <c r="Z18" s="1">
        <v>0.13016916811466217</v>
      </c>
      <c r="AA18" s="1">
        <v>88.481658935546875</v>
      </c>
      <c r="AB18" s="1">
        <v>6.5749053955078125</v>
      </c>
      <c r="AC18" s="1">
        <v>0.69791752099990845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1.103521571439855</v>
      </c>
      <c r="AL18">
        <f>(U18-T18)/(1000-U18)*AK18</f>
        <v>3.3694809333624148E-2</v>
      </c>
      <c r="AM18">
        <f>(P18+273.15)</f>
        <v>303.83453788757322</v>
      </c>
      <c r="AN18">
        <f>(O18+273.15)</f>
        <v>305.03300323486326</v>
      </c>
      <c r="AO18">
        <f>(Y18*AG18+Z18*AH18)*AI18</f>
        <v>-2.1514410491710656E-2</v>
      </c>
      <c r="AP18">
        <f>((AO18+0.00000010773*(AN18^4-AM18^4))-AL18*44100)/(L18*51.4+0.00000043092*AM18^3)</f>
        <v>-12.051529579347591</v>
      </c>
      <c r="AQ18">
        <f>0.61365*EXP(17.502*J18/(240.97+J18))</f>
        <v>4.4308655568316615</v>
      </c>
      <c r="AR18">
        <f>AQ18*1000/AA18</f>
        <v>50.076655548007508</v>
      </c>
      <c r="AS18">
        <f>(AR18-U18)</f>
        <v>20.288043182284852</v>
      </c>
      <c r="AT18">
        <f>IF(D18,P18,(O18+P18)/2)</f>
        <v>31.283770561218262</v>
      </c>
      <c r="AU18">
        <f>0.61365*EXP(17.502*AT18/(240.97+AT18))</f>
        <v>4.5848883781198282</v>
      </c>
      <c r="AV18">
        <f>IF(AS18&lt;&gt;0,(1000-(AR18+U18)/2)/AS18*AL18,0)</f>
        <v>1.5945000981910853</v>
      </c>
      <c r="AW18">
        <f>U18*AA18/1000</f>
        <v>2.6357458395070861</v>
      </c>
      <c r="AX18">
        <f>(AU18-AW18)</f>
        <v>1.9491425386127421</v>
      </c>
      <c r="AY18">
        <f>1/(1.6/F18+1.37/N18)</f>
        <v>1.0529470785317374</v>
      </c>
      <c r="AZ18">
        <f>G18*AA18*0.001</f>
        <v>33.803136353604799</v>
      </c>
      <c r="BA18">
        <f>G18/S18</f>
        <v>0.97664819515990442</v>
      </c>
      <c r="BB18">
        <f>(1-AL18*AA18/AQ18/F18)*100</f>
        <v>73.520762555288258</v>
      </c>
      <c r="BC18">
        <f>(S18-E18/(N18/1.35))</f>
        <v>392.24501514517902</v>
      </c>
      <c r="BD18">
        <f>E18*BB18/100/BC18</f>
        <v>-6.388438409971664E-3</v>
      </c>
    </row>
    <row r="19" spans="1:56" x14ac:dyDescent="0.35">
      <c r="A19" s="1" t="s">
        <v>0</v>
      </c>
      <c r="B19" s="1" t="s">
        <v>2233</v>
      </c>
      <c r="K19" s="1">
        <v>2.72</v>
      </c>
    </row>
    <row r="20" spans="1:56" x14ac:dyDescent="0.35">
      <c r="A20" s="1" t="s">
        <v>0</v>
      </c>
      <c r="B20" s="1" t="s">
        <v>2232</v>
      </c>
      <c r="K20" s="1">
        <v>2.72</v>
      </c>
    </row>
    <row r="21" spans="1:56" x14ac:dyDescent="0.35">
      <c r="A21" s="1">
        <v>2</v>
      </c>
      <c r="B21" s="1" t="s">
        <v>2231</v>
      </c>
      <c r="C21" s="1">
        <v>666.50000280514359</v>
      </c>
      <c r="D21" s="1">
        <v>0</v>
      </c>
      <c r="E21">
        <f>(R21-S21*(1000-T21)/(1000-U21))*AK21</f>
        <v>-2.9987492716131414</v>
      </c>
      <c r="F21">
        <f>IF(AV21&lt;&gt;0,1/(1/AV21-1/N21),0)</f>
        <v>2.4609962643816266</v>
      </c>
      <c r="G21">
        <f>((AY21-AL21/2)*S21-E21)/(AY21+AL21/2)</f>
        <v>381.65797311193683</v>
      </c>
      <c r="H21">
        <f>AL21*1000</f>
        <v>32.777349102273305</v>
      </c>
      <c r="I21">
        <f>(AQ21-AW21)</f>
        <v>1.7832177822010111</v>
      </c>
      <c r="J21">
        <f>(P21+AP21*D21)</f>
        <v>30.416975021362305</v>
      </c>
      <c r="K21" s="1"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31.858730316162109</v>
      </c>
      <c r="P21" s="1">
        <v>30.416975021362305</v>
      </c>
      <c r="Q21" s="1">
        <v>31.989154815673828</v>
      </c>
      <c r="R21" s="1">
        <v>399.93194580078125</v>
      </c>
      <c r="S21" s="1">
        <v>391.03472900390625</v>
      </c>
      <c r="T21" s="1">
        <v>0.3259829580783844</v>
      </c>
      <c r="U21" s="1">
        <v>29.162113189697266</v>
      </c>
      <c r="V21" s="1">
        <v>0.60890138149261475</v>
      </c>
      <c r="W21" s="1">
        <v>54.471717834472656</v>
      </c>
      <c r="X21" s="1">
        <v>300.15975952148438</v>
      </c>
      <c r="Y21" s="1">
        <v>25.957574844360352</v>
      </c>
      <c r="Z21" s="1">
        <v>0.12775726616382599</v>
      </c>
      <c r="AA21" s="1">
        <v>88.482749938964844</v>
      </c>
      <c r="AB21" s="1">
        <v>6.575098991394043</v>
      </c>
      <c r="AC21" s="1">
        <v>0.73975074291229248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1.103528527652516</v>
      </c>
      <c r="AL21">
        <f>(U21-T21)/(1000-U21)*AK21</f>
        <v>3.2777349102273305E-2</v>
      </c>
      <c r="AM21">
        <f>(P21+273.15)</f>
        <v>303.56697502136228</v>
      </c>
      <c r="AN21">
        <f>(O21+273.15)</f>
        <v>305.00873031616209</v>
      </c>
      <c r="AO21">
        <f>(Y21*AG21+Z21*AH21)*AI21</f>
        <v>4.1532118822661346</v>
      </c>
      <c r="AP21">
        <f>((AO21+0.00000010773*(AN21^4-AM21^4))-AL21*44100)/(L21*51.4+0.00000043092*AM21^3)</f>
        <v>-11.664972220911723</v>
      </c>
      <c r="AQ21">
        <f>0.61365*EXP(17.502*J21/(240.97+J21))</f>
        <v>4.3635617512567828</v>
      </c>
      <c r="AR21">
        <f>AQ21*1000/AA21</f>
        <v>49.31539485681396</v>
      </c>
      <c r="AS21">
        <f>(AR21-U21)</f>
        <v>20.153281667116694</v>
      </c>
      <c r="AT21">
        <f>IF(D21,P21,(O21+P21)/2)</f>
        <v>31.137852668762207</v>
      </c>
      <c r="AU21">
        <f>0.61365*EXP(17.502*AT21/(240.97+AT21))</f>
        <v>4.5469594647537113</v>
      </c>
      <c r="AV21">
        <f>IF(AS21&lt;&gt;0,(1000-(AR21+U21)/2)/AS21*AL21,0)</f>
        <v>1.5625845598485217</v>
      </c>
      <c r="AW21">
        <f>U21*AA21/1000</f>
        <v>2.5803439690557717</v>
      </c>
      <c r="AX21">
        <f>(AU21-AW21)</f>
        <v>1.9666154956979396</v>
      </c>
      <c r="AY21">
        <f>1/(1.6/F21+1.37/N21)</f>
        <v>1.030704015626434</v>
      </c>
      <c r="AZ21">
        <f>G21*AA21*0.001</f>
        <v>33.770146997075678</v>
      </c>
      <c r="BA21">
        <f>G21/S21</f>
        <v>0.97602065699930263</v>
      </c>
      <c r="BB21">
        <f>(1-AL21*AA21/AQ21/F21)*100</f>
        <v>72.992750445410806</v>
      </c>
      <c r="BC21">
        <f>(S21-E21/(N21/1.35))</f>
        <v>391.98051927461097</v>
      </c>
      <c r="BD21">
        <f>E21*BB21/100/BC21</f>
        <v>-5.5841284571050117E-3</v>
      </c>
    </row>
    <row r="22" spans="1:56" x14ac:dyDescent="0.35">
      <c r="A22" s="1" t="s">
        <v>0</v>
      </c>
      <c r="B22" s="1" t="s">
        <v>2230</v>
      </c>
      <c r="K22" s="1">
        <v>2.72</v>
      </c>
    </row>
    <row r="23" spans="1:56" x14ac:dyDescent="0.35">
      <c r="A23" s="1" t="s">
        <v>0</v>
      </c>
      <c r="B23" s="1" t="s">
        <v>2229</v>
      </c>
      <c r="K23" s="1">
        <v>2.72</v>
      </c>
    </row>
    <row r="24" spans="1:56" x14ac:dyDescent="0.35">
      <c r="A24" s="1">
        <v>3</v>
      </c>
      <c r="B24" s="1" t="s">
        <v>2228</v>
      </c>
      <c r="C24" s="1">
        <v>870.50000280514359</v>
      </c>
      <c r="D24" s="1">
        <v>0</v>
      </c>
      <c r="E24">
        <f>(R24-S24*(1000-T24)/(1000-U24))*AK24</f>
        <v>-2.6117682489251561</v>
      </c>
      <c r="F24">
        <f>IF(AV24&lt;&gt;0,1/(1/AV24-1/N24),0)</f>
        <v>2.3732465357349439</v>
      </c>
      <c r="G24">
        <f>((AY24-AL24/2)*S24-E24)/(AY24+AL24/2)</f>
        <v>381.27215092923899</v>
      </c>
      <c r="H24">
        <f>AL24*1000</f>
        <v>32.024533079141051</v>
      </c>
      <c r="I24">
        <f>(AQ24-AW24)</f>
        <v>1.7839255804950769</v>
      </c>
      <c r="J24">
        <f>(P24+AP24*D24)</f>
        <v>30.269584655761719</v>
      </c>
      <c r="K24" s="1"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31.813251495361328</v>
      </c>
      <c r="P24" s="1">
        <v>30.269584655761719</v>
      </c>
      <c r="Q24" s="1">
        <v>31.959901809692383</v>
      </c>
      <c r="R24" s="1">
        <v>399.94912719726563</v>
      </c>
      <c r="S24" s="1">
        <v>390.96963500976563</v>
      </c>
      <c r="T24" s="1">
        <v>0.55278670787811279</v>
      </c>
      <c r="U24" s="1">
        <v>28.739660263061523</v>
      </c>
      <c r="V24" s="1">
        <v>1.0352023839950562</v>
      </c>
      <c r="W24" s="1">
        <v>53.820693969726563</v>
      </c>
      <c r="X24" s="1">
        <v>300.15145874023438</v>
      </c>
      <c r="Y24" s="1">
        <v>49.993915557861328</v>
      </c>
      <c r="Z24" s="1">
        <v>0.17476259171962738</v>
      </c>
      <c r="AA24" s="1">
        <v>88.482009887695313</v>
      </c>
      <c r="AB24" s="1">
        <v>6.4620542526245117</v>
      </c>
      <c r="AC24" s="1">
        <v>0.74724966287612915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1.1034980100743907</v>
      </c>
      <c r="AL24">
        <f>(U24-T24)/(1000-U24)*AK24</f>
        <v>3.2024533079141049E-2</v>
      </c>
      <c r="AM24">
        <f>(P24+273.15)</f>
        <v>303.4195846557617</v>
      </c>
      <c r="AN24">
        <f>(O24+273.15)</f>
        <v>304.96325149536131</v>
      </c>
      <c r="AO24">
        <f>(Y24*AG24+Z24*AH24)*AI24</f>
        <v>7.9990263104656378</v>
      </c>
      <c r="AP24">
        <f>((AO24+0.00000010773*(AN24^4-AM24^4))-AL24*44100)/(L24*51.4+0.00000043092*AM24^3)</f>
        <v>-11.353114656907488</v>
      </c>
      <c r="AQ24">
        <f>0.61365*EXP(17.502*J24/(240.97+J24))</f>
        <v>4.3268684840602907</v>
      </c>
      <c r="AR24">
        <f>AQ24*1000/AA24</f>
        <v>48.90110983636238</v>
      </c>
      <c r="AS24">
        <f>(AR24-U24)</f>
        <v>20.161449573300857</v>
      </c>
      <c r="AT24">
        <f>IF(D24,P24,(O24+P24)/2)</f>
        <v>31.041418075561523</v>
      </c>
      <c r="AU24">
        <f>0.61365*EXP(17.502*AT24/(240.97+AT24))</f>
        <v>4.5220431539728692</v>
      </c>
      <c r="AV24">
        <f>IF(AS24&lt;&gt;0,(1000-(AR24+U24)/2)/AS24*AL24,0)</f>
        <v>1.5267418278661002</v>
      </c>
      <c r="AW24">
        <f>U24*AA24/1000</f>
        <v>2.5429429035652138</v>
      </c>
      <c r="AX24">
        <f>(AU24-AW24)</f>
        <v>1.9791002504076554</v>
      </c>
      <c r="AY24">
        <f>1/(1.6/F24+1.37/N24)</f>
        <v>1.0057838692522514</v>
      </c>
      <c r="AZ24">
        <f>G24*AA24*0.001</f>
        <v>33.735726228423779</v>
      </c>
      <c r="BA24">
        <f>G24/S24</f>
        <v>0.97519632418439761</v>
      </c>
      <c r="BB24">
        <f>(1-AL24*AA24/AQ24/F24)*100</f>
        <v>72.405582232953591</v>
      </c>
      <c r="BC24">
        <f>(S24-E24/(N24/1.35))</f>
        <v>391.79337343383207</v>
      </c>
      <c r="BD24">
        <f>E24*BB24/100/BC24</f>
        <v>-4.8266921684652951E-3</v>
      </c>
    </row>
    <row r="25" spans="1:56" x14ac:dyDescent="0.35">
      <c r="A25" s="1" t="s">
        <v>0</v>
      </c>
      <c r="B25" s="1" t="s">
        <v>2227</v>
      </c>
      <c r="K25" s="1">
        <v>2.72</v>
      </c>
    </row>
    <row r="26" spans="1:56" x14ac:dyDescent="0.35">
      <c r="A26" s="1" t="s">
        <v>0</v>
      </c>
      <c r="B26" s="1" t="s">
        <v>2226</v>
      </c>
      <c r="K26" s="1">
        <v>2.72</v>
      </c>
    </row>
    <row r="27" spans="1:56" x14ac:dyDescent="0.35">
      <c r="A27" s="1">
        <v>4</v>
      </c>
      <c r="B27" s="1" t="s">
        <v>2225</v>
      </c>
      <c r="C27" s="1">
        <v>1074.5000028051436</v>
      </c>
      <c r="D27" s="1">
        <v>0</v>
      </c>
      <c r="E27">
        <f>(R27-S27*(1000-T27)/(1000-U27))*AK27</f>
        <v>-2.2761000420246229</v>
      </c>
      <c r="F27">
        <f>IF(AV27&lt;&gt;0,1/(1/AV27-1/N27),0)</f>
        <v>2.2890683252040107</v>
      </c>
      <c r="G27">
        <f>((AY27-AL27/2)*S27-E27)/(AY27+AL27/2)</f>
        <v>380.83369409365395</v>
      </c>
      <c r="H27">
        <f>AL27*1000</f>
        <v>31.511064615801825</v>
      </c>
      <c r="I27">
        <f>(AQ27-AW27)</f>
        <v>1.7969300022632879</v>
      </c>
      <c r="J27">
        <f>(P27+AP27*D27)</f>
        <v>30.264541625976563</v>
      </c>
      <c r="K27" s="1"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31.790019989013672</v>
      </c>
      <c r="P27" s="1">
        <v>30.264541625976563</v>
      </c>
      <c r="Q27" s="1">
        <v>31.939386367797852</v>
      </c>
      <c r="R27" s="1">
        <v>400.00430297851563</v>
      </c>
      <c r="S27" s="1">
        <v>390.90493774414063</v>
      </c>
      <c r="T27" s="1">
        <v>0.84197127819061279</v>
      </c>
      <c r="U27" s="1">
        <v>28.579816818237305</v>
      </c>
      <c r="V27" s="1">
        <v>1.5787656307220459</v>
      </c>
      <c r="W27" s="1">
        <v>53.589511871337891</v>
      </c>
      <c r="X27" s="1">
        <v>300.16937255859375</v>
      </c>
      <c r="Y27" s="1">
        <v>99.667503356933594</v>
      </c>
      <c r="Z27" s="1">
        <v>1.2052488746121526E-3</v>
      </c>
      <c r="AA27" s="1">
        <v>88.478096008300781</v>
      </c>
      <c r="AB27" s="1">
        <v>6.4770979881286621</v>
      </c>
      <c r="AC27" s="1">
        <v>0.75704360008239746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1.1035638697007122</v>
      </c>
      <c r="AL27">
        <f>(U27-T27)/(1000-U27)*AK27</f>
        <v>3.1511064615801825E-2</v>
      </c>
      <c r="AM27">
        <f>(P27+273.15)</f>
        <v>303.41454162597654</v>
      </c>
      <c r="AN27">
        <f>(O27+273.15)</f>
        <v>304.94001998901365</v>
      </c>
      <c r="AO27">
        <f>(Y27*AG27+Z27*AH27)*AI27</f>
        <v>15.946800180670607</v>
      </c>
      <c r="AP27">
        <f>((AO27+0.00000010773*(AN27^4-AM27^4))-AL27*44100)/(L27*51.4+0.00000043092*AM27^3)</f>
        <v>-11.104332922647263</v>
      </c>
      <c r="AQ27">
        <f>0.61365*EXP(17.502*J27/(240.97+J27))</f>
        <v>4.3256177786069374</v>
      </c>
      <c r="AR27">
        <f>AQ27*1000/AA27</f>
        <v>48.88913724139271</v>
      </c>
      <c r="AS27">
        <f>(AR27-U27)</f>
        <v>20.309320423155405</v>
      </c>
      <c r="AT27">
        <f>IF(D27,P27,(O27+P27)/2)</f>
        <v>31.027280807495117</v>
      </c>
      <c r="AU27">
        <f>0.61365*EXP(17.502*AT27/(240.97+AT27))</f>
        <v>4.5184004475180473</v>
      </c>
      <c r="AV27">
        <f>IF(AS27&lt;&gt;0,(1000-(AR27+U27)/2)/AS27*AL27,0)</f>
        <v>1.4914580781698987</v>
      </c>
      <c r="AW27">
        <f>U27*AA27/1000</f>
        <v>2.5286877763436495</v>
      </c>
      <c r="AX27">
        <f>(AU27-AW27)</f>
        <v>1.9897126711743978</v>
      </c>
      <c r="AY27">
        <f>1/(1.6/F27+1.37/N27)</f>
        <v>0.98131405098847535</v>
      </c>
      <c r="AZ27">
        <f>G27*AA27*0.001</f>
        <v>33.695440149214164</v>
      </c>
      <c r="BA27">
        <f>G27/S27</f>
        <v>0.97423607972668125</v>
      </c>
      <c r="BB27">
        <f>(1-AL27*AA27/AQ27/F27)*100</f>
        <v>71.842639113081859</v>
      </c>
      <c r="BC27">
        <f>(S27-E27/(N27/1.35))</f>
        <v>391.62280812272667</v>
      </c>
      <c r="BD27">
        <f>E27*BB27/100/BC27</f>
        <v>-4.1754726873109299E-3</v>
      </c>
    </row>
    <row r="28" spans="1:56" x14ac:dyDescent="0.35">
      <c r="A28" s="1" t="s">
        <v>0</v>
      </c>
      <c r="B28" s="1" t="s">
        <v>2224</v>
      </c>
      <c r="K28" s="1">
        <v>2.72</v>
      </c>
    </row>
    <row r="29" spans="1:56" x14ac:dyDescent="0.35">
      <c r="A29" s="1" t="s">
        <v>0</v>
      </c>
      <c r="B29" s="1" t="s">
        <v>2223</v>
      </c>
      <c r="K29" s="1">
        <v>2.72</v>
      </c>
    </row>
    <row r="30" spans="1:56" x14ac:dyDescent="0.35">
      <c r="A30" s="1">
        <v>5</v>
      </c>
      <c r="B30" s="1" t="s">
        <v>2222</v>
      </c>
      <c r="C30" s="1">
        <v>1278.5000028051436</v>
      </c>
      <c r="D30" s="1">
        <v>0</v>
      </c>
      <c r="E30">
        <f>(R30-S30*(1000-T30)/(1000-U30))*AK30</f>
        <v>-2.0302987605131153</v>
      </c>
      <c r="F30">
        <f>IF(AV30&lt;&gt;0,1/(1/AV30-1/N30),0)</f>
        <v>2.1237340440808583</v>
      </c>
      <c r="G30">
        <f>((AY30-AL30/2)*S30-E30)/(AY30+AL30/2)</f>
        <v>380.57050604474898</v>
      </c>
      <c r="H30">
        <f>AL30*1000</f>
        <v>30.634743753764301</v>
      </c>
      <c r="I30">
        <f>(AQ30-AW30)</f>
        <v>1.8359714405405754</v>
      </c>
      <c r="J30">
        <f>(P30+AP30*D30)</f>
        <v>30.271785736083984</v>
      </c>
      <c r="K30" s="1"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31.783550262451172</v>
      </c>
      <c r="P30" s="1">
        <v>30.271785736083984</v>
      </c>
      <c r="Q30" s="1">
        <v>31.931320190429688</v>
      </c>
      <c r="R30" s="1">
        <v>400.09481811523438</v>
      </c>
      <c r="S30" s="1">
        <v>391.07894897460938</v>
      </c>
      <c r="T30" s="1">
        <v>1.1823898553848267</v>
      </c>
      <c r="U30" s="1">
        <v>28.158596038818359</v>
      </c>
      <c r="V30" s="1">
        <v>2.2179133892059326</v>
      </c>
      <c r="W30" s="1">
        <v>52.819572448730469</v>
      </c>
      <c r="X30" s="1">
        <v>300.19100952148438</v>
      </c>
      <c r="Y30" s="1">
        <v>149.88211059570313</v>
      </c>
      <c r="Z30" s="1">
        <v>0.10847949981689453</v>
      </c>
      <c r="AA30" s="1">
        <v>88.478950500488281</v>
      </c>
      <c r="AB30" s="1">
        <v>6.4265837669372559</v>
      </c>
      <c r="AC30" s="1">
        <v>0.77546745538711548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1.1036434173583982</v>
      </c>
      <c r="AL30">
        <f>(U30-T30)/(1000-U30)*AK30</f>
        <v>3.06347437537643E-2</v>
      </c>
      <c r="AM30">
        <f>(P30+273.15)</f>
        <v>303.42178573608396</v>
      </c>
      <c r="AN30">
        <f>(O30+273.15)</f>
        <v>304.93355026245115</v>
      </c>
      <c r="AO30">
        <f>(Y30*AG30+Z30*AH30)*AI30</f>
        <v>23.981137159292302</v>
      </c>
      <c r="AP30">
        <f>((AO30+0.00000010773*(AN30^4-AM30^4))-AL30*44100)/(L30*51.4+0.00000043092*AM30^3)</f>
        <v>-10.723126167348974</v>
      </c>
      <c r="AQ30">
        <f>0.61365*EXP(17.502*J30/(240.97+J30))</f>
        <v>4.3274144656224305</v>
      </c>
      <c r="AR30">
        <f>AQ30*1000/AA30</f>
        <v>48.908971468852918</v>
      </c>
      <c r="AS30">
        <f>(AR30-U30)</f>
        <v>20.750375430034559</v>
      </c>
      <c r="AT30">
        <f>IF(D30,P30,(O30+P30)/2)</f>
        <v>31.027667999267578</v>
      </c>
      <c r="AU30">
        <f>0.61365*EXP(17.502*AT30/(240.97+AT30))</f>
        <v>4.5185001799812712</v>
      </c>
      <c r="AV30">
        <f>IF(AS30&lt;&gt;0,(1000-(AR30+U30)/2)/AS30*AL30,0)</f>
        <v>1.4194572653355373</v>
      </c>
      <c r="AW30">
        <f>U30*AA30/1000</f>
        <v>2.4914430250818551</v>
      </c>
      <c r="AX30">
        <f>(AU30-AW30)</f>
        <v>2.0270571548994161</v>
      </c>
      <c r="AY30">
        <f>1/(1.6/F30+1.37/N30)</f>
        <v>0.93156930726576381</v>
      </c>
      <c r="AZ30">
        <f>G30*AA30*0.001</f>
        <v>33.672478966279122</v>
      </c>
      <c r="BA30">
        <f>G30/S30</f>
        <v>0.97312961242886364</v>
      </c>
      <c r="BB30">
        <f>(1-AL30*AA30/AQ30/F30)*100</f>
        <v>70.506548918138805</v>
      </c>
      <c r="BC30">
        <f>(S30-E30/(N30/1.35))</f>
        <v>391.71929487898177</v>
      </c>
      <c r="BD30">
        <f>E30*BB30/100/BC30</f>
        <v>-3.6543862083888226E-3</v>
      </c>
    </row>
    <row r="31" spans="1:56" x14ac:dyDescent="0.35">
      <c r="A31" s="1" t="s">
        <v>0</v>
      </c>
      <c r="B31" s="1" t="s">
        <v>2221</v>
      </c>
      <c r="K31" s="1">
        <v>2.72</v>
      </c>
    </row>
    <row r="32" spans="1:56" x14ac:dyDescent="0.35">
      <c r="A32" s="1" t="s">
        <v>0</v>
      </c>
      <c r="B32" s="1" t="s">
        <v>2220</v>
      </c>
      <c r="K32" s="1">
        <v>2.72</v>
      </c>
    </row>
    <row r="33" spans="1:56" x14ac:dyDescent="0.35">
      <c r="A33" s="1">
        <v>6</v>
      </c>
      <c r="B33" s="1" t="s">
        <v>2219</v>
      </c>
      <c r="C33" s="1">
        <v>1482.5000028051436</v>
      </c>
      <c r="D33" s="1">
        <v>0</v>
      </c>
      <c r="E33">
        <f>(R33-S33*(1000-T33)/(1000-U33))*AK33</f>
        <v>-1.7419044754081807</v>
      </c>
      <c r="F33">
        <f>IF(AV33&lt;&gt;0,1/(1/AV33-1/N33),0)</f>
        <v>1.8838548037975638</v>
      </c>
      <c r="G33">
        <f>((AY33-AL33/2)*S33-E33)/(AY33+AL33/2)</f>
        <v>380.10589838576738</v>
      </c>
      <c r="H33">
        <f>AL33*1000</f>
        <v>29.381353619681022</v>
      </c>
      <c r="I33">
        <f>(AQ33-AW33)</f>
        <v>1.9112706495624789</v>
      </c>
      <c r="J33">
        <f>(P33+AP33*D33)</f>
        <v>30.321998596191406</v>
      </c>
      <c r="K33" s="1"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31.798294067382813</v>
      </c>
      <c r="P33" s="1">
        <v>30.321998596191406</v>
      </c>
      <c r="Q33" s="1">
        <v>31.938713073730469</v>
      </c>
      <c r="R33" s="1">
        <v>400.16201782226563</v>
      </c>
      <c r="S33" s="1">
        <v>391.32138061523438</v>
      </c>
      <c r="T33" s="1">
        <v>1.553910493850708</v>
      </c>
      <c r="U33" s="1">
        <v>27.448665618896484</v>
      </c>
      <c r="V33" s="1">
        <v>2.912355899810791</v>
      </c>
      <c r="W33" s="1">
        <v>51.444591522216797</v>
      </c>
      <c r="X33" s="1">
        <v>300.15213012695313</v>
      </c>
      <c r="Y33" s="1">
        <v>300.15411376953125</v>
      </c>
      <c r="Z33" s="1">
        <v>0.10726913809776306</v>
      </c>
      <c r="AA33" s="1">
        <v>88.47845458984375</v>
      </c>
      <c r="AB33" s="1">
        <v>6.2801299095153809</v>
      </c>
      <c r="AC33" s="1">
        <v>0.81340354681015015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1.1035004784079157</v>
      </c>
      <c r="AL33">
        <f>(U33-T33)/(1000-U33)*AK33</f>
        <v>2.9381353619681021E-2</v>
      </c>
      <c r="AM33">
        <f>(P33+273.15)</f>
        <v>303.47199859619138</v>
      </c>
      <c r="AN33">
        <f>(O33+273.15)</f>
        <v>304.94829406738279</v>
      </c>
      <c r="AO33">
        <f>(Y33*AG33+Z33*AH33)*AI33</f>
        <v>48.02465712969024</v>
      </c>
      <c r="AP33">
        <f>((AO33+0.00000010773*(AN33^4-AM33^4))-AL33*44100)/(L33*51.4+0.00000043092*AM33^3)</f>
        <v>-10.076188856246512</v>
      </c>
      <c r="AQ33">
        <f>0.61365*EXP(17.502*J33/(240.97+J33))</f>
        <v>4.3398861640758168</v>
      </c>
      <c r="AR33">
        <f>AQ33*1000/AA33</f>
        <v>49.05020306010163</v>
      </c>
      <c r="AS33">
        <f>(AR33-U33)</f>
        <v>21.601537441205146</v>
      </c>
      <c r="AT33">
        <f>IF(D33,P33,(O33+P33)/2)</f>
        <v>31.060146331787109</v>
      </c>
      <c r="AU33">
        <f>0.61365*EXP(17.502*AT33/(240.97+AT33))</f>
        <v>4.5268727448762851</v>
      </c>
      <c r="AV33">
        <f>IF(AS33&lt;&gt;0,(1000-(AR33+U33)/2)/AS33*AL33,0)</f>
        <v>1.3081260322562922</v>
      </c>
      <c r="AW33">
        <f>U33*AA33/1000</f>
        <v>2.4286155145133379</v>
      </c>
      <c r="AX33">
        <f>(AU33-AW33)</f>
        <v>2.0982572303629472</v>
      </c>
      <c r="AY33">
        <f>1/(1.6/F33+1.37/N33)</f>
        <v>0.85514685561103809</v>
      </c>
      <c r="AZ33">
        <f>G33*AA33*0.001</f>
        <v>33.631182469656878</v>
      </c>
      <c r="BA33">
        <f>G33/S33</f>
        <v>0.97133945962310042</v>
      </c>
      <c r="BB33">
        <f>(1-AL33*AA33/AQ33/F33)*100</f>
        <v>68.203189134713909</v>
      </c>
      <c r="BC33">
        <f>(S33-E33/(N33/1.35))</f>
        <v>391.87076842865827</v>
      </c>
      <c r="BD33">
        <f>E33*BB33/100/BC33</f>
        <v>-3.0316994775408321E-3</v>
      </c>
    </row>
    <row r="34" spans="1:56" x14ac:dyDescent="0.35">
      <c r="A34" s="1" t="s">
        <v>0</v>
      </c>
      <c r="B34" s="1" t="s">
        <v>2218</v>
      </c>
      <c r="K34" s="1">
        <v>2.72</v>
      </c>
    </row>
    <row r="35" spans="1:56" x14ac:dyDescent="0.35">
      <c r="A35" s="1" t="s">
        <v>0</v>
      </c>
      <c r="B35" s="1" t="s">
        <v>2217</v>
      </c>
      <c r="K35" s="1">
        <v>2.72</v>
      </c>
    </row>
    <row r="36" spans="1:56" x14ac:dyDescent="0.35">
      <c r="A36" s="1">
        <v>7</v>
      </c>
      <c r="B36" s="1" t="s">
        <v>2216</v>
      </c>
      <c r="C36" s="1">
        <v>1686.0000028163195</v>
      </c>
      <c r="D36" s="1">
        <v>0</v>
      </c>
      <c r="E36">
        <f>(R36-S36*(1000-T36)/(1000-U36))*AK36</f>
        <v>-1.6277736653398598</v>
      </c>
      <c r="F36">
        <f>IF(AV36&lt;&gt;0,1/(1/AV36-1/N36),0)</f>
        <v>1.4905868672505553</v>
      </c>
      <c r="G36">
        <f>((AY36-AL36/2)*S36-E36)/(AY36+AL36/2)</f>
        <v>379.62881626598846</v>
      </c>
      <c r="H36">
        <f>AL36*1000</f>
        <v>27.148509535373126</v>
      </c>
      <c r="I36">
        <f>(AQ36-AW36)</f>
        <v>2.090596526644414</v>
      </c>
      <c r="J36">
        <f>(P36+AP36*D36)</f>
        <v>30.493961334228516</v>
      </c>
      <c r="K36" s="1"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31.839923858642578</v>
      </c>
      <c r="P36" s="1">
        <v>30.493961334228516</v>
      </c>
      <c r="Q36" s="1">
        <v>31.967510223388672</v>
      </c>
      <c r="R36" s="1">
        <v>400.123046875</v>
      </c>
      <c r="S36" s="1">
        <v>391.955322265625</v>
      </c>
      <c r="T36" s="1">
        <v>1.9442940950393677</v>
      </c>
      <c r="U36" s="1">
        <v>25.908681869506836</v>
      </c>
      <c r="V36" s="1">
        <v>3.6352367401123047</v>
      </c>
      <c r="W36" s="1">
        <v>48.441333770751953</v>
      </c>
      <c r="X36" s="1">
        <v>300.15682983398438</v>
      </c>
      <c r="Y36" s="1">
        <v>500.80722045898438</v>
      </c>
      <c r="Z36" s="1">
        <v>0.2157415896654129</v>
      </c>
      <c r="AA36" s="1">
        <v>88.473770141601563</v>
      </c>
      <c r="AB36" s="1">
        <v>6.0789885520935059</v>
      </c>
      <c r="AC36" s="1">
        <v>0.8707013726234436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1.1035177567425893</v>
      </c>
      <c r="AL36">
        <f>(U36-T36)/(1000-U36)*AK36</f>
        <v>2.7148509535373126E-2</v>
      </c>
      <c r="AM36">
        <f>(P36+273.15)</f>
        <v>303.64396133422849</v>
      </c>
      <c r="AN36">
        <f>(O36+273.15)</f>
        <v>304.98992385864256</v>
      </c>
      <c r="AO36">
        <f>(Y36*AG36+Z36*AH36)*AI36</f>
        <v>80.129153482411311</v>
      </c>
      <c r="AP36">
        <f>((AO36+0.00000010773*(AN36^4-AM36^4))-AL36*44100)/(L36*51.4+0.00000043092*AM36^3)</f>
        <v>-9.0176445637217864</v>
      </c>
      <c r="AQ36">
        <f>0.61365*EXP(17.502*J36/(240.97+J36))</f>
        <v>4.3828352910390418</v>
      </c>
      <c r="AR36">
        <f>AQ36*1000/AA36</f>
        <v>49.538244883476189</v>
      </c>
      <c r="AS36">
        <f>(AR36-U36)</f>
        <v>23.629563013969353</v>
      </c>
      <c r="AT36">
        <f>IF(D36,P36,(O36+P36)/2)</f>
        <v>31.166942596435547</v>
      </c>
      <c r="AU36">
        <f>0.61365*EXP(17.502*AT36/(240.97+AT36))</f>
        <v>4.554499018120187</v>
      </c>
      <c r="AV36">
        <f>IF(AS36&lt;&gt;0,(1000-(AR36+U36)/2)/AS36*AL36,0)</f>
        <v>1.1055800614994407</v>
      </c>
      <c r="AW36">
        <f>U36*AA36/1000</f>
        <v>2.2922387643946278</v>
      </c>
      <c r="AX36">
        <f>(AU36-AW36)</f>
        <v>2.2622602537255592</v>
      </c>
      <c r="AY36">
        <f>1/(1.6/F36+1.37/N36)</f>
        <v>0.71763288040058371</v>
      </c>
      <c r="AZ36">
        <f>G36*AA36*0.001</f>
        <v>33.587192629445362</v>
      </c>
      <c r="BA36">
        <f>G36/S36</f>
        <v>0.96855124729934661</v>
      </c>
      <c r="BB36">
        <f>(1-AL36*AA36/AQ36/F36)*100</f>
        <v>63.233855870351974</v>
      </c>
      <c r="BC36">
        <f>(S36-E36/(N36/1.35))</f>
        <v>392.46871380194364</v>
      </c>
      <c r="BD36">
        <f>E36*BB36/100/BC36</f>
        <v>-2.6226397601618323E-3</v>
      </c>
    </row>
    <row r="37" spans="1:56" x14ac:dyDescent="0.35">
      <c r="A37" s="1" t="s">
        <v>0</v>
      </c>
      <c r="B37" s="1" t="s">
        <v>2215</v>
      </c>
      <c r="K37" s="1">
        <v>2.72</v>
      </c>
    </row>
    <row r="38" spans="1:56" x14ac:dyDescent="0.35">
      <c r="A38" s="1" t="s">
        <v>0</v>
      </c>
      <c r="B38" s="1" t="s">
        <v>2214</v>
      </c>
      <c r="K38" s="1">
        <v>2.72</v>
      </c>
    </row>
    <row r="39" spans="1:56" x14ac:dyDescent="0.35">
      <c r="A39" s="1">
        <v>8</v>
      </c>
      <c r="B39" s="1" t="s">
        <v>2213</v>
      </c>
      <c r="C39" s="1">
        <v>1889.5000028274953</v>
      </c>
      <c r="D39" s="1">
        <v>0</v>
      </c>
      <c r="E39">
        <f>(R39-S39*(1000-T39)/(1000-U39))*AK39</f>
        <v>-1.5190149973261236</v>
      </c>
      <c r="F39">
        <f>IF(AV39&lt;&gt;0,1/(1/AV39-1/N39),0)</f>
        <v>1.0366928326851326</v>
      </c>
      <c r="G39">
        <f>((AY39-AL39/2)*S39-E39)/(AY39+AL39/2)</f>
        <v>379.01325719109133</v>
      </c>
      <c r="H39">
        <f>AL39*1000</f>
        <v>23.449307545042888</v>
      </c>
      <c r="I39">
        <f>(AQ39-AW39)</f>
        <v>2.3946871677046269</v>
      </c>
      <c r="J39">
        <f>(P39+AP39*D39)</f>
        <v>30.719497680664063</v>
      </c>
      <c r="K39" s="1"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31.902759552001953</v>
      </c>
      <c r="P39" s="1">
        <v>30.719497680664063</v>
      </c>
      <c r="Q39" s="1">
        <v>32.015411376953125</v>
      </c>
      <c r="R39" s="1">
        <v>400.026611328125</v>
      </c>
      <c r="S39" s="1">
        <v>393.05084228515625</v>
      </c>
      <c r="T39" s="1">
        <v>2.35699462890625</v>
      </c>
      <c r="U39" s="1">
        <v>23.115741729736328</v>
      </c>
      <c r="V39" s="1">
        <v>4.3909907341003418</v>
      </c>
      <c r="W39" s="1">
        <v>43.063739776611328</v>
      </c>
      <c r="X39" s="1">
        <v>300.15176391601563</v>
      </c>
      <c r="Y39" s="1">
        <v>749.89361572265625</v>
      </c>
      <c r="Z39" s="1">
        <v>1.3257966376841068E-2</v>
      </c>
      <c r="AA39" s="1">
        <v>88.469528198242188</v>
      </c>
      <c r="AB39" s="1">
        <v>5.6229019165039063</v>
      </c>
      <c r="AC39" s="1">
        <v>0.95804733037948608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1.1034991320441747</v>
      </c>
      <c r="AL39">
        <f>(U39-T39)/(1000-U39)*AK39</f>
        <v>2.3449307545042888E-2</v>
      </c>
      <c r="AM39">
        <f>(P39+273.15)</f>
        <v>303.86949768066404</v>
      </c>
      <c r="AN39">
        <f>(O39+273.15)</f>
        <v>305.05275955200193</v>
      </c>
      <c r="AO39">
        <f>(Y39*AG39+Z39*AH39)*AI39</f>
        <v>119.98297583379644</v>
      </c>
      <c r="AP39">
        <f>((AO39+0.00000010773*(AN39^4-AM39^4))-AL39*44100)/(L39*51.4+0.00000043092*AM39^3)</f>
        <v>-7.36913828145381</v>
      </c>
      <c r="AQ39">
        <f>0.61365*EXP(17.502*J39/(240.97+J39))</f>
        <v>4.4397259324868186</v>
      </c>
      <c r="AR39">
        <f>AQ39*1000/AA39</f>
        <v>50.183673666014101</v>
      </c>
      <c r="AS39">
        <f>(AR39-U39)</f>
        <v>27.067931936277773</v>
      </c>
      <c r="AT39">
        <f>IF(D39,P39,(O39+P39)/2)</f>
        <v>31.311128616333008</v>
      </c>
      <c r="AU39">
        <f>0.61365*EXP(17.502*AT39/(240.97+AT39))</f>
        <v>4.5920302364136401</v>
      </c>
      <c r="AV39">
        <f>IF(AS39&lt;&gt;0,(1000-(AR39+U39)/2)/AS39*AL39,0)</f>
        <v>0.83456310334235007</v>
      </c>
      <c r="AW39">
        <f>U39*AA39/1000</f>
        <v>2.0450387647821917</v>
      </c>
      <c r="AX39">
        <f>(AU39-AW39)</f>
        <v>2.5469914716314483</v>
      </c>
      <c r="AY39">
        <f>1/(1.6/F39+1.37/N39)</f>
        <v>0.53664282059536306</v>
      </c>
      <c r="AZ39">
        <f>G39*AA39*0.001</f>
        <v>33.531124044574874</v>
      </c>
      <c r="BA39">
        <f>G39/S39</f>
        <v>0.96428557432302686</v>
      </c>
      <c r="BB39">
        <f>(1-AL39*AA39/AQ39/F39)*100</f>
        <v>54.926895066485159</v>
      </c>
      <c r="BC39">
        <f>(S39-E39/(N39/1.35))</f>
        <v>393.52993189065461</v>
      </c>
      <c r="BD39">
        <f>E39*BB39/100/BC39</f>
        <v>-2.1201634386919326E-3</v>
      </c>
    </row>
    <row r="40" spans="1:56" x14ac:dyDescent="0.35">
      <c r="A40" s="1" t="s">
        <v>0</v>
      </c>
      <c r="B40" s="1" t="s">
        <v>2212</v>
      </c>
      <c r="K40" s="1">
        <v>2.72</v>
      </c>
    </row>
    <row r="41" spans="1:56" x14ac:dyDescent="0.35">
      <c r="A41" s="1" t="s">
        <v>0</v>
      </c>
      <c r="B41" s="1" t="s">
        <v>2211</v>
      </c>
      <c r="K41" s="1">
        <v>2.72</v>
      </c>
    </row>
    <row r="42" spans="1:56" x14ac:dyDescent="0.35">
      <c r="A42" s="1">
        <v>9</v>
      </c>
      <c r="B42" s="1" t="s">
        <v>2210</v>
      </c>
      <c r="C42" s="1">
        <v>2092.5000028274953</v>
      </c>
      <c r="D42" s="1">
        <v>0</v>
      </c>
      <c r="E42">
        <f>(R42-S42*(1000-T42)/(1000-U42))*AK42</f>
        <v>-1.1212373585055739</v>
      </c>
      <c r="F42">
        <f>IF(AV42&lt;&gt;0,1/(1/AV42-1/N42),0)</f>
        <v>0.65904239360257788</v>
      </c>
      <c r="G42">
        <f>((AY42-AL42/2)*S42-E42)/(AY42+AL42/2)</f>
        <v>377.53164194784989</v>
      </c>
      <c r="H42">
        <f>AL42*1000</f>
        <v>18.774973178599943</v>
      </c>
      <c r="I42">
        <f>(AQ42-AW42)</f>
        <v>2.8058229129020393</v>
      </c>
      <c r="J42">
        <f>(P42+AP42*D42)</f>
        <v>31.061609268188477</v>
      </c>
      <c r="K42" s="1"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31.993879318237305</v>
      </c>
      <c r="P42" s="1">
        <v>31.061609268188477</v>
      </c>
      <c r="Q42" s="1">
        <v>32.084407806396484</v>
      </c>
      <c r="R42" s="1">
        <v>400.0552978515625</v>
      </c>
      <c r="S42" s="1">
        <v>394.36184692382813</v>
      </c>
      <c r="T42" s="1">
        <v>2.7744266986846924</v>
      </c>
      <c r="U42" s="1">
        <v>19.456949234008789</v>
      </c>
      <c r="V42" s="1">
        <v>5.1422915458679199</v>
      </c>
      <c r="W42" s="1">
        <v>36.062694549560547</v>
      </c>
      <c r="X42" s="1">
        <v>300.16024780273438</v>
      </c>
      <c r="Y42" s="1">
        <v>1000.9611206054688</v>
      </c>
      <c r="Z42" s="1">
        <v>5.7852327823638916E-2</v>
      </c>
      <c r="AA42" s="1">
        <v>88.473648071289063</v>
      </c>
      <c r="AB42" s="1">
        <v>4.9709291458129883</v>
      </c>
      <c r="AC42" s="1">
        <v>1.0423945188522339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1.1035303228041704</v>
      </c>
      <c r="AL42">
        <f>(U42-T42)/(1000-U42)*AK42</f>
        <v>1.8774973178599944E-2</v>
      </c>
      <c r="AM42">
        <f>(P42+273.15)</f>
        <v>304.21160926818845</v>
      </c>
      <c r="AN42">
        <f>(O42+273.15)</f>
        <v>305.14387931823728</v>
      </c>
      <c r="AO42">
        <f>(Y42*AG42+Z42*AH42)*AI42</f>
        <v>160.15377571715908</v>
      </c>
      <c r="AP42">
        <f>((AO42+0.00000010773*(AN42^4-AM42^4))-AL42*44100)/(L42*51.4+0.00000043092*AM42^3)</f>
        <v>-5.3747998089665687</v>
      </c>
      <c r="AQ42">
        <f>0.61365*EXP(17.502*J42/(240.97+J42))</f>
        <v>4.5272501919726702</v>
      </c>
      <c r="AR42">
        <f>AQ42*1000/AA42</f>
        <v>51.170606058029456</v>
      </c>
      <c r="AS42">
        <f>(AR42-U42)</f>
        <v>31.713656824020667</v>
      </c>
      <c r="AT42">
        <f>IF(D42,P42,(O42+P42)/2)</f>
        <v>31.527744293212891</v>
      </c>
      <c r="AU42">
        <f>0.61365*EXP(17.502*AT42/(240.97+AT42))</f>
        <v>4.6489209368322628</v>
      </c>
      <c r="AV42">
        <f>IF(AS42&lt;&gt;0,(1000-(AR42+U42)/2)/AS42*AL42,0)</f>
        <v>0.57110909823374489</v>
      </c>
      <c r="AW42">
        <f>U42*AA42/1000</f>
        <v>1.7214272790706309</v>
      </c>
      <c r="AX42">
        <f>(AU42-AW42)</f>
        <v>2.927493657761632</v>
      </c>
      <c r="AY42">
        <f>1/(1.6/F42+1.37/N42)</f>
        <v>0.36392322169500507</v>
      </c>
      <c r="AZ42">
        <f>G42*AA42*0.001</f>
        <v>33.401601625469979</v>
      </c>
      <c r="BA42">
        <f>G42/S42</f>
        <v>0.95732293803961965</v>
      </c>
      <c r="BB42">
        <f>(1-AL42*AA42/AQ42/F42)*100</f>
        <v>44.326898957579388</v>
      </c>
      <c r="BC42">
        <f>(S42-E42/(N42/1.35))</f>
        <v>394.71547948486409</v>
      </c>
      <c r="BD42">
        <f>E42*BB42/100/BC42</f>
        <v>-1.2591595131461178E-3</v>
      </c>
    </row>
    <row r="43" spans="1:56" x14ac:dyDescent="0.35">
      <c r="A43" s="1" t="s">
        <v>0</v>
      </c>
      <c r="B43" s="1" t="s">
        <v>2209</v>
      </c>
      <c r="K43" s="1">
        <v>2.72</v>
      </c>
    </row>
    <row r="44" spans="1:56" x14ac:dyDescent="0.35">
      <c r="A44" s="1" t="s">
        <v>0</v>
      </c>
      <c r="B44" s="1" t="s">
        <v>2208</v>
      </c>
      <c r="K44" s="1">
        <v>2.72</v>
      </c>
    </row>
    <row r="45" spans="1:56" x14ac:dyDescent="0.35">
      <c r="A45" s="1">
        <v>10</v>
      </c>
      <c r="B45" s="1" t="s">
        <v>2207</v>
      </c>
      <c r="C45" s="1">
        <v>2295.0000028386712</v>
      </c>
      <c r="D45" s="1">
        <v>0</v>
      </c>
      <c r="E45">
        <f>(R45-S45*(1000-T45)/(1000-U45))*AK45</f>
        <v>-0.92355172242724526</v>
      </c>
      <c r="F45">
        <f>IF(AV45&lt;&gt;0,1/(1/AV45-1/N45),0)</f>
        <v>0.42286245553840823</v>
      </c>
      <c r="G45">
        <f>((AY45-AL45/2)*S45-E45)/(AY45+AL45/2)</f>
        <v>376.6894354108457</v>
      </c>
      <c r="H45">
        <f>AL45*1000</f>
        <v>14.417865849277868</v>
      </c>
      <c r="I45">
        <f>(AQ45-AW45)</f>
        <v>3.2013058373930452</v>
      </c>
      <c r="J45">
        <f>(P45+AP45*D45)</f>
        <v>31.424060821533203</v>
      </c>
      <c r="K45" s="1"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32.079830169677734</v>
      </c>
      <c r="P45" s="1">
        <v>31.424060821533203</v>
      </c>
      <c r="Q45" s="1">
        <v>32.149871826171875</v>
      </c>
      <c r="R45" s="1">
        <v>400.0849609375</v>
      </c>
      <c r="S45" s="1">
        <v>395.75128173828125</v>
      </c>
      <c r="T45" s="1">
        <v>3.1985268592834473</v>
      </c>
      <c r="U45" s="1">
        <v>16.054021835327148</v>
      </c>
      <c r="V45" s="1">
        <v>5.8993754386901855</v>
      </c>
      <c r="W45" s="1">
        <v>29.610099792480469</v>
      </c>
      <c r="X45" s="1">
        <v>300.15966796875</v>
      </c>
      <c r="Y45" s="1">
        <v>1248.9871826171875</v>
      </c>
      <c r="Z45" s="1">
        <v>0.14463438093662262</v>
      </c>
      <c r="AA45" s="1">
        <v>88.470550537109375</v>
      </c>
      <c r="AB45" s="1">
        <v>4.3615221977233887</v>
      </c>
      <c r="AC45" s="1">
        <v>1.0902055501937866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1.1035281910615806</v>
      </c>
      <c r="AL45">
        <f>(U45-T45)/(1000-U45)*AK45</f>
        <v>1.4417865849277869E-2</v>
      </c>
      <c r="AM45">
        <f>(P45+273.15)</f>
        <v>304.57406082153318</v>
      </c>
      <c r="AN45">
        <f>(O45+273.15)</f>
        <v>305.22983016967771</v>
      </c>
      <c r="AO45">
        <f>(Y45*AG45+Z45*AH45)*AI45</f>
        <v>199.83794475202376</v>
      </c>
      <c r="AP45">
        <f>((AO45+0.00000010773*(AN45^4-AM45^4))-AL45*44100)/(L45*51.4+0.00000043092*AM45^3)</f>
        <v>-3.5028611184484353</v>
      </c>
      <c r="AQ45">
        <f>0.61365*EXP(17.502*J45/(240.97+J45))</f>
        <v>4.621613987499213</v>
      </c>
      <c r="AR45">
        <f>AQ45*1000/AA45</f>
        <v>52.239010150170323</v>
      </c>
      <c r="AS45">
        <f>(AR45-U45)</f>
        <v>36.184988314843174</v>
      </c>
      <c r="AT45">
        <f>IF(D45,P45,(O45+P45)/2)</f>
        <v>31.751945495605469</v>
      </c>
      <c r="AU45">
        <f>0.61365*EXP(17.502*AT45/(240.97+AT45))</f>
        <v>4.7084492468014014</v>
      </c>
      <c r="AV45">
        <f>IF(AS45&lt;&gt;0,(1000-(AR45+U45)/2)/AS45*AL45,0)</f>
        <v>0.38484317975479082</v>
      </c>
      <c r="AW45">
        <f>U45*AA45/1000</f>
        <v>1.4203081501061678</v>
      </c>
      <c r="AX45">
        <f>(AU45-AW45)</f>
        <v>3.2881410966952336</v>
      </c>
      <c r="AY45">
        <f>1/(1.6/F45+1.37/N45)</f>
        <v>0.24367637404963244</v>
      </c>
      <c r="AZ45">
        <f>G45*AA45*0.001</f>
        <v>33.325921732310427</v>
      </c>
      <c r="BA45">
        <f>G45/S45</f>
        <v>0.95183377235391609</v>
      </c>
      <c r="BB45">
        <f>(1-AL45*AA45/AQ45/F45)*100</f>
        <v>34.731006765973675</v>
      </c>
      <c r="BC45">
        <f>(S45-E45/(N45/1.35))</f>
        <v>396.04256525499034</v>
      </c>
      <c r="BD45">
        <f>E45*BB45/100/BC45</f>
        <v>-8.0990994237438538E-4</v>
      </c>
    </row>
    <row r="46" spans="1:56" x14ac:dyDescent="0.35">
      <c r="A46" s="1" t="s">
        <v>0</v>
      </c>
      <c r="B46" s="1" t="s">
        <v>2206</v>
      </c>
      <c r="K46" s="1">
        <v>2.72</v>
      </c>
    </row>
    <row r="47" spans="1:56" x14ac:dyDescent="0.35">
      <c r="A47" s="1" t="s">
        <v>0</v>
      </c>
      <c r="B47" s="1" t="s">
        <v>2205</v>
      </c>
      <c r="K47" s="1">
        <v>2.72</v>
      </c>
    </row>
    <row r="48" spans="1:56" x14ac:dyDescent="0.35">
      <c r="A48" s="1">
        <v>11</v>
      </c>
      <c r="B48" s="1" t="s">
        <v>2204</v>
      </c>
      <c r="C48" s="1">
        <v>2498.0000028386712</v>
      </c>
      <c r="D48" s="1">
        <v>0</v>
      </c>
      <c r="E48">
        <f>(R48-S48*(1000-T48)/(1000-U48))*AK48</f>
        <v>-0.5778884223439299</v>
      </c>
      <c r="F48">
        <f>IF(AV48&lt;&gt;0,1/(1/AV48-1/N48),0)</f>
        <v>0.26274474945992554</v>
      </c>
      <c r="G48">
        <f>((AY48-AL48/2)*S48-E48)/(AY48+AL48/2)</f>
        <v>374.82390705462416</v>
      </c>
      <c r="H48">
        <f>AL48*1000</f>
        <v>10.415805034699765</v>
      </c>
      <c r="I48">
        <f>(AQ48-AW48)</f>
        <v>3.5983601855992484</v>
      </c>
      <c r="J48">
        <f>(P48+AP48*D48)</f>
        <v>31.88475227355957</v>
      </c>
      <c r="K48" s="1"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32.180736541748047</v>
      </c>
      <c r="P48" s="1">
        <v>31.88475227355957</v>
      </c>
      <c r="Q48" s="1">
        <v>32.224861145019531</v>
      </c>
      <c r="R48" s="1">
        <v>400.10226440429688</v>
      </c>
      <c r="S48" s="1">
        <v>396.8798828125</v>
      </c>
      <c r="T48" s="1">
        <v>3.6337804794311523</v>
      </c>
      <c r="U48" s="1">
        <v>12.95032787322998</v>
      </c>
      <c r="V48" s="1">
        <v>6.6636791229248047</v>
      </c>
      <c r="W48" s="1">
        <v>23.748497009277344</v>
      </c>
      <c r="X48" s="1">
        <v>300.15512084960938</v>
      </c>
      <c r="Y48" s="1">
        <v>1599.2093505859375</v>
      </c>
      <c r="Z48" s="1">
        <v>6.7494258284568787E-2</v>
      </c>
      <c r="AA48" s="1">
        <v>88.465950012207031</v>
      </c>
      <c r="AB48" s="1">
        <v>3.7187166213989258</v>
      </c>
      <c r="AC48" s="1">
        <v>1.120039701461792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1.103511473711799</v>
      </c>
      <c r="AL48">
        <f>(U48-T48)/(1000-U48)*AK48</f>
        <v>1.0415805034699766E-2</v>
      </c>
      <c r="AM48">
        <f>(P48+273.15)</f>
        <v>305.03475227355955</v>
      </c>
      <c r="AN48">
        <f>(O48+273.15)</f>
        <v>305.33073654174802</v>
      </c>
      <c r="AO48">
        <f>(Y48*AG48+Z48*AH48)*AI48</f>
        <v>255.87349037453168</v>
      </c>
      <c r="AP48">
        <f>((AO48+0.00000010773*(AN48^4-AM48^4))-AL48*44100)/(L48*51.4+0.00000043092*AM48^3)</f>
        <v>-1.6348628102542961</v>
      </c>
      <c r="AQ48">
        <f>0.61365*EXP(17.502*J48/(240.97+J48))</f>
        <v>4.7440232438741035</v>
      </c>
      <c r="AR48">
        <f>AQ48*1000/AA48</f>
        <v>53.625414560285577</v>
      </c>
      <c r="AS48">
        <f>(AR48-U48)</f>
        <v>40.675086687055597</v>
      </c>
      <c r="AT48">
        <f>IF(D48,P48,(O48+P48)/2)</f>
        <v>32.032744407653809</v>
      </c>
      <c r="AU48">
        <f>0.61365*EXP(17.502*AT48/(240.97+AT48))</f>
        <v>4.7839402815862204</v>
      </c>
      <c r="AV48">
        <f>IF(AS48&lt;&gt;0,(1000-(AR48+U48)/2)/AS48*AL48,0)</f>
        <v>0.24754919726551433</v>
      </c>
      <c r="AW48">
        <f>U48*AA48/1000</f>
        <v>1.1456630582748548</v>
      </c>
      <c r="AX48">
        <f>(AU48-AW48)</f>
        <v>3.6382772233113654</v>
      </c>
      <c r="AY48">
        <f>1/(1.6/F48+1.37/N48)</f>
        <v>0.15601530058468377</v>
      </c>
      <c r="AZ48">
        <f>G48*AA48*0.001</f>
        <v>33.15915302487452</v>
      </c>
      <c r="BA48">
        <f>G48/S48</f>
        <v>0.94442657158237509</v>
      </c>
      <c r="BB48">
        <f>(1-AL48*AA48/AQ48/F48)*100</f>
        <v>26.075544664213112</v>
      </c>
      <c r="BC48">
        <f>(S48-E48/(N48/1.35))</f>
        <v>397.06214588216699</v>
      </c>
      <c r="BD48">
        <f>E48*BB48/100/BC48</f>
        <v>-3.795062189643389E-4</v>
      </c>
    </row>
    <row r="49" spans="1:56" x14ac:dyDescent="0.35">
      <c r="A49" s="1" t="s">
        <v>0</v>
      </c>
      <c r="B49" s="1" t="s">
        <v>2203</v>
      </c>
      <c r="K49" s="1">
        <v>2.72</v>
      </c>
    </row>
    <row r="50" spans="1:56" x14ac:dyDescent="0.35">
      <c r="A50" s="1" t="s">
        <v>0</v>
      </c>
      <c r="B50" s="1" t="s">
        <v>2198</v>
      </c>
      <c r="K50" s="1">
        <v>2.72</v>
      </c>
    </row>
    <row r="51" spans="1:56" x14ac:dyDescent="0.35">
      <c r="A51" s="1">
        <v>12</v>
      </c>
      <c r="B51" s="1" t="s">
        <v>2202</v>
      </c>
      <c r="C51" s="1">
        <v>2700.5000028498471</v>
      </c>
      <c r="D51" s="1">
        <v>0</v>
      </c>
      <c r="E51">
        <f>(R51-S51*(1000-T51)/(1000-U51))*AK51</f>
        <v>-0.26112849405602101</v>
      </c>
      <c r="F51">
        <f>IF(AV51&lt;&gt;0,1/(1/AV51-1/N51),0)</f>
        <v>0.16063581154114775</v>
      </c>
      <c r="G51">
        <f>((AY51-AL51/2)*S51-E51)/(AY51+AL51/2)</f>
        <v>372.00623843903406</v>
      </c>
      <c r="H51">
        <f>AL51*1000</f>
        <v>7.1639259934435158</v>
      </c>
      <c r="I51">
        <f>(AQ51-AW51)</f>
        <v>3.9587544050204477</v>
      </c>
      <c r="J51">
        <f>(P51+AP51*D51)</f>
        <v>32.413139343261719</v>
      </c>
      <c r="K51" s="1"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32.329620361328125</v>
      </c>
      <c r="P51" s="1">
        <v>32.413139343261719</v>
      </c>
      <c r="Q51" s="1">
        <v>32.335357666015625</v>
      </c>
      <c r="R51" s="1">
        <v>400.00942993164063</v>
      </c>
      <c r="S51" s="1">
        <v>397.664306640625</v>
      </c>
      <c r="T51" s="1">
        <v>4.0787439346313477</v>
      </c>
      <c r="U51" s="1">
        <v>10.502896308898926</v>
      </c>
      <c r="V51" s="1">
        <v>7.4168777465820313</v>
      </c>
      <c r="W51" s="1">
        <v>19.098697662353516</v>
      </c>
      <c r="X51" s="1">
        <v>300.13641357421875</v>
      </c>
      <c r="Y51" s="1">
        <v>1998.5823974609375</v>
      </c>
      <c r="Z51" s="1">
        <v>2.892584353685379E-2</v>
      </c>
      <c r="AA51" s="1">
        <v>88.464363098144531</v>
      </c>
      <c r="AB51" s="1">
        <v>3.2744264602661133</v>
      </c>
      <c r="AC51" s="1">
        <v>1.1260668039321899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1.1034426969640392</v>
      </c>
      <c r="AL51">
        <f>(U51-T51)/(1000-U51)*AK51</f>
        <v>7.1639259934435156E-3</v>
      </c>
      <c r="AM51">
        <f>(P51+273.15)</f>
        <v>305.5631393432617</v>
      </c>
      <c r="AN51">
        <f>(O51+273.15)</f>
        <v>305.4796203613281</v>
      </c>
      <c r="AO51">
        <f>(Y51*AG51+Z51*AH51)*AI51</f>
        <v>319.77317644626237</v>
      </c>
      <c r="AP51">
        <f>((AO51+0.00000010773*(AN51^4-AM51^4))-AL51*44100)/(L51*51.4+0.00000043092*AM51^3)</f>
        <v>2.3039116079602885E-2</v>
      </c>
      <c r="AQ51">
        <f>0.61365*EXP(17.502*J51/(240.97+J51))</f>
        <v>4.8878864376730444</v>
      </c>
      <c r="AR51">
        <f>AQ51*1000/AA51</f>
        <v>55.252604172940281</v>
      </c>
      <c r="AS51">
        <f>(AR51-U51)</f>
        <v>44.749707864041355</v>
      </c>
      <c r="AT51">
        <f>IF(D51,P51,(O51+P51)/2)</f>
        <v>32.371379852294922</v>
      </c>
      <c r="AU51">
        <f>0.61365*EXP(17.502*AT51/(240.97+AT51))</f>
        <v>4.8763800719813091</v>
      </c>
      <c r="AV51">
        <f>IF(AS51&lt;&gt;0,(1000-(AR51+U51)/2)/AS51*AL51,0)</f>
        <v>0.15482541796555416</v>
      </c>
      <c r="AW51">
        <f>U51*AA51/1000</f>
        <v>0.92913203265259658</v>
      </c>
      <c r="AX51">
        <f>(AU51-AW51)</f>
        <v>3.9472480393287124</v>
      </c>
      <c r="AY51">
        <f>1/(1.6/F51+1.37/N51)</f>
        <v>9.7271661236414689E-2</v>
      </c>
      <c r="AZ51">
        <f>G51*AA51*0.001</f>
        <v>32.909294952045641</v>
      </c>
      <c r="BA51">
        <f>G51/S51</f>
        <v>0.93547807089264734</v>
      </c>
      <c r="BB51">
        <f>(1-AL51*AA51/AQ51/F51)*100</f>
        <v>19.284681099498346</v>
      </c>
      <c r="BC51">
        <f>(S51-E51/(N51/1.35))</f>
        <v>397.74666523973161</v>
      </c>
      <c r="BD51">
        <f>E51*BB51/100/BC51</f>
        <v>-1.2660771727218448E-4</v>
      </c>
    </row>
    <row r="52" spans="1:56" x14ac:dyDescent="0.35">
      <c r="A52" s="1" t="s">
        <v>0</v>
      </c>
      <c r="B52" s="1" t="s">
        <v>2201</v>
      </c>
    </row>
    <row r="53" spans="1:56" x14ac:dyDescent="0.35">
      <c r="A53" s="1" t="s">
        <v>0</v>
      </c>
      <c r="B53" s="1" t="s">
        <v>2200</v>
      </c>
    </row>
    <row r="54" spans="1:56" x14ac:dyDescent="0.35">
      <c r="A54" s="1" t="s">
        <v>0</v>
      </c>
      <c r="B54" s="1" t="s">
        <v>2199</v>
      </c>
    </row>
    <row r="55" spans="1:56" x14ac:dyDescent="0.35">
      <c r="A55" s="1" t="s">
        <v>0</v>
      </c>
      <c r="B55" s="1" t="s">
        <v>2198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BE53F1-4D82-4B0A-BC3E-2221252CF979}">
  <dimension ref="A1:BD55"/>
  <sheetViews>
    <sheetView topLeftCell="A2" zoomScale="53" workbookViewId="0">
      <selection activeCell="K18" sqref="K18:K51"/>
    </sheetView>
  </sheetViews>
  <sheetFormatPr defaultRowHeight="14.5" x14ac:dyDescent="0.35"/>
  <sheetData>
    <row r="1" spans="1:56" x14ac:dyDescent="0.35">
      <c r="A1" s="1" t="s">
        <v>70</v>
      </c>
    </row>
    <row r="2" spans="1:56" x14ac:dyDescent="0.35">
      <c r="A2" s="1" t="s">
        <v>2287</v>
      </c>
    </row>
    <row r="3" spans="1:56" x14ac:dyDescent="0.35">
      <c r="A3" s="1" t="s">
        <v>69</v>
      </c>
      <c r="B3" s="1" t="s">
        <v>68</v>
      </c>
    </row>
    <row r="4" spans="1:56" x14ac:dyDescent="0.35">
      <c r="A4" s="1" t="s">
        <v>67</v>
      </c>
      <c r="B4" s="1" t="s">
        <v>66</v>
      </c>
      <c r="C4" s="1">
        <v>1</v>
      </c>
      <c r="D4" s="1">
        <v>0.15999999642372131</v>
      </c>
    </row>
    <row r="5" spans="1:56" x14ac:dyDescent="0.35">
      <c r="A5" s="1" t="s">
        <v>65</v>
      </c>
      <c r="B5" s="1">
        <v>4</v>
      </c>
    </row>
    <row r="6" spans="1:56" x14ac:dyDescent="0.35">
      <c r="A6" s="1" t="s">
        <v>64</v>
      </c>
      <c r="B6" s="1" t="s">
        <v>63</v>
      </c>
    </row>
    <row r="7" spans="1:56" x14ac:dyDescent="0.35">
      <c r="A7" s="1" t="s">
        <v>0</v>
      </c>
      <c r="B7" s="1" t="s">
        <v>62</v>
      </c>
    </row>
    <row r="9" spans="1:56" x14ac:dyDescent="0.35">
      <c r="A9" s="1" t="s">
        <v>61</v>
      </c>
      <c r="B9" s="1" t="s">
        <v>60</v>
      </c>
      <c r="C9" s="1" t="s">
        <v>59</v>
      </c>
      <c r="D9" s="1" t="s">
        <v>58</v>
      </c>
      <c r="E9" s="1" t="s">
        <v>57</v>
      </c>
      <c r="F9" s="1" t="s">
        <v>56</v>
      </c>
      <c r="G9" s="1" t="s">
        <v>55</v>
      </c>
      <c r="H9" s="1" t="s">
        <v>54</v>
      </c>
      <c r="I9" s="1" t="s">
        <v>53</v>
      </c>
      <c r="J9" s="1" t="s">
        <v>52</v>
      </c>
      <c r="K9" s="1" t="s">
        <v>51</v>
      </c>
      <c r="L9" s="1" t="s">
        <v>50</v>
      </c>
      <c r="M9" s="1" t="s">
        <v>49</v>
      </c>
      <c r="N9" s="1" t="s">
        <v>48</v>
      </c>
      <c r="O9" s="1" t="s">
        <v>47</v>
      </c>
      <c r="P9" s="1" t="s">
        <v>46</v>
      </c>
      <c r="Q9" s="1" t="s">
        <v>45</v>
      </c>
      <c r="R9" s="1" t="s">
        <v>44</v>
      </c>
      <c r="S9" s="1" t="s">
        <v>43</v>
      </c>
      <c r="T9" s="1" t="s">
        <v>42</v>
      </c>
      <c r="U9" s="1" t="s">
        <v>41</v>
      </c>
      <c r="V9" s="1" t="s">
        <v>40</v>
      </c>
      <c r="W9" s="1" t="s">
        <v>39</v>
      </c>
      <c r="X9" s="1" t="s">
        <v>38</v>
      </c>
      <c r="Y9" s="1" t="s">
        <v>37</v>
      </c>
      <c r="Z9" s="1" t="s">
        <v>36</v>
      </c>
      <c r="AA9" s="1" t="s">
        <v>35</v>
      </c>
      <c r="AB9" s="1" t="s">
        <v>34</v>
      </c>
      <c r="AC9" s="1" t="s">
        <v>33</v>
      </c>
      <c r="AD9" s="1" t="s">
        <v>32</v>
      </c>
      <c r="AE9" s="1" t="s">
        <v>31</v>
      </c>
      <c r="AF9" s="1" t="s">
        <v>30</v>
      </c>
      <c r="AG9" s="1" t="s">
        <v>29</v>
      </c>
      <c r="AH9" s="1" t="s">
        <v>28</v>
      </c>
      <c r="AI9" s="1" t="s">
        <v>27</v>
      </c>
      <c r="AJ9" s="1" t="s">
        <v>26</v>
      </c>
      <c r="AK9" s="1" t="s">
        <v>25</v>
      </c>
      <c r="AL9" s="1" t="s">
        <v>24</v>
      </c>
      <c r="AM9" s="1" t="s">
        <v>23</v>
      </c>
      <c r="AN9" s="1" t="s">
        <v>22</v>
      </c>
      <c r="AO9" s="1" t="s">
        <v>21</v>
      </c>
      <c r="AP9" s="1" t="s">
        <v>20</v>
      </c>
      <c r="AQ9" s="1" t="s">
        <v>19</v>
      </c>
      <c r="AR9" s="1" t="s">
        <v>18</v>
      </c>
      <c r="AS9" s="1" t="s">
        <v>17</v>
      </c>
      <c r="AT9" s="1" t="s">
        <v>16</v>
      </c>
      <c r="AU9" s="1" t="s">
        <v>15</v>
      </c>
      <c r="AV9" s="1" t="s">
        <v>14</v>
      </c>
      <c r="AW9" s="1" t="s">
        <v>13</v>
      </c>
      <c r="AX9" s="1" t="s">
        <v>12</v>
      </c>
      <c r="AY9" s="1" t="s">
        <v>11</v>
      </c>
      <c r="AZ9" s="1" t="s">
        <v>10</v>
      </c>
      <c r="BA9" s="1" t="s">
        <v>9</v>
      </c>
      <c r="BB9" s="1" t="s">
        <v>8</v>
      </c>
      <c r="BC9" s="1" t="s">
        <v>7</v>
      </c>
      <c r="BD9" s="1" t="s">
        <v>6</v>
      </c>
    </row>
    <row r="10" spans="1:56" x14ac:dyDescent="0.35">
      <c r="A10" s="1" t="s">
        <v>5</v>
      </c>
      <c r="B10" s="1" t="s">
        <v>5</v>
      </c>
      <c r="C10" s="1" t="s">
        <v>5</v>
      </c>
      <c r="D10" s="1" t="s">
        <v>5</v>
      </c>
      <c r="E10" s="1" t="s">
        <v>4</v>
      </c>
      <c r="F10" s="1" t="s">
        <v>4</v>
      </c>
      <c r="G10" s="1" t="s">
        <v>4</v>
      </c>
      <c r="H10" s="1" t="s">
        <v>4</v>
      </c>
      <c r="I10" s="1" t="s">
        <v>4</v>
      </c>
      <c r="J10" s="1" t="s">
        <v>4</v>
      </c>
      <c r="K10" s="1" t="s">
        <v>5</v>
      </c>
      <c r="L10" s="1" t="s">
        <v>4</v>
      </c>
      <c r="M10" s="1" t="s">
        <v>5</v>
      </c>
      <c r="N10" s="1" t="s">
        <v>4</v>
      </c>
      <c r="O10" s="1" t="s">
        <v>5</v>
      </c>
      <c r="P10" s="1" t="s">
        <v>5</v>
      </c>
      <c r="Q10" s="1" t="s">
        <v>5</v>
      </c>
      <c r="R10" s="1" t="s">
        <v>5</v>
      </c>
      <c r="S10" s="1" t="s">
        <v>5</v>
      </c>
      <c r="T10" s="1" t="s">
        <v>5</v>
      </c>
      <c r="U10" s="1" t="s">
        <v>5</v>
      </c>
      <c r="V10" s="1" t="s">
        <v>5</v>
      </c>
      <c r="W10" s="1" t="s">
        <v>5</v>
      </c>
      <c r="X10" s="1" t="s">
        <v>5</v>
      </c>
      <c r="Y10" s="1" t="s">
        <v>5</v>
      </c>
      <c r="Z10" s="1" t="s">
        <v>5</v>
      </c>
      <c r="AA10" s="1" t="s">
        <v>5</v>
      </c>
      <c r="AB10" s="1" t="s">
        <v>5</v>
      </c>
      <c r="AC10" s="1" t="s">
        <v>5</v>
      </c>
      <c r="AD10" s="1" t="s">
        <v>5</v>
      </c>
      <c r="AE10" s="1" t="s">
        <v>5</v>
      </c>
      <c r="AF10" s="1" t="s">
        <v>5</v>
      </c>
      <c r="AG10" s="1" t="s">
        <v>5</v>
      </c>
      <c r="AH10" s="1" t="s">
        <v>5</v>
      </c>
      <c r="AI10" s="1" t="s">
        <v>5</v>
      </c>
      <c r="AJ10" s="1" t="s">
        <v>5</v>
      </c>
      <c r="AK10" s="1" t="s">
        <v>4</v>
      </c>
      <c r="AL10" s="1" t="s">
        <v>4</v>
      </c>
      <c r="AM10" s="1" t="s">
        <v>4</v>
      </c>
      <c r="AN10" s="1" t="s">
        <v>4</v>
      </c>
      <c r="AO10" s="1" t="s">
        <v>4</v>
      </c>
      <c r="AP10" s="1" t="s">
        <v>4</v>
      </c>
      <c r="AQ10" s="1" t="s">
        <v>4</v>
      </c>
      <c r="AR10" s="1" t="s">
        <v>4</v>
      </c>
      <c r="AS10" s="1" t="s">
        <v>4</v>
      </c>
      <c r="AT10" s="1" t="s">
        <v>4</v>
      </c>
      <c r="AU10" s="1" t="s">
        <v>4</v>
      </c>
      <c r="AV10" s="1" t="s">
        <v>4</v>
      </c>
      <c r="AW10" s="1" t="s">
        <v>4</v>
      </c>
      <c r="AX10" s="1" t="s">
        <v>4</v>
      </c>
      <c r="AY10" s="1" t="s">
        <v>4</v>
      </c>
      <c r="AZ10" s="1" t="s">
        <v>4</v>
      </c>
      <c r="BA10" s="1" t="s">
        <v>4</v>
      </c>
      <c r="BB10" s="1" t="s">
        <v>4</v>
      </c>
      <c r="BC10" s="1" t="s">
        <v>4</v>
      </c>
      <c r="BD10" s="1" t="s">
        <v>4</v>
      </c>
    </row>
    <row r="11" spans="1:56" x14ac:dyDescent="0.35">
      <c r="A11" s="1" t="s">
        <v>0</v>
      </c>
      <c r="B11" s="1" t="s">
        <v>2286</v>
      </c>
    </row>
    <row r="12" spans="1:56" x14ac:dyDescent="0.35">
      <c r="A12" s="1" t="s">
        <v>0</v>
      </c>
      <c r="B12" s="1" t="s">
        <v>2285</v>
      </c>
    </row>
    <row r="13" spans="1:56" x14ac:dyDescent="0.35">
      <c r="A13" s="1" t="s">
        <v>0</v>
      </c>
      <c r="B13" s="1" t="s">
        <v>2284</v>
      </c>
    </row>
    <row r="14" spans="1:56" x14ac:dyDescent="0.35">
      <c r="A14" s="1" t="s">
        <v>0</v>
      </c>
      <c r="B14" s="1" t="s">
        <v>2283</v>
      </c>
    </row>
    <row r="15" spans="1:56" x14ac:dyDescent="0.35">
      <c r="A15" s="1" t="s">
        <v>0</v>
      </c>
      <c r="B15" s="1" t="s">
        <v>2282</v>
      </c>
    </row>
    <row r="16" spans="1:56" x14ac:dyDescent="0.35">
      <c r="A16" s="1" t="s">
        <v>0</v>
      </c>
      <c r="B16" s="1" t="s">
        <v>2281</v>
      </c>
    </row>
    <row r="17" spans="1:56" x14ac:dyDescent="0.35">
      <c r="A17" s="1" t="s">
        <v>0</v>
      </c>
      <c r="B17" s="1" t="s">
        <v>2280</v>
      </c>
    </row>
    <row r="18" spans="1:56" x14ac:dyDescent="0.35">
      <c r="A18" s="1">
        <v>1</v>
      </c>
      <c r="B18" s="1" t="s">
        <v>2279</v>
      </c>
      <c r="C18" s="1">
        <v>469.00000265985727</v>
      </c>
      <c r="D18" s="1">
        <v>0</v>
      </c>
      <c r="E18">
        <f>(R18-S18*(1000-T18)/(1000-U18))*AK18</f>
        <v>-5.238841702110089</v>
      </c>
      <c r="F18">
        <f>IF(AV18&lt;&gt;0,1/(1/AV18-1/N18),0)</f>
        <v>3.359251701056476</v>
      </c>
      <c r="G18">
        <f>((AY18-AL18/2)*S18-E18)/(AY18+AL18/2)</f>
        <v>385.90737065769247</v>
      </c>
      <c r="H18">
        <f>AL18*1000</f>
        <v>34.381323033300475</v>
      </c>
      <c r="I18">
        <f>(AQ18-AW18)</f>
        <v>1.5441420492246953</v>
      </c>
      <c r="J18">
        <f>(P18+AP18*D18)</f>
        <v>31.716535568237305</v>
      </c>
      <c r="K18" s="1"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32.303821563720703</v>
      </c>
      <c r="P18" s="1">
        <v>31.716535568237305</v>
      </c>
      <c r="Q18" s="1">
        <v>32.425296783447266</v>
      </c>
      <c r="R18" s="1">
        <v>399.86849975585938</v>
      </c>
      <c r="S18" s="1">
        <v>392.3902587890625</v>
      </c>
      <c r="T18" s="1">
        <v>5.6190505027770996</v>
      </c>
      <c r="U18" s="1">
        <v>35.665130615234375</v>
      </c>
      <c r="V18" s="1">
        <v>10.231949806213379</v>
      </c>
      <c r="W18" s="1">
        <v>64.944038391113281</v>
      </c>
      <c r="X18" s="1">
        <v>300.14529418945313</v>
      </c>
      <c r="Y18" s="1">
        <v>-0.10821649432182312</v>
      </c>
      <c r="Z18" s="1">
        <v>4.2183525860309601E-2</v>
      </c>
      <c r="AA18" s="1">
        <v>88.457870483398438</v>
      </c>
      <c r="AB18" s="1">
        <v>11.79447078704834</v>
      </c>
      <c r="AC18" s="1">
        <v>0.49842283129692078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1.1034753462847537</v>
      </c>
      <c r="AL18">
        <f>(U18-T18)/(1000-U18)*AK18</f>
        <v>3.4381323033300472E-2</v>
      </c>
      <c r="AM18">
        <f>(P18+273.15)</f>
        <v>304.86653556823728</v>
      </c>
      <c r="AN18">
        <f>(O18+273.15)</f>
        <v>305.45382156372068</v>
      </c>
      <c r="AO18">
        <f>(Y18*AG18+Z18*AH18)*AI18</f>
        <v>-1.7314638704479357E-2</v>
      </c>
      <c r="AP18">
        <f>((AO18+0.00000010773*(AN18^4-AM18^4))-AL18*44100)/(L18*51.4+0.00000043092*AM18^3)</f>
        <v>-12.347413252931075</v>
      </c>
      <c r="AQ18">
        <f>0.61365*EXP(17.502*J18/(240.97+J18))</f>
        <v>4.6990035539605861</v>
      </c>
      <c r="AR18">
        <f>AQ18*1000/AA18</f>
        <v>53.121373239959283</v>
      </c>
      <c r="AS18">
        <f>(AR18-U18)</f>
        <v>17.456242624724908</v>
      </c>
      <c r="AT18">
        <f>IF(D18,P18,(O18+P18)/2)</f>
        <v>32.010178565979004</v>
      </c>
      <c r="AU18">
        <f>0.61365*EXP(17.502*AT18/(240.97+AT18))</f>
        <v>4.7778349038136065</v>
      </c>
      <c r="AV18">
        <f>IF(AS18&lt;&gt;0,(1000-(AR18+U18)/2)/AS18*AL18,0)</f>
        <v>1.8821360933505493</v>
      </c>
      <c r="AW18">
        <f>U18*AA18/1000</f>
        <v>3.1548615047358908</v>
      </c>
      <c r="AX18">
        <f>(AU18-AW18)</f>
        <v>1.6229733990777158</v>
      </c>
      <c r="AY18">
        <f>1/(1.6/F18+1.37/N18)</f>
        <v>1.2557072156665354</v>
      </c>
      <c r="AZ18">
        <f>G18*AA18*0.001</f>
        <v>34.136544212226994</v>
      </c>
      <c r="BA18">
        <f>G18/S18</f>
        <v>0.98347846821840945</v>
      </c>
      <c r="BB18">
        <f>(1-AL18*AA18/AQ18/F18)*100</f>
        <v>80.733148696260727</v>
      </c>
      <c r="BC18">
        <f>(S18-E18/(N18/1.35))</f>
        <v>394.04256282078723</v>
      </c>
      <c r="BD18">
        <f>E18*BB18/100/BC18</f>
        <v>-1.0733566016445402E-2</v>
      </c>
    </row>
    <row r="19" spans="1:56" x14ac:dyDescent="0.35">
      <c r="A19" s="1" t="s">
        <v>0</v>
      </c>
      <c r="B19" s="1" t="s">
        <v>2278</v>
      </c>
      <c r="K19" s="1">
        <v>2.72</v>
      </c>
    </row>
    <row r="20" spans="1:56" x14ac:dyDescent="0.35">
      <c r="A20" s="1" t="s">
        <v>0</v>
      </c>
      <c r="B20" s="1" t="s">
        <v>2277</v>
      </c>
      <c r="K20" s="1">
        <v>2.72</v>
      </c>
    </row>
    <row r="21" spans="1:56" x14ac:dyDescent="0.35">
      <c r="A21" s="1">
        <v>2</v>
      </c>
      <c r="B21" s="1" t="s">
        <v>2276</v>
      </c>
      <c r="C21" s="1">
        <v>672.50000267103314</v>
      </c>
      <c r="D21" s="1">
        <v>0</v>
      </c>
      <c r="E21">
        <f>(R21-S21*(1000-T21)/(1000-U21))*AK21</f>
        <v>-5.7028148983801721</v>
      </c>
      <c r="F21">
        <f>IF(AV21&lt;&gt;0,1/(1/AV21-1/N21),0)</f>
        <v>2.7956387341511717</v>
      </c>
      <c r="G21">
        <f>((AY21-AL21/2)*S21-E21)/(AY21+AL21/2)</f>
        <v>387.17582673937181</v>
      </c>
      <c r="H21">
        <f>AL21*1000</f>
        <v>32.563902330384188</v>
      </c>
      <c r="I21">
        <f>(AQ21-AW21)</f>
        <v>1.6286769128115766</v>
      </c>
      <c r="J21">
        <f>(P21+AP21*D21)</f>
        <v>31.673463821411133</v>
      </c>
      <c r="K21" s="1"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32.260566711425781</v>
      </c>
      <c r="P21" s="1">
        <v>31.673463821411133</v>
      </c>
      <c r="Q21" s="1">
        <v>32.411476135253906</v>
      </c>
      <c r="R21" s="1">
        <v>399.87115478515625</v>
      </c>
      <c r="S21" s="1">
        <v>393.42874145507813</v>
      </c>
      <c r="T21" s="1">
        <v>6.0904273986816406</v>
      </c>
      <c r="U21" s="1">
        <v>34.581371307373047</v>
      </c>
      <c r="V21" s="1">
        <v>11.116937637329102</v>
      </c>
      <c r="W21" s="1">
        <v>63.121829986572266</v>
      </c>
      <c r="X21" s="1">
        <v>300.13330078125</v>
      </c>
      <c r="Y21" s="1">
        <v>25.226451873779297</v>
      </c>
      <c r="Z21" s="1">
        <v>9.6420664340257645E-3</v>
      </c>
      <c r="AA21" s="1">
        <v>88.453964233398438</v>
      </c>
      <c r="AB21" s="1">
        <v>11.814581871032715</v>
      </c>
      <c r="AC21" s="1">
        <v>0.66420364379882813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1.1034312528722425</v>
      </c>
      <c r="AL21">
        <f>(U21-T21)/(1000-U21)*AK21</f>
        <v>3.2563902330384191E-2</v>
      </c>
      <c r="AM21">
        <f>(P21+273.15)</f>
        <v>304.82346382141111</v>
      </c>
      <c r="AN21">
        <f>(O21+273.15)</f>
        <v>305.41056671142576</v>
      </c>
      <c r="AO21">
        <f>(Y21*AG21+Z21*AH21)*AI21</f>
        <v>4.0362322095878653</v>
      </c>
      <c r="AP21">
        <f>((AO21+0.00000010773*(AN21^4-AM21^4))-AL21*44100)/(L21*51.4+0.00000043092*AM21^3)</f>
        <v>-11.658986973058379</v>
      </c>
      <c r="AQ21">
        <f>0.61365*EXP(17.502*J21/(240.97+J21))</f>
        <v>4.6875362935758229</v>
      </c>
      <c r="AR21">
        <f>AQ21*1000/AA21</f>
        <v>52.994078153547626</v>
      </c>
      <c r="AS21">
        <f>(AR21-U21)</f>
        <v>18.412706846174579</v>
      </c>
      <c r="AT21">
        <f>IF(D21,P21,(O21+P21)/2)</f>
        <v>31.967015266418457</v>
      </c>
      <c r="AU21">
        <f>0.61365*EXP(17.502*AT21/(240.97+AT21))</f>
        <v>4.7661756048313757</v>
      </c>
      <c r="AV21">
        <f>IF(AS21&lt;&gt;0,(1000-(AR21+U21)/2)/AS21*AL21,0)</f>
        <v>1.6911149131481968</v>
      </c>
      <c r="AW21">
        <f>U21*AA21/1000</f>
        <v>3.0588593807642463</v>
      </c>
      <c r="AX21">
        <f>(AU21-AW21)</f>
        <v>1.7073162240671294</v>
      </c>
      <c r="AY21">
        <f>1/(1.6/F21+1.37/N21)</f>
        <v>1.1205894976765671</v>
      </c>
      <c r="AZ21">
        <f>G21*AA21*0.001</f>
        <v>34.247236730440861</v>
      </c>
      <c r="BA21">
        <f>G21/S21</f>
        <v>0.98410661434500135</v>
      </c>
      <c r="BB21">
        <f>(1-AL21*AA21/AQ21/F21)*100</f>
        <v>78.019981555989531</v>
      </c>
      <c r="BC21">
        <f>(S21-E21/(N21/1.35))</f>
        <v>395.22738027346008</v>
      </c>
      <c r="BD21">
        <f>E21*BB21/100/BC21</f>
        <v>-1.1257659144996261E-2</v>
      </c>
    </row>
    <row r="22" spans="1:56" x14ac:dyDescent="0.35">
      <c r="A22" s="1" t="s">
        <v>0</v>
      </c>
      <c r="B22" s="1" t="s">
        <v>2275</v>
      </c>
      <c r="K22" s="1">
        <v>2.72</v>
      </c>
    </row>
    <row r="23" spans="1:56" x14ac:dyDescent="0.35">
      <c r="A23" s="1" t="s">
        <v>0</v>
      </c>
      <c r="B23" s="1" t="s">
        <v>2274</v>
      </c>
      <c r="K23" s="1">
        <v>2.72</v>
      </c>
    </row>
    <row r="24" spans="1:56" x14ac:dyDescent="0.35">
      <c r="A24" s="1">
        <v>3</v>
      </c>
      <c r="B24" s="1" t="s">
        <v>2273</v>
      </c>
      <c r="C24" s="1">
        <v>876.50000267103314</v>
      </c>
      <c r="D24" s="1">
        <v>0</v>
      </c>
      <c r="E24">
        <f>(R24-S24*(1000-T24)/(1000-U24))*AK24</f>
        <v>-5.5302095429421207</v>
      </c>
      <c r="F24">
        <f>IF(AV24&lt;&gt;0,1/(1/AV24-1/N24),0)</f>
        <v>2.3138035194941402</v>
      </c>
      <c r="G24">
        <f>((AY24-AL24/2)*S24-E24)/(AY24+AL24/2)</f>
        <v>387.65234856606662</v>
      </c>
      <c r="H24">
        <f>AL24*1000</f>
        <v>30.56409386257457</v>
      </c>
      <c r="I24">
        <f>(AQ24-AW24)</f>
        <v>1.7224676875079101</v>
      </c>
      <c r="J24">
        <f>(P24+AP24*D24)</f>
        <v>31.602182388305664</v>
      </c>
      <c r="K24" s="1"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32.203353881835938</v>
      </c>
      <c r="P24" s="1">
        <v>31.602182388305664</v>
      </c>
      <c r="Q24" s="1">
        <v>32.367191314697266</v>
      </c>
      <c r="R24" s="1">
        <v>400.04931640625</v>
      </c>
      <c r="S24" s="1">
        <v>394.14382934570313</v>
      </c>
      <c r="T24" s="1">
        <v>6.5328645706176758</v>
      </c>
      <c r="U24" s="1">
        <v>33.308799743652344</v>
      </c>
      <c r="V24" s="1">
        <v>11.962522506713867</v>
      </c>
      <c r="W24" s="1">
        <v>60.99273681640625</v>
      </c>
      <c r="X24" s="1">
        <v>300.1397705078125</v>
      </c>
      <c r="Y24" s="1">
        <v>49.847202301025391</v>
      </c>
      <c r="Z24" s="1">
        <v>0.11570465564727783</v>
      </c>
      <c r="AA24" s="1">
        <v>88.449432373046875</v>
      </c>
      <c r="AB24" s="1">
        <v>11.715669631958008</v>
      </c>
      <c r="AC24" s="1">
        <v>0.73110198974609375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1.1034550386316633</v>
      </c>
      <c r="AL24">
        <f>(U24-T24)/(1000-U24)*AK24</f>
        <v>3.0564093862574571E-2</v>
      </c>
      <c r="AM24">
        <f>(P24+273.15)</f>
        <v>304.75218238830564</v>
      </c>
      <c r="AN24">
        <f>(O24+273.15)</f>
        <v>305.35335388183591</v>
      </c>
      <c r="AO24">
        <f>(Y24*AG24+Z24*AH24)*AI24</f>
        <v>7.9755521898965753</v>
      </c>
      <c r="AP24">
        <f>((AO24+0.00000010773*(AN24^4-AM24^4))-AL24*44100)/(L24*51.4+0.00000043092*AM24^3)</f>
        <v>-10.904506634242962</v>
      </c>
      <c r="AQ24">
        <f>0.61365*EXP(17.502*J24/(240.97+J24))</f>
        <v>4.668612117861449</v>
      </c>
      <c r="AR24">
        <f>AQ24*1000/AA24</f>
        <v>52.782838652609733</v>
      </c>
      <c r="AS24">
        <f>(AR24-U24)</f>
        <v>19.47403890895739</v>
      </c>
      <c r="AT24">
        <f>IF(D24,P24,(O24+P24)/2)</f>
        <v>31.902768135070801</v>
      </c>
      <c r="AU24">
        <f>0.61365*EXP(17.502*AT24/(240.97+AT24))</f>
        <v>4.7488670014535401</v>
      </c>
      <c r="AV24">
        <f>IF(AS24&lt;&gt;0,(1000-(AR24+U24)/2)/AS24*AL24,0)</f>
        <v>1.5019194292950806</v>
      </c>
      <c r="AW24">
        <f>U24*AA24/1000</f>
        <v>2.9461444303535389</v>
      </c>
      <c r="AX24">
        <f>(AU24-AW24)</f>
        <v>1.8027225711000012</v>
      </c>
      <c r="AY24">
        <f>1/(1.6/F24+1.37/N24)</f>
        <v>0.98856278812950349</v>
      </c>
      <c r="AZ24">
        <f>G24*AA24*0.001</f>
        <v>34.287630188747109</v>
      </c>
      <c r="BA24">
        <f>G24/S24</f>
        <v>0.9835301727534016</v>
      </c>
      <c r="BB24">
        <f>(1-AL24*AA24/AQ24/F24)*100</f>
        <v>74.973950191148958</v>
      </c>
      <c r="BC24">
        <f>(S24-E24/(N24/1.35))</f>
        <v>395.88802931273119</v>
      </c>
      <c r="BD24">
        <f>E24*BB24/100/BC24</f>
        <v>-1.0473205151945362E-2</v>
      </c>
    </row>
    <row r="25" spans="1:56" x14ac:dyDescent="0.35">
      <c r="A25" s="1" t="s">
        <v>0</v>
      </c>
      <c r="B25" s="1" t="s">
        <v>2272</v>
      </c>
      <c r="K25" s="1">
        <v>2.72</v>
      </c>
    </row>
    <row r="26" spans="1:56" x14ac:dyDescent="0.35">
      <c r="A26" s="1" t="s">
        <v>0</v>
      </c>
      <c r="B26" s="1" t="s">
        <v>2271</v>
      </c>
      <c r="K26" s="1">
        <v>2.72</v>
      </c>
    </row>
    <row r="27" spans="1:56" x14ac:dyDescent="0.35">
      <c r="A27" s="1">
        <v>4</v>
      </c>
      <c r="B27" s="1" t="s">
        <v>2270</v>
      </c>
      <c r="C27" s="1">
        <v>1079.5000026710331</v>
      </c>
      <c r="D27" s="1">
        <v>0</v>
      </c>
      <c r="E27">
        <f>(R27-S27*(1000-T27)/(1000-U27))*AK27</f>
        <v>-4.9793000967431249</v>
      </c>
      <c r="F27">
        <f>IF(AV27&lt;&gt;0,1/(1/AV27-1/N27),0)</f>
        <v>1.9195391474629906</v>
      </c>
      <c r="G27">
        <f>((AY27-AL27/2)*S27-E27)/(AY27+AL27/2)</f>
        <v>387.11094618007229</v>
      </c>
      <c r="H27">
        <f>AL27*1000</f>
        <v>28.62372341710088</v>
      </c>
      <c r="I27">
        <f>(AQ27-AW27)</f>
        <v>1.8294336473333854</v>
      </c>
      <c r="J27">
        <f>(P27+AP27*D27)</f>
        <v>31.585781097412109</v>
      </c>
      <c r="K27" s="1"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32.172821044921875</v>
      </c>
      <c r="P27" s="1">
        <v>31.585781097412109</v>
      </c>
      <c r="Q27" s="1">
        <v>32.332679748535156</v>
      </c>
      <c r="R27" s="1">
        <v>399.9818115234375</v>
      </c>
      <c r="S27" s="1">
        <v>394.26751708984375</v>
      </c>
      <c r="T27" s="1">
        <v>6.9441666603088379</v>
      </c>
      <c r="U27" s="1">
        <v>32.050331115722656</v>
      </c>
      <c r="V27" s="1">
        <v>12.73763370513916</v>
      </c>
      <c r="W27" s="1">
        <v>58.789684295654297</v>
      </c>
      <c r="X27" s="1">
        <v>300.17010498046875</v>
      </c>
      <c r="Y27" s="1">
        <v>99.180801391601563</v>
      </c>
      <c r="Z27" s="1">
        <v>4.9415145069360733E-2</v>
      </c>
      <c r="AA27" s="1">
        <v>88.449432373046875</v>
      </c>
      <c r="AB27" s="1">
        <v>11.455287933349609</v>
      </c>
      <c r="AC27" s="1">
        <v>0.7860596776008606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1.1035665624281938</v>
      </c>
      <c r="AL27">
        <f>(U27-T27)/(1000-U27)*AK27</f>
        <v>2.8623723417100882E-2</v>
      </c>
      <c r="AM27">
        <f>(P27+273.15)</f>
        <v>304.73578109741209</v>
      </c>
      <c r="AN27">
        <f>(O27+273.15)</f>
        <v>305.32282104492185</v>
      </c>
      <c r="AO27">
        <f>(Y27*AG27+Z27*AH27)*AI27</f>
        <v>15.868927867958064</v>
      </c>
      <c r="AP27">
        <f>((AO27+0.00000010773*(AN27^4-AM27^4))-AL27*44100)/(L27*51.4+0.00000043092*AM27^3)</f>
        <v>-10.14126542455438</v>
      </c>
      <c r="AQ27">
        <f>0.61365*EXP(17.502*J27/(240.97+J27))</f>
        <v>4.6642672418872566</v>
      </c>
      <c r="AR27">
        <f>AQ27*1000/AA27</f>
        <v>52.733715940822641</v>
      </c>
      <c r="AS27">
        <f>(AR27-U27)</f>
        <v>20.683384825099985</v>
      </c>
      <c r="AT27">
        <f>IF(D27,P27,(O27+P27)/2)</f>
        <v>31.879301071166992</v>
      </c>
      <c r="AU27">
        <f>0.61365*EXP(17.502*AT27/(240.97+AT27))</f>
        <v>4.742558477541313</v>
      </c>
      <c r="AV27">
        <f>IF(AS27&lt;&gt;0,(1000-(AR27+U27)/2)/AS27*AL27,0)</f>
        <v>1.3252330840585165</v>
      </c>
      <c r="AW27">
        <f>U27*AA27/1000</f>
        <v>2.8348335945538712</v>
      </c>
      <c r="AX27">
        <f>(AU27-AW27)</f>
        <v>1.9077248829874418</v>
      </c>
      <c r="AY27">
        <f>1/(1.6/F27+1.37/N27)</f>
        <v>0.86685096673117246</v>
      </c>
      <c r="AZ27">
        <f>G27*AA27*0.001</f>
        <v>34.239743455020495</v>
      </c>
      <c r="BA27">
        <f>G27/S27</f>
        <v>0.98184843894167251</v>
      </c>
      <c r="BB27">
        <f>(1-AL27*AA27/AQ27/F27)*100</f>
        <v>71.72251519512119</v>
      </c>
      <c r="BC27">
        <f>(S27-E27/(N27/1.35))</f>
        <v>395.83796301908461</v>
      </c>
      <c r="BD27">
        <f>E27*BB27/100/BC27</f>
        <v>-9.0220736820159145E-3</v>
      </c>
    </row>
    <row r="28" spans="1:56" x14ac:dyDescent="0.35">
      <c r="A28" s="1" t="s">
        <v>0</v>
      </c>
      <c r="B28" s="1" t="s">
        <v>2269</v>
      </c>
      <c r="K28" s="1">
        <v>2.72</v>
      </c>
    </row>
    <row r="29" spans="1:56" x14ac:dyDescent="0.35">
      <c r="A29" s="1" t="s">
        <v>0</v>
      </c>
      <c r="B29" s="1" t="s">
        <v>2268</v>
      </c>
      <c r="K29" s="1">
        <v>2.72</v>
      </c>
    </row>
    <row r="30" spans="1:56" x14ac:dyDescent="0.35">
      <c r="A30" s="1">
        <v>5</v>
      </c>
      <c r="B30" s="1" t="s">
        <v>2267</v>
      </c>
      <c r="C30" s="1">
        <v>1283.5000026710331</v>
      </c>
      <c r="D30" s="1">
        <v>0</v>
      </c>
      <c r="E30">
        <f>(R30-S30*(1000-T30)/(1000-U30))*AK30</f>
        <v>-4.1660125331563052</v>
      </c>
      <c r="F30">
        <f>IF(AV30&lt;&gt;0,1/(1/AV30-1/N30),0)</f>
        <v>1.5886369141112988</v>
      </c>
      <c r="G30">
        <f>((AY30-AL30/2)*S30-E30)/(AY30+AL30/2)</f>
        <v>385.96949640122659</v>
      </c>
      <c r="H30">
        <f>AL30*1000</f>
        <v>26.66976916078449</v>
      </c>
      <c r="I30">
        <f>(AQ30-AW30)</f>
        <v>1.9507767756661498</v>
      </c>
      <c r="J30">
        <f>(P30+AP30*D30)</f>
        <v>31.618389129638672</v>
      </c>
      <c r="K30" s="1"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32.163009643554688</v>
      </c>
      <c r="P30" s="1">
        <v>31.618389129638672</v>
      </c>
      <c r="Q30" s="1">
        <v>32.318519592285156</v>
      </c>
      <c r="R30" s="1">
        <v>400.00213623046875</v>
      </c>
      <c r="S30" s="1">
        <v>394.24884033203125</v>
      </c>
      <c r="T30" s="1">
        <v>7.3521065711975098</v>
      </c>
      <c r="U30" s="1">
        <v>30.777528762817383</v>
      </c>
      <c r="V30" s="1">
        <v>13.492789268493652</v>
      </c>
      <c r="W30" s="1">
        <v>56.483768463134766</v>
      </c>
      <c r="X30" s="1">
        <v>300.14022827148438</v>
      </c>
      <c r="Y30" s="1">
        <v>150.50137329101563</v>
      </c>
      <c r="Z30" s="1">
        <v>0.12052725255489349</v>
      </c>
      <c r="AA30" s="1">
        <v>88.445442199707031</v>
      </c>
      <c r="AB30" s="1">
        <v>11.351369857788086</v>
      </c>
      <c r="AC30" s="1">
        <v>0.84102010726928711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1.1034567215863393</v>
      </c>
      <c r="AL30">
        <f>(U30-T30)/(1000-U30)*AK30</f>
        <v>2.6669769160784489E-2</v>
      </c>
      <c r="AM30">
        <f>(P30+273.15)</f>
        <v>304.76838912963865</v>
      </c>
      <c r="AN30">
        <f>(O30+273.15)</f>
        <v>305.31300964355466</v>
      </c>
      <c r="AO30">
        <f>(Y30*AG30+Z30*AH30)*AI30</f>
        <v>24.080219188327646</v>
      </c>
      <c r="AP30">
        <f>((AO30+0.00000010773*(AN30^4-AM30^4))-AL30*44100)/(L30*51.4+0.00000043092*AM30^3)</f>
        <v>-9.3728554970269897</v>
      </c>
      <c r="AQ30">
        <f>0.61365*EXP(17.502*J30/(240.97+J30))</f>
        <v>4.6729089169077351</v>
      </c>
      <c r="AR30">
        <f>AQ30*1000/AA30</f>
        <v>52.83380127555305</v>
      </c>
      <c r="AS30">
        <f>(AR30-U30)</f>
        <v>22.056272512735667</v>
      </c>
      <c r="AT30">
        <f>IF(D30,P30,(O30+P30)/2)</f>
        <v>31.89069938659668</v>
      </c>
      <c r="AU30">
        <f>0.61365*EXP(17.502*AT30/(240.97+AT30))</f>
        <v>4.7456217131921603</v>
      </c>
      <c r="AV30">
        <f>IF(AS30&lt;&gt;0,(1000-(AR30+U30)/2)/AS30*AL30,0)</f>
        <v>1.1586192413225738</v>
      </c>
      <c r="AW30">
        <f>U30*AA30/1000</f>
        <v>2.7221321412415853</v>
      </c>
      <c r="AX30">
        <f>(AU30-AW30)</f>
        <v>2.023489571950575</v>
      </c>
      <c r="AY30">
        <f>1/(1.6/F30+1.37/N30)</f>
        <v>0.75345449915147988</v>
      </c>
      <c r="AZ30">
        <f>G30*AA30*0.001</f>
        <v>34.13724278480472</v>
      </c>
      <c r="BA30">
        <f>G30/S30</f>
        <v>0.97899969997671543</v>
      </c>
      <c r="BB30">
        <f>(1-AL30*AA30/AQ30/F30)*100</f>
        <v>68.225205637901553</v>
      </c>
      <c r="BC30">
        <f>(S30-E30/(N30/1.35))</f>
        <v>395.56277949953414</v>
      </c>
      <c r="BD30">
        <f>E30*BB30/100/BC30</f>
        <v>-7.1853843813178796E-3</v>
      </c>
    </row>
    <row r="31" spans="1:56" x14ac:dyDescent="0.35">
      <c r="A31" s="1" t="s">
        <v>0</v>
      </c>
      <c r="B31" s="1" t="s">
        <v>2266</v>
      </c>
      <c r="K31" s="1">
        <v>2.72</v>
      </c>
    </row>
    <row r="32" spans="1:56" x14ac:dyDescent="0.35">
      <c r="A32" s="1" t="s">
        <v>0</v>
      </c>
      <c r="B32" s="1" t="s">
        <v>2265</v>
      </c>
      <c r="K32" s="1">
        <v>2.72</v>
      </c>
    </row>
    <row r="33" spans="1:56" x14ac:dyDescent="0.35">
      <c r="A33" s="1">
        <v>6</v>
      </c>
      <c r="B33" s="1" t="s">
        <v>2264</v>
      </c>
      <c r="C33" s="1">
        <v>1487.000002682209</v>
      </c>
      <c r="D33" s="1">
        <v>0</v>
      </c>
      <c r="E33">
        <f>(R33-S33*(1000-T33)/(1000-U33))*AK33</f>
        <v>-3.3172687682347086</v>
      </c>
      <c r="F33">
        <f>IF(AV33&lt;&gt;0,1/(1/AV33-1/N33),0)</f>
        <v>1.364663247642772</v>
      </c>
      <c r="G33">
        <f>((AY33-AL33/2)*S33-E33)/(AY33+AL33/2)</f>
        <v>384.61351454991552</v>
      </c>
      <c r="H33">
        <f>AL33*1000</f>
        <v>25.031844389084803</v>
      </c>
      <c r="I33">
        <f>(AQ33-AW33)</f>
        <v>2.0509522072501274</v>
      </c>
      <c r="J33">
        <f>(P33+AP33*D33)</f>
        <v>31.664222717285156</v>
      </c>
      <c r="K33" s="1"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32.179805755615234</v>
      </c>
      <c r="P33" s="1">
        <v>31.664222717285156</v>
      </c>
      <c r="Q33" s="1">
        <v>32.323402404785156</v>
      </c>
      <c r="R33" s="1">
        <v>400.14663696289063</v>
      </c>
      <c r="S33" s="1">
        <v>394.2110595703125</v>
      </c>
      <c r="T33" s="1">
        <v>7.7776403427124023</v>
      </c>
      <c r="U33" s="1">
        <v>29.783878326416016</v>
      </c>
      <c r="V33" s="1">
        <v>14.259536743164063</v>
      </c>
      <c r="W33" s="1">
        <v>54.605804443359375</v>
      </c>
      <c r="X33" s="1">
        <v>300.18185424804688</v>
      </c>
      <c r="Y33" s="1">
        <v>300.23040771484375</v>
      </c>
      <c r="Z33" s="1">
        <v>1.9284181296825409E-2</v>
      </c>
      <c r="AA33" s="1">
        <v>88.441368103027344</v>
      </c>
      <c r="AB33" s="1">
        <v>11.262466430664063</v>
      </c>
      <c r="AC33" s="1">
        <v>0.87892454862594604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1.1036097582648781</v>
      </c>
      <c r="AL33">
        <f>(U33-T33)/(1000-U33)*AK33</f>
        <v>2.5031844389084804E-2</v>
      </c>
      <c r="AM33">
        <f>(P33+273.15)</f>
        <v>304.81422271728513</v>
      </c>
      <c r="AN33">
        <f>(O33+273.15)</f>
        <v>305.32980575561521</v>
      </c>
      <c r="AO33">
        <f>(Y33*AG33+Z33*AH33)*AI33</f>
        <v>48.036864160667392</v>
      </c>
      <c r="AP33">
        <f>((AO33+0.00000010773*(AN33^4-AM33^4))-AL33*44100)/(L33*51.4+0.00000043092*AM33^3)</f>
        <v>-8.5882362187662427</v>
      </c>
      <c r="AQ33">
        <f>0.61365*EXP(17.502*J33/(240.97+J33))</f>
        <v>4.6850791538524641</v>
      </c>
      <c r="AR33">
        <f>AQ33*1000/AA33</f>
        <v>52.973843059446004</v>
      </c>
      <c r="AS33">
        <f>(AR33-U33)</f>
        <v>23.189964733029989</v>
      </c>
      <c r="AT33">
        <f>IF(D33,P33,(O33+P33)/2)</f>
        <v>31.922014236450195</v>
      </c>
      <c r="AU33">
        <f>0.61365*EXP(17.502*AT33/(240.97+AT33))</f>
        <v>4.7540462783518631</v>
      </c>
      <c r="AV33">
        <f>IF(AS33&lt;&gt;0,(1000-(AR33+U33)/2)/AS33*AL33,0)</f>
        <v>1.0347603139319836</v>
      </c>
      <c r="AW33">
        <f>U33*AA33/1000</f>
        <v>2.6341269466023367</v>
      </c>
      <c r="AX33">
        <f>(AU33-AW33)</f>
        <v>2.1199193317495264</v>
      </c>
      <c r="AY33">
        <f>1/(1.6/F33+1.37/N33)</f>
        <v>0.67000873566995955</v>
      </c>
      <c r="AZ33">
        <f>G33*AA33*0.001</f>
        <v>34.015745417708146</v>
      </c>
      <c r="BA33">
        <f>G33/S33</f>
        <v>0.97565379055864576</v>
      </c>
      <c r="BB33">
        <f>(1-AL33*AA33/AQ33/F33)*100</f>
        <v>65.373716994482649</v>
      </c>
      <c r="BC33">
        <f>(S33-E33/(N33/1.35))</f>
        <v>395.2573092704821</v>
      </c>
      <c r="BD33">
        <f>E33*BB33/100/BC33</f>
        <v>-5.4866079529172981E-3</v>
      </c>
    </row>
    <row r="34" spans="1:56" x14ac:dyDescent="0.35">
      <c r="A34" s="1" t="s">
        <v>0</v>
      </c>
      <c r="B34" s="1" t="s">
        <v>2263</v>
      </c>
      <c r="K34" s="1">
        <v>2.72</v>
      </c>
    </row>
    <row r="35" spans="1:56" x14ac:dyDescent="0.35">
      <c r="A35" s="1" t="s">
        <v>0</v>
      </c>
      <c r="B35" s="1" t="s">
        <v>2262</v>
      </c>
      <c r="K35" s="1">
        <v>2.72</v>
      </c>
    </row>
    <row r="36" spans="1:56" x14ac:dyDescent="0.35">
      <c r="A36" s="1">
        <v>7</v>
      </c>
      <c r="B36" s="1" t="s">
        <v>2261</v>
      </c>
      <c r="C36" s="1">
        <v>1690.5000026710331</v>
      </c>
      <c r="D36" s="1">
        <v>0</v>
      </c>
      <c r="E36">
        <f>(R36-S36*(1000-T36)/(1000-U36))*AK36</f>
        <v>-2.6951469291644035</v>
      </c>
      <c r="F36">
        <f>IF(AV36&lt;&gt;0,1/(1/AV36-1/N36),0)</f>
        <v>1.2240909847959789</v>
      </c>
      <c r="G36">
        <f>((AY36-AL36/2)*S36-E36)/(AY36+AL36/2)</f>
        <v>383.03545791060236</v>
      </c>
      <c r="H36">
        <f>AL36*1000</f>
        <v>23.84706808807859</v>
      </c>
      <c r="I36">
        <f>(AQ36-AW36)</f>
        <v>2.1243475592579548</v>
      </c>
      <c r="J36">
        <f>(P36+AP36*D36)</f>
        <v>31.737817764282227</v>
      </c>
      <c r="K36" s="1"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32.218994140625</v>
      </c>
      <c r="P36" s="1">
        <v>31.737817764282227</v>
      </c>
      <c r="Q36" s="1">
        <v>32.350990295410156</v>
      </c>
      <c r="R36" s="1">
        <v>399.78579711914063</v>
      </c>
      <c r="S36" s="1">
        <v>393.72024536132813</v>
      </c>
      <c r="T36" s="1">
        <v>8.1988649368286133</v>
      </c>
      <c r="U36" s="1">
        <v>29.176883697509766</v>
      </c>
      <c r="V36" s="1">
        <v>14.99790096282959</v>
      </c>
      <c r="W36" s="1">
        <v>53.372268676757813</v>
      </c>
      <c r="X36" s="1">
        <v>300.178466796875</v>
      </c>
      <c r="Y36" s="1">
        <v>500.42486572265625</v>
      </c>
      <c r="Z36" s="1">
        <v>3.8568217307329178E-2</v>
      </c>
      <c r="AA36" s="1">
        <v>88.437515258789063</v>
      </c>
      <c r="AB36" s="1">
        <v>11.242246627807617</v>
      </c>
      <c r="AC36" s="1">
        <v>0.90589988231658936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1.1035973044002754</v>
      </c>
      <c r="AL36">
        <f>(U36-T36)/(1000-U36)*AK36</f>
        <v>2.3847068088078589E-2</v>
      </c>
      <c r="AM36">
        <f>(P36+273.15)</f>
        <v>304.8878177642822</v>
      </c>
      <c r="AN36">
        <f>(O36+273.15)</f>
        <v>305.36899414062498</v>
      </c>
      <c r="AO36">
        <f>(Y36*AG36+Z36*AH36)*AI36</f>
        <v>80.067976725966219</v>
      </c>
      <c r="AP36">
        <f>((AO36+0.00000010773*(AN36^4-AM36^4))-AL36*44100)/(L36*51.4+0.00000043092*AM36^3)</f>
        <v>-7.9014460029544713</v>
      </c>
      <c r="AQ36">
        <f>0.61365*EXP(17.502*J36/(240.97+J36))</f>
        <v>4.7046786564603886</v>
      </c>
      <c r="AR36">
        <f>AQ36*1000/AA36</f>
        <v>53.197770682423489</v>
      </c>
      <c r="AS36">
        <f>(AR36-U36)</f>
        <v>24.020886984913723</v>
      </c>
      <c r="AT36">
        <f>IF(D36,P36,(O36+P36)/2)</f>
        <v>31.978405952453613</v>
      </c>
      <c r="AU36">
        <f>0.61365*EXP(17.502*AT36/(240.97+AT36))</f>
        <v>4.7692500560902049</v>
      </c>
      <c r="AV36">
        <f>IF(AS36&lt;&gt;0,(1000-(AR36+U36)/2)/AS36*AL36,0)</f>
        <v>0.95187455428160206</v>
      </c>
      <c r="AW36">
        <f>U36*AA36/1000</f>
        <v>2.5803310972024338</v>
      </c>
      <c r="AX36">
        <f>(AU36-AW36)</f>
        <v>2.1889189588877711</v>
      </c>
      <c r="AY36">
        <f>1/(1.6/F36+1.37/N36)</f>
        <v>0.6145677836814778</v>
      </c>
      <c r="AZ36">
        <f>G36*AA36*0.001</f>
        <v>33.874704153626155</v>
      </c>
      <c r="BA36">
        <f>G36/S36</f>
        <v>0.97286198112337341</v>
      </c>
      <c r="BB36">
        <f>(1-AL36*AA36/AQ36/F36)*100</f>
        <v>63.379197321563311</v>
      </c>
      <c r="BC36">
        <f>(S36-E36/(N36/1.35))</f>
        <v>394.5702809971358</v>
      </c>
      <c r="BD36">
        <f>E36*BB36/100/BC36</f>
        <v>-4.3291716903371162E-3</v>
      </c>
    </row>
    <row r="37" spans="1:56" x14ac:dyDescent="0.35">
      <c r="A37" s="1" t="s">
        <v>0</v>
      </c>
      <c r="B37" s="1" t="s">
        <v>2260</v>
      </c>
      <c r="K37" s="1">
        <v>2.72</v>
      </c>
    </row>
    <row r="38" spans="1:56" x14ac:dyDescent="0.35">
      <c r="A38" s="1" t="s">
        <v>0</v>
      </c>
      <c r="B38" s="1" t="s">
        <v>2259</v>
      </c>
      <c r="K38" s="1">
        <v>2.72</v>
      </c>
    </row>
    <row r="39" spans="1:56" x14ac:dyDescent="0.35">
      <c r="A39" s="1">
        <v>8</v>
      </c>
      <c r="B39" s="1" t="s">
        <v>2258</v>
      </c>
      <c r="C39" s="1">
        <v>1893.000002682209</v>
      </c>
      <c r="D39" s="1">
        <v>0</v>
      </c>
      <c r="E39">
        <f>(R39-S39*(1000-T39)/(1000-U39))*AK39</f>
        <v>-1.9931678199896512</v>
      </c>
      <c r="F39">
        <f>IF(AV39&lt;&gt;0,1/(1/AV39-1/N39),0)</f>
        <v>1.1663317352810132</v>
      </c>
      <c r="G39">
        <f>((AY39-AL39/2)*S39-E39)/(AY39+AL39/2)</f>
        <v>381.61663323984828</v>
      </c>
      <c r="H39">
        <f>AL39*1000</f>
        <v>23.29920184927682</v>
      </c>
      <c r="I39">
        <f>(AQ39-AW39)</f>
        <v>2.1550791924759229</v>
      </c>
      <c r="J39">
        <f>(P39+AP39*D39)</f>
        <v>31.833269119262695</v>
      </c>
      <c r="K39" s="1"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32.279586791992188</v>
      </c>
      <c r="P39" s="1">
        <v>31.833269119262695</v>
      </c>
      <c r="Q39" s="1">
        <v>32.394302368164063</v>
      </c>
      <c r="R39" s="1">
        <v>400.02395629882813</v>
      </c>
      <c r="S39" s="1">
        <v>393.52227783203125</v>
      </c>
      <c r="T39" s="1">
        <v>8.623478889465332</v>
      </c>
      <c r="U39" s="1">
        <v>29.119745254516602</v>
      </c>
      <c r="V39" s="1">
        <v>15.719794273376465</v>
      </c>
      <c r="W39" s="1">
        <v>53.082569122314453</v>
      </c>
      <c r="X39" s="1">
        <v>300.19320678710938</v>
      </c>
      <c r="Y39" s="1">
        <v>749.75482177734375</v>
      </c>
      <c r="Z39" s="1">
        <v>5.7852756232023239E-2</v>
      </c>
      <c r="AA39" s="1">
        <v>88.432296752929688</v>
      </c>
      <c r="AB39" s="1">
        <v>11.206907272338867</v>
      </c>
      <c r="AC39" s="1">
        <v>0.91199684143066406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1.1036514955408432</v>
      </c>
      <c r="AL39">
        <f>(U39-T39)/(1000-U39)*AK39</f>
        <v>2.3299201849276821E-2</v>
      </c>
      <c r="AM39">
        <f>(P39+273.15)</f>
        <v>304.98326911926267</v>
      </c>
      <c r="AN39">
        <f>(O39+273.15)</f>
        <v>305.42958679199216</v>
      </c>
      <c r="AO39">
        <f>(Y39*AG39+Z39*AH39)*AI39</f>
        <v>119.96076880304281</v>
      </c>
      <c r="AP39">
        <f>((AO39+0.00000010773*(AN39^4-AM39^4))-AL39*44100)/(L39*51.4+0.00000043092*AM39^3)</f>
        <v>-7.3801157449012216</v>
      </c>
      <c r="AQ39">
        <f>0.61365*EXP(17.502*J39/(240.97+J39))</f>
        <v>4.7302051461930512</v>
      </c>
      <c r="AR39">
        <f>AQ39*1000/AA39</f>
        <v>53.48956568897826</v>
      </c>
      <c r="AS39">
        <f>(AR39-U39)</f>
        <v>24.369820434461658</v>
      </c>
      <c r="AT39">
        <f>IF(D39,P39,(O39+P39)/2)</f>
        <v>32.056427955627441</v>
      </c>
      <c r="AU39">
        <f>0.61365*EXP(17.502*AT39/(240.97+AT39))</f>
        <v>4.7903553677520492</v>
      </c>
      <c r="AV39">
        <f>IF(AS39&lt;&gt;0,(1000-(AR39+U39)/2)/AS39*AL39,0)</f>
        <v>0.91657779769845782</v>
      </c>
      <c r="AW39">
        <f>U39*AA39/1000</f>
        <v>2.5751259537171283</v>
      </c>
      <c r="AX39">
        <f>(AU39-AW39)</f>
        <v>2.2152294140349209</v>
      </c>
      <c r="AY39">
        <f>1/(1.6/F39+1.37/N39)</f>
        <v>0.59105503281836813</v>
      </c>
      <c r="AZ39">
        <f>G39*AA39*0.001</f>
        <v>33.747235356520193</v>
      </c>
      <c r="BA39">
        <f>G39/S39</f>
        <v>0.96974594511453627</v>
      </c>
      <c r="BB39">
        <f>(1-AL39*AA39/AQ39/F39)*100</f>
        <v>62.65350239167666</v>
      </c>
      <c r="BC39">
        <f>(S39-E39/(N39/1.35))</f>
        <v>394.15091282658477</v>
      </c>
      <c r="BD39">
        <f>E39*BB39/100/BC39</f>
        <v>-3.1683028178518457E-3</v>
      </c>
    </row>
    <row r="40" spans="1:56" x14ac:dyDescent="0.35">
      <c r="A40" s="1" t="s">
        <v>0</v>
      </c>
      <c r="B40" s="1" t="s">
        <v>2257</v>
      </c>
      <c r="K40" s="1">
        <v>2.72</v>
      </c>
    </row>
    <row r="41" spans="1:56" x14ac:dyDescent="0.35">
      <c r="A41" s="1" t="s">
        <v>0</v>
      </c>
      <c r="B41" s="1" t="s">
        <v>2256</v>
      </c>
      <c r="K41" s="1">
        <v>2.72</v>
      </c>
    </row>
    <row r="42" spans="1:56" x14ac:dyDescent="0.35">
      <c r="A42" s="1">
        <v>9</v>
      </c>
      <c r="B42" s="1" t="s">
        <v>2255</v>
      </c>
      <c r="C42" s="1">
        <v>2096.000002682209</v>
      </c>
      <c r="D42" s="1">
        <v>0</v>
      </c>
      <c r="E42">
        <f>(R42-S42*(1000-T42)/(1000-U42))*AK42</f>
        <v>-1.2797728158093356</v>
      </c>
      <c r="F42">
        <f>IF(AV42&lt;&gt;0,1/(1/AV42-1/N42),0)</f>
        <v>1.1640660213829765</v>
      </c>
      <c r="G42">
        <f>((AY42-AL42/2)*S42-E42)/(AY42+AL42/2)</f>
        <v>379.9706904792385</v>
      </c>
      <c r="H42">
        <f>AL42*1000</f>
        <v>23.231272457753946</v>
      </c>
      <c r="I42">
        <f>(AQ42-AW42)</f>
        <v>2.1512868807361523</v>
      </c>
      <c r="J42">
        <f>(P42+AP42*D42)</f>
        <v>31.929328918457031</v>
      </c>
      <c r="K42" s="1"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32.342628479003906</v>
      </c>
      <c r="P42" s="1">
        <v>31.929328918457031</v>
      </c>
      <c r="Q42" s="1">
        <v>32.441146850585938</v>
      </c>
      <c r="R42" s="1">
        <v>400.13070678710938</v>
      </c>
      <c r="S42" s="1">
        <v>393.01705932617188</v>
      </c>
      <c r="T42" s="1">
        <v>9.0250444412231445</v>
      </c>
      <c r="U42" s="1">
        <v>29.455715179443359</v>
      </c>
      <c r="V42" s="1">
        <v>16.392669677734375</v>
      </c>
      <c r="W42" s="1">
        <v>53.501983642578125</v>
      </c>
      <c r="X42" s="1">
        <v>300.17507934570313</v>
      </c>
      <c r="Y42" s="1">
        <v>1000.2318115234375</v>
      </c>
      <c r="Z42" s="1">
        <v>6.1467457562685013E-2</v>
      </c>
      <c r="AA42" s="1">
        <v>88.42864990234375</v>
      </c>
      <c r="AB42" s="1">
        <v>11.267423629760742</v>
      </c>
      <c r="AC42" s="1">
        <v>0.90600854158401489</v>
      </c>
      <c r="AD42" s="1">
        <v>0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1.1035848505356729</v>
      </c>
      <c r="AL42">
        <f>(U42-T42)/(1000-U42)*AK42</f>
        <v>2.3231272457753947E-2</v>
      </c>
      <c r="AM42">
        <f>(P42+273.15)</f>
        <v>305.07932891845701</v>
      </c>
      <c r="AN42">
        <f>(O42+273.15)</f>
        <v>305.49262847900388</v>
      </c>
      <c r="AO42">
        <f>(Y42*AG42+Z42*AH42)*AI42</f>
        <v>160.03708626664229</v>
      </c>
      <c r="AP42">
        <f>((AO42+0.00000010773*(AN42^4-AM42^4))-AL42*44100)/(L42*51.4+0.00000043092*AM42^3)</f>
        <v>-7.0303412070952076</v>
      </c>
      <c r="AQ42">
        <f>0.61365*EXP(17.502*J42/(240.97+J42))</f>
        <v>4.7560160059623016</v>
      </c>
      <c r="AR42">
        <f>AQ42*1000/AA42</f>
        <v>53.783655084801268</v>
      </c>
      <c r="AS42">
        <f>(AR42-U42)</f>
        <v>24.327939905357908</v>
      </c>
      <c r="AT42">
        <f>IF(D42,P42,(O42+P42)/2)</f>
        <v>32.135978698730469</v>
      </c>
      <c r="AU42">
        <f>0.61365*EXP(17.502*AT42/(240.97+AT42))</f>
        <v>4.8119578742320401</v>
      </c>
      <c r="AV42">
        <f>IF(AS42&lt;&gt;0,(1000-(AR42+U42)/2)/AS42*AL42,0)</f>
        <v>0.91517795174840277</v>
      </c>
      <c r="AW42">
        <f>U42*AA42/1000</f>
        <v>2.6047291252261493</v>
      </c>
      <c r="AX42">
        <f>(AU42-AW42)</f>
        <v>2.2072287490058908</v>
      </c>
      <c r="AY42">
        <f>1/(1.6/F42+1.37/N42)</f>
        <v>0.59012371837993327</v>
      </c>
      <c r="AZ42">
        <f>G42*AA42*0.001</f>
        <v>33.600295161540402</v>
      </c>
      <c r="BA42">
        <f>G42/S42</f>
        <v>0.96680457365056527</v>
      </c>
      <c r="BB42">
        <f>(1-AL42*AA42/AQ42/F42)*100</f>
        <v>62.893920338040331</v>
      </c>
      <c r="BC42">
        <f>(S42-E42/(N42/1.35))</f>
        <v>393.42069316423988</v>
      </c>
      <c r="BD42">
        <f>E42*BB42/100/BC42</f>
        <v>-2.0458997436288914E-3</v>
      </c>
    </row>
    <row r="43" spans="1:56" x14ac:dyDescent="0.35">
      <c r="A43" s="1" t="s">
        <v>0</v>
      </c>
      <c r="B43" s="1" t="s">
        <v>2254</v>
      </c>
      <c r="K43" s="1">
        <v>2.72</v>
      </c>
    </row>
    <row r="44" spans="1:56" x14ac:dyDescent="0.35">
      <c r="A44" s="1" t="s">
        <v>0</v>
      </c>
      <c r="B44" s="1" t="s">
        <v>2253</v>
      </c>
      <c r="K44" s="1">
        <v>2.72</v>
      </c>
    </row>
    <row r="45" spans="1:56" x14ac:dyDescent="0.35">
      <c r="A45" s="1">
        <v>10</v>
      </c>
      <c r="B45" s="1" t="s">
        <v>2252</v>
      </c>
      <c r="C45" s="1">
        <v>2299.000002682209</v>
      </c>
      <c r="D45" s="1">
        <v>0</v>
      </c>
      <c r="E45">
        <f>(R45-S45*(1000-T45)/(1000-U45))*AK45</f>
        <v>-1.3005527126109313</v>
      </c>
      <c r="F45">
        <f>IF(AV45&lt;&gt;0,1/(1/AV45-1/N45),0)</f>
        <v>1.1678601475020072</v>
      </c>
      <c r="G45">
        <f>((AY45-AL45/2)*S45-E45)/(AY45+AL45/2)</f>
        <v>380.15746828113254</v>
      </c>
      <c r="H45">
        <f>AL45*1000</f>
        <v>23.213760046542482</v>
      </c>
      <c r="I45">
        <f>(AQ45-AW45)</f>
        <v>2.1433531026125761</v>
      </c>
      <c r="J45">
        <f>(P45+AP45*D45)</f>
        <v>32.019119262695313</v>
      </c>
      <c r="K45" s="1"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32.408760070800781</v>
      </c>
      <c r="P45" s="1">
        <v>32.019119262695313</v>
      </c>
      <c r="Q45" s="1">
        <v>32.491138458251953</v>
      </c>
      <c r="R45" s="1">
        <v>400.21923828125</v>
      </c>
      <c r="S45" s="1">
        <v>393.12875366210938</v>
      </c>
      <c r="T45" s="1">
        <v>9.4146566390991211</v>
      </c>
      <c r="U45" s="1">
        <v>29.820959091186523</v>
      </c>
      <c r="V45" s="1">
        <v>17.035808563232422</v>
      </c>
      <c r="W45" s="1">
        <v>53.960983276367188</v>
      </c>
      <c r="X45" s="1">
        <v>300.1939697265625</v>
      </c>
      <c r="Y45" s="1">
        <v>1250.3292236328125</v>
      </c>
      <c r="Z45" s="1">
        <v>6.3878580927848816E-2</v>
      </c>
      <c r="AA45" s="1">
        <v>88.424385070800781</v>
      </c>
      <c r="AB45" s="1">
        <v>11.328120231628418</v>
      </c>
      <c r="AC45" s="1">
        <v>0.90042412281036377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1.103654300465303</v>
      </c>
      <c r="AL45">
        <f>(U45-T45)/(1000-U45)*AK45</f>
        <v>2.3213760046542482E-2</v>
      </c>
      <c r="AM45">
        <f>(P45+273.15)</f>
        <v>305.16911926269529</v>
      </c>
      <c r="AN45">
        <f>(O45+273.15)</f>
        <v>305.55876007080076</v>
      </c>
      <c r="AO45">
        <f>(Y45*AG45+Z45*AH45)*AI45</f>
        <v>200.05267130972425</v>
      </c>
      <c r="AP45">
        <f>((AO45+0.00000010773*(AN45^4-AM45^4))-AL45*44100)/(L45*51.4+0.00000043092*AM45^3)</f>
        <v>-6.6984237802974436</v>
      </c>
      <c r="AQ45">
        <f>0.61365*EXP(17.502*J45/(240.97+J45))</f>
        <v>4.7802530724722505</v>
      </c>
      <c r="AR45">
        <f>AQ45*1000/AA45</f>
        <v>54.060348496002945</v>
      </c>
      <c r="AS45">
        <f>(AR45-U45)</f>
        <v>24.239389404816421</v>
      </c>
      <c r="AT45">
        <f>IF(D45,P45,(O45+P45)/2)</f>
        <v>32.213939666748047</v>
      </c>
      <c r="AU45">
        <f>0.61365*EXP(17.502*AT45/(240.97+AT45))</f>
        <v>4.8332108937643232</v>
      </c>
      <c r="AV45">
        <f>IF(AS45&lt;&gt;0,(1000-(AR45+U45)/2)/AS45*AL45,0)</f>
        <v>0.91752145244895045</v>
      </c>
      <c r="AW45">
        <f>U45*AA45/1000</f>
        <v>2.6368999698596745</v>
      </c>
      <c r="AX45">
        <f>(AU45-AW45)</f>
        <v>2.1963109239046488</v>
      </c>
      <c r="AY45">
        <f>1/(1.6/F45+1.37/N45)</f>
        <v>0.59168289523478312</v>
      </c>
      <c r="AZ45">
        <f>G45*AA45*0.001</f>
        <v>33.615190362831598</v>
      </c>
      <c r="BA45">
        <f>G45/S45</f>
        <v>0.96700499452114475</v>
      </c>
      <c r="BB45">
        <f>(1-AL45*AA45/AQ45/F45)*100</f>
        <v>63.231508598751638</v>
      </c>
      <c r="BC45">
        <f>(S45-E45/(N45/1.35))</f>
        <v>393.53894137395645</v>
      </c>
      <c r="BD45">
        <f>E45*BB45/100/BC45</f>
        <v>-2.0896511471896252E-3</v>
      </c>
    </row>
    <row r="46" spans="1:56" x14ac:dyDescent="0.35">
      <c r="A46" s="1" t="s">
        <v>0</v>
      </c>
      <c r="B46" s="1" t="s">
        <v>2251</v>
      </c>
      <c r="K46" s="1">
        <v>2.72</v>
      </c>
    </row>
    <row r="47" spans="1:56" x14ac:dyDescent="0.35">
      <c r="A47" s="1" t="s">
        <v>0</v>
      </c>
      <c r="B47" s="1" t="s">
        <v>2250</v>
      </c>
      <c r="K47" s="1">
        <v>2.72</v>
      </c>
    </row>
    <row r="48" spans="1:56" x14ac:dyDescent="0.35">
      <c r="A48" s="1">
        <v>11</v>
      </c>
      <c r="B48" s="1" t="s">
        <v>2249</v>
      </c>
      <c r="C48" s="1">
        <v>2502.000002682209</v>
      </c>
      <c r="D48" s="1">
        <v>0</v>
      </c>
      <c r="E48">
        <f>(R48-S48*(1000-T48)/(1000-U48))*AK48</f>
        <v>-1.5953904939043086</v>
      </c>
      <c r="F48">
        <f>IF(AV48&lt;&gt;0,1/(1/AV48-1/N48),0)</f>
        <v>1.1279466632003239</v>
      </c>
      <c r="G48">
        <f>((AY48-AL48/2)*S48-E48)/(AY48+AL48/2)</f>
        <v>380.54737738887542</v>
      </c>
      <c r="H48">
        <f>AL48*1000</f>
        <v>22.869585858223473</v>
      </c>
      <c r="I48">
        <f>(AQ48-AW48)</f>
        <v>2.1696153104157818</v>
      </c>
      <c r="J48">
        <f>(P48+AP48*D48)</f>
        <v>32.141738891601563</v>
      </c>
      <c r="K48" s="1"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32.501022338867188</v>
      </c>
      <c r="P48" s="1">
        <v>32.141738891601563</v>
      </c>
      <c r="Q48" s="1">
        <v>32.560447692871094</v>
      </c>
      <c r="R48" s="1">
        <v>399.85693359375</v>
      </c>
      <c r="S48" s="1">
        <v>393.15505981445313</v>
      </c>
      <c r="T48" s="1">
        <v>9.7983465194702148</v>
      </c>
      <c r="U48" s="1">
        <v>29.902179718017578</v>
      </c>
      <c r="V48" s="1">
        <v>17.636907577514648</v>
      </c>
      <c r="W48" s="1">
        <v>53.823570251464844</v>
      </c>
      <c r="X48" s="1">
        <v>300.16763305664063</v>
      </c>
      <c r="Y48" s="1">
        <v>1601.30810546875</v>
      </c>
      <c r="Z48" s="1">
        <v>0.12293480336666107</v>
      </c>
      <c r="AA48" s="1">
        <v>88.41864013671875</v>
      </c>
      <c r="AB48" s="1">
        <v>11.442196846008301</v>
      </c>
      <c r="AC48" s="1">
        <v>0.91328507661819458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1.1035574744729433</v>
      </c>
      <c r="AL48">
        <f>(U48-T48)/(1000-U48)*AK48</f>
        <v>2.2869585858223473E-2</v>
      </c>
      <c r="AM48">
        <f>(P48+273.15)</f>
        <v>305.29173889160154</v>
      </c>
      <c r="AN48">
        <f>(O48+273.15)</f>
        <v>305.65102233886716</v>
      </c>
      <c r="AO48">
        <f>(Y48*AG48+Z48*AH48)*AI48</f>
        <v>256.20929114827595</v>
      </c>
      <c r="AP48">
        <f>((AO48+0.00000010773*(AN48^4-AM48^4))-AL48*44100)/(L48*51.4+0.00000043092*AM48^3)</f>
        <v>-6.1171864541502536</v>
      </c>
      <c r="AQ48">
        <f>0.61365*EXP(17.502*J48/(240.97+J48))</f>
        <v>4.813525378206668</v>
      </c>
      <c r="AR48">
        <f>AQ48*1000/AA48</f>
        <v>54.440165227192786</v>
      </c>
      <c r="AS48">
        <f>(AR48-U48)</f>
        <v>24.537985509175208</v>
      </c>
      <c r="AT48">
        <f>IF(D48,P48,(O48+P48)/2)</f>
        <v>32.321380615234375</v>
      </c>
      <c r="AU48">
        <f>0.61365*EXP(17.502*AT48/(240.97+AT48))</f>
        <v>4.8626343535781018</v>
      </c>
      <c r="AV48">
        <f>IF(AS48&lt;&gt;0,(1000-(AR48+U48)/2)/AS48*AL48,0)</f>
        <v>0.89270362477101228</v>
      </c>
      <c r="AW48">
        <f>U48*AA48/1000</f>
        <v>2.6439100677908862</v>
      </c>
      <c r="AX48">
        <f>(AU48-AW48)</f>
        <v>2.2187242857872156</v>
      </c>
      <c r="AY48">
        <f>1/(1.6/F48+1.37/N48)</f>
        <v>0.57518395685101897</v>
      </c>
      <c r="AZ48">
        <f>G48*AA48*0.001</f>
        <v>33.647481616319077</v>
      </c>
      <c r="BA48">
        <f>G48/S48</f>
        <v>0.96793203569215713</v>
      </c>
      <c r="BB48">
        <f>(1-AL48*AA48/AQ48/F48)*100</f>
        <v>62.756515939673243</v>
      </c>
      <c r="BC48">
        <f>(S48-E48/(N48/1.35))</f>
        <v>393.65823786317935</v>
      </c>
      <c r="BD48">
        <f>E48*BB48/100/BC48</f>
        <v>-2.5433520584804128E-3</v>
      </c>
    </row>
    <row r="49" spans="1:56" x14ac:dyDescent="0.35">
      <c r="A49" s="1" t="s">
        <v>0</v>
      </c>
      <c r="B49" s="1" t="s">
        <v>2248</v>
      </c>
      <c r="K49" s="1">
        <v>2.72</v>
      </c>
    </row>
    <row r="50" spans="1:56" x14ac:dyDescent="0.35">
      <c r="A50" s="1" t="s">
        <v>0</v>
      </c>
      <c r="B50" s="1" t="s">
        <v>2243</v>
      </c>
      <c r="K50" s="1">
        <v>2.72</v>
      </c>
    </row>
    <row r="51" spans="1:56" x14ac:dyDescent="0.35">
      <c r="A51" s="1">
        <v>12</v>
      </c>
      <c r="B51" s="1" t="s">
        <v>2247</v>
      </c>
      <c r="C51" s="1">
        <v>2705.000002682209</v>
      </c>
      <c r="D51" s="1">
        <v>0</v>
      </c>
      <c r="E51">
        <f>(R51-S51*(1000-T51)/(1000-U51))*AK51</f>
        <v>-1.8766973930710342</v>
      </c>
      <c r="F51">
        <f>IF(AV51&lt;&gt;0,1/(1/AV51-1/N51),0)</f>
        <v>0.98680111337859433</v>
      </c>
      <c r="G51">
        <f>((AY51-AL51/2)*S51-E51)/(AY51+AL51/2)</f>
        <v>381.5314363932859</v>
      </c>
      <c r="H51">
        <f>AL51*1000</f>
        <v>21.55420834473707</v>
      </c>
      <c r="I51">
        <f>(AQ51-AW51)</f>
        <v>2.2766673512822733</v>
      </c>
      <c r="J51">
        <f>(P51+AP51*D51)</f>
        <v>32.29437255859375</v>
      </c>
      <c r="K51" s="1"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32.633152008056641</v>
      </c>
      <c r="P51" s="1">
        <v>32.29437255859375</v>
      </c>
      <c r="Q51" s="1">
        <v>32.664192199707031</v>
      </c>
      <c r="R51" s="1">
        <v>400.11328125</v>
      </c>
      <c r="S51" s="1">
        <v>394.11709594726563</v>
      </c>
      <c r="T51" s="1">
        <v>10.203536033630371</v>
      </c>
      <c r="U51" s="1">
        <v>29.162508010864258</v>
      </c>
      <c r="V51" s="1">
        <v>18.230297088623047</v>
      </c>
      <c r="W51" s="1">
        <v>52.103622436523438</v>
      </c>
      <c r="X51" s="1">
        <v>300.21524047851563</v>
      </c>
      <c r="Y51" s="1">
        <v>2001.7216796875</v>
      </c>
      <c r="Z51" s="1">
        <v>0.13619017601013184</v>
      </c>
      <c r="AA51" s="1">
        <v>88.420242309570313</v>
      </c>
      <c r="AB51" s="1">
        <v>11.307530403137207</v>
      </c>
      <c r="AC51" s="1">
        <v>0.9567408561706543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1.1037325017592483</v>
      </c>
      <c r="AL51">
        <f>(U51-T51)/(1000-U51)*AK51</f>
        <v>2.1554208344737071E-2</v>
      </c>
      <c r="AM51">
        <f>(P51+273.15)</f>
        <v>305.44437255859373</v>
      </c>
      <c r="AN51">
        <f>(O51+273.15)</f>
        <v>305.78315200805662</v>
      </c>
      <c r="AO51">
        <f>(Y51*AG51+Z51*AH51)*AI51</f>
        <v>320.27546159128542</v>
      </c>
      <c r="AP51">
        <f>((AO51+0.00000010773*(AN51^4-AM51^4))-AL51*44100)/(L51*51.4+0.00000043092*AM51^3)</f>
        <v>-5.1199991559454334</v>
      </c>
      <c r="AQ51">
        <f>0.61365*EXP(17.502*J51/(240.97+J51))</f>
        <v>4.8552233759576762</v>
      </c>
      <c r="AR51">
        <f>AQ51*1000/AA51</f>
        <v>54.910767592775116</v>
      </c>
      <c r="AS51">
        <f>(AR51-U51)</f>
        <v>25.748259581910858</v>
      </c>
      <c r="AT51">
        <f>IF(D51,P51,(O51+P51)/2)</f>
        <v>32.463762283325195</v>
      </c>
      <c r="AU51">
        <f>0.61365*EXP(17.502*AT51/(240.97+AT51))</f>
        <v>4.9018667092244286</v>
      </c>
      <c r="AV51">
        <f>IF(AS51&lt;&gt;0,(1000-(AR51+U51)/2)/AS51*AL51,0)</f>
        <v>0.80192378944130704</v>
      </c>
      <c r="AW51">
        <f>U51*AA51/1000</f>
        <v>2.5785560246754029</v>
      </c>
      <c r="AX51">
        <f>(AU51-AW51)</f>
        <v>2.3233106845490257</v>
      </c>
      <c r="AY51">
        <f>1/(1.6/F51+1.37/N51)</f>
        <v>0.51507412967149824</v>
      </c>
      <c r="AZ51">
        <f>G51*AA51*0.001</f>
        <v>33.735102054612753</v>
      </c>
      <c r="BA51">
        <f>G51/S51</f>
        <v>0.96806619229818003</v>
      </c>
      <c r="BB51">
        <f>(1-AL51*AA51/AQ51/F51)*100</f>
        <v>60.221817959323509</v>
      </c>
      <c r="BC51">
        <f>(S51-E51/(N51/1.35))</f>
        <v>394.70899676145694</v>
      </c>
      <c r="BD51">
        <f>E51*BB51/100/BC51</f>
        <v>-2.8633279124003221E-3</v>
      </c>
    </row>
    <row r="52" spans="1:56" x14ac:dyDescent="0.35">
      <c r="A52" s="1" t="s">
        <v>0</v>
      </c>
      <c r="B52" s="1" t="s">
        <v>2246</v>
      </c>
    </row>
    <row r="53" spans="1:56" x14ac:dyDescent="0.35">
      <c r="A53" s="1" t="s">
        <v>0</v>
      </c>
      <c r="B53" s="1" t="s">
        <v>2245</v>
      </c>
    </row>
    <row r="54" spans="1:56" x14ac:dyDescent="0.35">
      <c r="A54" s="1" t="s">
        <v>0</v>
      </c>
      <c r="B54" s="1" t="s">
        <v>2244</v>
      </c>
    </row>
    <row r="55" spans="1:56" x14ac:dyDescent="0.35">
      <c r="A55" s="1" t="s">
        <v>0</v>
      </c>
      <c r="B55" s="1" t="s">
        <v>2243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C966FA-2CDC-4026-84A9-DE07120963DB}">
  <dimension ref="A1:BD56"/>
  <sheetViews>
    <sheetView zoomScale="43" workbookViewId="0">
      <selection activeCell="K18" sqref="K18:K51"/>
    </sheetView>
  </sheetViews>
  <sheetFormatPr defaultRowHeight="14.5" x14ac:dyDescent="0.35"/>
  <sheetData>
    <row r="1" spans="1:56" x14ac:dyDescent="0.35">
      <c r="A1" s="1" t="s">
        <v>70</v>
      </c>
    </row>
    <row r="2" spans="1:56" x14ac:dyDescent="0.35">
      <c r="A2" s="1" t="s">
        <v>2332</v>
      </c>
    </row>
    <row r="3" spans="1:56" x14ac:dyDescent="0.35">
      <c r="A3" s="1" t="s">
        <v>69</v>
      </c>
      <c r="B3" s="1" t="s">
        <v>68</v>
      </c>
    </row>
    <row r="4" spans="1:56" x14ac:dyDescent="0.35">
      <c r="A4" s="1" t="s">
        <v>67</v>
      </c>
      <c r="B4" s="1" t="s">
        <v>66</v>
      </c>
      <c r="C4" s="1">
        <v>1</v>
      </c>
      <c r="D4" s="1">
        <v>0.15999999642372131</v>
      </c>
    </row>
    <row r="5" spans="1:56" x14ac:dyDescent="0.35">
      <c r="A5" s="1" t="s">
        <v>65</v>
      </c>
      <c r="B5" s="1">
        <v>4</v>
      </c>
    </row>
    <row r="6" spans="1:56" x14ac:dyDescent="0.35">
      <c r="A6" s="1" t="s">
        <v>64</v>
      </c>
      <c r="B6" s="1" t="s">
        <v>63</v>
      </c>
    </row>
    <row r="7" spans="1:56" x14ac:dyDescent="0.35">
      <c r="A7" s="1" t="s">
        <v>0</v>
      </c>
      <c r="B7" s="1" t="s">
        <v>62</v>
      </c>
    </row>
    <row r="9" spans="1:56" x14ac:dyDescent="0.35">
      <c r="A9" s="1" t="s">
        <v>61</v>
      </c>
      <c r="B9" s="1" t="s">
        <v>60</v>
      </c>
      <c r="C9" s="1" t="s">
        <v>59</v>
      </c>
      <c r="D9" s="1" t="s">
        <v>58</v>
      </c>
      <c r="E9" s="1" t="s">
        <v>57</v>
      </c>
      <c r="F9" s="1" t="s">
        <v>56</v>
      </c>
      <c r="G9" s="1" t="s">
        <v>55</v>
      </c>
      <c r="H9" s="1" t="s">
        <v>54</v>
      </c>
      <c r="I9" s="1" t="s">
        <v>53</v>
      </c>
      <c r="J9" s="1" t="s">
        <v>52</v>
      </c>
      <c r="K9" s="1" t="s">
        <v>51</v>
      </c>
      <c r="L9" s="1" t="s">
        <v>50</v>
      </c>
      <c r="M9" s="1" t="s">
        <v>49</v>
      </c>
      <c r="N9" s="1" t="s">
        <v>48</v>
      </c>
      <c r="O9" s="1" t="s">
        <v>47</v>
      </c>
      <c r="P9" s="1" t="s">
        <v>46</v>
      </c>
      <c r="Q9" s="1" t="s">
        <v>45</v>
      </c>
      <c r="R9" s="1" t="s">
        <v>44</v>
      </c>
      <c r="S9" s="1" t="s">
        <v>43</v>
      </c>
      <c r="T9" s="1" t="s">
        <v>42</v>
      </c>
      <c r="U9" s="1" t="s">
        <v>41</v>
      </c>
      <c r="V9" s="1" t="s">
        <v>40</v>
      </c>
      <c r="W9" s="1" t="s">
        <v>39</v>
      </c>
      <c r="X9" s="1" t="s">
        <v>38</v>
      </c>
      <c r="Y9" s="1" t="s">
        <v>37</v>
      </c>
      <c r="Z9" s="1" t="s">
        <v>36</v>
      </c>
      <c r="AA9" s="1" t="s">
        <v>35</v>
      </c>
      <c r="AB9" s="1" t="s">
        <v>34</v>
      </c>
      <c r="AC9" s="1" t="s">
        <v>33</v>
      </c>
      <c r="AD9" s="1" t="s">
        <v>32</v>
      </c>
      <c r="AE9" s="1" t="s">
        <v>31</v>
      </c>
      <c r="AF9" s="1" t="s">
        <v>30</v>
      </c>
      <c r="AG9" s="1" t="s">
        <v>29</v>
      </c>
      <c r="AH9" s="1" t="s">
        <v>28</v>
      </c>
      <c r="AI9" s="1" t="s">
        <v>27</v>
      </c>
      <c r="AJ9" s="1" t="s">
        <v>26</v>
      </c>
      <c r="AK9" s="1" t="s">
        <v>25</v>
      </c>
      <c r="AL9" s="1" t="s">
        <v>24</v>
      </c>
      <c r="AM9" s="1" t="s">
        <v>23</v>
      </c>
      <c r="AN9" s="1" t="s">
        <v>22</v>
      </c>
      <c r="AO9" s="1" t="s">
        <v>21</v>
      </c>
      <c r="AP9" s="1" t="s">
        <v>20</v>
      </c>
      <c r="AQ9" s="1" t="s">
        <v>19</v>
      </c>
      <c r="AR9" s="1" t="s">
        <v>18</v>
      </c>
      <c r="AS9" s="1" t="s">
        <v>17</v>
      </c>
      <c r="AT9" s="1" t="s">
        <v>16</v>
      </c>
      <c r="AU9" s="1" t="s">
        <v>15</v>
      </c>
      <c r="AV9" s="1" t="s">
        <v>14</v>
      </c>
      <c r="AW9" s="1" t="s">
        <v>13</v>
      </c>
      <c r="AX9" s="1" t="s">
        <v>12</v>
      </c>
      <c r="AY9" s="1" t="s">
        <v>11</v>
      </c>
      <c r="AZ9" s="1" t="s">
        <v>10</v>
      </c>
      <c r="BA9" s="1" t="s">
        <v>9</v>
      </c>
      <c r="BB9" s="1" t="s">
        <v>8</v>
      </c>
      <c r="BC9" s="1" t="s">
        <v>7</v>
      </c>
      <c r="BD9" s="1" t="s">
        <v>6</v>
      </c>
    </row>
    <row r="10" spans="1:56" x14ac:dyDescent="0.35">
      <c r="A10" s="1" t="s">
        <v>5</v>
      </c>
      <c r="B10" s="1" t="s">
        <v>5</v>
      </c>
      <c r="C10" s="1" t="s">
        <v>5</v>
      </c>
      <c r="D10" s="1" t="s">
        <v>5</v>
      </c>
      <c r="E10" s="1" t="s">
        <v>4</v>
      </c>
      <c r="F10" s="1" t="s">
        <v>4</v>
      </c>
      <c r="G10" s="1" t="s">
        <v>4</v>
      </c>
      <c r="H10" s="1" t="s">
        <v>4</v>
      </c>
      <c r="I10" s="1" t="s">
        <v>4</v>
      </c>
      <c r="J10" s="1" t="s">
        <v>4</v>
      </c>
      <c r="K10" s="1" t="s">
        <v>5</v>
      </c>
      <c r="L10" s="1" t="s">
        <v>4</v>
      </c>
      <c r="M10" s="1" t="s">
        <v>5</v>
      </c>
      <c r="N10" s="1" t="s">
        <v>4</v>
      </c>
      <c r="O10" s="1" t="s">
        <v>5</v>
      </c>
      <c r="P10" s="1" t="s">
        <v>5</v>
      </c>
      <c r="Q10" s="1" t="s">
        <v>5</v>
      </c>
      <c r="R10" s="1" t="s">
        <v>5</v>
      </c>
      <c r="S10" s="1" t="s">
        <v>5</v>
      </c>
      <c r="T10" s="1" t="s">
        <v>5</v>
      </c>
      <c r="U10" s="1" t="s">
        <v>5</v>
      </c>
      <c r="V10" s="1" t="s">
        <v>5</v>
      </c>
      <c r="W10" s="1" t="s">
        <v>5</v>
      </c>
      <c r="X10" s="1" t="s">
        <v>5</v>
      </c>
      <c r="Y10" s="1" t="s">
        <v>5</v>
      </c>
      <c r="Z10" s="1" t="s">
        <v>5</v>
      </c>
      <c r="AA10" s="1" t="s">
        <v>5</v>
      </c>
      <c r="AB10" s="1" t="s">
        <v>5</v>
      </c>
      <c r="AC10" s="1" t="s">
        <v>5</v>
      </c>
      <c r="AD10" s="1" t="s">
        <v>5</v>
      </c>
      <c r="AE10" s="1" t="s">
        <v>5</v>
      </c>
      <c r="AF10" s="1" t="s">
        <v>5</v>
      </c>
      <c r="AG10" s="1" t="s">
        <v>5</v>
      </c>
      <c r="AH10" s="1" t="s">
        <v>5</v>
      </c>
      <c r="AI10" s="1" t="s">
        <v>5</v>
      </c>
      <c r="AJ10" s="1" t="s">
        <v>5</v>
      </c>
      <c r="AK10" s="1" t="s">
        <v>4</v>
      </c>
      <c r="AL10" s="1" t="s">
        <v>4</v>
      </c>
      <c r="AM10" s="1" t="s">
        <v>4</v>
      </c>
      <c r="AN10" s="1" t="s">
        <v>4</v>
      </c>
      <c r="AO10" s="1" t="s">
        <v>4</v>
      </c>
      <c r="AP10" s="1" t="s">
        <v>4</v>
      </c>
      <c r="AQ10" s="1" t="s">
        <v>4</v>
      </c>
      <c r="AR10" s="1" t="s">
        <v>4</v>
      </c>
      <c r="AS10" s="1" t="s">
        <v>4</v>
      </c>
      <c r="AT10" s="1" t="s">
        <v>4</v>
      </c>
      <c r="AU10" s="1" t="s">
        <v>4</v>
      </c>
      <c r="AV10" s="1" t="s">
        <v>4</v>
      </c>
      <c r="AW10" s="1" t="s">
        <v>4</v>
      </c>
      <c r="AX10" s="1" t="s">
        <v>4</v>
      </c>
      <c r="AY10" s="1" t="s">
        <v>4</v>
      </c>
      <c r="AZ10" s="1" t="s">
        <v>4</v>
      </c>
      <c r="BA10" s="1" t="s">
        <v>4</v>
      </c>
      <c r="BB10" s="1" t="s">
        <v>4</v>
      </c>
      <c r="BC10" s="1" t="s">
        <v>4</v>
      </c>
      <c r="BD10" s="1" t="s">
        <v>4</v>
      </c>
    </row>
    <row r="11" spans="1:56" x14ac:dyDescent="0.35">
      <c r="A11" s="1" t="s">
        <v>0</v>
      </c>
      <c r="B11" s="1" t="s">
        <v>2331</v>
      </c>
    </row>
    <row r="12" spans="1:56" x14ac:dyDescent="0.35">
      <c r="A12" s="1" t="s">
        <v>0</v>
      </c>
      <c r="B12" s="1" t="s">
        <v>2330</v>
      </c>
    </row>
    <row r="13" spans="1:56" x14ac:dyDescent="0.35">
      <c r="A13" s="1" t="s">
        <v>0</v>
      </c>
      <c r="B13" s="1" t="s">
        <v>2329</v>
      </c>
    </row>
    <row r="14" spans="1:56" x14ac:dyDescent="0.35">
      <c r="A14" s="1" t="s">
        <v>0</v>
      </c>
      <c r="B14" s="1" t="s">
        <v>2328</v>
      </c>
    </row>
    <row r="15" spans="1:56" x14ac:dyDescent="0.35">
      <c r="A15" s="1" t="s">
        <v>0</v>
      </c>
      <c r="B15" s="1" t="s">
        <v>2327</v>
      </c>
    </row>
    <row r="16" spans="1:56" x14ac:dyDescent="0.35">
      <c r="A16" s="1" t="s">
        <v>0</v>
      </c>
      <c r="B16" s="1" t="s">
        <v>2326</v>
      </c>
    </row>
    <row r="17" spans="1:56" x14ac:dyDescent="0.35">
      <c r="A17" s="1" t="s">
        <v>0</v>
      </c>
      <c r="B17" s="1" t="s">
        <v>2325</v>
      </c>
    </row>
    <row r="18" spans="1:56" x14ac:dyDescent="0.35">
      <c r="A18" s="1">
        <v>1</v>
      </c>
      <c r="B18" s="1" t="s">
        <v>2324</v>
      </c>
      <c r="C18" s="1">
        <v>449.00000243633986</v>
      </c>
      <c r="D18" s="1">
        <v>0</v>
      </c>
      <c r="E18">
        <f>(R18-S18*(1000-T18)/(1000-U18))*AK18</f>
        <v>-4.8961407346082781</v>
      </c>
      <c r="F18">
        <f>IF(AV18&lt;&gt;0,1/(1/AV18-1/N18),0)</f>
        <v>5.2772689060724334</v>
      </c>
      <c r="G18">
        <f>((AY18-AL18/2)*S18-E18)/(AY18+AL18/2)</f>
        <v>390.85452676857557</v>
      </c>
      <c r="H18">
        <f>AL18*1000</f>
        <v>27.50199761692107</v>
      </c>
      <c r="I18">
        <f>(AQ18-AW18)</f>
        <v>0.9821859828106283</v>
      </c>
      <c r="J18">
        <f>(P18+AP18*D18)</f>
        <v>30.710969924926758</v>
      </c>
      <c r="K18" s="1"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32.626686096191406</v>
      </c>
      <c r="P18" s="1">
        <v>30.710969924926758</v>
      </c>
      <c r="Q18" s="1">
        <v>32.724491119384766</v>
      </c>
      <c r="R18" s="1">
        <v>399.92999267578125</v>
      </c>
      <c r="S18" s="1">
        <v>394.5340576171875</v>
      </c>
      <c r="T18" s="1">
        <v>15.161313056945801</v>
      </c>
      <c r="U18" s="1">
        <v>39.109447479248047</v>
      </c>
      <c r="V18" s="1">
        <v>27.07697868347168</v>
      </c>
      <c r="W18" s="1">
        <v>69.846565246582031</v>
      </c>
      <c r="X18" s="1">
        <v>300.14794921875</v>
      </c>
      <c r="Y18" s="1">
        <v>-0.12038102000951767</v>
      </c>
      <c r="Z18" s="1">
        <v>3.1336165964603424E-2</v>
      </c>
      <c r="AA18" s="1">
        <v>88.351470947265625</v>
      </c>
      <c r="AB18" s="1">
        <v>16.579959869384766</v>
      </c>
      <c r="AC18" s="1">
        <v>0.2594875693321228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1.1034851074218748</v>
      </c>
      <c r="AL18">
        <f>(U18-T18)/(1000-U18)*AK18</f>
        <v>2.750199761692107E-2</v>
      </c>
      <c r="AM18">
        <f>(P18+273.15)</f>
        <v>303.86096992492674</v>
      </c>
      <c r="AN18">
        <f>(O18+273.15)</f>
        <v>305.77668609619138</v>
      </c>
      <c r="AO18">
        <f>(Y18*AG18+Z18*AH18)*AI18</f>
        <v>-1.9260962771006751E-2</v>
      </c>
      <c r="AP18">
        <f>((AO18+0.00000010773*(AN18^4-AM18^4))-AL18*44100)/(L18*51.4+0.00000043092*AM18^3)</f>
        <v>-9.7422378275353925</v>
      </c>
      <c r="AQ18">
        <f>0.61365*EXP(17.502*J18/(240.97+J18))</f>
        <v>4.4375631955370229</v>
      </c>
      <c r="AR18">
        <f>AQ18*1000/AA18</f>
        <v>50.226251447309494</v>
      </c>
      <c r="AS18">
        <f>(AR18-U18)</f>
        <v>11.116803968061447</v>
      </c>
      <c r="AT18">
        <f>IF(D18,P18,(O18+P18)/2)</f>
        <v>31.668828010559082</v>
      </c>
      <c r="AU18">
        <f>0.61365*EXP(17.502*AT18/(240.97+AT18))</f>
        <v>4.6863035262983459</v>
      </c>
      <c r="AV18">
        <f>IF(AS18&lt;&gt;0,(1000-(AR18+U18)/2)/AS18*AL18,0)</f>
        <v>2.3634079185809895</v>
      </c>
      <c r="AW18">
        <f>U18*AA18/1000</f>
        <v>3.4553772127263946</v>
      </c>
      <c r="AX18">
        <f>(AU18-AW18)</f>
        <v>1.2309263135719513</v>
      </c>
      <c r="AY18">
        <f>1/(1.6/F18+1.37/N18)</f>
        <v>1.6044808418132972</v>
      </c>
      <c r="AZ18">
        <f>G18*AA18*0.001</f>
        <v>34.532572366401062</v>
      </c>
      <c r="BA18">
        <f>G18/S18</f>
        <v>0.9906737307525878</v>
      </c>
      <c r="BB18">
        <f>(1-AL18*AA18/AQ18/F18)*100</f>
        <v>89.624136514541988</v>
      </c>
      <c r="BC18">
        <f>(S18-E18/(N18/1.35))</f>
        <v>396.07827550650194</v>
      </c>
      <c r="BD18">
        <f>E18*BB18/100/BC18</f>
        <v>-1.1078930926766742E-2</v>
      </c>
    </row>
    <row r="19" spans="1:56" x14ac:dyDescent="0.35">
      <c r="A19" s="1" t="s">
        <v>0</v>
      </c>
      <c r="B19" s="1" t="s">
        <v>2323</v>
      </c>
      <c r="K19" s="1">
        <v>2.72</v>
      </c>
    </row>
    <row r="20" spans="1:56" x14ac:dyDescent="0.35">
      <c r="A20" s="1" t="s">
        <v>0</v>
      </c>
      <c r="B20" s="1" t="s">
        <v>2322</v>
      </c>
      <c r="K20" s="1">
        <v>2.72</v>
      </c>
    </row>
    <row r="21" spans="1:56" x14ac:dyDescent="0.35">
      <c r="A21" s="1">
        <v>2</v>
      </c>
      <c r="B21" s="1" t="s">
        <v>2321</v>
      </c>
      <c r="C21" s="1">
        <v>653.00000243633986</v>
      </c>
      <c r="D21" s="1">
        <v>0</v>
      </c>
      <c r="E21">
        <f>(R21-S21*(1000-T21)/(1000-U21))*AK21</f>
        <v>-3.9900367744328307</v>
      </c>
      <c r="F21">
        <f>IF(AV21&lt;&gt;0,1/(1/AV21-1/N21),0)</f>
        <v>4.9801227118975531</v>
      </c>
      <c r="G21">
        <f>((AY21-AL21/2)*S21-E21)/(AY21+AL21/2)</f>
        <v>389.85335920780244</v>
      </c>
      <c r="H21">
        <f>AL21*1000</f>
        <v>26.680153085587367</v>
      </c>
      <c r="I21">
        <f>(AQ21-AW21)</f>
        <v>0.97861119467354163</v>
      </c>
      <c r="J21">
        <f>(P21+AP21*D21)</f>
        <v>30.555841445922852</v>
      </c>
      <c r="K21" s="1"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32.59674072265625</v>
      </c>
      <c r="P21" s="1">
        <v>30.555841445922852</v>
      </c>
      <c r="Q21" s="1">
        <v>32.724784851074219</v>
      </c>
      <c r="R21" s="1">
        <v>399.91143798828125</v>
      </c>
      <c r="S21" s="1">
        <v>394.00070190429688</v>
      </c>
      <c r="T21" s="1">
        <v>15.467187881469727</v>
      </c>
      <c r="U21" s="1">
        <v>38.710906982421875</v>
      </c>
      <c r="V21" s="1">
        <v>27.666692733764648</v>
      </c>
      <c r="W21" s="1">
        <v>69.243537902832031</v>
      </c>
      <c r="X21" s="1">
        <v>300.12738037109375</v>
      </c>
      <c r="Y21" s="1">
        <v>24.912958145141602</v>
      </c>
      <c r="Z21" s="1">
        <v>3.0130950734019279E-2</v>
      </c>
      <c r="AA21" s="1">
        <v>88.341239929199219</v>
      </c>
      <c r="AB21" s="1">
        <v>16.640533447265625</v>
      </c>
      <c r="AC21" s="1">
        <v>0.34608349204063416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1.1034094866584327</v>
      </c>
      <c r="AL21">
        <f>(U21-T21)/(1000-U21)*AK21</f>
        <v>2.6680153085587369E-2</v>
      </c>
      <c r="AM21">
        <f>(P21+273.15)</f>
        <v>303.70584144592283</v>
      </c>
      <c r="AN21">
        <f>(O21+273.15)</f>
        <v>305.74674072265623</v>
      </c>
      <c r="AO21">
        <f>(Y21*AG21+Z21*AH21)*AI21</f>
        <v>3.986073214126975</v>
      </c>
      <c r="AP21">
        <f>((AO21+0.00000010773*(AN21^4-AM21^4))-AL21*44100)/(L21*51.4+0.00000043092*AM21^3)</f>
        <v>-9.4016839944790007</v>
      </c>
      <c r="AQ21">
        <f>0.61365*EXP(17.502*J21/(240.97+J21))</f>
        <v>4.3983807162845858</v>
      </c>
      <c r="AR21">
        <f>AQ21*1000/AA21</f>
        <v>49.78853273748085</v>
      </c>
      <c r="AS21">
        <f>(AR21-U21)</f>
        <v>11.077625755058975</v>
      </c>
      <c r="AT21">
        <f>IF(D21,P21,(O21+P21)/2)</f>
        <v>31.576291084289551</v>
      </c>
      <c r="AU21">
        <f>0.61365*EXP(17.502*AT21/(240.97+AT21))</f>
        <v>4.6617548451015178</v>
      </c>
      <c r="AV21">
        <f>IF(AS21&lt;&gt;0,(1000-(AR21+U21)/2)/AS21*AL21,0)</f>
        <v>2.3018979291735207</v>
      </c>
      <c r="AW21">
        <f>U21*AA21/1000</f>
        <v>3.4197695216110442</v>
      </c>
      <c r="AX21">
        <f>(AU21-AW21)</f>
        <v>1.2419853234904736</v>
      </c>
      <c r="AY21">
        <f>1/(1.6/F21+1.37/N21)</f>
        <v>1.5592240314860599</v>
      </c>
      <c r="AZ21">
        <f>G21*AA21*0.001</f>
        <v>34.440129142980759</v>
      </c>
      <c r="BA21">
        <f>G21/S21</f>
        <v>0.98947376825358591</v>
      </c>
      <c r="BB21">
        <f>(1-AL21*AA21/AQ21/F21)*100</f>
        <v>89.239834647117817</v>
      </c>
      <c r="BC21">
        <f>(S21-E21/(N21/1.35))</f>
        <v>395.25913921238919</v>
      </c>
      <c r="BD21">
        <f>E21*BB21/100/BC21</f>
        <v>-9.0085259684526565E-3</v>
      </c>
    </row>
    <row r="22" spans="1:56" x14ac:dyDescent="0.35">
      <c r="A22" s="1" t="s">
        <v>0</v>
      </c>
      <c r="B22" s="1" t="s">
        <v>2320</v>
      </c>
      <c r="K22" s="1">
        <v>2.72</v>
      </c>
    </row>
    <row r="23" spans="1:56" x14ac:dyDescent="0.35">
      <c r="A23" s="1" t="s">
        <v>0</v>
      </c>
      <c r="B23" s="1" t="s">
        <v>2319</v>
      </c>
      <c r="K23" s="1">
        <v>2.72</v>
      </c>
    </row>
    <row r="24" spans="1:56" x14ac:dyDescent="0.35">
      <c r="A24" s="1">
        <v>3</v>
      </c>
      <c r="B24" s="1" t="s">
        <v>2318</v>
      </c>
      <c r="C24" s="1">
        <v>857.00000243633986</v>
      </c>
      <c r="D24" s="1">
        <v>0</v>
      </c>
      <c r="E24">
        <f>(R24-S24*(1000-T24)/(1000-U24))*AK24</f>
        <v>-3.3726720644509642</v>
      </c>
      <c r="F24">
        <f>IF(AV24&lt;&gt;0,1/(1/AV24-1/N24),0)</f>
        <v>4.7334525426047653</v>
      </c>
      <c r="G24">
        <f>((AY24-AL24/2)*S24-E24)/(AY24+AL24/2)</f>
        <v>389.26690275072957</v>
      </c>
      <c r="H24">
        <f>AL24*1000</f>
        <v>26.069809100885074</v>
      </c>
      <c r="I24">
        <f>(AQ24-AW24)</f>
        <v>0.97951987314767219</v>
      </c>
      <c r="J24">
        <f>(P24+AP24*D24)</f>
        <v>30.466400146484375</v>
      </c>
      <c r="K24" s="1"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32.548622131347656</v>
      </c>
      <c r="P24" s="1">
        <v>30.466400146484375</v>
      </c>
      <c r="Q24" s="1">
        <v>32.689197540283203</v>
      </c>
      <c r="R24" s="1">
        <v>400.01019287109375</v>
      </c>
      <c r="S24" s="1">
        <v>393.76431274414063</v>
      </c>
      <c r="T24" s="1">
        <v>15.731363296508789</v>
      </c>
      <c r="U24" s="1">
        <v>38.446548461914063</v>
      </c>
      <c r="V24" s="1">
        <v>28.215579986572266</v>
      </c>
      <c r="W24" s="1">
        <v>68.957260131835938</v>
      </c>
      <c r="X24" s="1">
        <v>300.16766357421875</v>
      </c>
      <c r="Y24" s="1">
        <v>51.165683746337891</v>
      </c>
      <c r="Z24" s="1">
        <v>3.2542090862989426E-2</v>
      </c>
      <c r="AA24" s="1">
        <v>88.341011047363281</v>
      </c>
      <c r="AB24" s="1">
        <v>17.010503768920898</v>
      </c>
      <c r="AC24" s="1">
        <v>0.40401747822761536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1.1035575866699217</v>
      </c>
      <c r="AL24">
        <f>(U24-T24)/(1000-U24)*AK24</f>
        <v>2.6069809100885074E-2</v>
      </c>
      <c r="AM24">
        <f>(P24+273.15)</f>
        <v>303.61640014648435</v>
      </c>
      <c r="AN24">
        <f>(O24+273.15)</f>
        <v>305.69862213134763</v>
      </c>
      <c r="AO24">
        <f>(Y24*AG24+Z24*AH24)*AI24</f>
        <v>8.1865092164313182</v>
      </c>
      <c r="AP24">
        <f>((AO24+0.00000010773*(AN24^4-AM24^4))-AL24*44100)/(L24*51.4+0.00000043092*AM24^3)</f>
        <v>-9.1436010362970261</v>
      </c>
      <c r="AQ24">
        <f>0.61365*EXP(17.502*J24/(240.97+J24))</f>
        <v>4.3759268355546102</v>
      </c>
      <c r="AR24">
        <f>AQ24*1000/AA24</f>
        <v>49.534488949967916</v>
      </c>
      <c r="AS24">
        <f>(AR24-U24)</f>
        <v>11.087940488053853</v>
      </c>
      <c r="AT24">
        <f>IF(D24,P24,(O24+P24)/2)</f>
        <v>31.507511138916016</v>
      </c>
      <c r="AU24">
        <f>0.61365*EXP(17.502*AT24/(240.97+AT24))</f>
        <v>4.6435811576299368</v>
      </c>
      <c r="AV24">
        <f>IF(AS24&lt;&gt;0,(1000-(AR24+U24)/2)/AS24*AL24,0)</f>
        <v>2.2477559924518267</v>
      </c>
      <c r="AW24">
        <f>U24*AA24/1000</f>
        <v>3.396406962406938</v>
      </c>
      <c r="AX24">
        <f>(AU24-AW24)</f>
        <v>1.2471741952229989</v>
      </c>
      <c r="AY24">
        <f>1/(1.6/F24+1.37/N24)</f>
        <v>1.5195557219719631</v>
      </c>
      <c r="AZ24">
        <f>G24*AA24*0.001</f>
        <v>34.38823175627509</v>
      </c>
      <c r="BA24">
        <f>G24/S24</f>
        <v>0.98857842153833431</v>
      </c>
      <c r="BB24">
        <f>(1-AL24*AA24/AQ24/F24)*100</f>
        <v>88.881348013430795</v>
      </c>
      <c r="BC24">
        <f>(S24-E24/(N24/1.35))</f>
        <v>394.82803636219404</v>
      </c>
      <c r="BD24">
        <f>E24*BB24/100/BC24</f>
        <v>-7.5923595056114884E-3</v>
      </c>
    </row>
    <row r="25" spans="1:56" x14ac:dyDescent="0.35">
      <c r="A25" s="1" t="s">
        <v>0</v>
      </c>
      <c r="B25" s="1" t="s">
        <v>2317</v>
      </c>
      <c r="K25" s="1">
        <v>2.72</v>
      </c>
    </row>
    <row r="26" spans="1:56" x14ac:dyDescent="0.35">
      <c r="A26" s="1" t="s">
        <v>0</v>
      </c>
      <c r="B26" s="1" t="s">
        <v>2316</v>
      </c>
      <c r="K26" s="1">
        <v>2.72</v>
      </c>
    </row>
    <row r="27" spans="1:56" x14ac:dyDescent="0.35">
      <c r="A27" s="1">
        <v>4</v>
      </c>
      <c r="B27" s="1" t="s">
        <v>2315</v>
      </c>
      <c r="C27" s="1">
        <v>1061.0000024363399</v>
      </c>
      <c r="D27" s="1">
        <v>0</v>
      </c>
      <c r="E27">
        <f>(R27-S27*(1000-T27)/(1000-U27))*AK27</f>
        <v>-2.516946212059568</v>
      </c>
      <c r="F27">
        <f>IF(AV27&lt;&gt;0,1/(1/AV27-1/N27),0)</f>
        <v>4.5102584165041657</v>
      </c>
      <c r="G27">
        <f>((AY27-AL27/2)*S27-E27)/(AY27+AL27/2)</f>
        <v>388.07192986342699</v>
      </c>
      <c r="H27">
        <f>AL27*1000</f>
        <v>25.724243349615715</v>
      </c>
      <c r="I27">
        <f>(AQ27-AW27)</f>
        <v>0.98918162756558381</v>
      </c>
      <c r="J27">
        <f>(P27+AP27*D27)</f>
        <v>30.489143371582031</v>
      </c>
      <c r="K27" s="1"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32.513629913330078</v>
      </c>
      <c r="P27" s="1">
        <v>30.489143371582031</v>
      </c>
      <c r="Q27" s="1">
        <v>32.656021118164063</v>
      </c>
      <c r="R27" s="1">
        <v>400.03787231445313</v>
      </c>
      <c r="S27" s="1">
        <v>393.15414428710938</v>
      </c>
      <c r="T27" s="1">
        <v>15.988900184631348</v>
      </c>
      <c r="U27" s="1">
        <v>38.403816223144531</v>
      </c>
      <c r="V27" s="1">
        <v>28.732549667358398</v>
      </c>
      <c r="W27" s="1">
        <v>69.012847900390625</v>
      </c>
      <c r="X27" s="1">
        <v>300.16989135742188</v>
      </c>
      <c r="Y27" s="1">
        <v>99.148155212402344</v>
      </c>
      <c r="Z27" s="1">
        <v>0.21573786437511444</v>
      </c>
      <c r="AA27" s="1">
        <v>88.336151123046875</v>
      </c>
      <c r="AB27" s="1">
        <v>17.015130996704102</v>
      </c>
      <c r="AC27" s="1">
        <v>0.40462782979011536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1.103565777049345</v>
      </c>
      <c r="AL27">
        <f>(U27-T27)/(1000-U27)*AK27</f>
        <v>2.5724243349615716E-2</v>
      </c>
      <c r="AM27">
        <f>(P27+273.15)</f>
        <v>303.63914337158201</v>
      </c>
      <c r="AN27">
        <f>(O27+273.15)</f>
        <v>305.66362991333006</v>
      </c>
      <c r="AO27">
        <f>(Y27*AG27+Z27*AH27)*AI27</f>
        <v>15.863704479402941</v>
      </c>
      <c r="AP27">
        <f>((AO27+0.00000010773*(AN27^4-AM27^4))-AL27*44100)/(L27*51.4+0.00000043092*AM27^3)</f>
        <v>-8.9614375202393965</v>
      </c>
      <c r="AQ27">
        <f>0.61365*EXP(17.502*J27/(240.97+J27))</f>
        <v>4.3816269411549982</v>
      </c>
      <c r="AR27">
        <f>AQ27*1000/AA27</f>
        <v>49.601741591069086</v>
      </c>
      <c r="AS27">
        <f>(AR27-U27)</f>
        <v>11.197925367924555</v>
      </c>
      <c r="AT27">
        <f>IF(D27,P27,(O27+P27)/2)</f>
        <v>31.501386642456055</v>
      </c>
      <c r="AU27">
        <f>0.61365*EXP(17.502*AT27/(240.97+AT27))</f>
        <v>4.6419658807615232</v>
      </c>
      <c r="AV27">
        <f>IF(AS27&lt;&gt;0,(1000-(AR27+U27)/2)/AS27*AL27,0)</f>
        <v>2.196148335422238</v>
      </c>
      <c r="AW27">
        <f>U27*AA27/1000</f>
        <v>3.3924453135894144</v>
      </c>
      <c r="AX27">
        <f>(AU27-AW27)</f>
        <v>1.2495205671721088</v>
      </c>
      <c r="AY27">
        <f>1/(1.6/F27+1.37/N27)</f>
        <v>1.4818891887171364</v>
      </c>
      <c r="AZ27">
        <f>G27*AA27*0.001</f>
        <v>34.280780643028137</v>
      </c>
      <c r="BA27">
        <f>G27/S27</f>
        <v>0.98707322688179278</v>
      </c>
      <c r="BB27">
        <f>(1-AL27*AA27/AQ27/F27)*100</f>
        <v>88.501418752591476</v>
      </c>
      <c r="BC27">
        <f>(S27-E27/(N27/1.35))</f>
        <v>393.94797632294762</v>
      </c>
      <c r="BD27">
        <f>E27*BB27/100/BC27</f>
        <v>-5.6543839308524774E-3</v>
      </c>
    </row>
    <row r="28" spans="1:56" x14ac:dyDescent="0.35">
      <c r="A28" s="1" t="s">
        <v>0</v>
      </c>
      <c r="B28" s="1" t="s">
        <v>2314</v>
      </c>
      <c r="K28" s="1">
        <v>2.72</v>
      </c>
    </row>
    <row r="29" spans="1:56" x14ac:dyDescent="0.35">
      <c r="A29" s="1" t="s">
        <v>0</v>
      </c>
      <c r="B29" s="1" t="s">
        <v>2313</v>
      </c>
      <c r="K29" s="1">
        <v>2.72</v>
      </c>
    </row>
    <row r="30" spans="1:56" x14ac:dyDescent="0.35">
      <c r="A30" s="1">
        <v>5</v>
      </c>
      <c r="B30" s="1" t="s">
        <v>2312</v>
      </c>
      <c r="C30" s="1">
        <v>1265.0000024363399</v>
      </c>
      <c r="D30" s="1">
        <v>0</v>
      </c>
      <c r="E30">
        <f>(R30-S30*(1000-T30)/(1000-U30))*AK30</f>
        <v>-1.7950453877778905</v>
      </c>
      <c r="F30">
        <f>IF(AV30&lt;&gt;0,1/(1/AV30-1/N30),0)</f>
        <v>4.2720758114397306</v>
      </c>
      <c r="G30">
        <f>((AY30-AL30/2)*S30-E30)/(AY30+AL30/2)</f>
        <v>387.01641578915132</v>
      </c>
      <c r="H30">
        <f>AL30*1000</f>
        <v>25.403311583602477</v>
      </c>
      <c r="I30">
        <f>(AQ30-AW30)</f>
        <v>1.0032428471251817</v>
      </c>
      <c r="J30">
        <f>(P30+AP30*D30)</f>
        <v>30.532321929931641</v>
      </c>
      <c r="K30" s="1"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32.495010375976563</v>
      </c>
      <c r="P30" s="1">
        <v>30.532321929931641</v>
      </c>
      <c r="Q30" s="1">
        <v>32.635890960693359</v>
      </c>
      <c r="R30" s="1">
        <v>400.06008911132813</v>
      </c>
      <c r="S30" s="1">
        <v>392.64816284179688</v>
      </c>
      <c r="T30" s="1">
        <v>16.233829498291016</v>
      </c>
      <c r="U30" s="1">
        <v>38.369960784912109</v>
      </c>
      <c r="V30" s="1">
        <v>29.201351165771484</v>
      </c>
      <c r="W30" s="1">
        <v>69.019737243652344</v>
      </c>
      <c r="X30" s="1">
        <v>300.16879272460938</v>
      </c>
      <c r="Y30" s="1">
        <v>149.06779479980469</v>
      </c>
      <c r="Z30" s="1">
        <v>7.5930818915367126E-2</v>
      </c>
      <c r="AA30" s="1">
        <v>88.330131530761719</v>
      </c>
      <c r="AB30" s="1">
        <v>17.040451049804688</v>
      </c>
      <c r="AC30" s="1">
        <v>0.40937122702598572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1.1035617379581226</v>
      </c>
      <c r="AL30">
        <f>(U30-T30)/(1000-U30)*AK30</f>
        <v>2.5403311583602477E-2</v>
      </c>
      <c r="AM30">
        <f>(P30+273.15)</f>
        <v>303.68232192993162</v>
      </c>
      <c r="AN30">
        <f>(O30+273.15)</f>
        <v>305.64501037597654</v>
      </c>
      <c r="AO30">
        <f>(Y30*AG30+Z30*AH30)*AI30</f>
        <v>23.850846634860773</v>
      </c>
      <c r="AP30">
        <f>((AO30+0.00000010773*(AN30^4-AM30^4))-AL30*44100)/(L30*51.4+0.00000043092*AM30^3)</f>
        <v>-8.7858363405468172</v>
      </c>
      <c r="AQ30">
        <f>0.61365*EXP(17.502*J30/(240.97+J30))</f>
        <v>4.3924665300866375</v>
      </c>
      <c r="AR30">
        <f>AQ30*1000/AA30</f>
        <v>49.727838665754994</v>
      </c>
      <c r="AS30">
        <f>(AR30-U30)</f>
        <v>11.357877880842885</v>
      </c>
      <c r="AT30">
        <f>IF(D30,P30,(O30+P30)/2)</f>
        <v>31.513666152954102</v>
      </c>
      <c r="AU30">
        <f>0.61365*EXP(17.502*AT30/(240.97+AT30))</f>
        <v>4.6452049763020149</v>
      </c>
      <c r="AV30">
        <f>IF(AS30&lt;&gt;0,(1000-(AR30+U30)/2)/AS30*AL30,0)</f>
        <v>2.1381039586562971</v>
      </c>
      <c r="AW30">
        <f>U30*AA30/1000</f>
        <v>3.3892236829614557</v>
      </c>
      <c r="AX30">
        <f>(AU30-AW30)</f>
        <v>1.2559812933405592</v>
      </c>
      <c r="AY30">
        <f>1/(1.6/F30+1.37/N30)</f>
        <v>1.4396928070913999</v>
      </c>
      <c r="AZ30">
        <f>G30*AA30*0.001</f>
        <v>34.185210911219698</v>
      </c>
      <c r="BA30">
        <f>G30/S30</f>
        <v>0.98565701412713691</v>
      </c>
      <c r="BB30">
        <f>(1-AL30*AA30/AQ30/F30)*100</f>
        <v>88.042185821895799</v>
      </c>
      <c r="BC30">
        <f>(S30-E30/(N30/1.35))</f>
        <v>393.21431102874431</v>
      </c>
      <c r="BD30">
        <f>E30*BB30/100/BC30</f>
        <v>-4.0191751713208931E-3</v>
      </c>
    </row>
    <row r="31" spans="1:56" x14ac:dyDescent="0.35">
      <c r="A31" s="1" t="s">
        <v>0</v>
      </c>
      <c r="B31" s="1" t="s">
        <v>2311</v>
      </c>
      <c r="K31" s="1">
        <v>2.72</v>
      </c>
    </row>
    <row r="32" spans="1:56" x14ac:dyDescent="0.35">
      <c r="A32" s="1" t="s">
        <v>0</v>
      </c>
      <c r="B32" s="1" t="s">
        <v>2310</v>
      </c>
      <c r="K32" s="1">
        <v>2.72</v>
      </c>
    </row>
    <row r="33" spans="1:56" x14ac:dyDescent="0.35">
      <c r="A33" s="1">
        <v>6</v>
      </c>
      <c r="B33" s="1" t="s">
        <v>2309</v>
      </c>
      <c r="C33" s="1">
        <v>1469.500002425164</v>
      </c>
      <c r="D33" s="1">
        <v>0</v>
      </c>
      <c r="E33">
        <f>(R33-S33*(1000-T33)/(1000-U33))*AK33</f>
        <v>-0.72248455302193448</v>
      </c>
      <c r="F33">
        <f>IF(AV33&lt;&gt;0,1/(1/AV33-1/N33),0)</f>
        <v>4.0421239603418329</v>
      </c>
      <c r="G33">
        <f>((AY33-AL33/2)*S33-E33)/(AY33+AL33/2)</f>
        <v>385.13675868430875</v>
      </c>
      <c r="H33">
        <f>AL33*1000</f>
        <v>25.356081549036357</v>
      </c>
      <c r="I33">
        <f>(AQ33-AW33)</f>
        <v>1.0294497052243137</v>
      </c>
      <c r="J33">
        <f>(P33+AP33*D33)</f>
        <v>30.700588226318359</v>
      </c>
      <c r="K33" s="1"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32.496109008789063</v>
      </c>
      <c r="P33" s="1">
        <v>30.700588226318359</v>
      </c>
      <c r="Q33" s="1">
        <v>32.630420684814453</v>
      </c>
      <c r="R33" s="1">
        <v>400.01507568359375</v>
      </c>
      <c r="S33" s="1">
        <v>391.66998291015625</v>
      </c>
      <c r="T33" s="1">
        <v>16.464815139770508</v>
      </c>
      <c r="U33" s="1">
        <v>38.556919097900391</v>
      </c>
      <c r="V33" s="1">
        <v>29.612787246704102</v>
      </c>
      <c r="W33" s="1">
        <v>69.346527099609375</v>
      </c>
      <c r="X33" s="1">
        <v>300.14944458007813</v>
      </c>
      <c r="Y33" s="1">
        <v>300.57327270507813</v>
      </c>
      <c r="Z33" s="1">
        <v>0.14342625439167023</v>
      </c>
      <c r="AA33" s="1">
        <v>88.323493957519531</v>
      </c>
      <c r="AB33" s="1">
        <v>17.129465103149414</v>
      </c>
      <c r="AC33" s="1">
        <v>0.39230695366859436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1.1034906050738162</v>
      </c>
      <c r="AL33">
        <f>(U33-T33)/(1000-U33)*AK33</f>
        <v>2.5356081549036357E-2</v>
      </c>
      <c r="AM33">
        <f>(P33+273.15)</f>
        <v>303.85058822631834</v>
      </c>
      <c r="AN33">
        <f>(O33+273.15)</f>
        <v>305.64610900878904</v>
      </c>
      <c r="AO33">
        <f>(Y33*AG33+Z33*AH33)*AI33</f>
        <v>48.091722557878711</v>
      </c>
      <c r="AP33">
        <f>((AO33+0.00000010773*(AN33^4-AM33^4))-AL33*44100)/(L33*51.4+0.00000043092*AM33^3)</f>
        <v>-8.5853247963096777</v>
      </c>
      <c r="AQ33">
        <f>0.61365*EXP(17.502*J33/(240.97+J33))</f>
        <v>4.4349315161882883</v>
      </c>
      <c r="AR33">
        <f>AQ33*1000/AA33</f>
        <v>50.212364994543051</v>
      </c>
      <c r="AS33">
        <f>(AR33-U33)</f>
        <v>11.655445896642661</v>
      </c>
      <c r="AT33">
        <f>IF(D33,P33,(O33+P33)/2)</f>
        <v>31.598348617553711</v>
      </c>
      <c r="AU33">
        <f>0.61365*EXP(17.502*AT33/(240.97+AT33))</f>
        <v>4.6675961958302068</v>
      </c>
      <c r="AV33">
        <f>IF(AS33&lt;&gt;0,(1000-(AR33+U33)/2)/AS33*AL33,0)</f>
        <v>2.0789132531400782</v>
      </c>
      <c r="AW33">
        <f>U33*AA33/1000</f>
        <v>3.4054818109639746</v>
      </c>
      <c r="AX33">
        <f>(AU33-AW33)</f>
        <v>1.2621143848662322</v>
      </c>
      <c r="AY33">
        <f>1/(1.6/F33+1.37/N33)</f>
        <v>1.3968452138422613</v>
      </c>
      <c r="AZ33">
        <f>G33*AA33*0.001</f>
        <v>34.016624178472199</v>
      </c>
      <c r="BA33">
        <f>G33/S33</f>
        <v>0.98331956874176352</v>
      </c>
      <c r="BB33">
        <f>(1-AL33*AA33/AQ33/F33)*100</f>
        <v>87.507141100929417</v>
      </c>
      <c r="BC33">
        <f>(S33-E33/(N33/1.35))</f>
        <v>391.89785086412326</v>
      </c>
      <c r="BD33">
        <f>E33*BB33/100/BC33</f>
        <v>-1.6132407356949895E-3</v>
      </c>
    </row>
    <row r="34" spans="1:56" x14ac:dyDescent="0.35">
      <c r="A34" s="1" t="s">
        <v>0</v>
      </c>
      <c r="B34" s="1" t="s">
        <v>2308</v>
      </c>
      <c r="K34" s="1">
        <v>2.72</v>
      </c>
    </row>
    <row r="35" spans="1:56" x14ac:dyDescent="0.35">
      <c r="A35" s="1" t="s">
        <v>0</v>
      </c>
      <c r="B35" s="1" t="s">
        <v>2307</v>
      </c>
      <c r="K35" s="1">
        <v>2.72</v>
      </c>
    </row>
    <row r="36" spans="1:56" x14ac:dyDescent="0.35">
      <c r="A36" s="1">
        <v>7</v>
      </c>
      <c r="B36" s="1" t="s">
        <v>2306</v>
      </c>
      <c r="C36" s="1">
        <v>1673.500002425164</v>
      </c>
      <c r="D36" s="1">
        <v>0</v>
      </c>
      <c r="E36">
        <f>(R36-S36*(1000-T36)/(1000-U36))*AK36</f>
        <v>0.38774977861905119</v>
      </c>
      <c r="F36">
        <f>IF(AV36&lt;&gt;0,1/(1/AV36-1/N36),0)</f>
        <v>3.8772433829452</v>
      </c>
      <c r="G36">
        <f>((AY36-AL36/2)*S36-E36)/(AY36+AL36/2)</f>
        <v>383.24724187660752</v>
      </c>
      <c r="H36">
        <f>AL36*1000</f>
        <v>25.461009391110881</v>
      </c>
      <c r="I36">
        <f>(AQ36-AW36)</f>
        <v>1.0557864792857186</v>
      </c>
      <c r="J36">
        <f>(P36+AP36*D36)</f>
        <v>30.905704498291016</v>
      </c>
      <c r="K36" s="1"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32.514503479003906</v>
      </c>
      <c r="P36" s="1">
        <v>30.905704498291016</v>
      </c>
      <c r="Q36" s="1">
        <v>32.638385772705078</v>
      </c>
      <c r="R36" s="1">
        <v>400.11737060546875</v>
      </c>
      <c r="S36" s="1">
        <v>390.75125122070313</v>
      </c>
      <c r="T36" s="1">
        <v>16.677740097045898</v>
      </c>
      <c r="U36" s="1">
        <v>38.851787567138672</v>
      </c>
      <c r="V36" s="1">
        <v>29.96348762512207</v>
      </c>
      <c r="W36" s="1">
        <v>69.801727294921875</v>
      </c>
      <c r="X36" s="1">
        <v>300.18563842773438</v>
      </c>
      <c r="Y36" s="1">
        <v>501.20855712890625</v>
      </c>
      <c r="Z36" s="1">
        <v>5.6647725403308868E-2</v>
      </c>
      <c r="AA36" s="1">
        <v>88.320083618164063</v>
      </c>
      <c r="AB36" s="1">
        <v>17.198202133178711</v>
      </c>
      <c r="AC36" s="1">
        <v>0.36219736933708191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1.1036236706901996</v>
      </c>
      <c r="AL36">
        <f>(U36-T36)/(1000-U36)*AK36</f>
        <v>2.5461009391110883E-2</v>
      </c>
      <c r="AM36">
        <f>(P36+273.15)</f>
        <v>304.05570449829099</v>
      </c>
      <c r="AN36">
        <f>(O36+273.15)</f>
        <v>305.66450347900388</v>
      </c>
      <c r="AO36">
        <f>(Y36*AG36+Z36*AH36)*AI36</f>
        <v>80.19336734816352</v>
      </c>
      <c r="AP36">
        <f>((AO36+0.00000010773*(AN36^4-AM36^4))-AL36*44100)/(L36*51.4+0.00000043092*AM36^3)</f>
        <v>-8.377092588956641</v>
      </c>
      <c r="AQ36">
        <f>0.61365*EXP(17.502*J36/(240.97+J36))</f>
        <v>4.4871796059305531</v>
      </c>
      <c r="AR36">
        <f>AQ36*1000/AA36</f>
        <v>50.805880408017551</v>
      </c>
      <c r="AS36">
        <f>(AR36-U36)</f>
        <v>11.954092840878879</v>
      </c>
      <c r="AT36">
        <f>IF(D36,P36,(O36+P36)/2)</f>
        <v>31.710103988647461</v>
      </c>
      <c r="AU36">
        <f>0.61365*EXP(17.502*AT36/(240.97+AT36))</f>
        <v>4.6972896845737537</v>
      </c>
      <c r="AV36">
        <f>IF(AS36&lt;&gt;0,(1000-(AR36+U36)/2)/AS36*AL36,0)</f>
        <v>2.0344180316883498</v>
      </c>
      <c r="AW36">
        <f>U36*AA36/1000</f>
        <v>3.4313931266448345</v>
      </c>
      <c r="AX36">
        <f>(AU36-AW36)</f>
        <v>1.2658965579289192</v>
      </c>
      <c r="AY36">
        <f>1/(1.6/F36+1.37/N36)</f>
        <v>1.3647559270972018</v>
      </c>
      <c r="AZ36">
        <f>G36*AA36*0.001</f>
        <v>33.848428448972719</v>
      </c>
      <c r="BA36">
        <f>G36/S36</f>
        <v>0.98079594289038574</v>
      </c>
      <c r="BB36">
        <f>(1-AL36*AA36/AQ36/F36)*100</f>
        <v>87.074761307636933</v>
      </c>
      <c r="BC36">
        <f>(S36-E36/(N36/1.35))</f>
        <v>390.62895691235354</v>
      </c>
      <c r="BD36">
        <f>E36*BB36/100/BC36</f>
        <v>8.6432966176438596E-4</v>
      </c>
    </row>
    <row r="37" spans="1:56" x14ac:dyDescent="0.35">
      <c r="A37" s="1" t="s">
        <v>0</v>
      </c>
      <c r="B37" s="1" t="s">
        <v>2305</v>
      </c>
      <c r="K37" s="1">
        <v>2.72</v>
      </c>
    </row>
    <row r="38" spans="1:56" x14ac:dyDescent="0.35">
      <c r="A38" s="1" t="s">
        <v>0</v>
      </c>
      <c r="B38" s="1" t="s">
        <v>2304</v>
      </c>
      <c r="K38" s="1">
        <v>2.72</v>
      </c>
    </row>
    <row r="39" spans="1:56" x14ac:dyDescent="0.35">
      <c r="A39" s="1">
        <v>8</v>
      </c>
      <c r="B39" s="1" t="s">
        <v>2303</v>
      </c>
      <c r="C39" s="1">
        <v>1878.500002425164</v>
      </c>
      <c r="D39" s="1">
        <v>0</v>
      </c>
      <c r="E39">
        <f>(R39-S39*(1000-T39)/(1000-U39))*AK39</f>
        <v>1.2071184700903734</v>
      </c>
      <c r="F39">
        <f>IF(AV39&lt;&gt;0,1/(1/AV39-1/N39),0)</f>
        <v>3.6939657196086308</v>
      </c>
      <c r="G39">
        <f>((AY39-AL39/2)*S39-E39)/(AY39+AL39/2)</f>
        <v>381.33500404905806</v>
      </c>
      <c r="H39">
        <f>AL39*1000</f>
        <v>25.692756391885556</v>
      </c>
      <c r="I39">
        <f>(AQ39-AW39)</f>
        <v>1.0923717635868426</v>
      </c>
      <c r="J39">
        <f>(P39+AP39*D39)</f>
        <v>31.182632446289063</v>
      </c>
      <c r="K39" s="1"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32.553905487060547</v>
      </c>
      <c r="P39" s="1">
        <v>31.182632446289063</v>
      </c>
      <c r="Q39" s="1">
        <v>32.662017822265625</v>
      </c>
      <c r="R39" s="1">
        <v>399.87216186523438</v>
      </c>
      <c r="S39" s="1">
        <v>389.70477294921875</v>
      </c>
      <c r="T39" s="1">
        <v>16.879194259643555</v>
      </c>
      <c r="U39" s="1">
        <v>39.248355865478516</v>
      </c>
      <c r="V39" s="1">
        <v>30.256208419799805</v>
      </c>
      <c r="W39" s="1">
        <v>70.353271484375</v>
      </c>
      <c r="X39" s="1">
        <v>300.15185546875</v>
      </c>
      <c r="Y39" s="1">
        <v>750.84796142578125</v>
      </c>
      <c r="Z39" s="1">
        <v>5.7851150631904602E-2</v>
      </c>
      <c r="AA39" s="1">
        <v>88.314483642578125</v>
      </c>
      <c r="AB39" s="1">
        <v>17.240499496459961</v>
      </c>
      <c r="AC39" s="1">
        <v>0.31808134913444519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1.1034994686351101</v>
      </c>
      <c r="AL39">
        <f>(U39-T39)/(1000-U39)*AK39</f>
        <v>2.5692756391885556E-2</v>
      </c>
      <c r="AM39">
        <f>(P39+273.15)</f>
        <v>304.33263244628904</v>
      </c>
      <c r="AN39">
        <f>(O39+273.15)</f>
        <v>305.70390548706052</v>
      </c>
      <c r="AO39">
        <f>(Y39*AG39+Z39*AH39)*AI39</f>
        <v>120.13567114288344</v>
      </c>
      <c r="AP39">
        <f>((AO39+0.00000010773*(AN39^4-AM39^4))-AL39*44100)/(L39*51.4+0.00000043092*AM39^3)</f>
        <v>-8.1550258663096873</v>
      </c>
      <c r="AQ39">
        <f>0.61365*EXP(17.502*J39/(240.97+J39))</f>
        <v>4.5585700456667304</v>
      </c>
      <c r="AR39">
        <f>AQ39*1000/AA39</f>
        <v>51.617468139381785</v>
      </c>
      <c r="AS39">
        <f>(AR39-U39)</f>
        <v>12.369112273903269</v>
      </c>
      <c r="AT39">
        <f>IF(D39,P39,(O39+P39)/2)</f>
        <v>31.868268966674805</v>
      </c>
      <c r="AU39">
        <f>0.61365*EXP(17.502*AT39/(240.97+AT39))</f>
        <v>4.7395952986100092</v>
      </c>
      <c r="AV39">
        <f>IF(AS39&lt;&gt;0,(1000-(AR39+U39)/2)/AS39*AL39,0)</f>
        <v>1.9827986931105563</v>
      </c>
      <c r="AW39">
        <f>U39*AA39/1000</f>
        <v>3.4661982820798878</v>
      </c>
      <c r="AX39">
        <f>(AU39-AW39)</f>
        <v>1.2733970165301214</v>
      </c>
      <c r="AY39">
        <f>1/(1.6/F39+1.37/N39)</f>
        <v>1.327657571203928</v>
      </c>
      <c r="AZ39">
        <f>G39*AA39*0.001</f>
        <v>33.677403977433002</v>
      </c>
      <c r="BA39">
        <f>G39/S39</f>
        <v>0.97852279602115289</v>
      </c>
      <c r="BB39">
        <f>(1-AL39*AA39/AQ39/F39)*100</f>
        <v>86.52523685926306</v>
      </c>
      <c r="BC39">
        <f>(S39-E39/(N39/1.35))</f>
        <v>389.32405392232079</v>
      </c>
      <c r="BD39">
        <f>E39*BB39/100/BC39</f>
        <v>2.6827577307257842E-3</v>
      </c>
    </row>
    <row r="40" spans="1:56" x14ac:dyDescent="0.35">
      <c r="A40" s="1" t="s">
        <v>0</v>
      </c>
      <c r="B40" s="1" t="s">
        <v>2302</v>
      </c>
      <c r="K40" s="1">
        <v>2.72</v>
      </c>
    </row>
    <row r="41" spans="1:56" x14ac:dyDescent="0.35">
      <c r="A41" s="1" t="s">
        <v>0</v>
      </c>
      <c r="B41" s="1" t="s">
        <v>2301</v>
      </c>
      <c r="K41" s="1">
        <v>2.72</v>
      </c>
    </row>
    <row r="42" spans="1:56" x14ac:dyDescent="0.35">
      <c r="A42" s="1">
        <v>9</v>
      </c>
      <c r="B42" s="1" t="s">
        <v>2300</v>
      </c>
      <c r="C42" s="1">
        <v>2083.500002425164</v>
      </c>
      <c r="D42" s="1">
        <v>0</v>
      </c>
      <c r="E42">
        <f>(R42-S42*(1000-T42)/(1000-U42))*AK42</f>
        <v>2.06281695631032</v>
      </c>
      <c r="F42">
        <f>IF(AV42&lt;&gt;0,1/(1/AV42-1/N42),0)</f>
        <v>3.5496922015248979</v>
      </c>
      <c r="G42">
        <f>((AY42-AL42/2)*S42-E42)/(AY42+AL42/2)</f>
        <v>379.7565066325115</v>
      </c>
      <c r="H42">
        <f>AL42*1000</f>
        <v>25.961684217138732</v>
      </c>
      <c r="I42">
        <f>(AQ42-AW42)</f>
        <v>1.1270860575928152</v>
      </c>
      <c r="J42">
        <f>(P42+AP42*D42)</f>
        <v>31.457643508911133</v>
      </c>
      <c r="K42" s="1"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32.613750457763672</v>
      </c>
      <c r="P42" s="1">
        <v>31.457643508911133</v>
      </c>
      <c r="Q42" s="1">
        <v>32.707420349121094</v>
      </c>
      <c r="R42" s="1">
        <v>400.0604248046875</v>
      </c>
      <c r="S42" s="1">
        <v>389.0389404296875</v>
      </c>
      <c r="T42" s="1">
        <v>17.079498291015625</v>
      </c>
      <c r="U42" s="1">
        <v>39.671504974365234</v>
      </c>
      <c r="V42" s="1">
        <v>30.510334014892578</v>
      </c>
      <c r="W42" s="1">
        <v>70.868057250976563</v>
      </c>
      <c r="X42" s="1">
        <v>300.16964721679688</v>
      </c>
      <c r="Y42" s="1">
        <v>999.955810546875</v>
      </c>
      <c r="Z42" s="1">
        <v>0.22176411747932434</v>
      </c>
      <c r="AA42" s="1">
        <v>88.309158325195313</v>
      </c>
      <c r="AB42" s="1">
        <v>17.23194694519043</v>
      </c>
      <c r="AC42" s="1">
        <v>0.27251878380775452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1.1035648794735176</v>
      </c>
      <c r="AL42">
        <f>(U42-T42)/(1000-U42)*AK42</f>
        <v>2.5961684217138733E-2</v>
      </c>
      <c r="AM42">
        <f>(P42+273.15)</f>
        <v>304.60764350891111</v>
      </c>
      <c r="AN42">
        <f>(O42+273.15)</f>
        <v>305.76375045776365</v>
      </c>
      <c r="AO42">
        <f>(Y42*AG42+Z42*AH42)*AI42</f>
        <v>159.99292611137935</v>
      </c>
      <c r="AP42">
        <f>((AO42+0.00000010773*(AN42^4-AM42^4))-AL42*44100)/(L42*51.4+0.00000043092*AM42^3)</f>
        <v>-7.9450280595164156</v>
      </c>
      <c r="AQ42">
        <f>0.61365*EXP(17.502*J42/(240.97+J42))</f>
        <v>4.6304432713728083</v>
      </c>
      <c r="AR42">
        <f>AQ42*1000/AA42</f>
        <v>52.434462735126147</v>
      </c>
      <c r="AS42">
        <f>(AR42-U42)</f>
        <v>12.762957760760912</v>
      </c>
      <c r="AT42">
        <f>IF(D42,P42,(O42+P42)/2)</f>
        <v>32.035696983337402</v>
      </c>
      <c r="AU42">
        <f>0.61365*EXP(17.502*AT42/(240.97+AT42))</f>
        <v>4.7847396279493628</v>
      </c>
      <c r="AV42">
        <f>IF(AS42&lt;&gt;0,(1000-(AR42+U42)/2)/AS42*AL42,0)</f>
        <v>1.9404648716449497</v>
      </c>
      <c r="AW42">
        <f>U42*AA42/1000</f>
        <v>3.5033572137799931</v>
      </c>
      <c r="AX42">
        <f>(AU42-AW42)</f>
        <v>1.2813824141693697</v>
      </c>
      <c r="AY42">
        <f>1/(1.6/F42+1.37/N42)</f>
        <v>1.2973353251466564</v>
      </c>
      <c r="AZ42">
        <f>G42*AA42*0.001</f>
        <v>33.535977469233544</v>
      </c>
      <c r="BA42">
        <f>G42/S42</f>
        <v>0.97614009079162178</v>
      </c>
      <c r="BB42">
        <f>(1-AL42*AA42/AQ42/F42)*100</f>
        <v>86.051569454359168</v>
      </c>
      <c r="BC42">
        <f>(S42-E42/(N42/1.35))</f>
        <v>388.3883384517257</v>
      </c>
      <c r="BD42">
        <f>E42*BB42/100/BC42</f>
        <v>4.5703904832773579E-3</v>
      </c>
    </row>
    <row r="43" spans="1:56" x14ac:dyDescent="0.35">
      <c r="A43" s="1" t="s">
        <v>0</v>
      </c>
      <c r="B43" s="1" t="s">
        <v>2299</v>
      </c>
      <c r="K43" s="1">
        <v>2.72</v>
      </c>
    </row>
    <row r="44" spans="1:56" x14ac:dyDescent="0.35">
      <c r="A44" s="1" t="s">
        <v>0</v>
      </c>
      <c r="B44" s="1" t="s">
        <v>2298</v>
      </c>
      <c r="K44" s="1">
        <v>2.72</v>
      </c>
    </row>
    <row r="45" spans="1:56" x14ac:dyDescent="0.35">
      <c r="A45" s="1">
        <v>10</v>
      </c>
      <c r="B45" s="1" t="s">
        <v>2297</v>
      </c>
      <c r="C45" s="1">
        <v>2287.500002425164</v>
      </c>
      <c r="D45" s="1">
        <v>0</v>
      </c>
      <c r="E45">
        <f>(R45-S45*(1000-T45)/(1000-U45))*AK45</f>
        <v>2.4835131198929776</v>
      </c>
      <c r="F45">
        <f>IF(AV45&lt;&gt;0,1/(1/AV45-1/N45),0)</f>
        <v>3.4469712812097169</v>
      </c>
      <c r="G45">
        <f>((AY45-AL45/2)*S45-E45)/(AY45+AL45/2)</f>
        <v>378.68781814530769</v>
      </c>
      <c r="H45">
        <f>AL45*1000</f>
        <v>26.249838219565369</v>
      </c>
      <c r="I45">
        <f>(AQ45-AW45)</f>
        <v>1.1573620109392833</v>
      </c>
      <c r="J45">
        <f>(P45+AP45*D45)</f>
        <v>31.717433929443359</v>
      </c>
      <c r="K45" s="1"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32.688480377197266</v>
      </c>
      <c r="P45" s="1">
        <v>31.717433929443359</v>
      </c>
      <c r="Q45" s="1">
        <v>32.765335083007813</v>
      </c>
      <c r="R45" s="1">
        <v>400.0260009765625</v>
      </c>
      <c r="S45" s="1">
        <v>388.5325927734375</v>
      </c>
      <c r="T45" s="1">
        <v>17.275089263916016</v>
      </c>
      <c r="U45" s="1">
        <v>40.109748840332031</v>
      </c>
      <c r="V45" s="1">
        <v>30.728559494018555</v>
      </c>
      <c r="W45" s="1">
        <v>71.346366882324219</v>
      </c>
      <c r="X45" s="1">
        <v>300.13909912109375</v>
      </c>
      <c r="Y45" s="1">
        <v>1250.3916015625</v>
      </c>
      <c r="Z45" s="1">
        <v>2.1694039925932884E-2</v>
      </c>
      <c r="AA45" s="1">
        <v>88.304740905761719</v>
      </c>
      <c r="AB45" s="1">
        <v>17.362680435180664</v>
      </c>
      <c r="AC45" s="1">
        <v>0.23473668098449707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1.1034525702981386</v>
      </c>
      <c r="AL45">
        <f>(U45-T45)/(1000-U45)*AK45</f>
        <v>2.624983821956537E-2</v>
      </c>
      <c r="AM45">
        <f>(P45+273.15)</f>
        <v>304.86743392944334</v>
      </c>
      <c r="AN45">
        <f>(O45+273.15)</f>
        <v>305.83848037719724</v>
      </c>
      <c r="AO45">
        <f>(Y45*AG45+Z45*AH45)*AI45</f>
        <v>200.06265177825117</v>
      </c>
      <c r="AP45">
        <f>((AO45+0.00000010773*(AN45^4-AM45^4))-AL45*44100)/(L45*51.4+0.00000043092*AM45^3)</f>
        <v>-7.7375031579238955</v>
      </c>
      <c r="AQ45">
        <f>0.61365*EXP(17.502*J45/(240.97+J45))</f>
        <v>4.6992429900799797</v>
      </c>
      <c r="AR45">
        <f>AQ45*1000/AA45</f>
        <v>53.216202684915672</v>
      </c>
      <c r="AS45">
        <f>(AR45-U45)</f>
        <v>13.10645384458364</v>
      </c>
      <c r="AT45">
        <f>IF(D45,P45,(O45+P45)/2)</f>
        <v>32.202957153320313</v>
      </c>
      <c r="AU45">
        <f>0.61365*EXP(17.502*AT45/(240.97+AT45))</f>
        <v>4.8302120039543457</v>
      </c>
      <c r="AV45">
        <f>IF(AS45&lt;&gt;0,(1000-(AR45+U45)/2)/AS45*AL45,0)</f>
        <v>1.9093603007875983</v>
      </c>
      <c r="AW45">
        <f>U45*AA45/1000</f>
        <v>3.5418809791406964</v>
      </c>
      <c r="AX45">
        <f>(AU45-AW45)</f>
        <v>1.2883310248136493</v>
      </c>
      <c r="AY45">
        <f>1/(1.6/F45+1.37/N45)</f>
        <v>1.2751149139267179</v>
      </c>
      <c r="AZ45">
        <f>G45*AA45*0.001</f>
        <v>33.439929665489608</v>
      </c>
      <c r="BA45">
        <f>G45/S45</f>
        <v>0.97466165049924003</v>
      </c>
      <c r="BB45">
        <f>(1-AL45*AA45/AQ45/F45)*100</f>
        <v>85.689820398622047</v>
      </c>
      <c r="BC45">
        <f>(S45-E45/(N45/1.35))</f>
        <v>387.74930536485107</v>
      </c>
      <c r="BD45">
        <f>E45*BB45/100/BC45</f>
        <v>5.4883861881069368E-3</v>
      </c>
    </row>
    <row r="46" spans="1:56" x14ac:dyDescent="0.35">
      <c r="A46" s="1" t="s">
        <v>0</v>
      </c>
      <c r="B46" s="1" t="s">
        <v>2296</v>
      </c>
      <c r="K46" s="1">
        <v>2.72</v>
      </c>
    </row>
    <row r="47" spans="1:56" x14ac:dyDescent="0.35">
      <c r="A47" s="1" t="s">
        <v>0</v>
      </c>
      <c r="B47" s="1" t="s">
        <v>2295</v>
      </c>
      <c r="K47" s="1">
        <v>2.72</v>
      </c>
    </row>
    <row r="48" spans="1:56" x14ac:dyDescent="0.35">
      <c r="A48" s="1">
        <v>11</v>
      </c>
      <c r="B48" s="1" t="s">
        <v>2294</v>
      </c>
      <c r="C48" s="1">
        <v>2493.0000024139881</v>
      </c>
      <c r="D48" s="1">
        <v>0</v>
      </c>
      <c r="E48">
        <f>(R48-S48*(1000-T48)/(1000-U48))*AK48</f>
        <v>3.0804500404435351</v>
      </c>
      <c r="F48">
        <f>IF(AV48&lt;&gt;0,1/(1/AV48-1/N48),0)</f>
        <v>3.5578556830163546</v>
      </c>
      <c r="G48">
        <f>((AY48-AL48/2)*S48-E48)/(AY48+AL48/2)</f>
        <v>377.27204117670516</v>
      </c>
      <c r="H48">
        <f>AL48*1000</f>
        <v>26.983741129141038</v>
      </c>
      <c r="I48">
        <f>(AQ48-AW48)</f>
        <v>1.1680795380110065</v>
      </c>
      <c r="J48">
        <f>(P48+AP48*D48)</f>
        <v>32.021743774414063</v>
      </c>
      <c r="K48" s="1"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32.789695739746094</v>
      </c>
      <c r="P48" s="1">
        <v>32.021743774414063</v>
      </c>
      <c r="Q48" s="1">
        <v>32.842086791992188</v>
      </c>
      <c r="R48" s="1">
        <v>399.85476684570313</v>
      </c>
      <c r="S48" s="1">
        <v>387.5869140625</v>
      </c>
      <c r="T48" s="1">
        <v>17.465263366699219</v>
      </c>
      <c r="U48" s="1">
        <v>40.915180206298828</v>
      </c>
      <c r="V48" s="1">
        <v>30.889287948608398</v>
      </c>
      <c r="W48" s="1">
        <v>72.363113403320313</v>
      </c>
      <c r="X48" s="1">
        <v>300.1834716796875</v>
      </c>
      <c r="Y48" s="1">
        <v>1599.1666259765625</v>
      </c>
      <c r="Z48" s="1">
        <v>8.3163246512413025E-2</v>
      </c>
      <c r="AA48" s="1">
        <v>88.301788330078125</v>
      </c>
      <c r="AB48" s="1">
        <v>17.294073104858398</v>
      </c>
      <c r="AC48" s="1">
        <v>0.13962236046791077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1.1036157047047332</v>
      </c>
      <c r="AL48">
        <f>(U48-T48)/(1000-U48)*AK48</f>
        <v>2.6983741129141037E-2</v>
      </c>
      <c r="AM48">
        <f>(P48+273.15)</f>
        <v>305.17174377441404</v>
      </c>
      <c r="AN48">
        <f>(O48+273.15)</f>
        <v>305.93969573974607</v>
      </c>
      <c r="AO48">
        <f>(Y48*AG48+Z48*AH48)*AI48</f>
        <v>255.86665443718448</v>
      </c>
      <c r="AP48">
        <f>((AO48+0.00000010773*(AN48^4-AM48^4))-AL48*44100)/(L48*51.4+0.00000043092*AM48^3)</f>
        <v>-7.5636890041039537</v>
      </c>
      <c r="AQ48">
        <f>0.61365*EXP(17.502*J48/(240.97+J48))</f>
        <v>4.7809631200746079</v>
      </c>
      <c r="AR48">
        <f>AQ48*1000/AA48</f>
        <v>54.14344613500964</v>
      </c>
      <c r="AS48">
        <f>(AR48-U48)</f>
        <v>13.228265928710812</v>
      </c>
      <c r="AT48">
        <f>IF(D48,P48,(O48+P48)/2)</f>
        <v>32.405719757080078</v>
      </c>
      <c r="AU48">
        <f>0.61365*EXP(17.502*AT48/(240.97+AT48))</f>
        <v>4.8858403281966503</v>
      </c>
      <c r="AV48">
        <f>IF(AS48&lt;&gt;0,(1000-(AR48+U48)/2)/AS48*AL48,0)</f>
        <v>1.9429018576589046</v>
      </c>
      <c r="AW48">
        <f>U48*AA48/1000</f>
        <v>3.6128835820636014</v>
      </c>
      <c r="AX48">
        <f>(AU48-AW48)</f>
        <v>1.2729567461330489</v>
      </c>
      <c r="AY48">
        <f>1/(1.6/F48+1.37/N48)</f>
        <v>1.2990783515264817</v>
      </c>
      <c r="AZ48">
        <f>G48*AA48*0.001</f>
        <v>33.313795922841933</v>
      </c>
      <c r="BA48">
        <f>G48/S48</f>
        <v>0.97338694235654322</v>
      </c>
      <c r="BB48">
        <f>(1-AL48*AA48/AQ48/F48)*100</f>
        <v>85.992264277799464</v>
      </c>
      <c r="BC48">
        <f>(S48-E48/(N48/1.35))</f>
        <v>386.61535578477969</v>
      </c>
      <c r="BD48">
        <f>E48*BB48/100/BC48</f>
        <v>6.8516387155568561E-3</v>
      </c>
    </row>
    <row r="49" spans="1:56" x14ac:dyDescent="0.35">
      <c r="A49" s="1" t="s">
        <v>0</v>
      </c>
      <c r="B49" s="1" t="s">
        <v>2293</v>
      </c>
      <c r="K49" s="1">
        <v>2.72</v>
      </c>
    </row>
    <row r="50" spans="1:56" x14ac:dyDescent="0.35">
      <c r="A50" s="1" t="s">
        <v>0</v>
      </c>
      <c r="B50" s="1" t="s">
        <v>2288</v>
      </c>
      <c r="K50" s="1">
        <v>2.72</v>
      </c>
    </row>
    <row r="51" spans="1:56" x14ac:dyDescent="0.35">
      <c r="A51" s="1">
        <v>12</v>
      </c>
      <c r="B51" s="1" t="s">
        <v>2292</v>
      </c>
      <c r="C51" s="1">
        <v>2698.0000024139881</v>
      </c>
      <c r="D51" s="1">
        <v>0</v>
      </c>
      <c r="E51">
        <f>(R51-S51*(1000-T51)/(1000-U51))*AK51</f>
        <v>4.0787786650004412</v>
      </c>
      <c r="F51">
        <f>IF(AV51&lt;&gt;0,1/(1/AV51-1/N51),0)</f>
        <v>3.8051296545413673</v>
      </c>
      <c r="G51">
        <f>((AY51-AL51/2)*S51-E51)/(AY51+AL51/2)</f>
        <v>375.47240798907302</v>
      </c>
      <c r="H51">
        <f>AL51*1000</f>
        <v>28.101778363387442</v>
      </c>
      <c r="I51">
        <f>(AQ51-AW51)</f>
        <v>1.1717632015532162</v>
      </c>
      <c r="J51">
        <f>(P51+AP51*D51)</f>
        <v>32.400707244873047</v>
      </c>
      <c r="K51" s="1"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32.914386749267578</v>
      </c>
      <c r="P51" s="1">
        <v>32.400707244873047</v>
      </c>
      <c r="Q51" s="1">
        <v>32.940765380859375</v>
      </c>
      <c r="R51" s="1">
        <v>399.95516967773438</v>
      </c>
      <c r="S51" s="1">
        <v>386.4207763671875</v>
      </c>
      <c r="T51" s="1">
        <v>17.659042358398438</v>
      </c>
      <c r="U51" s="1">
        <v>42.049854278564453</v>
      </c>
      <c r="V51" s="1">
        <v>31.010530471801758</v>
      </c>
      <c r="W51" s="1">
        <v>73.842529296875</v>
      </c>
      <c r="X51" s="1">
        <v>300.20599365234375</v>
      </c>
      <c r="Y51" s="1">
        <v>1999.85400390625</v>
      </c>
      <c r="Z51" s="1">
        <v>0.10003401339054108</v>
      </c>
      <c r="AA51" s="1">
        <v>88.292701721191406</v>
      </c>
      <c r="AB51" s="1">
        <v>17.344478607177734</v>
      </c>
      <c r="AC51" s="1">
        <v>-1.3874953612685204E-2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1.103698506074793</v>
      </c>
      <c r="AL51">
        <f>(U51-T51)/(1000-U51)*AK51</f>
        <v>2.8101778363387443E-2</v>
      </c>
      <c r="AM51">
        <f>(P51+273.15)</f>
        <v>305.55070724487302</v>
      </c>
      <c r="AN51">
        <f>(O51+273.15)</f>
        <v>306.06438674926756</v>
      </c>
      <c r="AO51">
        <f>(Y51*AG51+Z51*AH51)*AI51</f>
        <v>319.97663347296475</v>
      </c>
      <c r="AP51">
        <f>((AO51+0.00000010773*(AN51^4-AM51^4))-AL51*44100)/(L51*51.4+0.00000043092*AM51^3)</f>
        <v>-7.4652420209109032</v>
      </c>
      <c r="AQ51">
        <f>0.61365*EXP(17.502*J51/(240.97+J51))</f>
        <v>4.8844584427900717</v>
      </c>
      <c r="AR51">
        <f>AQ51*1000/AA51</f>
        <v>55.321202631380544</v>
      </c>
      <c r="AS51">
        <f>(AR51-U51)</f>
        <v>13.271348352816091</v>
      </c>
      <c r="AT51">
        <f>IF(D51,P51,(O51+P51)/2)</f>
        <v>32.657546997070313</v>
      </c>
      <c r="AU51">
        <f>0.61365*EXP(17.502*AT51/(240.97+AT51))</f>
        <v>4.9557053222144827</v>
      </c>
      <c r="AV51">
        <f>IF(AS51&lt;&gt;0,(1000-(AR51+U51)/2)/AS51*AL51,0)</f>
        <v>2.014386761806966</v>
      </c>
      <c r="AW51">
        <f>U51*AA51/1000</f>
        <v>3.7126952412368555</v>
      </c>
      <c r="AX51">
        <f>(AU51-AW51)</f>
        <v>1.2430100809776272</v>
      </c>
      <c r="AY51">
        <f>1/(1.6/F51+1.37/N51)</f>
        <v>1.3503432526284862</v>
      </c>
      <c r="AZ51">
        <f>G51*AA51*0.001</f>
        <v>33.151473323116711</v>
      </c>
      <c r="BA51">
        <f>G51/S51</f>
        <v>0.9716672367333814</v>
      </c>
      <c r="BB51">
        <f>(1-AL51*AA51/AQ51/F51)*100</f>
        <v>86.650262314009225</v>
      </c>
      <c r="BC51">
        <f>(S51-E51/(N51/1.35))</f>
        <v>385.13435031808996</v>
      </c>
      <c r="BD51">
        <f>E51*BB51/100/BC51</f>
        <v>9.1767260165490343E-3</v>
      </c>
    </row>
    <row r="52" spans="1:56" x14ac:dyDescent="0.35">
      <c r="A52" s="1" t="s">
        <v>0</v>
      </c>
      <c r="B52" s="1" t="s">
        <v>2291</v>
      </c>
      <c r="K52" s="1">
        <v>2.16784</v>
      </c>
    </row>
    <row r="53" spans="1:56" x14ac:dyDescent="0.35">
      <c r="A53" s="1" t="s">
        <v>0</v>
      </c>
      <c r="B53" s="1" t="s">
        <v>2290</v>
      </c>
      <c r="K53" s="1">
        <v>2.16784</v>
      </c>
    </row>
    <row r="54" spans="1:56" x14ac:dyDescent="0.35">
      <c r="A54" s="1" t="s">
        <v>0</v>
      </c>
      <c r="B54" s="1" t="s">
        <v>2289</v>
      </c>
      <c r="K54" s="1">
        <v>2.16784</v>
      </c>
    </row>
    <row r="55" spans="1:56" x14ac:dyDescent="0.35">
      <c r="A55" s="1" t="s">
        <v>0</v>
      </c>
      <c r="B55" s="1" t="s">
        <v>2288</v>
      </c>
      <c r="K55" s="1">
        <v>2.16784</v>
      </c>
    </row>
    <row r="56" spans="1:56" x14ac:dyDescent="0.35">
      <c r="K56" s="1">
        <v>2.16784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1A909D-CC3F-4415-A486-92A72F8B6CED}">
  <dimension ref="A1:BH55"/>
  <sheetViews>
    <sheetView zoomScale="39" workbookViewId="0">
      <selection activeCell="K18" sqref="K18:K51"/>
    </sheetView>
  </sheetViews>
  <sheetFormatPr defaultRowHeight="14.5" x14ac:dyDescent="0.35"/>
  <sheetData>
    <row r="1" spans="1:60" x14ac:dyDescent="0.35">
      <c r="A1" s="1" t="s">
        <v>398</v>
      </c>
    </row>
    <row r="2" spans="1:60" x14ac:dyDescent="0.35">
      <c r="A2" s="1" t="s">
        <v>5442</v>
      </c>
    </row>
    <row r="3" spans="1:60" x14ac:dyDescent="0.35">
      <c r="A3" s="1" t="s">
        <v>69</v>
      </c>
      <c r="B3" s="1" t="s">
        <v>396</v>
      </c>
    </row>
    <row r="4" spans="1:60" x14ac:dyDescent="0.35">
      <c r="A4" s="1" t="s">
        <v>67</v>
      </c>
      <c r="B4" s="1" t="s">
        <v>66</v>
      </c>
      <c r="C4" s="1">
        <v>1</v>
      </c>
      <c r="D4" s="1">
        <v>0.15999999642372131</v>
      </c>
    </row>
    <row r="5" spans="1:60" x14ac:dyDescent="0.35">
      <c r="A5" s="1" t="s">
        <v>65</v>
      </c>
      <c r="B5" s="1">
        <v>4</v>
      </c>
    </row>
    <row r="6" spans="1:60" x14ac:dyDescent="0.35">
      <c r="A6" s="1" t="s">
        <v>64</v>
      </c>
      <c r="B6" s="1" t="s">
        <v>395</v>
      </c>
    </row>
    <row r="7" spans="1:60" x14ac:dyDescent="0.35">
      <c r="A7" s="1" t="s">
        <v>0</v>
      </c>
      <c r="B7" s="1" t="s">
        <v>62</v>
      </c>
    </row>
    <row r="9" spans="1:60" x14ac:dyDescent="0.35">
      <c r="A9" s="1" t="s">
        <v>61</v>
      </c>
      <c r="B9" s="1" t="s">
        <v>60</v>
      </c>
      <c r="C9" s="1" t="s">
        <v>59</v>
      </c>
      <c r="D9" s="1" t="s">
        <v>58</v>
      </c>
      <c r="E9" s="1" t="s">
        <v>57</v>
      </c>
      <c r="F9" s="1" t="s">
        <v>56</v>
      </c>
      <c r="G9" s="1" t="s">
        <v>55</v>
      </c>
      <c r="H9" s="1" t="s">
        <v>54</v>
      </c>
      <c r="I9" s="1" t="s">
        <v>53</v>
      </c>
      <c r="J9" s="1" t="s">
        <v>52</v>
      </c>
      <c r="K9" s="1" t="s">
        <v>51</v>
      </c>
      <c r="L9" s="1" t="s">
        <v>50</v>
      </c>
      <c r="M9" s="1" t="s">
        <v>49</v>
      </c>
      <c r="N9" s="1" t="s">
        <v>48</v>
      </c>
      <c r="O9" s="1" t="s">
        <v>47</v>
      </c>
      <c r="P9" s="1" t="s">
        <v>46</v>
      </c>
      <c r="Q9" s="1" t="s">
        <v>45</v>
      </c>
      <c r="R9" s="1" t="s">
        <v>44</v>
      </c>
      <c r="S9" s="1" t="s">
        <v>43</v>
      </c>
      <c r="T9" s="1" t="s">
        <v>42</v>
      </c>
      <c r="U9" s="1" t="s">
        <v>41</v>
      </c>
      <c r="V9" s="1" t="s">
        <v>40</v>
      </c>
      <c r="W9" s="1" t="s">
        <v>39</v>
      </c>
      <c r="X9" s="1" t="s">
        <v>38</v>
      </c>
      <c r="Y9" s="1" t="s">
        <v>37</v>
      </c>
      <c r="Z9" s="1" t="s">
        <v>36</v>
      </c>
      <c r="AA9" s="1" t="s">
        <v>35</v>
      </c>
      <c r="AB9" s="1" t="s">
        <v>34</v>
      </c>
      <c r="AC9" s="1" t="s">
        <v>33</v>
      </c>
      <c r="AD9" s="1" t="s">
        <v>394</v>
      </c>
      <c r="AE9" s="1" t="s">
        <v>393</v>
      </c>
      <c r="AF9" s="1" t="s">
        <v>392</v>
      </c>
      <c r="AG9" s="1" t="s">
        <v>391</v>
      </c>
      <c r="AH9" s="1" t="s">
        <v>32</v>
      </c>
      <c r="AI9" s="1" t="s">
        <v>31</v>
      </c>
      <c r="AJ9" s="1" t="s">
        <v>30</v>
      </c>
      <c r="AK9" s="1" t="s">
        <v>29</v>
      </c>
      <c r="AL9" s="1" t="s">
        <v>28</v>
      </c>
      <c r="AM9" s="1" t="s">
        <v>27</v>
      </c>
      <c r="AN9" s="1" t="s">
        <v>26</v>
      </c>
      <c r="AO9" s="1" t="s">
        <v>25</v>
      </c>
      <c r="AP9" s="1" t="s">
        <v>24</v>
      </c>
      <c r="AQ9" s="1" t="s">
        <v>23</v>
      </c>
      <c r="AR9" s="1" t="s">
        <v>22</v>
      </c>
      <c r="AS9" s="1" t="s">
        <v>21</v>
      </c>
      <c r="AT9" s="1" t="s">
        <v>20</v>
      </c>
      <c r="AU9" s="1" t="s">
        <v>19</v>
      </c>
      <c r="AV9" s="1" t="s">
        <v>18</v>
      </c>
      <c r="AW9" s="1" t="s">
        <v>17</v>
      </c>
      <c r="AX9" s="1" t="s">
        <v>16</v>
      </c>
      <c r="AY9" s="1" t="s">
        <v>15</v>
      </c>
      <c r="AZ9" s="1" t="s">
        <v>14</v>
      </c>
      <c r="BA9" s="1" t="s">
        <v>13</v>
      </c>
      <c r="BB9" s="1" t="s">
        <v>12</v>
      </c>
      <c r="BC9" s="1" t="s">
        <v>11</v>
      </c>
      <c r="BD9" s="1" t="s">
        <v>10</v>
      </c>
      <c r="BE9" s="1" t="s">
        <v>9</v>
      </c>
      <c r="BF9" s="1" t="s">
        <v>8</v>
      </c>
      <c r="BG9" s="1" t="s">
        <v>7</v>
      </c>
      <c r="BH9" s="1" t="s">
        <v>6</v>
      </c>
    </row>
    <row r="10" spans="1:60" x14ac:dyDescent="0.35">
      <c r="A10" s="1" t="s">
        <v>5</v>
      </c>
      <c r="B10" s="1" t="s">
        <v>5</v>
      </c>
      <c r="C10" s="1" t="s">
        <v>5</v>
      </c>
      <c r="D10" s="1" t="s">
        <v>5</v>
      </c>
      <c r="E10" s="1" t="s">
        <v>4</v>
      </c>
      <c r="F10" s="1" t="s">
        <v>4</v>
      </c>
      <c r="G10" s="1" t="s">
        <v>4</v>
      </c>
      <c r="H10" s="1" t="s">
        <v>4</v>
      </c>
      <c r="I10" s="1" t="s">
        <v>4</v>
      </c>
      <c r="J10" s="1" t="s">
        <v>4</v>
      </c>
      <c r="K10" s="1" t="s">
        <v>5</v>
      </c>
      <c r="L10" s="1" t="s">
        <v>4</v>
      </c>
      <c r="M10" s="1" t="s">
        <v>5</v>
      </c>
      <c r="N10" s="1" t="s">
        <v>4</v>
      </c>
      <c r="O10" s="1" t="s">
        <v>5</v>
      </c>
      <c r="P10" s="1" t="s">
        <v>5</v>
      </c>
      <c r="Q10" s="1" t="s">
        <v>5</v>
      </c>
      <c r="R10" s="1" t="s">
        <v>5</v>
      </c>
      <c r="S10" s="1" t="s">
        <v>5</v>
      </c>
      <c r="T10" s="1" t="s">
        <v>5</v>
      </c>
      <c r="U10" s="1" t="s">
        <v>5</v>
      </c>
      <c r="V10" s="1" t="s">
        <v>5</v>
      </c>
      <c r="W10" s="1" t="s">
        <v>5</v>
      </c>
      <c r="X10" s="1" t="s">
        <v>5</v>
      </c>
      <c r="Y10" s="1" t="s">
        <v>5</v>
      </c>
      <c r="Z10" s="1" t="s">
        <v>5</v>
      </c>
      <c r="AA10" s="1" t="s">
        <v>5</v>
      </c>
      <c r="AB10" s="1" t="s">
        <v>5</v>
      </c>
      <c r="AC10" s="1" t="s">
        <v>5</v>
      </c>
      <c r="AD10" s="1" t="s">
        <v>5</v>
      </c>
      <c r="AE10" s="1" t="s">
        <v>5</v>
      </c>
      <c r="AF10" s="1" t="s">
        <v>5</v>
      </c>
      <c r="AG10" s="1" t="s">
        <v>5</v>
      </c>
      <c r="AH10" s="1" t="s">
        <v>5</v>
      </c>
      <c r="AI10" s="1" t="s">
        <v>5</v>
      </c>
      <c r="AJ10" s="1" t="s">
        <v>5</v>
      </c>
      <c r="AK10" s="1" t="s">
        <v>5</v>
      </c>
      <c r="AL10" s="1" t="s">
        <v>5</v>
      </c>
      <c r="AM10" s="1" t="s">
        <v>5</v>
      </c>
      <c r="AN10" s="1" t="s">
        <v>5</v>
      </c>
      <c r="AO10" s="1" t="s">
        <v>4</v>
      </c>
      <c r="AP10" s="1" t="s">
        <v>4</v>
      </c>
      <c r="AQ10" s="1" t="s">
        <v>4</v>
      </c>
      <c r="AR10" s="1" t="s">
        <v>4</v>
      </c>
      <c r="AS10" s="1" t="s">
        <v>4</v>
      </c>
      <c r="AT10" s="1" t="s">
        <v>4</v>
      </c>
      <c r="AU10" s="1" t="s">
        <v>4</v>
      </c>
      <c r="AV10" s="1" t="s">
        <v>4</v>
      </c>
      <c r="AW10" s="1" t="s">
        <v>4</v>
      </c>
      <c r="AX10" s="1" t="s">
        <v>4</v>
      </c>
      <c r="AY10" s="1" t="s">
        <v>4</v>
      </c>
      <c r="AZ10" s="1" t="s">
        <v>4</v>
      </c>
      <c r="BA10" s="1" t="s">
        <v>4</v>
      </c>
      <c r="BB10" s="1" t="s">
        <v>4</v>
      </c>
      <c r="BC10" s="1" t="s">
        <v>4</v>
      </c>
      <c r="BD10" s="1" t="s">
        <v>4</v>
      </c>
      <c r="BE10" s="1" t="s">
        <v>4</v>
      </c>
      <c r="BF10" s="1" t="s">
        <v>4</v>
      </c>
      <c r="BG10" s="1" t="s">
        <v>4</v>
      </c>
      <c r="BH10" s="1" t="s">
        <v>4</v>
      </c>
    </row>
    <row r="11" spans="1:60" x14ac:dyDescent="0.35">
      <c r="A11" s="1" t="s">
        <v>0</v>
      </c>
      <c r="B11" s="1" t="s">
        <v>5441</v>
      </c>
    </row>
    <row r="12" spans="1:60" x14ac:dyDescent="0.35">
      <c r="A12" s="1" t="s">
        <v>0</v>
      </c>
      <c r="B12" s="1" t="s">
        <v>5440</v>
      </c>
    </row>
    <row r="13" spans="1:60" x14ac:dyDescent="0.35">
      <c r="A13" s="1" t="s">
        <v>0</v>
      </c>
      <c r="B13" s="1" t="s">
        <v>5439</v>
      </c>
    </row>
    <row r="14" spans="1:60" x14ac:dyDescent="0.35">
      <c r="A14" s="1" t="s">
        <v>0</v>
      </c>
      <c r="B14" s="1" t="s">
        <v>5438</v>
      </c>
    </row>
    <row r="15" spans="1:60" x14ac:dyDescent="0.35">
      <c r="A15" s="1" t="s">
        <v>0</v>
      </c>
      <c r="B15" s="1" t="s">
        <v>5437</v>
      </c>
    </row>
    <row r="16" spans="1:60" x14ac:dyDescent="0.35">
      <c r="A16" s="1" t="s">
        <v>0</v>
      </c>
      <c r="B16" s="1" t="s">
        <v>5436</v>
      </c>
    </row>
    <row r="17" spans="1:60" x14ac:dyDescent="0.35">
      <c r="A17" s="1" t="s">
        <v>0</v>
      </c>
      <c r="B17" s="1" t="s">
        <v>5435</v>
      </c>
    </row>
    <row r="18" spans="1:60" x14ac:dyDescent="0.35">
      <c r="A18" s="1">
        <v>1</v>
      </c>
      <c r="B18" s="1" t="s">
        <v>5434</v>
      </c>
      <c r="C18" s="1">
        <v>467.00000127404928</v>
      </c>
      <c r="D18" s="1">
        <v>0</v>
      </c>
      <c r="E18">
        <f>(R18-S18*(1000-T18)/(1000-U18))*AO18</f>
        <v>-6.773619336225746</v>
      </c>
      <c r="F18">
        <f>IF(AZ18&lt;&gt;0,1/(1/AZ18-1/N18),0)</f>
        <v>16.271881441109937</v>
      </c>
      <c r="G18">
        <f>((BC18-AP18/2)*S18-E18)/(BC18+AP18/2)</f>
        <v>396.25997762215968</v>
      </c>
      <c r="H18">
        <f>AP18*1000</f>
        <v>23.768758410645781</v>
      </c>
      <c r="I18">
        <f>(AU18-BA18)</f>
        <v>0.59326005595195186</v>
      </c>
      <c r="J18">
        <f>(P18+AT18*D18)</f>
        <v>29.587324142456055</v>
      </c>
      <c r="K18" s="1"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31.442808151245117</v>
      </c>
      <c r="P18" s="1">
        <v>29.587324142456055</v>
      </c>
      <c r="Q18" s="1">
        <v>31.542306900024414</v>
      </c>
      <c r="R18" s="1">
        <v>399.7908935546875</v>
      </c>
      <c r="S18" s="1">
        <v>397.37216186523438</v>
      </c>
      <c r="T18" s="1">
        <v>19.678277969360352</v>
      </c>
      <c r="U18" s="1">
        <v>40.330795288085938</v>
      </c>
      <c r="V18" s="1">
        <v>37.620624542236328</v>
      </c>
      <c r="W18" s="1">
        <v>77.103782653808594</v>
      </c>
      <c r="X18" s="1">
        <v>300.4166259765625</v>
      </c>
      <c r="Y18" s="1">
        <v>0.22871525585651398</v>
      </c>
      <c r="Z18" s="1">
        <v>0.12690955400466919</v>
      </c>
      <c r="AA18" s="1">
        <v>88.449485778808594</v>
      </c>
      <c r="AB18" s="1">
        <v>18.235372543334961</v>
      </c>
      <c r="AC18" s="1">
        <v>0.18483264744281769</v>
      </c>
      <c r="AD18" s="1">
        <v>3.3213645219802856E-2</v>
      </c>
      <c r="AE18" s="1">
        <v>2.5886045768857002E-3</v>
      </c>
      <c r="AF18" s="1">
        <v>2.7344422414898872E-2</v>
      </c>
      <c r="AG18" s="1">
        <v>2.019224688410759E-2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1.1044728896197149</v>
      </c>
      <c r="AP18">
        <f>(U18-T18)/(1000-U18)*AO18</f>
        <v>2.3768758410645782E-2</v>
      </c>
      <c r="AQ18">
        <f>(P18+273.15)</f>
        <v>302.73732414245603</v>
      </c>
      <c r="AR18">
        <f>(O18+273.15)</f>
        <v>304.59280815124509</v>
      </c>
      <c r="AS18">
        <f>(Y18*AK18+Z18*AL18)*AM18</f>
        <v>3.6594440119092742E-2</v>
      </c>
      <c r="AT18">
        <f>((AS18+0.00000010773*(AR18^4-AQ18^4))-AP18*44100)/(L18*0.92*2*29.3+0.00000043092*AQ18^3)</f>
        <v>-8.0555835389820967</v>
      </c>
      <c r="AU18">
        <f>0.61365*EXP(17.502*J18/(240.97+J18))</f>
        <v>4.1604981602335496</v>
      </c>
      <c r="AV18">
        <f>AU18*1000/AA18</f>
        <v>47.038127170552229</v>
      </c>
      <c r="AW18">
        <f>(AV18-U18)</f>
        <v>6.707331882466292</v>
      </c>
      <c r="AX18">
        <f>IF(D18,P18,(O18+P18)/2)</f>
        <v>30.515066146850586</v>
      </c>
      <c r="AY18">
        <f>0.61365*EXP(17.502*AX18/(240.97+AX18))</f>
        <v>4.3881318213839933</v>
      </c>
      <c r="AZ18">
        <f>IF(AW18&lt;&gt;0,(1000-(AV18+U18)/2)/AW18*AP18,0)</f>
        <v>3.3888934383591098</v>
      </c>
      <c r="BA18">
        <f>U18*AA18/1000</f>
        <v>3.5672381042815977</v>
      </c>
      <c r="BB18">
        <f>(AY18-BA18)</f>
        <v>0.82089371710239556</v>
      </c>
      <c r="BC18">
        <f>1/(1.6/F18+1.37/N18)</f>
        <v>2.3900769818726224</v>
      </c>
      <c r="BD18">
        <f>G18*AA18*0.001</f>
        <v>35.048991255402221</v>
      </c>
      <c r="BE18">
        <f>G18/S18</f>
        <v>0.99720115209416238</v>
      </c>
      <c r="BF18">
        <f>(1-AP18*AA18/AU18/F18)*100</f>
        <v>96.894591744246355</v>
      </c>
      <c r="BG18">
        <f>(S18-E18/(N18/1.35))</f>
        <v>399.50852695794299</v>
      </c>
      <c r="BH18">
        <f>E18*BF18/100/BG18</f>
        <v>-1.6428362248288617E-2</v>
      </c>
    </row>
    <row r="19" spans="1:60" x14ac:dyDescent="0.35">
      <c r="A19" s="1" t="s">
        <v>0</v>
      </c>
      <c r="B19" s="1" t="s">
        <v>5433</v>
      </c>
      <c r="K19" s="1">
        <v>2.72</v>
      </c>
    </row>
    <row r="20" spans="1:60" x14ac:dyDescent="0.35">
      <c r="A20" s="1" t="s">
        <v>0</v>
      </c>
      <c r="B20" s="1" t="s">
        <v>5432</v>
      </c>
      <c r="K20" s="1">
        <v>2.72</v>
      </c>
    </row>
    <row r="21" spans="1:60" x14ac:dyDescent="0.35">
      <c r="A21" s="1">
        <v>2</v>
      </c>
      <c r="B21" s="1" t="s">
        <v>5431</v>
      </c>
      <c r="C21" s="1">
        <v>673.00000127404928</v>
      </c>
      <c r="D21" s="1">
        <v>0</v>
      </c>
      <c r="E21">
        <f>(R21-S21*(1000-T21)/(1000-U21))*AO21</f>
        <v>-5.8013083313014198</v>
      </c>
      <c r="F21">
        <f>IF(AZ21&lt;&gt;0,1/(1/AZ21-1/N21),0)</f>
        <v>12.538251287643227</v>
      </c>
      <c r="G21">
        <f>((BC21-AP21/2)*S21-E21)/(BC21+AP21/2)</f>
        <v>395.60030170085594</v>
      </c>
      <c r="H21">
        <f>AP21*1000</f>
        <v>22.710362861483581</v>
      </c>
      <c r="I21">
        <f>(AU21-BA21)</f>
        <v>0.60224828334185654</v>
      </c>
      <c r="J21">
        <f>(P21+AT21*D21)</f>
        <v>29.446956634521484</v>
      </c>
      <c r="K21" s="1"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31.393407821655273</v>
      </c>
      <c r="P21" s="1">
        <v>29.446956634521484</v>
      </c>
      <c r="Q21" s="1">
        <v>31.535202026367188</v>
      </c>
      <c r="R21" s="1">
        <v>399.94424438476563</v>
      </c>
      <c r="S21" s="1">
        <v>397.03250122070313</v>
      </c>
      <c r="T21" s="1">
        <v>20.105535507202148</v>
      </c>
      <c r="U21" s="1">
        <v>39.851333618164063</v>
      </c>
      <c r="V21" s="1">
        <v>38.544342041015625</v>
      </c>
      <c r="W21" s="1">
        <v>76.399040222167969</v>
      </c>
      <c r="X21" s="1">
        <v>300.37014770507813</v>
      </c>
      <c r="Y21" s="1">
        <v>25.181966781616211</v>
      </c>
      <c r="Z21" s="1">
        <v>2.172367088496685E-2</v>
      </c>
      <c r="AA21" s="1">
        <v>88.446762084960938</v>
      </c>
      <c r="AB21" s="1">
        <v>18.255979537963867</v>
      </c>
      <c r="AC21" s="1">
        <v>0.21570880711078644</v>
      </c>
      <c r="AD21" s="1">
        <v>8.0266833305358887E-2</v>
      </c>
      <c r="AE21" s="1">
        <v>8.2834325730800629E-3</v>
      </c>
      <c r="AF21" s="1">
        <v>3.0695537105202675E-2</v>
      </c>
      <c r="AG21" s="1">
        <v>6.8420078605413437E-3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1.1043020136216104</v>
      </c>
      <c r="AP21">
        <f>(U21-T21)/(1000-U21)*AO21</f>
        <v>2.271036286148358E-2</v>
      </c>
      <c r="AQ21">
        <f>(P21+273.15)</f>
        <v>302.59695663452146</v>
      </c>
      <c r="AR21">
        <f>(O21+273.15)</f>
        <v>304.54340782165525</v>
      </c>
      <c r="AS21">
        <f>(Y21*AK21+Z21*AL21)*AM21</f>
        <v>4.0291145950008627</v>
      </c>
      <c r="AT21">
        <f>((AS21+0.00000010773*(AR21^4-AQ21^4))-AP21*44100)/(L21*0.92*2*29.3+0.00000043092*AQ21^3)</f>
        <v>-7.650232785770247</v>
      </c>
      <c r="AU21">
        <f>0.61365*EXP(17.502*J21/(240.97+J21))</f>
        <v>4.1269697066360189</v>
      </c>
      <c r="AV21">
        <f>AU21*1000/AA21</f>
        <v>46.660495074672141</v>
      </c>
      <c r="AW21">
        <f>(AV21-U21)</f>
        <v>6.8091614565080789</v>
      </c>
      <c r="AX21">
        <f>IF(D21,P21,(O21+P21)/2)</f>
        <v>30.420182228088379</v>
      </c>
      <c r="AY21">
        <f>0.61365*EXP(17.502*AX21/(240.97+AX21))</f>
        <v>4.3643631995062373</v>
      </c>
      <c r="AZ21">
        <f>IF(AW21&lt;&gt;0,(1000-(AV21+U21)/2)/AW21*AP21,0)</f>
        <v>3.1909957620411422</v>
      </c>
      <c r="BA21">
        <f>U21*AA21/1000</f>
        <v>3.5247214232941624</v>
      </c>
      <c r="BB21">
        <f>(AY21-BA21)</f>
        <v>0.83964177621207492</v>
      </c>
      <c r="BC21">
        <f>1/(1.6/F21+1.37/N21)</f>
        <v>2.2337536841038355</v>
      </c>
      <c r="BD21">
        <f>G21*AA21*0.001</f>
        <v>34.989565765274378</v>
      </c>
      <c r="BE21">
        <f>G21/S21</f>
        <v>0.99639273985015386</v>
      </c>
      <c r="BF21">
        <f>(1-AP21*AA21/AU21/F21)*100</f>
        <v>96.118158833634965</v>
      </c>
      <c r="BG21">
        <f>(S21-E21/(N21/1.35))</f>
        <v>398.86220436695902</v>
      </c>
      <c r="BH21">
        <f>E21*BF21/100/BG21</f>
        <v>-1.3980042970376541E-2</v>
      </c>
    </row>
    <row r="22" spans="1:60" x14ac:dyDescent="0.35">
      <c r="A22" s="1" t="s">
        <v>0</v>
      </c>
      <c r="B22" s="1" t="s">
        <v>5430</v>
      </c>
      <c r="K22" s="1">
        <v>2.72</v>
      </c>
    </row>
    <row r="23" spans="1:60" x14ac:dyDescent="0.35">
      <c r="A23" s="1" t="s">
        <v>0</v>
      </c>
      <c r="B23" s="1" t="s">
        <v>5429</v>
      </c>
      <c r="K23" s="1">
        <v>2.72</v>
      </c>
    </row>
    <row r="24" spans="1:60" x14ac:dyDescent="0.35">
      <c r="A24" s="1">
        <v>3</v>
      </c>
      <c r="B24" s="1" t="s">
        <v>5428</v>
      </c>
      <c r="C24" s="1">
        <v>877.50000128522515</v>
      </c>
      <c r="D24" s="1">
        <v>0</v>
      </c>
      <c r="E24">
        <f>(R24-S24*(1000-T24)/(1000-U24))*AO24</f>
        <v>-5.2460839435166688</v>
      </c>
      <c r="F24">
        <f>IF(AZ24&lt;&gt;0,1/(1/AZ24-1/N24),0)</f>
        <v>11.107345194941887</v>
      </c>
      <c r="G24">
        <f>((BC24-AP24/2)*S24-E24)/(BC24+AP24/2)</f>
        <v>395.23423765476423</v>
      </c>
      <c r="H24">
        <f>AP24*1000</f>
        <v>21.859149883913886</v>
      </c>
      <c r="I24">
        <f>(AU24-BA24)</f>
        <v>0.59887217900747869</v>
      </c>
      <c r="J24">
        <f>(P24+AT24*D24)</f>
        <v>29.293142318725586</v>
      </c>
      <c r="K24" s="1"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31.317174911499023</v>
      </c>
      <c r="P24" s="1">
        <v>29.293142318725586</v>
      </c>
      <c r="Q24" s="1">
        <v>31.485509872436523</v>
      </c>
      <c r="R24" s="1">
        <v>399.92129516601563</v>
      </c>
      <c r="S24" s="1">
        <v>396.81719970703125</v>
      </c>
      <c r="T24" s="1">
        <v>20.468364715576172</v>
      </c>
      <c r="U24" s="1">
        <v>39.480606079101563</v>
      </c>
      <c r="V24" s="1">
        <v>39.406982421875</v>
      </c>
      <c r="W24" s="1">
        <v>76.010543823242188</v>
      </c>
      <c r="X24" s="1">
        <v>300.38275146484375</v>
      </c>
      <c r="Y24" s="1">
        <v>49.816135406494141</v>
      </c>
      <c r="Z24" s="1">
        <v>6.9744780659675598E-2</v>
      </c>
      <c r="AA24" s="1">
        <v>88.439064025878906</v>
      </c>
      <c r="AB24" s="1">
        <v>18.200759887695313</v>
      </c>
      <c r="AC24" s="1">
        <v>0.20945060253143311</v>
      </c>
      <c r="AD24" s="1">
        <v>4.024946317076683E-2</v>
      </c>
      <c r="AE24" s="1">
        <v>3.6043403670191765E-3</v>
      </c>
      <c r="AF24" s="1">
        <v>3.3895932137966156E-2</v>
      </c>
      <c r="AG24" s="1">
        <v>1.3901197351515293E-2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1.10434835097369</v>
      </c>
      <c r="AP24">
        <f>(U24-T24)/(1000-U24)*AO24</f>
        <v>2.1859149883913888E-2</v>
      </c>
      <c r="AQ24">
        <f>(P24+273.15)</f>
        <v>302.44314231872556</v>
      </c>
      <c r="AR24">
        <f>(O24+273.15)</f>
        <v>304.467174911499</v>
      </c>
      <c r="AS24">
        <f>(Y24*AK24+Z24*AL24)*AM24</f>
        <v>7.9705814868826792</v>
      </c>
      <c r="AT24">
        <f>((AS24+0.00000010773*(AR24^4-AQ24^4))-AP24*44100)/(L24*0.92*2*29.3+0.00000043092*AQ24^3)</f>
        <v>-7.3183594075357128</v>
      </c>
      <c r="AU24">
        <f>0.61365*EXP(17.502*J24/(240.97+J24))</f>
        <v>4.0905000278176455</v>
      </c>
      <c r="AV24">
        <f>AU24*1000/AA24</f>
        <v>46.252185873662</v>
      </c>
      <c r="AW24">
        <f>(AV24-U24)</f>
        <v>6.7715797945604379</v>
      </c>
      <c r="AX24">
        <f>IF(D24,P24,(O24+P24)/2)</f>
        <v>30.305158615112305</v>
      </c>
      <c r="AY24">
        <f>0.61365*EXP(17.502*AX24/(240.97+AX24))</f>
        <v>4.3357000212248273</v>
      </c>
      <c r="AZ24">
        <f>IF(AW24&lt;&gt;0,(1000-(AV24+U24)/2)/AW24*AP24,0)</f>
        <v>3.089696576578711</v>
      </c>
      <c r="BA24">
        <f>U24*AA24/1000</f>
        <v>3.4916278488101669</v>
      </c>
      <c r="BB24">
        <f>(AY24-BA24)</f>
        <v>0.84407217241466048</v>
      </c>
      <c r="BC24">
        <f>1/(1.6/F24+1.37/N24)</f>
        <v>2.1546325726060687</v>
      </c>
      <c r="BD24">
        <f>G24*AA24*0.001</f>
        <v>34.954146049169132</v>
      </c>
      <c r="BE24">
        <f>G24/S24</f>
        <v>0.99601085322552618</v>
      </c>
      <c r="BF24">
        <f>(1-AP24*AA24/AU24/F24)*100</f>
        <v>95.745086490005704</v>
      </c>
      <c r="BG24">
        <f>(S24-E24/(N24/1.35))</f>
        <v>398.47178790486657</v>
      </c>
      <c r="BH24">
        <f>E24*BF24/100/BG24</f>
        <v>-1.2605328059655568E-2</v>
      </c>
    </row>
    <row r="25" spans="1:60" x14ac:dyDescent="0.35">
      <c r="A25" s="1" t="s">
        <v>0</v>
      </c>
      <c r="B25" s="1" t="s">
        <v>5427</v>
      </c>
      <c r="K25" s="1">
        <v>2.72</v>
      </c>
    </row>
    <row r="26" spans="1:60" x14ac:dyDescent="0.35">
      <c r="A26" s="1" t="s">
        <v>0</v>
      </c>
      <c r="B26" s="1" t="s">
        <v>5426</v>
      </c>
      <c r="K26" s="1">
        <v>2.72</v>
      </c>
    </row>
    <row r="27" spans="1:60" x14ac:dyDescent="0.35">
      <c r="A27" s="1">
        <v>4</v>
      </c>
      <c r="B27" s="1" t="s">
        <v>5425</v>
      </c>
      <c r="C27" s="1">
        <v>1083.0000012740493</v>
      </c>
      <c r="D27" s="1">
        <v>0</v>
      </c>
      <c r="E27">
        <f>(R27-S27*(1000-T27)/(1000-U27))*AO27</f>
        <v>-4.7479289261180764</v>
      </c>
      <c r="F27">
        <f>IF(AZ27&lt;&gt;0,1/(1/AZ27-1/N27),0)</f>
        <v>10.743295315102664</v>
      </c>
      <c r="G27">
        <f>((BC27-AP27/2)*S27-E27)/(BC27+AP27/2)</f>
        <v>394.81832426069315</v>
      </c>
      <c r="H27">
        <f>AP27*1000</f>
        <v>21.445989451347966</v>
      </c>
      <c r="I27">
        <f>(AU27-BA27)</f>
        <v>0.59308093020008457</v>
      </c>
      <c r="J27">
        <f>(P27+AT27*D27)</f>
        <v>29.259067535400391</v>
      </c>
      <c r="K27" s="1"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31.270410537719727</v>
      </c>
      <c r="P27" s="1">
        <v>29.259067535400391</v>
      </c>
      <c r="Q27" s="1">
        <v>31.444225311279297</v>
      </c>
      <c r="R27" s="1">
        <v>399.97381591796875</v>
      </c>
      <c r="S27" s="1">
        <v>396.57150268554688</v>
      </c>
      <c r="T27" s="1">
        <v>20.802803039550781</v>
      </c>
      <c r="U27" s="1">
        <v>39.458114624023438</v>
      </c>
      <c r="V27" s="1">
        <v>40.154563903808594</v>
      </c>
      <c r="W27" s="1">
        <v>76.1639404296875</v>
      </c>
      <c r="X27" s="1">
        <v>300.35079956054688</v>
      </c>
      <c r="Y27" s="1">
        <v>100.69255065917969</v>
      </c>
      <c r="Z27" s="1">
        <v>9.1465115547180176E-2</v>
      </c>
      <c r="AA27" s="1">
        <v>88.432456970214844</v>
      </c>
      <c r="AB27" s="1">
        <v>18.217555999755859</v>
      </c>
      <c r="AC27" s="1">
        <v>0.21260745823383331</v>
      </c>
      <c r="AD27" s="1">
        <v>4.3472066521644592E-2</v>
      </c>
      <c r="AE27" s="1">
        <v>5.0816009752452374E-3</v>
      </c>
      <c r="AF27" s="1">
        <v>7.3481783270835876E-2</v>
      </c>
      <c r="AG27" s="1">
        <v>1.4602934010326862E-2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1.1042308807373045</v>
      </c>
      <c r="AP27">
        <f>(U27-T27)/(1000-U27)*AO27</f>
        <v>2.1445989451347965E-2</v>
      </c>
      <c r="AQ27">
        <f>(P27+273.15)</f>
        <v>302.40906753540037</v>
      </c>
      <c r="AR27">
        <f>(O27+273.15)</f>
        <v>304.4204105377197</v>
      </c>
      <c r="AS27">
        <f>(Y27*AK27+Z27*AL27)*AM27</f>
        <v>16.110807745364127</v>
      </c>
      <c r="AT27">
        <f>((AS27+0.00000010773*(AR27^4-AQ27^4))-AP27*44100)/(L27*0.92*2*29.3+0.00000043092*AQ27^3)</f>
        <v>-7.1127902670220333</v>
      </c>
      <c r="AU27">
        <f>0.61365*EXP(17.502*J27/(240.97+J27))</f>
        <v>4.0824589538148421</v>
      </c>
      <c r="AV27">
        <f>AU27*1000/AA27</f>
        <v>46.164712523930724</v>
      </c>
      <c r="AW27">
        <f>(AV27-U27)</f>
        <v>6.7065978999072868</v>
      </c>
      <c r="AX27">
        <f>IF(D27,P27,(O27+P27)/2)</f>
        <v>30.264739036560059</v>
      </c>
      <c r="AY27">
        <f>0.61365*EXP(17.502*AX27/(240.97+AX27))</f>
        <v>4.3256667318400819</v>
      </c>
      <c r="AZ27">
        <f>IF(AW27&lt;&gt;0,(1000-(AV27+U27)/2)/AW27*AP27,0)</f>
        <v>3.0608449520623466</v>
      </c>
      <c r="BA27">
        <f>U27*AA27/1000</f>
        <v>3.4893780236147576</v>
      </c>
      <c r="BB27">
        <f>(AY27-BA27)</f>
        <v>0.83628870822532431</v>
      </c>
      <c r="BC27">
        <f>1/(1.6/F27+1.37/N27)</f>
        <v>2.1322074018167925</v>
      </c>
      <c r="BD27">
        <f>G27*AA27*0.001</f>
        <v>34.91475447123608</v>
      </c>
      <c r="BE27">
        <f>G27/S27</f>
        <v>0.99557916185862738</v>
      </c>
      <c r="BF27">
        <f>(1-AP27*AA27/AU27/F27)*100</f>
        <v>95.675873020857992</v>
      </c>
      <c r="BG27">
        <f>(S27-E27/(N27/1.35))</f>
        <v>398.0689753241661</v>
      </c>
      <c r="BH27">
        <f>E27*BF27/100/BG27</f>
        <v>-1.1411646553901991E-2</v>
      </c>
    </row>
    <row r="28" spans="1:60" x14ac:dyDescent="0.35">
      <c r="A28" s="1" t="s">
        <v>0</v>
      </c>
      <c r="B28" s="1" t="s">
        <v>5424</v>
      </c>
      <c r="K28" s="1">
        <v>2.72</v>
      </c>
    </row>
    <row r="29" spans="1:60" x14ac:dyDescent="0.35">
      <c r="A29" s="1" t="s">
        <v>0</v>
      </c>
      <c r="B29" s="1" t="s">
        <v>5423</v>
      </c>
      <c r="K29" s="1">
        <v>2.72</v>
      </c>
    </row>
    <row r="30" spans="1:60" x14ac:dyDescent="0.35">
      <c r="A30" s="1">
        <v>5</v>
      </c>
      <c r="B30" s="1" t="s">
        <v>5422</v>
      </c>
      <c r="C30" s="1">
        <v>1289.0000012740493</v>
      </c>
      <c r="D30" s="1">
        <v>0</v>
      </c>
      <c r="E30">
        <f>(R30-S30*(1000-T30)/(1000-U30))*AO30</f>
        <v>-4.3133547942531658</v>
      </c>
      <c r="F30">
        <f>IF(AZ30&lt;&gt;0,1/(1/AZ30-1/N30),0)</f>
        <v>10.306601803961266</v>
      </c>
      <c r="G30">
        <f>((BC30-AP30/2)*S30-E30)/(BC30+AP30/2)</f>
        <v>394.31293199643255</v>
      </c>
      <c r="H30">
        <f>AP30*1000</f>
        <v>21.085497480886001</v>
      </c>
      <c r="I30">
        <f>(AU30-BA30)</f>
        <v>0.59013010524153486</v>
      </c>
      <c r="J30">
        <f>(P30+AT30*D30)</f>
        <v>29.244655609130859</v>
      </c>
      <c r="K30" s="1"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31.237001419067383</v>
      </c>
      <c r="P30" s="1">
        <v>29.244655609130859</v>
      </c>
      <c r="Q30" s="1">
        <v>31.419851303100586</v>
      </c>
      <c r="R30" s="1">
        <v>399.88427734375</v>
      </c>
      <c r="S30" s="1">
        <v>396.22418212890625</v>
      </c>
      <c r="T30" s="1">
        <v>21.111827850341797</v>
      </c>
      <c r="U30" s="1">
        <v>39.455249786376953</v>
      </c>
      <c r="V30" s="1">
        <v>40.826362609863281</v>
      </c>
      <c r="W30" s="1">
        <v>76.299140930175781</v>
      </c>
      <c r="X30" s="1">
        <v>300.323974609375</v>
      </c>
      <c r="Y30" s="1">
        <v>151.39773559570313</v>
      </c>
      <c r="Z30" s="1">
        <v>0.23667295277118683</v>
      </c>
      <c r="AA30" s="1">
        <v>88.427574157714844</v>
      </c>
      <c r="AB30" s="1">
        <v>18.276226043701172</v>
      </c>
      <c r="AC30" s="1">
        <v>0.21464870870113373</v>
      </c>
      <c r="AD30" s="1">
        <v>4.6785622835159302E-2</v>
      </c>
      <c r="AE30" s="1">
        <v>5.4213698022067547E-3</v>
      </c>
      <c r="AF30" s="1">
        <v>2.4517100304365158E-2</v>
      </c>
      <c r="AG30" s="1">
        <v>1.3250169344246387E-2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1.1041322595932903</v>
      </c>
      <c r="AP30">
        <f>(U30-T30)/(1000-U30)*AO30</f>
        <v>2.1085497480886003E-2</v>
      </c>
      <c r="AQ30">
        <f>(P30+273.15)</f>
        <v>302.39465560913084</v>
      </c>
      <c r="AR30">
        <f>(O30+273.15)</f>
        <v>304.38700141906736</v>
      </c>
      <c r="AS30">
        <f>(Y30*AK30+Z30*AL30)*AM30</f>
        <v>24.223637153872005</v>
      </c>
      <c r="AT30">
        <f>((AS30+0.00000010773*(AR30^4-AQ30^4))-AP30*44100)/(L30*0.92*2*29.3+0.00000043092*AQ30^3)</f>
        <v>-6.9261078262795408</v>
      </c>
      <c r="AU30">
        <f>0.61365*EXP(17.502*J30/(240.97+J30))</f>
        <v>4.0790621316375457</v>
      </c>
      <c r="AV30">
        <f>AU30*1000/AA30</f>
        <v>46.128848048713195</v>
      </c>
      <c r="AW30">
        <f>(AV30-U30)</f>
        <v>6.6735982623362418</v>
      </c>
      <c r="AX30">
        <f>IF(D30,P30,(O30+P30)/2)</f>
        <v>30.240828514099121</v>
      </c>
      <c r="AY30">
        <f>0.61365*EXP(17.502*AX30/(240.97+AX30))</f>
        <v>4.3197409889863891</v>
      </c>
      <c r="AZ30">
        <f>IF(AW30&lt;&gt;0,(1000-(AV30+U30)/2)/AW30*AP30,0)</f>
        <v>3.0243363546680695</v>
      </c>
      <c r="BA30">
        <f>U30*AA30/1000</f>
        <v>3.4889320263960109</v>
      </c>
      <c r="BB30">
        <f>(AY30-BA30)</f>
        <v>0.83080896259037829</v>
      </c>
      <c r="BC30">
        <f>1/(1.6/F30+1.37/N30)</f>
        <v>2.1039001131478225</v>
      </c>
      <c r="BD30">
        <f>G30*AA30*0.001</f>
        <v>34.868136035460516</v>
      </c>
      <c r="BE30">
        <f>G30/S30</f>
        <v>0.99517634152917023</v>
      </c>
      <c r="BF30">
        <f>(1-AP30*AA30/AU30/F30)*100</f>
        <v>95.56497833919822</v>
      </c>
      <c r="BG30">
        <f>(S30-E30/(N30/1.35))</f>
        <v>397.58459229627834</v>
      </c>
      <c r="BH30">
        <f>E30*BF30/100/BG30</f>
        <v>-1.036774727866986E-2</v>
      </c>
    </row>
    <row r="31" spans="1:60" x14ac:dyDescent="0.35">
      <c r="A31" s="1" t="s">
        <v>0</v>
      </c>
      <c r="B31" s="1" t="s">
        <v>5421</v>
      </c>
      <c r="K31" s="1">
        <v>2.72</v>
      </c>
    </row>
    <row r="32" spans="1:60" x14ac:dyDescent="0.35">
      <c r="A32" s="1" t="s">
        <v>0</v>
      </c>
      <c r="B32" s="1" t="s">
        <v>5420</v>
      </c>
      <c r="K32" s="1">
        <v>2.72</v>
      </c>
    </row>
    <row r="33" spans="1:60" x14ac:dyDescent="0.35">
      <c r="A33" s="1">
        <v>6</v>
      </c>
      <c r="B33" s="1" t="s">
        <v>5419</v>
      </c>
      <c r="C33" s="1">
        <v>1494.0000012740493</v>
      </c>
      <c r="D33" s="1">
        <v>0</v>
      </c>
      <c r="E33">
        <f>(R33-S33*(1000-T33)/(1000-U33))*AO33</f>
        <v>-3.2778784957904987</v>
      </c>
      <c r="F33">
        <f>IF(AZ33&lt;&gt;0,1/(1/AZ33-1/N33),0)</f>
        <v>10.378709229344103</v>
      </c>
      <c r="G33">
        <f>((BC33-AP33/2)*S33-E33)/(BC33+AP33/2)</f>
        <v>393.05385598221812</v>
      </c>
      <c r="H33">
        <f>AP33*1000</f>
        <v>20.892571771426191</v>
      </c>
      <c r="I33">
        <f>(AU33-BA33)</f>
        <v>0.58345754116693049</v>
      </c>
      <c r="J33">
        <f>(P33+AT33*D33)</f>
        <v>29.257675170898438</v>
      </c>
      <c r="K33" s="1"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31.187063217163086</v>
      </c>
      <c r="P33" s="1">
        <v>29.257675170898438</v>
      </c>
      <c r="Q33" s="1">
        <v>31.370777130126953</v>
      </c>
      <c r="R33" s="1">
        <v>399.91830444335938</v>
      </c>
      <c r="S33" s="1">
        <v>395.40536499023438</v>
      </c>
      <c r="T33" s="1">
        <v>21.395343780517578</v>
      </c>
      <c r="U33" s="1">
        <v>39.567798614501953</v>
      </c>
      <c r="V33" s="1">
        <v>41.489913940429688</v>
      </c>
      <c r="W33" s="1">
        <v>76.729995727539063</v>
      </c>
      <c r="X33" s="1">
        <v>300.34051513671875</v>
      </c>
      <c r="Y33" s="1">
        <v>299.79022216796875</v>
      </c>
      <c r="Z33" s="1">
        <v>0.21037390828132629</v>
      </c>
      <c r="AA33" s="1">
        <v>88.422233581542969</v>
      </c>
      <c r="AB33" s="1">
        <v>18.248693466186523</v>
      </c>
      <c r="AC33" s="1">
        <v>0.21177509427070618</v>
      </c>
      <c r="AD33" s="1">
        <v>6.7174762487411499E-2</v>
      </c>
      <c r="AE33" s="1">
        <v>6.0681179165840149E-3</v>
      </c>
      <c r="AF33" s="1">
        <v>3.9247773587703705E-2</v>
      </c>
      <c r="AG33" s="1">
        <v>1.5787610784173012E-2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1.1041930703555833</v>
      </c>
      <c r="AP33">
        <f>(U33-T33)/(1000-U33)*AO33</f>
        <v>2.0892571771426189E-2</v>
      </c>
      <c r="AQ33">
        <f>(P33+273.15)</f>
        <v>302.40767517089841</v>
      </c>
      <c r="AR33">
        <f>(O33+273.15)</f>
        <v>304.33706321716306</v>
      </c>
      <c r="AS33">
        <f>(Y33*AK33+Z33*AL33)*AM33</f>
        <v>47.966434474741618</v>
      </c>
      <c r="AT33">
        <f>((AS33+0.00000010773*(AR33^4-AQ33^4))-AP33*44100)/(L33*0.92*2*29.3+0.00000043092*AQ33^3)</f>
        <v>-6.6786606843350871</v>
      </c>
      <c r="AU33">
        <f>0.61365*EXP(17.502*J33/(240.97+J33))</f>
        <v>4.0821306725658744</v>
      </c>
      <c r="AV33">
        <f>AU33*1000/AA33</f>
        <v>46.166337438211556</v>
      </c>
      <c r="AW33">
        <f>(AV33-U33)</f>
        <v>6.5985388237096032</v>
      </c>
      <c r="AX33">
        <f>IF(D33,P33,(O33+P33)/2)</f>
        <v>30.222369194030762</v>
      </c>
      <c r="AY33">
        <f>0.61365*EXP(17.502*AX33/(240.97+AX33))</f>
        <v>4.3151710568720016</v>
      </c>
      <c r="AZ33">
        <f>IF(AW33&lt;&gt;0,(1000-(AV33+U33)/2)/AW33*AP33,0)</f>
        <v>3.0305146351799315</v>
      </c>
      <c r="BA33">
        <f>U33*AA33/1000</f>
        <v>3.4986731313989439</v>
      </c>
      <c r="BB33">
        <f>(AY33-BA33)</f>
        <v>0.81649792547305777</v>
      </c>
      <c r="BC33">
        <f>1/(1.6/F33+1.37/N33)</f>
        <v>2.1086850693792205</v>
      </c>
      <c r="BD33">
        <f>G33*AA33*0.001</f>
        <v>34.754699863785845</v>
      </c>
      <c r="BE33">
        <f>G33/S33</f>
        <v>0.99405291577651123</v>
      </c>
      <c r="BF33">
        <f>(1-AP33*AA33/AU33/F33)*100</f>
        <v>95.63963207524688</v>
      </c>
      <c r="BG33">
        <f>(S33-E33/(N33/1.35))</f>
        <v>396.43919119878672</v>
      </c>
      <c r="BH33">
        <f>E33*BF33/100/BG33</f>
        <v>-7.9077724978903752E-3</v>
      </c>
    </row>
    <row r="34" spans="1:60" x14ac:dyDescent="0.35">
      <c r="A34" s="1" t="s">
        <v>0</v>
      </c>
      <c r="B34" s="1" t="s">
        <v>5418</v>
      </c>
      <c r="K34" s="1">
        <v>2.72</v>
      </c>
    </row>
    <row r="35" spans="1:60" x14ac:dyDescent="0.35">
      <c r="A35" s="1" t="s">
        <v>0</v>
      </c>
      <c r="B35" s="1" t="s">
        <v>5417</v>
      </c>
      <c r="K35" s="1">
        <v>2.72</v>
      </c>
    </row>
    <row r="36" spans="1:60" x14ac:dyDescent="0.35">
      <c r="A36" s="1">
        <v>7</v>
      </c>
      <c r="B36" s="1" t="s">
        <v>5416</v>
      </c>
      <c r="C36" s="1">
        <v>1700.0000012740493</v>
      </c>
      <c r="D36" s="1">
        <v>0</v>
      </c>
      <c r="E36">
        <f>(R36-S36*(1000-T36)/(1000-U36))*AO36</f>
        <v>-2.4128500455155097</v>
      </c>
      <c r="F36">
        <f>IF(AZ36&lt;&gt;0,1/(1/AZ36-1/N36),0)</f>
        <v>11.60273209959087</v>
      </c>
      <c r="G36">
        <f>((BC36-AP36/2)*S36-E36)/(BC36+AP36/2)</f>
        <v>392.1207222298591</v>
      </c>
      <c r="H36">
        <f>AP36*1000</f>
        <v>21.076716600324289</v>
      </c>
      <c r="I36">
        <f>(AU36-BA36)</f>
        <v>0.57026448644403516</v>
      </c>
      <c r="J36">
        <f>(P36+AT36*D36)</f>
        <v>29.357316970825195</v>
      </c>
      <c r="K36" s="1"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31.155136108398438</v>
      </c>
      <c r="P36" s="1">
        <v>29.357316970825195</v>
      </c>
      <c r="Q36" s="1">
        <v>31.323650360107422</v>
      </c>
      <c r="R36" s="1">
        <v>400.16363525390625</v>
      </c>
      <c r="S36" s="1">
        <v>394.81362915039063</v>
      </c>
      <c r="T36" s="1">
        <v>21.662115097045898</v>
      </c>
      <c r="U36" s="1">
        <v>39.983440399169922</v>
      </c>
      <c r="V36" s="1">
        <v>42.083587646484375</v>
      </c>
      <c r="W36" s="1">
        <v>77.676933288574219</v>
      </c>
      <c r="X36" s="1">
        <v>300.39569091796875</v>
      </c>
      <c r="Y36" s="1">
        <v>500.21868896484375</v>
      </c>
      <c r="Z36" s="1">
        <v>5.2592679858207703E-2</v>
      </c>
      <c r="AA36" s="1">
        <v>88.422035217285156</v>
      </c>
      <c r="AB36" s="1">
        <v>18.253116607666016</v>
      </c>
      <c r="AC36" s="1">
        <v>0.20690067112445831</v>
      </c>
      <c r="AD36" s="1">
        <v>4.2255375534296036E-2</v>
      </c>
      <c r="AE36" s="1">
        <v>3.8925360422581434E-3</v>
      </c>
      <c r="AF36" s="1">
        <v>2.9799055308103561E-2</v>
      </c>
      <c r="AG36" s="1">
        <v>1.8542900681495667E-2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1.1043959224925319</v>
      </c>
      <c r="AP36">
        <f>(U36-T36)/(1000-U36)*AO36</f>
        <v>2.1076716600324289E-2</v>
      </c>
      <c r="AQ36">
        <f>(P36+273.15)</f>
        <v>302.50731697082517</v>
      </c>
      <c r="AR36">
        <f>(O36+273.15)</f>
        <v>304.30513610839841</v>
      </c>
      <c r="AS36">
        <f>(Y36*AK36+Z36*AL36)*AM36</f>
        <v>80.034988445453564</v>
      </c>
      <c r="AT36">
        <f>((AS36+0.00000010773*(AR36^4-AQ36^4))-AP36*44100)/(L36*0.92*2*29.3+0.00000043092*AQ36^3)</f>
        <v>-6.5023142522893922</v>
      </c>
      <c r="AU36">
        <f>0.61365*EXP(17.502*J36/(240.97+J36))</f>
        <v>4.1056816615276599</v>
      </c>
      <c r="AV36">
        <f>AU36*1000/AA36</f>
        <v>46.432788517460658</v>
      </c>
      <c r="AW36">
        <f>(AV36-U36)</f>
        <v>6.449348118290736</v>
      </c>
      <c r="AX36">
        <f>IF(D36,P36,(O36+P36)/2)</f>
        <v>30.256226539611816</v>
      </c>
      <c r="AY36">
        <f>0.61365*EXP(17.502*AX36/(240.97+AX36))</f>
        <v>4.3235562689366747</v>
      </c>
      <c r="AZ36">
        <f>IF(AW36&lt;&gt;0,(1000-(AV36+U36)/2)/AW36*AP36,0)</f>
        <v>3.1268325181362027</v>
      </c>
      <c r="BA36">
        <f>U36*AA36/1000</f>
        <v>3.5354171750836247</v>
      </c>
      <c r="BB36">
        <f>(AY36-BA36)</f>
        <v>0.78813909385304992</v>
      </c>
      <c r="BC36">
        <f>1/(1.6/F36+1.37/N36)</f>
        <v>2.1835682708538933</v>
      </c>
      <c r="BD36">
        <f>G36*AA36*0.001</f>
        <v>34.672112310435892</v>
      </c>
      <c r="BE36">
        <f>G36/S36</f>
        <v>0.99317929594698529</v>
      </c>
      <c r="BF36">
        <f>(1-AP36*AA36/AU36/F36)*100</f>
        <v>96.087828136606461</v>
      </c>
      <c r="BG36">
        <f>(S36-E36/(N36/1.35))</f>
        <v>395.57462978466185</v>
      </c>
      <c r="BH36">
        <f>E36*BF36/100/BG36</f>
        <v>-5.8609805340425055E-3</v>
      </c>
    </row>
    <row r="37" spans="1:60" x14ac:dyDescent="0.35">
      <c r="A37" s="1" t="s">
        <v>0</v>
      </c>
      <c r="B37" s="1" t="s">
        <v>5415</v>
      </c>
      <c r="K37" s="1">
        <v>2.72</v>
      </c>
    </row>
    <row r="38" spans="1:60" x14ac:dyDescent="0.35">
      <c r="A38" s="1" t="s">
        <v>0</v>
      </c>
      <c r="B38" s="1" t="s">
        <v>5414</v>
      </c>
      <c r="K38" s="1">
        <v>2.72</v>
      </c>
    </row>
    <row r="39" spans="1:60" x14ac:dyDescent="0.35">
      <c r="A39" s="1">
        <v>8</v>
      </c>
      <c r="B39" s="1" t="s">
        <v>5413</v>
      </c>
      <c r="C39" s="1">
        <v>1906.5000012628734</v>
      </c>
      <c r="D39" s="1">
        <v>0</v>
      </c>
      <c r="E39">
        <f>(R39-S39*(1000-T39)/(1000-U39))*AO39</f>
        <v>-2.0986333473511722</v>
      </c>
      <c r="F39">
        <f>IF(AZ39&lt;&gt;0,1/(1/AZ39-1/N39),0)</f>
        <v>13.607038471174533</v>
      </c>
      <c r="G39">
        <f>((BC39-AP39/2)*S39-E39)/(BC39+AP39/2)</f>
        <v>391.37232422514506</v>
      </c>
      <c r="H39">
        <f>AP39*1000</f>
        <v>21.438752808112813</v>
      </c>
      <c r="I39">
        <f>(AU39-BA39)</f>
        <v>0.55672038923915546</v>
      </c>
      <c r="J39">
        <f>(P39+AT39*D39)</f>
        <v>29.512754440307617</v>
      </c>
      <c r="K39" s="1"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31.15789794921875</v>
      </c>
      <c r="P39" s="1">
        <v>29.512754440307617</v>
      </c>
      <c r="Q39" s="1">
        <v>31.308725357055664</v>
      </c>
      <c r="R39" s="1">
        <v>399.89056396484375</v>
      </c>
      <c r="S39" s="1">
        <v>394.13897705078125</v>
      </c>
      <c r="T39" s="1">
        <v>21.929269790649414</v>
      </c>
      <c r="U39" s="1">
        <v>40.556564331054688</v>
      </c>
      <c r="V39" s="1">
        <v>42.594024658203125</v>
      </c>
      <c r="W39" s="1">
        <v>78.774497985839844</v>
      </c>
      <c r="X39" s="1">
        <v>300.357177734375</v>
      </c>
      <c r="Y39" s="1">
        <v>750.5028076171875</v>
      </c>
      <c r="Z39" s="1">
        <v>3.430020809173584E-2</v>
      </c>
      <c r="AA39" s="1">
        <v>88.41815185546875</v>
      </c>
      <c r="AB39" s="1">
        <v>18.221946716308594</v>
      </c>
      <c r="AC39" s="1">
        <v>0.19475047290325165</v>
      </c>
      <c r="AD39" s="1">
        <v>3.2388683408498764E-2</v>
      </c>
      <c r="AE39" s="1">
        <v>4.9582147039473057E-3</v>
      </c>
      <c r="AF39" s="1">
        <v>7.6720625162124634E-2</v>
      </c>
      <c r="AG39" s="1">
        <v>1.918446272611618E-2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1.1042543299057901</v>
      </c>
      <c r="AP39">
        <f>(U39-T39)/(1000-U39)*AO39</f>
        <v>2.1438752808112815E-2</v>
      </c>
      <c r="AQ39">
        <f>(P39+273.15)</f>
        <v>302.66275444030759</v>
      </c>
      <c r="AR39">
        <f>(O39+273.15)</f>
        <v>304.30789794921873</v>
      </c>
      <c r="AS39">
        <f>(Y39*AK39+Z39*AL39)*AM39</f>
        <v>120.0804465347428</v>
      </c>
      <c r="AT39">
        <f>((AS39+0.00000010773*(AR39^4-AQ39^4))-AP39*44100)/(L39*0.92*2*29.3+0.00000043092*AQ39^3)</f>
        <v>-6.3265704928626727</v>
      </c>
      <c r="AU39">
        <f>0.61365*EXP(17.502*J39/(240.97+J39))</f>
        <v>4.142656852998436</v>
      </c>
      <c r="AV39">
        <f>AU39*1000/AA39</f>
        <v>46.85301339220662</v>
      </c>
      <c r="AW39">
        <f>(AV39-U39)</f>
        <v>6.2964490611519324</v>
      </c>
      <c r="AX39">
        <f>IF(D39,P39,(O39+P39)/2)</f>
        <v>30.335326194763184</v>
      </c>
      <c r="AY39">
        <f>0.61365*EXP(17.502*AX39/(240.97+AX39))</f>
        <v>4.3432016824087389</v>
      </c>
      <c r="AZ39">
        <f>IF(AW39&lt;&gt;0,(1000-(AV39+U39)/2)/AW39*AP39,0)</f>
        <v>3.2560855244061586</v>
      </c>
      <c r="BA39">
        <f>U39*AA39/1000</f>
        <v>3.5859364637592805</v>
      </c>
      <c r="BB39">
        <f>(AY39-BA39)</f>
        <v>0.75726521864945839</v>
      </c>
      <c r="BC39">
        <f>1/(1.6/F39+1.37/N39)</f>
        <v>2.2849118986267771</v>
      </c>
      <c r="BD39">
        <f>G39*AA39*0.001</f>
        <v>34.604417595366627</v>
      </c>
      <c r="BE39">
        <f>G39/S39</f>
        <v>0.99298051452221703</v>
      </c>
      <c r="BF39">
        <f>(1-AP39*AA39/AU39/F39)*100</f>
        <v>96.63722061785694</v>
      </c>
      <c r="BG39">
        <f>(S39-E39/(N39/1.35))</f>
        <v>394.80087533633997</v>
      </c>
      <c r="BH39">
        <f>E39*BF39/100/BG39</f>
        <v>-5.1369210772694365E-3</v>
      </c>
    </row>
    <row r="40" spans="1:60" x14ac:dyDescent="0.35">
      <c r="A40" s="1" t="s">
        <v>0</v>
      </c>
      <c r="B40" s="1" t="s">
        <v>5412</v>
      </c>
      <c r="K40" s="1">
        <v>2.72</v>
      </c>
    </row>
    <row r="41" spans="1:60" x14ac:dyDescent="0.35">
      <c r="A41" s="1" t="s">
        <v>0</v>
      </c>
      <c r="B41" s="1" t="s">
        <v>5411</v>
      </c>
      <c r="K41" s="1">
        <v>2.72</v>
      </c>
    </row>
    <row r="42" spans="1:60" x14ac:dyDescent="0.35">
      <c r="A42" s="1">
        <v>9</v>
      </c>
      <c r="B42" s="1" t="s">
        <v>5410</v>
      </c>
      <c r="C42" s="1">
        <v>2112.5000012628734</v>
      </c>
      <c r="D42" s="1">
        <v>0</v>
      </c>
      <c r="E42">
        <f>(R42-S42*(1000-T42)/(1000-U42))*AO42</f>
        <v>-1.3846545429441413</v>
      </c>
      <c r="F42">
        <f>IF(AZ42&lt;&gt;0,1/(1/AZ42-1/N42),0)</f>
        <v>16.600464881182532</v>
      </c>
      <c r="G42">
        <f>((BC42-AP42/2)*S42-E42)/(BC42+AP42/2)</f>
        <v>390.61778836203217</v>
      </c>
      <c r="H42">
        <f>AP42*1000</f>
        <v>21.852792530064022</v>
      </c>
      <c r="I42">
        <f>(AU42-BA42)</f>
        <v>0.54268112492087406</v>
      </c>
      <c r="J42">
        <f>(P42+AT42*D42)</f>
        <v>29.67503547668457</v>
      </c>
      <c r="K42" s="1"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31.178512573242188</v>
      </c>
      <c r="P42" s="1">
        <v>29.67503547668457</v>
      </c>
      <c r="Q42" s="1">
        <v>31.307912826538086</v>
      </c>
      <c r="R42" s="1">
        <v>400.144775390625</v>
      </c>
      <c r="S42" s="1">
        <v>393.609619140625</v>
      </c>
      <c r="T42" s="1">
        <v>22.181865692138672</v>
      </c>
      <c r="U42" s="1">
        <v>41.156143188476563</v>
      </c>
      <c r="V42" s="1">
        <v>43.033370971679688</v>
      </c>
      <c r="W42" s="1">
        <v>79.843940734863281</v>
      </c>
      <c r="X42" s="1">
        <v>300.371337890625</v>
      </c>
      <c r="Y42" s="1">
        <v>999.83026123046875</v>
      </c>
      <c r="Z42" s="1">
        <v>6.059667095541954E-2</v>
      </c>
      <c r="AA42" s="1">
        <v>88.416648864746094</v>
      </c>
      <c r="AB42" s="1">
        <v>18.337322235107422</v>
      </c>
      <c r="AC42" s="1">
        <v>0.17933662235736847</v>
      </c>
      <c r="AD42" s="1">
        <v>5.4971124976873398E-2</v>
      </c>
      <c r="AE42" s="1">
        <v>4.672616720199585E-3</v>
      </c>
      <c r="AF42" s="1">
        <v>4.1809801012277603E-2</v>
      </c>
      <c r="AG42" s="1">
        <v>2.1474441513419151E-2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1.1043063893037681</v>
      </c>
      <c r="AP42">
        <f>(U42-T42)/(1000-U42)*AO42</f>
        <v>2.1852792530064023E-2</v>
      </c>
      <c r="AQ42">
        <f>(P42+273.15)</f>
        <v>302.82503547668455</v>
      </c>
      <c r="AR42">
        <f>(O42+273.15)</f>
        <v>304.32851257324216</v>
      </c>
      <c r="AS42">
        <f>(Y42*AK42+Z42*AL42)*AM42</f>
        <v>159.97283822120335</v>
      </c>
      <c r="AT42">
        <f>((AS42+0.00000010773*(AR42^4-AQ42^4))-AP42*44100)/(L42*0.92*2*29.3+0.00000043092*AQ42^3)</f>
        <v>-6.1690109426048094</v>
      </c>
      <c r="AU42">
        <f>0.61365*EXP(17.502*J42/(240.97+J42))</f>
        <v>4.181569385843618</v>
      </c>
      <c r="AV42">
        <f>AU42*1000/AA42</f>
        <v>47.293913980389647</v>
      </c>
      <c r="AW42">
        <f>(AV42-U42)</f>
        <v>6.1377707919130842</v>
      </c>
      <c r="AX42">
        <f>IF(D42,P42,(O42+P42)/2)</f>
        <v>30.426774024963379</v>
      </c>
      <c r="AY42">
        <f>0.61365*EXP(17.502*AX42/(240.97+AX42))</f>
        <v>4.3660108250214948</v>
      </c>
      <c r="AZ42">
        <f>IF(AW42&lt;&gt;0,(1000-(AV42+U42)/2)/AW42*AP42,0)</f>
        <v>3.4029214944441062</v>
      </c>
      <c r="BA42">
        <f>U42*AA42/1000</f>
        <v>3.638888260922744</v>
      </c>
      <c r="BB42">
        <f>(AY42-BA42)</f>
        <v>0.72712256409875087</v>
      </c>
      <c r="BC42">
        <f>1/(1.6/F42+1.37/N42)</f>
        <v>2.4012470640827748</v>
      </c>
      <c r="BD42">
        <f>G42*AA42*0.001</f>
        <v>34.537115833929498</v>
      </c>
      <c r="BE42">
        <f>G42/S42</f>
        <v>0.9923989896763068</v>
      </c>
      <c r="BF42">
        <f>(1-AP42*AA42/AU42/F42)*100</f>
        <v>97.216562748534912</v>
      </c>
      <c r="BG42">
        <f>(S42-E42/(N42/1.35))</f>
        <v>394.04633214207553</v>
      </c>
      <c r="BH42">
        <f>E42*BF42/100/BG42</f>
        <v>-3.416130142042235E-3</v>
      </c>
    </row>
    <row r="43" spans="1:60" x14ac:dyDescent="0.35">
      <c r="A43" s="1" t="s">
        <v>0</v>
      </c>
      <c r="B43" s="1" t="s">
        <v>5409</v>
      </c>
      <c r="K43" s="1">
        <v>2.72</v>
      </c>
    </row>
    <row r="44" spans="1:60" x14ac:dyDescent="0.35">
      <c r="A44" s="1" t="s">
        <v>0</v>
      </c>
      <c r="B44" s="1" t="s">
        <v>5408</v>
      </c>
      <c r="K44" s="1">
        <v>2.72</v>
      </c>
    </row>
    <row r="45" spans="1:60" x14ac:dyDescent="0.35">
      <c r="A45" s="1">
        <v>10</v>
      </c>
      <c r="B45" s="1" t="s">
        <v>5407</v>
      </c>
      <c r="C45" s="1">
        <v>2319.0000012516975</v>
      </c>
      <c r="D45" s="1">
        <v>0</v>
      </c>
      <c r="E45">
        <f>(R45-S45*(1000-T45)/(1000-U45))*AO45</f>
        <v>-0.87547026850576726</v>
      </c>
      <c r="F45">
        <f>IF(AZ45&lt;&gt;0,1/(1/AZ45-1/N45),0)</f>
        <v>21.623863532439781</v>
      </c>
      <c r="G45">
        <f>((BC45-AP45/2)*S45-E45)/(BC45+AP45/2)</f>
        <v>389.6346282046141</v>
      </c>
      <c r="H45">
        <f>AP45*1000</f>
        <v>22.333817097069641</v>
      </c>
      <c r="I45">
        <f>(AU45-BA45)</f>
        <v>0.52786471185207473</v>
      </c>
      <c r="J45">
        <f>(P45+AT45*D45)</f>
        <v>29.848365783691406</v>
      </c>
      <c r="K45" s="1"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31.211597442626953</v>
      </c>
      <c r="P45" s="1">
        <v>29.848365783691406</v>
      </c>
      <c r="Q45" s="1">
        <v>31.325122833251953</v>
      </c>
      <c r="R45" s="1">
        <v>399.88296508789063</v>
      </c>
      <c r="S45" s="1">
        <v>392.73239135742188</v>
      </c>
      <c r="T45" s="1">
        <v>22.42036247253418</v>
      </c>
      <c r="U45" s="1">
        <v>41.800933837890625</v>
      </c>
      <c r="V45" s="1">
        <v>43.410911560058594</v>
      </c>
      <c r="W45" s="1">
        <v>80.936103820800781</v>
      </c>
      <c r="X45" s="1">
        <v>300.34542846679688</v>
      </c>
      <c r="Y45" s="1">
        <v>1250.278564453125</v>
      </c>
      <c r="Z45" s="1">
        <v>1.0289928875863552E-2</v>
      </c>
      <c r="AA45" s="1">
        <v>88.409942626953125</v>
      </c>
      <c r="AB45" s="1">
        <v>18.294397354125977</v>
      </c>
      <c r="AC45" s="1">
        <v>0.17426764965057373</v>
      </c>
      <c r="AD45" s="1">
        <v>3.6936346441507339E-2</v>
      </c>
      <c r="AE45" s="1">
        <v>5.2393744699656963E-3</v>
      </c>
      <c r="AF45" s="1">
        <v>4.6992290765047073E-2</v>
      </c>
      <c r="AG45" s="1">
        <v>1.853301003575325E-2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1.1042111340691059</v>
      </c>
      <c r="AP45">
        <f>(U45-T45)/(1000-U45)*AO45</f>
        <v>2.2333817097069639E-2</v>
      </c>
      <c r="AQ45">
        <f>(P45+273.15)</f>
        <v>302.99836578369138</v>
      </c>
      <c r="AR45">
        <f>(O45+273.15)</f>
        <v>304.36159744262693</v>
      </c>
      <c r="AS45">
        <f>(Y45*AK45+Z45*AL45)*AM45</f>
        <v>200.04456584115542</v>
      </c>
      <c r="AT45">
        <f>((AS45+0.00000010773*(AR45^4-AQ45^4))-AP45*44100)/(L45*0.92*2*29.3+0.00000043092*AQ45^3)</f>
        <v>-6.033095410671403</v>
      </c>
      <c r="AU45">
        <f>0.61365*EXP(17.502*J45/(240.97+J45))</f>
        <v>4.2234828742130484</v>
      </c>
      <c r="AV45">
        <f>AU45*1000/AA45</f>
        <v>47.771582570006728</v>
      </c>
      <c r="AW45">
        <f>(AV45-U45)</f>
        <v>5.9706487321161035</v>
      </c>
      <c r="AX45">
        <f>IF(D45,P45,(O45+P45)/2)</f>
        <v>30.52998161315918</v>
      </c>
      <c r="AY45">
        <f>0.61365*EXP(17.502*AX45/(240.97+AX45))</f>
        <v>4.3918784163345341</v>
      </c>
      <c r="AZ45">
        <f>IF(AW45&lt;&gt;0,(1000-(AV45+U45)/2)/AW45*AP45,0)</f>
        <v>3.5730738743894452</v>
      </c>
      <c r="BA45">
        <f>U45*AA45/1000</f>
        <v>3.6956181623609736</v>
      </c>
      <c r="BB45">
        <f>(AY45-BA45)</f>
        <v>0.69626025397356051</v>
      </c>
      <c r="BC45">
        <f>1/(1.6/F45+1.37/N45)</f>
        <v>2.5376861633879648</v>
      </c>
      <c r="BD45">
        <f>G45*AA45*0.001</f>
        <v>34.447575125044146</v>
      </c>
      <c r="BE45">
        <f>G45/S45</f>
        <v>0.99211227996218798</v>
      </c>
      <c r="BF45">
        <f>(1-AP45*AA45/AU45/F45)*100</f>
        <v>97.837978370176003</v>
      </c>
      <c r="BG45">
        <f>(S45-E45/(N45/1.35))</f>
        <v>393.00851022807308</v>
      </c>
      <c r="BH45">
        <f>E45*BF45/100/BG45</f>
        <v>-2.1794500364404846E-3</v>
      </c>
    </row>
    <row r="46" spans="1:60" x14ac:dyDescent="0.35">
      <c r="A46" s="1" t="s">
        <v>0</v>
      </c>
      <c r="B46" s="1" t="s">
        <v>5406</v>
      </c>
      <c r="K46" s="1">
        <v>2.72</v>
      </c>
    </row>
    <row r="47" spans="1:60" x14ac:dyDescent="0.35">
      <c r="A47" s="1" t="s">
        <v>0</v>
      </c>
      <c r="B47" s="1" t="s">
        <v>5405</v>
      </c>
      <c r="K47" s="1">
        <v>2.72</v>
      </c>
    </row>
    <row r="48" spans="1:60" x14ac:dyDescent="0.35">
      <c r="A48" s="1">
        <v>11</v>
      </c>
      <c r="B48" s="1" t="s">
        <v>5404</v>
      </c>
      <c r="C48" s="1">
        <v>2526.5000012405217</v>
      </c>
      <c r="D48" s="1">
        <v>0</v>
      </c>
      <c r="E48">
        <f>(R48-S48*(1000-T48)/(1000-U48))*AO48</f>
        <v>-0.54421283722572877</v>
      </c>
      <c r="F48">
        <f>IF(AZ48&lt;&gt;0,1/(1/AZ48-1/N48),0)</f>
        <v>37.389076122913586</v>
      </c>
      <c r="G48">
        <f>((BC48-AP48/2)*S48-E48)/(BC48+AP48/2)</f>
        <v>389.07038811657418</v>
      </c>
      <c r="H48">
        <f>AP48*1000</f>
        <v>23.097247148800939</v>
      </c>
      <c r="I48">
        <f>(AU48-BA48)</f>
        <v>0.5074412085685247</v>
      </c>
      <c r="J48">
        <f>(P48+AT48*D48)</f>
        <v>30.082370758056641</v>
      </c>
      <c r="K48" s="1"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31.272743225097656</v>
      </c>
      <c r="P48" s="1">
        <v>30.082370758056641</v>
      </c>
      <c r="Q48" s="1">
        <v>31.360376358032227</v>
      </c>
      <c r="R48" s="1">
        <v>399.85659790039063</v>
      </c>
      <c r="S48" s="1">
        <v>392.14663696289063</v>
      </c>
      <c r="T48" s="1">
        <v>22.655767440795898</v>
      </c>
      <c r="U48" s="1">
        <v>42.680721282958984</v>
      </c>
      <c r="V48" s="1">
        <v>43.712081909179688</v>
      </c>
      <c r="W48" s="1">
        <v>82.348258972167969</v>
      </c>
      <c r="X48" s="1">
        <v>300.34085083007813</v>
      </c>
      <c r="Y48" s="1">
        <v>1600.10986328125</v>
      </c>
      <c r="Z48" s="1">
        <v>0.12805037200450897</v>
      </c>
      <c r="AA48" s="1">
        <v>88.405433654785156</v>
      </c>
      <c r="AB48" s="1">
        <v>18.438285827636719</v>
      </c>
      <c r="AC48" s="1">
        <v>9.9803231656551361E-2</v>
      </c>
      <c r="AD48" s="1">
        <v>2.1569322794675827E-2</v>
      </c>
      <c r="AE48" s="1">
        <v>3.3986771013587713E-3</v>
      </c>
      <c r="AF48" s="1">
        <v>4.5760426670312881E-2</v>
      </c>
      <c r="AG48" s="1">
        <v>1.4404064044356346E-2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1.1041943045223459</v>
      </c>
      <c r="AP48">
        <f>(U48-T48)/(1000-U48)*AO48</f>
        <v>2.3097247148800938E-2</v>
      </c>
      <c r="AQ48">
        <f>(P48+273.15)</f>
        <v>303.23237075805662</v>
      </c>
      <c r="AR48">
        <f>(O48+273.15)</f>
        <v>304.42274322509763</v>
      </c>
      <c r="AS48">
        <f>(Y48*AK48+Z48*AL48)*AM48</f>
        <v>256.0175724025612</v>
      </c>
      <c r="AT48">
        <f>((AS48+0.00000010773*(AR48^4-AQ48^4))-AP48*44100)/(L48*0.92*2*29.3+0.00000043092*AQ48^3)</f>
        <v>-5.8729001597436241</v>
      </c>
      <c r="AU48">
        <f>0.61365*EXP(17.502*J48/(240.97+J48))</f>
        <v>4.2806488822875322</v>
      </c>
      <c r="AV48">
        <f>AU48*1000/AA48</f>
        <v>48.420653633158572</v>
      </c>
      <c r="AW48">
        <f>(AV48-U48)</f>
        <v>5.739932350199588</v>
      </c>
      <c r="AX48">
        <f>IF(D48,P48,(O48+P48)/2)</f>
        <v>30.677556991577148</v>
      </c>
      <c r="AY48">
        <f>0.61365*EXP(17.502*AX48/(240.97+AX48))</f>
        <v>4.4290981318155245</v>
      </c>
      <c r="AZ48">
        <f>IF(AW48&lt;&gt;0,(1000-(AV48+U48)/2)/AW48*AP48,0)</f>
        <v>3.8406640214179211</v>
      </c>
      <c r="BA48">
        <f>U48*AA48/1000</f>
        <v>3.7732076737190074</v>
      </c>
      <c r="BB48">
        <f>(AY48-BA48)</f>
        <v>0.65589045809651703</v>
      </c>
      <c r="BC48">
        <f>1/(1.6/F48+1.37/N48)</f>
        <v>2.7558786492455902</v>
      </c>
      <c r="BD48">
        <f>G48*AA48*0.001</f>
        <v>34.39593638368131</v>
      </c>
      <c r="BE48">
        <f>G48/S48</f>
        <v>0.99215536088708689</v>
      </c>
      <c r="BF48">
        <f>(1-AP48*AA48/AU48/F48)*100</f>
        <v>98.724193413790445</v>
      </c>
      <c r="BG48">
        <f>(S48-E48/(N48/1.35))</f>
        <v>392.31827892426202</v>
      </c>
      <c r="BH48">
        <f>E48*BF48/100/BG48</f>
        <v>-1.3694741307455781E-3</v>
      </c>
    </row>
    <row r="49" spans="1:60" x14ac:dyDescent="0.35">
      <c r="A49" s="1" t="s">
        <v>0</v>
      </c>
      <c r="B49" s="1" t="s">
        <v>5403</v>
      </c>
      <c r="K49" s="1">
        <v>2.72</v>
      </c>
    </row>
    <row r="50" spans="1:60" x14ac:dyDescent="0.35">
      <c r="A50" s="1" t="s">
        <v>0</v>
      </c>
      <c r="B50" s="1" t="s">
        <v>5398</v>
      </c>
      <c r="K50" s="1">
        <v>2.72</v>
      </c>
    </row>
    <row r="51" spans="1:60" x14ac:dyDescent="0.35">
      <c r="A51" s="1">
        <v>12</v>
      </c>
      <c r="B51" s="1" t="s">
        <v>5402</v>
      </c>
      <c r="C51" s="1">
        <v>2734.5000012181699</v>
      </c>
      <c r="D51" s="1">
        <v>0</v>
      </c>
      <c r="E51">
        <f>(R51-S51*(1000-T51)/(1000-U51))*AO51</f>
        <v>0.14619347688996437</v>
      </c>
      <c r="F51">
        <f>IF(AZ51&lt;&gt;0,1/(1/AZ51-1/N51),0)</f>
        <v>1102.0856160718251</v>
      </c>
      <c r="G51">
        <f>((BC51-AP51/2)*S51-E51)/(BC51+AP51/2)</f>
        <v>388.25147230774945</v>
      </c>
      <c r="H51">
        <f>AP51*1000</f>
        <v>24.179931672775325</v>
      </c>
      <c r="I51">
        <f>(AU51-BA51)</f>
        <v>0.47797087904899449</v>
      </c>
      <c r="J51">
        <f>(P51+AT51*D51)</f>
        <v>30.373279571533203</v>
      </c>
      <c r="K51" s="1"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31.362720489501953</v>
      </c>
      <c r="P51" s="1">
        <v>30.373279571533203</v>
      </c>
      <c r="Q51" s="1">
        <v>31.414196014404297</v>
      </c>
      <c r="R51" s="1">
        <v>400.03033447265625</v>
      </c>
      <c r="S51" s="1">
        <v>391.32882690429688</v>
      </c>
      <c r="T51" s="1">
        <v>22.895082473754883</v>
      </c>
      <c r="U51" s="1">
        <v>43.832733154296875</v>
      </c>
      <c r="V51" s="1">
        <v>43.944133758544922</v>
      </c>
      <c r="W51" s="1">
        <v>84.131233215332031</v>
      </c>
      <c r="X51" s="1">
        <v>300.3515625</v>
      </c>
      <c r="Y51" s="1">
        <v>2000.1136474609375</v>
      </c>
      <c r="Z51" s="1">
        <v>3.4299602266401052E-3</v>
      </c>
      <c r="AA51" s="1">
        <v>88.397056579589844</v>
      </c>
      <c r="AB51" s="1">
        <v>18.423931121826172</v>
      </c>
      <c r="AC51" s="1">
        <v>0.11637809127569199</v>
      </c>
      <c r="AD51" s="1">
        <v>5.745416134595871E-2</v>
      </c>
      <c r="AE51" s="1">
        <v>1.3087339699268341E-2</v>
      </c>
      <c r="AF51" s="1">
        <v>6.1046276241540909E-2</v>
      </c>
      <c r="AG51" s="1">
        <v>4.0309615433216095E-2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1.1042336856617645</v>
      </c>
      <c r="AP51">
        <f>(U51-T51)/(1000-U51)*AO51</f>
        <v>2.4179931672775327E-2</v>
      </c>
      <c r="AQ51">
        <f>(P51+273.15)</f>
        <v>303.52327957153318</v>
      </c>
      <c r="AR51">
        <f>(O51+273.15)</f>
        <v>304.51272048950193</v>
      </c>
      <c r="AS51">
        <f>(Y51*AK51+Z51*AL51)*AM51</f>
        <v>320.01817644078619</v>
      </c>
      <c r="AT51">
        <f>((AS51+0.00000010773*(AR51^4-AQ51^4))-AP51*44100)/(L51*0.92*2*29.3+0.00000043092*AQ51^3)</f>
        <v>-5.7626320337907231</v>
      </c>
      <c r="AU51">
        <f>0.61365*EXP(17.502*J51/(240.97+J51))</f>
        <v>4.3526554717274388</v>
      </c>
      <c r="AV51">
        <f>AU51*1000/AA51</f>
        <v>49.2398235885654</v>
      </c>
      <c r="AW51">
        <f>(AV51-U51)</f>
        <v>5.4070904342685253</v>
      </c>
      <c r="AX51">
        <f>IF(D51,P51,(O51+P51)/2)</f>
        <v>30.868000030517578</v>
      </c>
      <c r="AY51">
        <f>0.61365*EXP(17.502*AX51/(240.97+AX51))</f>
        <v>4.4775353388831531</v>
      </c>
      <c r="AZ51">
        <f>IF(AW51&lt;&gt;0,(1000-(AV51+U51)/2)/AW51*AP51,0)</f>
        <v>4.2637880615672969</v>
      </c>
      <c r="BA51">
        <f>U51*AA51/1000</f>
        <v>3.8746845926784443</v>
      </c>
      <c r="BB51">
        <f>(AY51-BA51)</f>
        <v>0.6028507462047088</v>
      </c>
      <c r="BC51">
        <f>1/(1.6/F51+1.37/N51)</f>
        <v>3.1102339235858154</v>
      </c>
      <c r="BD51">
        <f>G51*AA51*0.001</f>
        <v>34.320287364697187</v>
      </c>
      <c r="BE51">
        <f>G51/S51</f>
        <v>0.99213614130885375</v>
      </c>
      <c r="BF51">
        <f>(1-AP51*AA51/AU51/F51)*100</f>
        <v>99.955442250583886</v>
      </c>
      <c r="BG51">
        <f>(S51-E51/(N51/1.35))</f>
        <v>391.28271822512454</v>
      </c>
      <c r="BH51">
        <f>E51*BF51/100/BG51</f>
        <v>3.7345972505433805E-4</v>
      </c>
    </row>
    <row r="52" spans="1:60" x14ac:dyDescent="0.35">
      <c r="A52" s="1" t="s">
        <v>0</v>
      </c>
      <c r="B52" s="1" t="s">
        <v>5401</v>
      </c>
      <c r="K52" s="1">
        <v>1.7544</v>
      </c>
    </row>
    <row r="53" spans="1:60" x14ac:dyDescent="0.35">
      <c r="A53" s="1" t="s">
        <v>0</v>
      </c>
      <c r="B53" s="1" t="s">
        <v>5400</v>
      </c>
      <c r="K53" s="1">
        <v>1.7544</v>
      </c>
    </row>
    <row r="54" spans="1:60" x14ac:dyDescent="0.35">
      <c r="A54" s="1" t="s">
        <v>0</v>
      </c>
      <c r="B54" s="1" t="s">
        <v>5399</v>
      </c>
    </row>
    <row r="55" spans="1:60" x14ac:dyDescent="0.35">
      <c r="A55" s="1" t="s">
        <v>0</v>
      </c>
      <c r="B55" s="1" t="s">
        <v>5398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373D30-D71D-4E77-9F25-51FF8984CA11}">
  <dimension ref="A1:BH55"/>
  <sheetViews>
    <sheetView zoomScale="40" workbookViewId="0">
      <selection activeCell="K18" sqref="K18:K51"/>
    </sheetView>
  </sheetViews>
  <sheetFormatPr defaultRowHeight="14.5" x14ac:dyDescent="0.35"/>
  <sheetData>
    <row r="1" spans="1:60" x14ac:dyDescent="0.35">
      <c r="A1" s="1" t="s">
        <v>398</v>
      </c>
    </row>
    <row r="2" spans="1:60" x14ac:dyDescent="0.35">
      <c r="A2" s="1" t="s">
        <v>5487</v>
      </c>
    </row>
    <row r="3" spans="1:60" x14ac:dyDescent="0.35">
      <c r="A3" s="1" t="s">
        <v>69</v>
      </c>
      <c r="B3" s="1" t="s">
        <v>396</v>
      </c>
    </row>
    <row r="4" spans="1:60" x14ac:dyDescent="0.35">
      <c r="A4" s="1" t="s">
        <v>67</v>
      </c>
      <c r="B4" s="1" t="s">
        <v>66</v>
      </c>
      <c r="C4" s="1">
        <v>1</v>
      </c>
      <c r="D4" s="1">
        <v>0.15999999642372131</v>
      </c>
    </row>
    <row r="5" spans="1:60" x14ac:dyDescent="0.35">
      <c r="A5" s="1" t="s">
        <v>65</v>
      </c>
      <c r="B5" s="1">
        <v>4</v>
      </c>
    </row>
    <row r="6" spans="1:60" x14ac:dyDescent="0.35">
      <c r="A6" s="1" t="s">
        <v>64</v>
      </c>
      <c r="B6" s="1" t="s">
        <v>395</v>
      </c>
    </row>
    <row r="7" spans="1:60" x14ac:dyDescent="0.35">
      <c r="A7" s="1" t="s">
        <v>0</v>
      </c>
      <c r="B7" s="1" t="s">
        <v>62</v>
      </c>
    </row>
    <row r="9" spans="1:60" x14ac:dyDescent="0.35">
      <c r="A9" s="1" t="s">
        <v>61</v>
      </c>
      <c r="B9" s="1" t="s">
        <v>60</v>
      </c>
      <c r="C9" s="1" t="s">
        <v>59</v>
      </c>
      <c r="D9" s="1" t="s">
        <v>58</v>
      </c>
      <c r="E9" s="1" t="s">
        <v>57</v>
      </c>
      <c r="F9" s="1" t="s">
        <v>56</v>
      </c>
      <c r="G9" s="1" t="s">
        <v>55</v>
      </c>
      <c r="H9" s="1" t="s">
        <v>54</v>
      </c>
      <c r="I9" s="1" t="s">
        <v>53</v>
      </c>
      <c r="J9" s="1" t="s">
        <v>52</v>
      </c>
      <c r="K9" s="1" t="s">
        <v>51</v>
      </c>
      <c r="L9" s="1" t="s">
        <v>50</v>
      </c>
      <c r="M9" s="1" t="s">
        <v>49</v>
      </c>
      <c r="N9" s="1" t="s">
        <v>48</v>
      </c>
      <c r="O9" s="1" t="s">
        <v>47</v>
      </c>
      <c r="P9" s="1" t="s">
        <v>46</v>
      </c>
      <c r="Q9" s="1" t="s">
        <v>45</v>
      </c>
      <c r="R9" s="1" t="s">
        <v>44</v>
      </c>
      <c r="S9" s="1" t="s">
        <v>43</v>
      </c>
      <c r="T9" s="1" t="s">
        <v>42</v>
      </c>
      <c r="U9" s="1" t="s">
        <v>41</v>
      </c>
      <c r="V9" s="1" t="s">
        <v>40</v>
      </c>
      <c r="W9" s="1" t="s">
        <v>39</v>
      </c>
      <c r="X9" s="1" t="s">
        <v>38</v>
      </c>
      <c r="Y9" s="1" t="s">
        <v>37</v>
      </c>
      <c r="Z9" s="1" t="s">
        <v>36</v>
      </c>
      <c r="AA9" s="1" t="s">
        <v>35</v>
      </c>
      <c r="AB9" s="1" t="s">
        <v>34</v>
      </c>
      <c r="AC9" s="1" t="s">
        <v>33</v>
      </c>
      <c r="AD9" s="1" t="s">
        <v>394</v>
      </c>
      <c r="AE9" s="1" t="s">
        <v>393</v>
      </c>
      <c r="AF9" s="1" t="s">
        <v>392</v>
      </c>
      <c r="AG9" s="1" t="s">
        <v>391</v>
      </c>
      <c r="AH9" s="1" t="s">
        <v>32</v>
      </c>
      <c r="AI9" s="1" t="s">
        <v>31</v>
      </c>
      <c r="AJ9" s="1" t="s">
        <v>30</v>
      </c>
      <c r="AK9" s="1" t="s">
        <v>29</v>
      </c>
      <c r="AL9" s="1" t="s">
        <v>28</v>
      </c>
      <c r="AM9" s="1" t="s">
        <v>27</v>
      </c>
      <c r="AN9" s="1" t="s">
        <v>26</v>
      </c>
      <c r="AO9" s="1" t="s">
        <v>25</v>
      </c>
      <c r="AP9" s="1" t="s">
        <v>24</v>
      </c>
      <c r="AQ9" s="1" t="s">
        <v>23</v>
      </c>
      <c r="AR9" s="1" t="s">
        <v>22</v>
      </c>
      <c r="AS9" s="1" t="s">
        <v>21</v>
      </c>
      <c r="AT9" s="1" t="s">
        <v>20</v>
      </c>
      <c r="AU9" s="1" t="s">
        <v>19</v>
      </c>
      <c r="AV9" s="1" t="s">
        <v>18</v>
      </c>
      <c r="AW9" s="1" t="s">
        <v>17</v>
      </c>
      <c r="AX9" s="1" t="s">
        <v>16</v>
      </c>
      <c r="AY9" s="1" t="s">
        <v>15</v>
      </c>
      <c r="AZ9" s="1" t="s">
        <v>14</v>
      </c>
      <c r="BA9" s="1" t="s">
        <v>13</v>
      </c>
      <c r="BB9" s="1" t="s">
        <v>12</v>
      </c>
      <c r="BC9" s="1" t="s">
        <v>11</v>
      </c>
      <c r="BD9" s="1" t="s">
        <v>10</v>
      </c>
      <c r="BE9" s="1" t="s">
        <v>9</v>
      </c>
      <c r="BF9" s="1" t="s">
        <v>8</v>
      </c>
      <c r="BG9" s="1" t="s">
        <v>7</v>
      </c>
      <c r="BH9" s="1" t="s">
        <v>6</v>
      </c>
    </row>
    <row r="10" spans="1:60" x14ac:dyDescent="0.35">
      <c r="A10" s="1" t="s">
        <v>5</v>
      </c>
      <c r="B10" s="1" t="s">
        <v>5</v>
      </c>
      <c r="C10" s="1" t="s">
        <v>5</v>
      </c>
      <c r="D10" s="1" t="s">
        <v>5</v>
      </c>
      <c r="E10" s="1" t="s">
        <v>4</v>
      </c>
      <c r="F10" s="1" t="s">
        <v>4</v>
      </c>
      <c r="G10" s="1" t="s">
        <v>4</v>
      </c>
      <c r="H10" s="1" t="s">
        <v>4</v>
      </c>
      <c r="I10" s="1" t="s">
        <v>4</v>
      </c>
      <c r="J10" s="1" t="s">
        <v>4</v>
      </c>
      <c r="K10" s="1" t="s">
        <v>5</v>
      </c>
      <c r="L10" s="1" t="s">
        <v>4</v>
      </c>
      <c r="M10" s="1" t="s">
        <v>5</v>
      </c>
      <c r="N10" s="1" t="s">
        <v>4</v>
      </c>
      <c r="O10" s="1" t="s">
        <v>5</v>
      </c>
      <c r="P10" s="1" t="s">
        <v>5</v>
      </c>
      <c r="Q10" s="1" t="s">
        <v>5</v>
      </c>
      <c r="R10" s="1" t="s">
        <v>5</v>
      </c>
      <c r="S10" s="1" t="s">
        <v>5</v>
      </c>
      <c r="T10" s="1" t="s">
        <v>5</v>
      </c>
      <c r="U10" s="1" t="s">
        <v>5</v>
      </c>
      <c r="V10" s="1" t="s">
        <v>5</v>
      </c>
      <c r="W10" s="1" t="s">
        <v>5</v>
      </c>
      <c r="X10" s="1" t="s">
        <v>5</v>
      </c>
      <c r="Y10" s="1" t="s">
        <v>5</v>
      </c>
      <c r="Z10" s="1" t="s">
        <v>5</v>
      </c>
      <c r="AA10" s="1" t="s">
        <v>5</v>
      </c>
      <c r="AB10" s="1" t="s">
        <v>5</v>
      </c>
      <c r="AC10" s="1" t="s">
        <v>5</v>
      </c>
      <c r="AD10" s="1" t="s">
        <v>5</v>
      </c>
      <c r="AE10" s="1" t="s">
        <v>5</v>
      </c>
      <c r="AF10" s="1" t="s">
        <v>5</v>
      </c>
      <c r="AG10" s="1" t="s">
        <v>5</v>
      </c>
      <c r="AH10" s="1" t="s">
        <v>5</v>
      </c>
      <c r="AI10" s="1" t="s">
        <v>5</v>
      </c>
      <c r="AJ10" s="1" t="s">
        <v>5</v>
      </c>
      <c r="AK10" s="1" t="s">
        <v>5</v>
      </c>
      <c r="AL10" s="1" t="s">
        <v>5</v>
      </c>
      <c r="AM10" s="1" t="s">
        <v>5</v>
      </c>
      <c r="AN10" s="1" t="s">
        <v>5</v>
      </c>
      <c r="AO10" s="1" t="s">
        <v>4</v>
      </c>
      <c r="AP10" s="1" t="s">
        <v>4</v>
      </c>
      <c r="AQ10" s="1" t="s">
        <v>4</v>
      </c>
      <c r="AR10" s="1" t="s">
        <v>4</v>
      </c>
      <c r="AS10" s="1" t="s">
        <v>4</v>
      </c>
      <c r="AT10" s="1" t="s">
        <v>4</v>
      </c>
      <c r="AU10" s="1" t="s">
        <v>4</v>
      </c>
      <c r="AV10" s="1" t="s">
        <v>4</v>
      </c>
      <c r="AW10" s="1" t="s">
        <v>4</v>
      </c>
      <c r="AX10" s="1" t="s">
        <v>4</v>
      </c>
      <c r="AY10" s="1" t="s">
        <v>4</v>
      </c>
      <c r="AZ10" s="1" t="s">
        <v>4</v>
      </c>
      <c r="BA10" s="1" t="s">
        <v>4</v>
      </c>
      <c r="BB10" s="1" t="s">
        <v>4</v>
      </c>
      <c r="BC10" s="1" t="s">
        <v>4</v>
      </c>
      <c r="BD10" s="1" t="s">
        <v>4</v>
      </c>
      <c r="BE10" s="1" t="s">
        <v>4</v>
      </c>
      <c r="BF10" s="1" t="s">
        <v>4</v>
      </c>
      <c r="BG10" s="1" t="s">
        <v>4</v>
      </c>
      <c r="BH10" s="1" t="s">
        <v>4</v>
      </c>
    </row>
    <row r="11" spans="1:60" x14ac:dyDescent="0.35">
      <c r="A11" s="1" t="s">
        <v>0</v>
      </c>
      <c r="B11" s="1" t="s">
        <v>5486</v>
      </c>
    </row>
    <row r="12" spans="1:60" x14ac:dyDescent="0.35">
      <c r="A12" s="1" t="s">
        <v>0</v>
      </c>
      <c r="B12" s="1" t="s">
        <v>5485</v>
      </c>
    </row>
    <row r="13" spans="1:60" x14ac:dyDescent="0.35">
      <c r="A13" s="1" t="s">
        <v>0</v>
      </c>
      <c r="B13" s="1" t="s">
        <v>5484</v>
      </c>
    </row>
    <row r="14" spans="1:60" x14ac:dyDescent="0.35">
      <c r="A14" s="1" t="s">
        <v>0</v>
      </c>
      <c r="B14" s="1" t="s">
        <v>5483</v>
      </c>
    </row>
    <row r="15" spans="1:60" x14ac:dyDescent="0.35">
      <c r="A15" s="1" t="s">
        <v>0</v>
      </c>
      <c r="B15" s="1" t="s">
        <v>5482</v>
      </c>
    </row>
    <row r="16" spans="1:60" x14ac:dyDescent="0.35">
      <c r="A16" s="1" t="s">
        <v>0</v>
      </c>
      <c r="B16" s="1" t="s">
        <v>5481</v>
      </c>
    </row>
    <row r="17" spans="1:60" x14ac:dyDescent="0.35">
      <c r="A17" s="1" t="s">
        <v>0</v>
      </c>
      <c r="B17" s="1" t="s">
        <v>5480</v>
      </c>
    </row>
    <row r="18" spans="1:60" x14ac:dyDescent="0.35">
      <c r="A18" s="1">
        <v>1</v>
      </c>
      <c r="B18" s="1" t="s">
        <v>5479</v>
      </c>
      <c r="C18" s="1">
        <v>350.50000079348683</v>
      </c>
      <c r="D18" s="1">
        <v>0</v>
      </c>
      <c r="E18">
        <f>(R18-S18*(1000-T18)/(1000-U18))*AO18</f>
        <v>-9.5253804227381842</v>
      </c>
      <c r="F18">
        <f>IF(AZ18&lt;&gt;0,1/(1/AZ18-1/N18),0)</f>
        <v>19.284662383260731</v>
      </c>
      <c r="G18">
        <f>((BC18-AP18/2)*S18-E18)/(BC18+AP18/2)</f>
        <v>395.27802381592647</v>
      </c>
      <c r="H18">
        <f>AP18*1000</f>
        <v>32.842556572555004</v>
      </c>
      <c r="I18">
        <f>(AU18-BA18)</f>
        <v>0.79869886135613966</v>
      </c>
      <c r="J18">
        <f>(P18+AT18*D18)</f>
        <v>27.718921661376953</v>
      </c>
      <c r="K18" s="1"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30.907129287719727</v>
      </c>
      <c r="P18" s="1">
        <v>27.718921661376953</v>
      </c>
      <c r="Q18" s="1">
        <v>30.999599456787109</v>
      </c>
      <c r="R18" s="1">
        <v>399.85195922851563</v>
      </c>
      <c r="S18" s="1">
        <v>396.680419921875</v>
      </c>
      <c r="T18" s="1">
        <v>4.3972229957580566</v>
      </c>
      <c r="U18" s="1">
        <v>33.149581909179688</v>
      </c>
      <c r="V18" s="1">
        <v>8.6738357543945313</v>
      </c>
      <c r="W18" s="1">
        <v>65.389923095703125</v>
      </c>
      <c r="X18" s="1">
        <v>300.394287109375</v>
      </c>
      <c r="Y18" s="1">
        <v>0.14610214531421661</v>
      </c>
      <c r="Z18" s="1">
        <v>0.23437550663948059</v>
      </c>
      <c r="AA18" s="1">
        <v>88.52001953125</v>
      </c>
      <c r="AB18" s="1">
        <v>16.977745056152344</v>
      </c>
      <c r="AC18" s="1">
        <v>9.792279452085495E-2</v>
      </c>
      <c r="AD18" s="1">
        <v>6.9897748529911041E-2</v>
      </c>
      <c r="AE18" s="1">
        <v>1.3898724690079689E-2</v>
      </c>
      <c r="AF18" s="1">
        <v>3.7408921867609024E-2</v>
      </c>
      <c r="AG18" s="1">
        <v>2.1965011954307556E-2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1.1043907614315256</v>
      </c>
      <c r="AP18">
        <f>(U18-T18)/(1000-U18)*AO18</f>
        <v>3.2842556572555005E-2</v>
      </c>
      <c r="AQ18">
        <f>(P18+273.15)</f>
        <v>300.86892166137693</v>
      </c>
      <c r="AR18">
        <f>(O18+273.15)</f>
        <v>304.0571292877197</v>
      </c>
      <c r="AS18">
        <f>(Y18*AK18+Z18*AL18)*AM18</f>
        <v>2.337634272777267E-2</v>
      </c>
      <c r="AT18">
        <f>((AS18+0.00000010773*(AR18^4-AQ18^4))-AP18*44100)/(L18*0.92*2*29.3+0.00000043092*AQ18^3)</f>
        <v>-11.094610657620514</v>
      </c>
      <c r="AU18">
        <f>0.61365*EXP(17.502*J18/(240.97+J18))</f>
        <v>3.7331004994094972</v>
      </c>
      <c r="AV18">
        <f>AU18*1000/AA18</f>
        <v>42.172386757004844</v>
      </c>
      <c r="AW18">
        <f>(AV18-U18)</f>
        <v>9.0228048478251566</v>
      </c>
      <c r="AX18">
        <f>IF(D18,P18,(O18+P18)/2)</f>
        <v>29.31302547454834</v>
      </c>
      <c r="AY18">
        <f>0.61365*EXP(17.502*AX18/(240.97+AX18))</f>
        <v>4.0951984937458947</v>
      </c>
      <c r="AZ18">
        <f>IF(AW18&lt;&gt;0,(1000-(AV18+U18)/2)/AW18*AP18,0)</f>
        <v>3.502865693879603</v>
      </c>
      <c r="BA18">
        <f>U18*AA18/1000</f>
        <v>2.9344016380533575</v>
      </c>
      <c r="BB18">
        <f>(AY18-BA18)</f>
        <v>1.1607968556925372</v>
      </c>
      <c r="BC18">
        <f>1/(1.6/F18+1.37/N18)</f>
        <v>2.4811745827644969</v>
      </c>
      <c r="BD18">
        <f>G18*AA18*0.001</f>
        <v>34.990018388459717</v>
      </c>
      <c r="BE18">
        <f>G18/S18</f>
        <v>0.99646467020927143</v>
      </c>
      <c r="BF18">
        <f>(1-AP18*AA18/AU18/F18)*100</f>
        <v>95.961717137974944</v>
      </c>
      <c r="BG18">
        <f>(S18-E18/(N18/1.35))</f>
        <v>399.68467646771848</v>
      </c>
      <c r="BH18">
        <f>E18*BF18/100/BG18</f>
        <v>-2.2869825028987146E-2</v>
      </c>
    </row>
    <row r="19" spans="1:60" x14ac:dyDescent="0.35">
      <c r="A19" s="1" t="s">
        <v>0</v>
      </c>
      <c r="B19" s="1" t="s">
        <v>5478</v>
      </c>
      <c r="K19" s="1">
        <v>2.72</v>
      </c>
    </row>
    <row r="20" spans="1:60" x14ac:dyDescent="0.35">
      <c r="A20" s="1" t="s">
        <v>0</v>
      </c>
      <c r="B20" s="1" t="s">
        <v>5477</v>
      </c>
      <c r="K20" s="1">
        <v>2.72</v>
      </c>
    </row>
    <row r="21" spans="1:60" x14ac:dyDescent="0.35">
      <c r="A21" s="1">
        <v>2</v>
      </c>
      <c r="B21" s="1" t="s">
        <v>5476</v>
      </c>
      <c r="C21" s="1">
        <v>555.0000008046627</v>
      </c>
      <c r="D21" s="1">
        <v>0</v>
      </c>
      <c r="E21">
        <f>(R21-S21*(1000-T21)/(1000-U21))*AO21</f>
        <v>-10.110485657999835</v>
      </c>
      <c r="F21">
        <f>IF(AZ21&lt;&gt;0,1/(1/AZ21-1/N21),0)</f>
        <v>16.329305982899466</v>
      </c>
      <c r="G21">
        <f>((BC21-AP21/2)*S21-E21)/(BC21+AP21/2)</f>
        <v>396.89448198921974</v>
      </c>
      <c r="H21">
        <f>AP21*1000</f>
        <v>31.24148545953183</v>
      </c>
      <c r="I21">
        <f>(AU21-BA21)</f>
        <v>0.78488243307801042</v>
      </c>
      <c r="J21">
        <f>(P21+AT21*D21)</f>
        <v>27.620326995849609</v>
      </c>
      <c r="K21" s="1"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30.865036010742188</v>
      </c>
      <c r="P21" s="1">
        <v>27.620326995849609</v>
      </c>
      <c r="Q21" s="1">
        <v>31.00482177734375</v>
      </c>
      <c r="R21" s="1">
        <v>399.95806884765625</v>
      </c>
      <c r="S21" s="1">
        <v>397.85772705078125</v>
      </c>
      <c r="T21" s="1">
        <v>5.7049241065979004</v>
      </c>
      <c r="U21" s="1">
        <v>33.062980651855469</v>
      </c>
      <c r="V21" s="1">
        <v>11.280567169189453</v>
      </c>
      <c r="W21" s="1">
        <v>65.376708984375</v>
      </c>
      <c r="X21" s="1">
        <v>300.34024047851563</v>
      </c>
      <c r="Y21" s="1">
        <v>26.283910751342773</v>
      </c>
      <c r="Z21" s="1">
        <v>0.13719707727432251</v>
      </c>
      <c r="AA21" s="1">
        <v>88.521064758300781</v>
      </c>
      <c r="AB21" s="1">
        <v>17.054813385009766</v>
      </c>
      <c r="AC21" s="1">
        <v>0.12302350252866745</v>
      </c>
      <c r="AD21" s="1">
        <v>9.460102766752243E-2</v>
      </c>
      <c r="AE21" s="1">
        <v>1.1025581508874893E-2</v>
      </c>
      <c r="AF21" s="1">
        <v>3.6741804331541061E-2</v>
      </c>
      <c r="AG21" s="1">
        <v>1.3136148452758789E-2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1.1041920605827777</v>
      </c>
      <c r="AP21">
        <f>(U21-T21)/(1000-U21)*AO21</f>
        <v>3.1241485459531829E-2</v>
      </c>
      <c r="AQ21">
        <f>(P21+273.15)</f>
        <v>300.77032699584959</v>
      </c>
      <c r="AR21">
        <f>(O21+273.15)</f>
        <v>304.01503601074216</v>
      </c>
      <c r="AS21">
        <f>(Y21*AK21+Z21*AL21)*AM21</f>
        <v>4.2054256262162539</v>
      </c>
      <c r="AT21">
        <f>((AS21+0.00000010773*(AR21^4-AQ21^4))-AP21*44100)/(L21*0.92*2*29.3+0.00000043092*AQ21^3)</f>
        <v>-10.502126894649361</v>
      </c>
      <c r="AU21">
        <f>0.61365*EXP(17.502*J21/(240.97+J21))</f>
        <v>3.7116526844633539</v>
      </c>
      <c r="AV21">
        <f>AU21*1000/AA21</f>
        <v>41.929598278078842</v>
      </c>
      <c r="AW21">
        <f>(AV21-U21)</f>
        <v>8.8666176262233733</v>
      </c>
      <c r="AX21">
        <f>IF(D21,P21,(O21+P21)/2)</f>
        <v>29.242681503295898</v>
      </c>
      <c r="AY21">
        <f>0.61365*EXP(17.502*AX21/(240.97+AX21))</f>
        <v>4.0785970362612112</v>
      </c>
      <c r="AZ21">
        <f>IF(AW21&lt;&gt;0,(1000-(AV21+U21)/2)/AW21*AP21,0)</f>
        <v>3.3913772923388854</v>
      </c>
      <c r="BA21">
        <f>U21*AA21/1000</f>
        <v>2.9267702513853435</v>
      </c>
      <c r="BB21">
        <f>(AY21-BA21)</f>
        <v>1.1518267848758676</v>
      </c>
      <c r="BC21">
        <f>1/(1.6/F21+1.37/N21)</f>
        <v>2.3920539281998208</v>
      </c>
      <c r="BD21">
        <f>G21*AA21*0.001</f>
        <v>35.133522142379967</v>
      </c>
      <c r="BE21">
        <f>G21/S21</f>
        <v>0.99757892081498123</v>
      </c>
      <c r="BF21">
        <f>(1-AP21*AA21/AU21/F21)*100</f>
        <v>95.437075878040517</v>
      </c>
      <c r="BG21">
        <f>(S21-E21/(N21/1.35))</f>
        <v>401.04652281238623</v>
      </c>
      <c r="BH21">
        <f>E21*BF21/100/BG21</f>
        <v>-2.405993150469897E-2</v>
      </c>
    </row>
    <row r="22" spans="1:60" x14ac:dyDescent="0.35">
      <c r="A22" s="1" t="s">
        <v>0</v>
      </c>
      <c r="B22" s="1" t="s">
        <v>5475</v>
      </c>
      <c r="K22" s="1">
        <v>2.72</v>
      </c>
    </row>
    <row r="23" spans="1:60" x14ac:dyDescent="0.35">
      <c r="A23" s="1" t="s">
        <v>0</v>
      </c>
      <c r="B23" s="1" t="s">
        <v>5474</v>
      </c>
      <c r="K23" s="1">
        <v>2.72</v>
      </c>
    </row>
    <row r="24" spans="1:60" x14ac:dyDescent="0.35">
      <c r="A24" s="1">
        <v>3</v>
      </c>
      <c r="B24" s="1" t="s">
        <v>5473</v>
      </c>
      <c r="C24" s="1">
        <v>760.0000008046627</v>
      </c>
      <c r="D24" s="1">
        <v>0</v>
      </c>
      <c r="E24">
        <f>(R24-S24*(1000-T24)/(1000-U24))*AO24</f>
        <v>-10.239498505172019</v>
      </c>
      <c r="F24">
        <f>IF(AZ24&lt;&gt;0,1/(1/AZ24-1/N24),0)</f>
        <v>14.340133829961188</v>
      </c>
      <c r="G24">
        <f>((BC24-AP24/2)*S24-E24)/(BC24+AP24/2)</f>
        <v>397.78819339436706</v>
      </c>
      <c r="H24">
        <f>AP24*1000</f>
        <v>29.846191295913268</v>
      </c>
      <c r="I24">
        <f>(AU24-BA24)</f>
        <v>0.77157808789576032</v>
      </c>
      <c r="J24">
        <f>(P24+AT24*D24)</f>
        <v>27.495567321777344</v>
      </c>
      <c r="K24" s="1"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30.768949508666992</v>
      </c>
      <c r="P24" s="1">
        <v>27.495567321777344</v>
      </c>
      <c r="Q24" s="1">
        <v>30.937583923339844</v>
      </c>
      <c r="R24" s="1">
        <v>399.99554443359375</v>
      </c>
      <c r="S24" s="1">
        <v>398.49761962890625</v>
      </c>
      <c r="T24" s="1">
        <v>6.7718005180358887</v>
      </c>
      <c r="U24" s="1">
        <v>32.909912109375</v>
      </c>
      <c r="V24" s="1">
        <v>13.463196754455566</v>
      </c>
      <c r="W24" s="1">
        <v>65.429069519042969</v>
      </c>
      <c r="X24" s="1">
        <v>300.3658447265625</v>
      </c>
      <c r="Y24" s="1">
        <v>49.236038208007813</v>
      </c>
      <c r="Z24" s="1">
        <v>4.1158821433782578E-2</v>
      </c>
      <c r="AA24" s="1">
        <v>88.517074584960938</v>
      </c>
      <c r="AB24" s="1">
        <v>16.929588317871094</v>
      </c>
      <c r="AC24" s="1">
        <v>0.13890732824802399</v>
      </c>
      <c r="AD24" s="1">
        <v>1.9129389896988869E-2</v>
      </c>
      <c r="AE24" s="1">
        <v>3.9077107794582844E-3</v>
      </c>
      <c r="AF24" s="1">
        <v>2.587277814745903E-2</v>
      </c>
      <c r="AG24" s="1">
        <v>1.1330081149935722E-2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1.104286193847656</v>
      </c>
      <c r="AP24">
        <f>(U24-T24)/(1000-U24)*AO24</f>
        <v>2.9846191295913267E-2</v>
      </c>
      <c r="AQ24">
        <f>(P24+273.15)</f>
        <v>300.64556732177732</v>
      </c>
      <c r="AR24">
        <f>(O24+273.15)</f>
        <v>303.91894950866697</v>
      </c>
      <c r="AS24">
        <f>(Y24*AK24+Z24*AL24)*AM24</f>
        <v>7.8777659371994559</v>
      </c>
      <c r="AT24">
        <f>((AS24+0.00000010773*(AR24^4-AQ24^4))-AP24*44100)/(L24*0.92*2*29.3+0.00000043092*AQ24^3)</f>
        <v>-9.9879242450579095</v>
      </c>
      <c r="AU24">
        <f>0.61365*EXP(17.502*J24/(240.97+J24))</f>
        <v>3.6846672326658165</v>
      </c>
      <c r="AV24">
        <f>AU24*1000/AA24</f>
        <v>41.626626839426095</v>
      </c>
      <c r="AW24">
        <f>(AV24-U24)</f>
        <v>8.7167147300510948</v>
      </c>
      <c r="AX24">
        <f>IF(D24,P24,(O24+P24)/2)</f>
        <v>29.132258415222168</v>
      </c>
      <c r="AY24">
        <f>0.61365*EXP(17.502*AX24/(240.97+AX24))</f>
        <v>4.0526550896600799</v>
      </c>
      <c r="AZ24">
        <f>IF(AW24&lt;&gt;0,(1000-(AV24+U24)/2)/AW24*AP24,0)</f>
        <v>3.2964111234307003</v>
      </c>
      <c r="BA24">
        <f>U24*AA24/1000</f>
        <v>2.9130891447700562</v>
      </c>
      <c r="BB24">
        <f>(AY24-BA24)</f>
        <v>1.1395659448900237</v>
      </c>
      <c r="BC24">
        <f>1/(1.6/F24+1.37/N24)</f>
        <v>2.316732544790562</v>
      </c>
      <c r="BD24">
        <f>G24*AA24*0.001</f>
        <v>35.211047183706057</v>
      </c>
      <c r="BE24">
        <f>G24/S24</f>
        <v>0.9982197478740279</v>
      </c>
      <c r="BF24">
        <f>(1-AP24*AA24/AU24/F24)*100</f>
        <v>95.000063439860611</v>
      </c>
      <c r="BG24">
        <f>(S24-E24/(N24/1.35))</f>
        <v>401.72710538643935</v>
      </c>
      <c r="BH24">
        <f>E24*BF24/100/BG24</f>
        <v>-2.4214273683324527E-2</v>
      </c>
    </row>
    <row r="25" spans="1:60" x14ac:dyDescent="0.35">
      <c r="A25" s="1" t="s">
        <v>0</v>
      </c>
      <c r="B25" s="1" t="s">
        <v>5472</v>
      </c>
      <c r="K25" s="1">
        <v>2.72</v>
      </c>
    </row>
    <row r="26" spans="1:60" x14ac:dyDescent="0.35">
      <c r="A26" s="1" t="s">
        <v>0</v>
      </c>
      <c r="B26" s="1" t="s">
        <v>5471</v>
      </c>
      <c r="K26" s="1">
        <v>2.72</v>
      </c>
    </row>
    <row r="27" spans="1:60" x14ac:dyDescent="0.35">
      <c r="A27" s="1">
        <v>4</v>
      </c>
      <c r="B27" s="1" t="s">
        <v>5470</v>
      </c>
      <c r="C27" s="1">
        <v>965.0000008046627</v>
      </c>
      <c r="D27" s="1">
        <v>0</v>
      </c>
      <c r="E27">
        <f>(R27-S27*(1000-T27)/(1000-U27))*AO27</f>
        <v>-10.368865000168411</v>
      </c>
      <c r="F27">
        <f>IF(AZ27&lt;&gt;0,1/(1/AZ27-1/N27),0)</f>
        <v>13.81581496730195</v>
      </c>
      <c r="G27">
        <f>((BC27-AP27/2)*S27-E27)/(BC27+AP27/2)</f>
        <v>398.37508079447792</v>
      </c>
      <c r="H27">
        <f>AP27*1000</f>
        <v>28.949521437069912</v>
      </c>
      <c r="I27">
        <f>(AU27-BA27)</f>
        <v>0.75488277156897654</v>
      </c>
      <c r="J27">
        <f>(P27+AT27*D27)</f>
        <v>27.459192276000977</v>
      </c>
      <c r="K27" s="1"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30.692794799804688</v>
      </c>
      <c r="P27" s="1">
        <v>27.459192276000977</v>
      </c>
      <c r="Q27" s="1">
        <v>30.8692626953125</v>
      </c>
      <c r="R27" s="1">
        <v>399.9530029296875</v>
      </c>
      <c r="S27" s="1">
        <v>398.8856201171875</v>
      </c>
      <c r="T27" s="1">
        <v>7.6611876487731934</v>
      </c>
      <c r="U27" s="1">
        <v>33.011650085449219</v>
      </c>
      <c r="V27" s="1">
        <v>15.297060966491699</v>
      </c>
      <c r="W27" s="1">
        <v>65.914222717285156</v>
      </c>
      <c r="X27" s="1">
        <v>300.36245727539063</v>
      </c>
      <c r="Y27" s="1">
        <v>100.8416748046875</v>
      </c>
      <c r="Z27" s="1">
        <v>0.12347934395074844</v>
      </c>
      <c r="AA27" s="1">
        <v>88.512657165527344</v>
      </c>
      <c r="AB27" s="1">
        <v>16.990530014038086</v>
      </c>
      <c r="AC27" s="1">
        <v>0.1393795907497406</v>
      </c>
      <c r="AD27" s="1">
        <v>3.8445785641670227E-2</v>
      </c>
      <c r="AE27" s="1">
        <v>3.9218086749315262E-3</v>
      </c>
      <c r="AF27" s="1">
        <v>3.18475142121315E-2</v>
      </c>
      <c r="AG27" s="1">
        <v>1.5263577923178673E-2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1.1042737399830536</v>
      </c>
      <c r="AP27">
        <f>(U27-T27)/(1000-U27)*AO27</f>
        <v>2.894952143706991E-2</v>
      </c>
      <c r="AQ27">
        <f>(P27+273.15)</f>
        <v>300.60919227600095</v>
      </c>
      <c r="AR27">
        <f>(O27+273.15)</f>
        <v>303.84279479980466</v>
      </c>
      <c r="AS27">
        <f>(Y27*AK27+Z27*AL27)*AM27</f>
        <v>16.134667608112068</v>
      </c>
      <c r="AT27">
        <f>((AS27+0.00000010773*(AR27^4-AQ27^4))-AP27*44100)/(L27*0.92*2*29.3+0.00000043092*AQ27^3)</f>
        <v>-9.6160323862649424</v>
      </c>
      <c r="AU27">
        <f>0.61365*EXP(17.502*J27/(240.97+J27))</f>
        <v>3.6768316380506945</v>
      </c>
      <c r="AV27">
        <f>AU27*1000/AA27</f>
        <v>41.540179176574249</v>
      </c>
      <c r="AW27">
        <f>(AV27-U27)</f>
        <v>8.52852909112503</v>
      </c>
      <c r="AX27">
        <f>IF(D27,P27,(O27+P27)/2)</f>
        <v>29.075993537902832</v>
      </c>
      <c r="AY27">
        <f>0.61365*EXP(17.502*AX27/(240.97+AX27))</f>
        <v>4.0394920717267029</v>
      </c>
      <c r="AZ27">
        <f>IF(AW27&lt;&gt;0,(1000-(AV27+U27)/2)/AW27*AP27,0)</f>
        <v>3.2679025010743747</v>
      </c>
      <c r="BA27">
        <f>U27*AA27/1000</f>
        <v>2.9219488664817179</v>
      </c>
      <c r="BB27">
        <f>(AY27-BA27)</f>
        <v>1.117543205244985</v>
      </c>
      <c r="BC27">
        <f>1/(1.6/F27+1.37/N27)</f>
        <v>2.2942265633980639</v>
      </c>
      <c r="BD27">
        <f>G27*AA27*0.001</f>
        <v>35.261236949650886</v>
      </c>
      <c r="BE27">
        <f>G27/S27</f>
        <v>0.99872008591696138</v>
      </c>
      <c r="BF27">
        <f>(1-AP27*AA27/AU27/F27)*100</f>
        <v>94.955751016003887</v>
      </c>
      <c r="BG27">
        <f>(S27-E27/(N27/1.35))</f>
        <v>402.15590740937404</v>
      </c>
      <c r="BH27">
        <f>E27*BF27/100/BG27</f>
        <v>-2.4482628382039243E-2</v>
      </c>
    </row>
    <row r="28" spans="1:60" x14ac:dyDescent="0.35">
      <c r="A28" s="1" t="s">
        <v>0</v>
      </c>
      <c r="B28" s="1" t="s">
        <v>5469</v>
      </c>
      <c r="K28" s="1">
        <v>2.72</v>
      </c>
    </row>
    <row r="29" spans="1:60" x14ac:dyDescent="0.35">
      <c r="A29" s="1" t="s">
        <v>0</v>
      </c>
      <c r="B29" s="1" t="s">
        <v>5468</v>
      </c>
      <c r="K29" s="1">
        <v>2.72</v>
      </c>
    </row>
    <row r="30" spans="1:60" x14ac:dyDescent="0.35">
      <c r="A30" s="1">
        <v>5</v>
      </c>
      <c r="B30" s="1" t="s">
        <v>5467</v>
      </c>
      <c r="C30" s="1">
        <v>1170.0000008046627</v>
      </c>
      <c r="D30" s="1">
        <v>0</v>
      </c>
      <c r="E30">
        <f>(R30-S30*(1000-T30)/(1000-U30))*AO30</f>
        <v>-10.287623497889172</v>
      </c>
      <c r="F30">
        <f>IF(AZ30&lt;&gt;0,1/(1/AZ30-1/N30),0)</f>
        <v>14.011604333838338</v>
      </c>
      <c r="G30">
        <f>((BC30-AP30/2)*S30-E30)/(BC30+AP30/2)</f>
        <v>398.58901258907093</v>
      </c>
      <c r="H30">
        <f>AP30*1000</f>
        <v>28.355802514021835</v>
      </c>
      <c r="I30">
        <f>(AU30-BA30)</f>
        <v>0.73683650395567257</v>
      </c>
      <c r="J30">
        <f>(P30+AT30*D30)</f>
        <v>27.483274459838867</v>
      </c>
      <c r="K30" s="1"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30.654331207275391</v>
      </c>
      <c r="P30" s="1">
        <v>27.483274459838867</v>
      </c>
      <c r="Q30" s="1">
        <v>30.826789855957031</v>
      </c>
      <c r="R30" s="1">
        <v>399.96270751953125</v>
      </c>
      <c r="S30" s="1">
        <v>399.03237915039063</v>
      </c>
      <c r="T30" s="1">
        <v>8.4483413696289063</v>
      </c>
      <c r="U30" s="1">
        <v>33.274028778076172</v>
      </c>
      <c r="V30" s="1">
        <v>16.905941009521484</v>
      </c>
      <c r="W30" s="1">
        <v>66.584518432617188</v>
      </c>
      <c r="X30" s="1">
        <v>300.33984375</v>
      </c>
      <c r="Y30" s="1">
        <v>150.83563232421875</v>
      </c>
      <c r="Z30" s="1">
        <v>6.4026214182376862E-2</v>
      </c>
      <c r="AA30" s="1">
        <v>88.512908935546875</v>
      </c>
      <c r="AB30" s="1">
        <v>17.018610000610352</v>
      </c>
      <c r="AC30" s="1">
        <v>0.14227455854415894</v>
      </c>
      <c r="AD30" s="1">
        <v>6.3743077218532562E-2</v>
      </c>
      <c r="AE30" s="1">
        <v>4.7172941267490387E-3</v>
      </c>
      <c r="AF30" s="1">
        <v>6.2965400516986847E-2</v>
      </c>
      <c r="AG30" s="1">
        <v>1.0997049510478973E-2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1.1041906020220587</v>
      </c>
      <c r="AP30">
        <f>(U30-T30)/(1000-U30)*AO30</f>
        <v>2.8355802514021835E-2</v>
      </c>
      <c r="AQ30">
        <f>(P30+273.15)</f>
        <v>300.63327445983884</v>
      </c>
      <c r="AR30">
        <f>(O30+273.15)</f>
        <v>303.80433120727537</v>
      </c>
      <c r="AS30">
        <f>(Y30*AK30+Z30*AL30)*AM30</f>
        <v>24.133700632444743</v>
      </c>
      <c r="AT30">
        <f>((AS30+0.00000010773*(AR30^4-AQ30^4))-AP30*44100)/(L30*0.92*2*29.3+0.00000043092*AQ30^3)</f>
        <v>-9.3527356890004789</v>
      </c>
      <c r="AU30">
        <f>0.61365*EXP(17.502*J30/(240.97+J30))</f>
        <v>3.6820175831082946</v>
      </c>
      <c r="AV30">
        <f>AU30*1000/AA30</f>
        <v>41.598650720986448</v>
      </c>
      <c r="AW30">
        <f>(AV30-U30)</f>
        <v>8.3246219429102766</v>
      </c>
      <c r="AX30">
        <f>IF(D30,P30,(O30+P30)/2)</f>
        <v>29.068802833557129</v>
      </c>
      <c r="AY30">
        <f>0.61365*EXP(17.502*AX30/(240.97+AX30))</f>
        <v>4.0378125151591497</v>
      </c>
      <c r="AZ30">
        <f>IF(AW30&lt;&gt;0,(1000-(AV30+U30)/2)/AW30*AP30,0)</f>
        <v>3.2787392922367671</v>
      </c>
      <c r="BA30">
        <f>U30*AA30/1000</f>
        <v>2.9451810791526221</v>
      </c>
      <c r="BB30">
        <f>(AY30-BA30)</f>
        <v>1.0926314360065277</v>
      </c>
      <c r="BC30">
        <f>1/(1.6/F30+1.37/N30)</f>
        <v>2.3027759054123411</v>
      </c>
      <c r="BD30">
        <f>G30*AA30*0.001</f>
        <v>35.280272974005982</v>
      </c>
      <c r="BE30">
        <f>G30/S30</f>
        <v>0.9988888957776717</v>
      </c>
      <c r="BF30">
        <f>(1-AP30*AA30/AU30/F30)*100</f>
        <v>95.135089737134066</v>
      </c>
      <c r="BG30">
        <f>(S30-E30/(N30/1.35))</f>
        <v>402.2770432858963</v>
      </c>
      <c r="BH30">
        <f>E30*BF30/100/BG30</f>
        <v>-2.432935214645018E-2</v>
      </c>
    </row>
    <row r="31" spans="1:60" x14ac:dyDescent="0.35">
      <c r="A31" s="1" t="s">
        <v>0</v>
      </c>
      <c r="B31" s="1" t="s">
        <v>5466</v>
      </c>
      <c r="K31" s="1">
        <v>2.72</v>
      </c>
    </row>
    <row r="32" spans="1:60" x14ac:dyDescent="0.35">
      <c r="A32" s="1" t="s">
        <v>0</v>
      </c>
      <c r="B32" s="1" t="s">
        <v>5465</v>
      </c>
      <c r="K32" s="1">
        <v>2.72</v>
      </c>
    </row>
    <row r="33" spans="1:60" x14ac:dyDescent="0.35">
      <c r="A33" s="1">
        <v>6</v>
      </c>
      <c r="B33" s="1" t="s">
        <v>5464</v>
      </c>
      <c r="C33" s="1">
        <v>1375.0000008046627</v>
      </c>
      <c r="D33" s="1">
        <v>0</v>
      </c>
      <c r="E33">
        <f>(R33-S33*(1000-T33)/(1000-U33))*AO33</f>
        <v>-10.047171649131927</v>
      </c>
      <c r="F33">
        <f>IF(AZ33&lt;&gt;0,1/(1/AZ33-1/N33),0)</f>
        <v>14.396524839698319</v>
      </c>
      <c r="G33">
        <f>((BC33-AP33/2)*S33-E33)/(BC33+AP33/2)</f>
        <v>398.31718003161564</v>
      </c>
      <c r="H33">
        <f>AP33*1000</f>
        <v>28.11814143368375</v>
      </c>
      <c r="I33">
        <f>(AU33-BA33)</f>
        <v>0.72575352429277507</v>
      </c>
      <c r="J33">
        <f>(P33+AT33*D33)</f>
        <v>27.630840301513672</v>
      </c>
      <c r="K33" s="1"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30.649147033691406</v>
      </c>
      <c r="P33" s="1">
        <v>27.630840301513672</v>
      </c>
      <c r="Q33" s="1">
        <v>30.812297821044922</v>
      </c>
      <c r="R33" s="1">
        <v>399.8740234375</v>
      </c>
      <c r="S33" s="1">
        <v>398.81729125976563</v>
      </c>
      <c r="T33" s="1">
        <v>9.1552619934082031</v>
      </c>
      <c r="U33" s="1">
        <v>33.760578155517578</v>
      </c>
      <c r="V33" s="1">
        <v>18.325578689575195</v>
      </c>
      <c r="W33" s="1">
        <v>67.576675415039063</v>
      </c>
      <c r="X33" s="1">
        <v>300.33871459960938</v>
      </c>
      <c r="Y33" s="1">
        <v>300.19967651367188</v>
      </c>
      <c r="Z33" s="1">
        <v>0.10404128581285477</v>
      </c>
      <c r="AA33" s="1">
        <v>88.510955810546875</v>
      </c>
      <c r="AB33" s="1">
        <v>17.094171524047852</v>
      </c>
      <c r="AC33" s="1">
        <v>0.13796833157539368</v>
      </c>
      <c r="AD33" s="1">
        <v>6.6263772547245026E-2</v>
      </c>
      <c r="AE33" s="1">
        <v>8.8810613378882408E-3</v>
      </c>
      <c r="AF33" s="1">
        <v>3.5747800022363663E-2</v>
      </c>
      <c r="AG33" s="1">
        <v>1.8301032483577728E-2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1.1041864507338577</v>
      </c>
      <c r="AP33">
        <f>(U33-T33)/(1000-U33)*AO33</f>
        <v>2.8118141433683751E-2</v>
      </c>
      <c r="AQ33">
        <f>(P33+273.15)</f>
        <v>300.78084030151365</v>
      </c>
      <c r="AR33">
        <f>(O33+273.15)</f>
        <v>303.79914703369138</v>
      </c>
      <c r="AS33">
        <f>(Y33*AK33+Z33*AL33)*AM33</f>
        <v>48.031947168589795</v>
      </c>
      <c r="AT33">
        <f>((AS33+0.00000010773*(AR33^4-AQ33^4))-AP33*44100)/(L33*0.92*2*29.3+0.00000043092*AQ33^3)</f>
        <v>-9.0950887751431164</v>
      </c>
      <c r="AU33">
        <f>0.61365*EXP(17.502*J33/(240.97+J33))</f>
        <v>3.7139345655543057</v>
      </c>
      <c r="AV33">
        <f>AU33*1000/AA33</f>
        <v>41.960167885925792</v>
      </c>
      <c r="AW33">
        <f>(AV33-U33)</f>
        <v>8.1995897304082135</v>
      </c>
      <c r="AX33">
        <f>IF(D33,P33,(O33+P33)/2)</f>
        <v>29.139993667602539</v>
      </c>
      <c r="AY33">
        <f>0.61365*EXP(17.502*AX33/(240.97+AX33))</f>
        <v>4.0544676522927974</v>
      </c>
      <c r="AZ33">
        <f>IF(AW33&lt;&gt;0,(1000-(AV33+U33)/2)/AW33*AP33,0)</f>
        <v>3.2993819202961783</v>
      </c>
      <c r="BA33">
        <f>U33*AA33/1000</f>
        <v>2.9881810412615306</v>
      </c>
      <c r="BB33">
        <f>(AY33-BA33)</f>
        <v>1.0662866110312668</v>
      </c>
      <c r="BC33">
        <f>1/(1.6/F33+1.37/N33)</f>
        <v>2.3190806130793469</v>
      </c>
      <c r="BD33">
        <f>G33*AA33*0.001</f>
        <v>35.255434320359981</v>
      </c>
      <c r="BE33">
        <f>G33/S33</f>
        <v>0.99874601417965037</v>
      </c>
      <c r="BF33">
        <f>(1-AP33*AA33/AU33/F33)*100</f>
        <v>95.345299705253936</v>
      </c>
      <c r="BG33">
        <f>(S33-E33/(N33/1.35))</f>
        <v>401.98611810494486</v>
      </c>
      <c r="BH33">
        <f>E33*BF33/100/BG33</f>
        <v>-2.3830439632906073E-2</v>
      </c>
    </row>
    <row r="34" spans="1:60" x14ac:dyDescent="0.35">
      <c r="A34" s="1" t="s">
        <v>0</v>
      </c>
      <c r="B34" s="1" t="s">
        <v>5463</v>
      </c>
      <c r="K34" s="1">
        <v>2.72</v>
      </c>
    </row>
    <row r="35" spans="1:60" x14ac:dyDescent="0.35">
      <c r="A35" s="1" t="s">
        <v>0</v>
      </c>
      <c r="B35" s="1" t="s">
        <v>5462</v>
      </c>
      <c r="K35" s="1">
        <v>2.72</v>
      </c>
    </row>
    <row r="36" spans="1:60" x14ac:dyDescent="0.35">
      <c r="A36" s="1">
        <v>7</v>
      </c>
      <c r="B36" s="1" t="s">
        <v>5461</v>
      </c>
      <c r="C36" s="1">
        <v>1580.0000008046627</v>
      </c>
      <c r="D36" s="1">
        <v>0</v>
      </c>
      <c r="E36">
        <f>(R36-S36*(1000-T36)/(1000-U36))*AO36</f>
        <v>-9.8391732391747961</v>
      </c>
      <c r="F36">
        <f>IF(AZ36&lt;&gt;0,1/(1/AZ36-1/N36),0)</f>
        <v>15.844077960235758</v>
      </c>
      <c r="G36">
        <f>((BC36-AP36/2)*S36-E36)/(BC36+AP36/2)</f>
        <v>398.36297838434797</v>
      </c>
      <c r="H36">
        <f>AP36*1000</f>
        <v>28.153700247491482</v>
      </c>
      <c r="I36">
        <f>(AU36-BA36)</f>
        <v>0.71101062585360619</v>
      </c>
      <c r="J36">
        <f>(P36+AT36*D36)</f>
        <v>27.829183578491211</v>
      </c>
      <c r="K36" s="1"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30.662803649902344</v>
      </c>
      <c r="P36" s="1">
        <v>27.829183578491211</v>
      </c>
      <c r="Q36" s="1">
        <v>30.813346862792969</v>
      </c>
      <c r="R36" s="1">
        <v>400.20700073242188</v>
      </c>
      <c r="S36" s="1">
        <v>398.94589233398438</v>
      </c>
      <c r="T36" s="1">
        <v>9.7997808456420898</v>
      </c>
      <c r="U36" s="1">
        <v>34.417156219482422</v>
      </c>
      <c r="V36" s="1">
        <v>19.599782943725586</v>
      </c>
      <c r="W36" s="1">
        <v>68.835090637207031</v>
      </c>
      <c r="X36" s="1">
        <v>300.36697387695313</v>
      </c>
      <c r="Y36" s="1">
        <v>499.07879638671875</v>
      </c>
      <c r="Z36" s="1">
        <v>0.15777941048145294</v>
      </c>
      <c r="AA36" s="1">
        <v>88.508293151855469</v>
      </c>
      <c r="AB36" s="1">
        <v>16.982954025268555</v>
      </c>
      <c r="AC36" s="1">
        <v>0.13823993504047394</v>
      </c>
      <c r="AD36" s="1">
        <v>3.5431422293186188E-2</v>
      </c>
      <c r="AE36" s="1">
        <v>4.1149468161165714E-3</v>
      </c>
      <c r="AF36" s="1">
        <v>1.7797457054257393E-2</v>
      </c>
      <c r="AG36" s="1">
        <v>1.7539141699671745E-2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1.104290345135857</v>
      </c>
      <c r="AP36">
        <f>(U36-T36)/(1000-U36)*AO36</f>
        <v>2.8153700247491482E-2</v>
      </c>
      <c r="AQ36">
        <f>(P36+273.15)</f>
        <v>300.97918357849119</v>
      </c>
      <c r="AR36">
        <f>(O36+273.15)</f>
        <v>303.81280364990232</v>
      </c>
      <c r="AS36">
        <f>(Y36*AK36+Z36*AL36)*AM36</f>
        <v>79.852605637030138</v>
      </c>
      <c r="AT36">
        <f>((AS36+0.00000010773*(AR36^4-AQ36^4))-AP36*44100)/(L36*0.92*2*29.3+0.00000043092*AQ36^3)</f>
        <v>-8.8724776925124971</v>
      </c>
      <c r="AU36">
        <f>0.61365*EXP(17.502*J36/(240.97+J36))</f>
        <v>3.7572143779807621</v>
      </c>
      <c r="AV36">
        <f>AU36*1000/AA36</f>
        <v>42.450421810015399</v>
      </c>
      <c r="AW36">
        <f>(AV36-U36)</f>
        <v>8.0332655905329773</v>
      </c>
      <c r="AX36">
        <f>IF(D36,P36,(O36+P36)/2)</f>
        <v>29.245993614196777</v>
      </c>
      <c r="AY36">
        <f>0.61365*EXP(17.502*AX36/(240.97+AX36))</f>
        <v>4.0793773892388021</v>
      </c>
      <c r="AZ36">
        <f>IF(AW36&lt;&gt;0,(1000-(AV36+U36)/2)/AW36*AP36,0)</f>
        <v>3.3699429661703504</v>
      </c>
      <c r="BA36">
        <f>U36*AA36/1000</f>
        <v>3.0462037521271559</v>
      </c>
      <c r="BB36">
        <f>(AY36-BA36)</f>
        <v>1.0331736371116462</v>
      </c>
      <c r="BC36">
        <f>1/(1.6/F36+1.37/N36)</f>
        <v>2.3750061859451672</v>
      </c>
      <c r="BD36">
        <f>G36*AA36*0.001</f>
        <v>35.258427271688134</v>
      </c>
      <c r="BE36">
        <f>G36/S36</f>
        <v>0.99853886464095132</v>
      </c>
      <c r="BF36">
        <f>(1-AP36*AA36/AU36/F36)*100</f>
        <v>95.814122623525108</v>
      </c>
      <c r="BG36">
        <f>(S36-E36/(N36/1.35))</f>
        <v>402.049117538399</v>
      </c>
      <c r="BH36">
        <f>E36*BF36/100/BG36</f>
        <v>-2.3448173621780477E-2</v>
      </c>
    </row>
    <row r="37" spans="1:60" x14ac:dyDescent="0.35">
      <c r="A37" s="1" t="s">
        <v>0</v>
      </c>
      <c r="B37" s="1" t="s">
        <v>5460</v>
      </c>
      <c r="K37" s="1">
        <v>2.72</v>
      </c>
    </row>
    <row r="38" spans="1:60" x14ac:dyDescent="0.35">
      <c r="A38" s="1" t="s">
        <v>0</v>
      </c>
      <c r="B38" s="1" t="s">
        <v>5459</v>
      </c>
      <c r="K38" s="1">
        <v>2.72</v>
      </c>
    </row>
    <row r="39" spans="1:60" x14ac:dyDescent="0.35">
      <c r="A39" s="1">
        <v>8</v>
      </c>
      <c r="B39" s="1" t="s">
        <v>5458</v>
      </c>
      <c r="C39" s="1">
        <v>1785.0000008046627</v>
      </c>
      <c r="D39" s="1">
        <v>0</v>
      </c>
      <c r="E39">
        <f>(R39-S39*(1000-T39)/(1000-U39))*AO39</f>
        <v>-9.72363080833642</v>
      </c>
      <c r="F39">
        <f>IF(AZ39&lt;&gt;0,1/(1/AZ39-1/N39),0)</f>
        <v>18.733214610147694</v>
      </c>
      <c r="G39">
        <f>((BC39-AP39/2)*S39-E39)/(BC39+AP39/2)</f>
        <v>397.88275852668966</v>
      </c>
      <c r="H39">
        <f>AP39*1000</f>
        <v>28.402724539868231</v>
      </c>
      <c r="I39">
        <f>(AU39-BA39)</f>
        <v>0.69323994800754907</v>
      </c>
      <c r="J39">
        <f>(P39+AT39*D39)</f>
        <v>28.069686889648438</v>
      </c>
      <c r="K39" s="1"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30.701562881469727</v>
      </c>
      <c r="P39" s="1">
        <v>28.069686889648438</v>
      </c>
      <c r="Q39" s="1">
        <v>30.834814071655273</v>
      </c>
      <c r="R39" s="1">
        <v>399.9710693359375</v>
      </c>
      <c r="S39" s="1">
        <v>398.52603149414063</v>
      </c>
      <c r="T39" s="1">
        <v>10.401971817016602</v>
      </c>
      <c r="U39" s="1">
        <v>35.218761444091797</v>
      </c>
      <c r="V39" s="1">
        <v>20.757417678833008</v>
      </c>
      <c r="W39" s="1">
        <v>70.279998779296875</v>
      </c>
      <c r="X39" s="1">
        <v>300.33929443359375</v>
      </c>
      <c r="Y39" s="1">
        <v>749.50048828125</v>
      </c>
      <c r="Z39" s="1">
        <v>0.12233593314886093</v>
      </c>
      <c r="AA39" s="1">
        <v>88.505203247070313</v>
      </c>
      <c r="AB39" s="1">
        <v>17.026811599731445</v>
      </c>
      <c r="AC39" s="1">
        <v>0.12495677918195724</v>
      </c>
      <c r="AD39" s="1">
        <v>2.8256731107831001E-2</v>
      </c>
      <c r="AE39" s="1">
        <v>8.0902623012661934E-3</v>
      </c>
      <c r="AF39" s="1">
        <v>3.4531347453594208E-2</v>
      </c>
      <c r="AG39" s="1">
        <v>2.4293908849358559E-2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1.1041885824764472</v>
      </c>
      <c r="AP39">
        <f>(U39-T39)/(1000-U39)*AO39</f>
        <v>2.8402724539868231E-2</v>
      </c>
      <c r="AQ39">
        <f>(P39+273.15)</f>
        <v>301.21968688964841</v>
      </c>
      <c r="AR39">
        <f>(O39+273.15)</f>
        <v>303.8515628814697</v>
      </c>
      <c r="AS39">
        <f>(Y39*AK39+Z39*AL39)*AM39</f>
        <v>119.92007544457738</v>
      </c>
      <c r="AT39">
        <f>((AS39+0.00000010773*(AR39^4-AQ39^4))-AP39*44100)/(L39*0.92*2*29.3+0.00000043092*AQ39^3)</f>
        <v>-8.6603410140002808</v>
      </c>
      <c r="AU39">
        <f>0.61365*EXP(17.502*J39/(240.97+J39))</f>
        <v>3.810283587726977</v>
      </c>
      <c r="AV39">
        <f>AU39*1000/AA39</f>
        <v>43.051520678284014</v>
      </c>
      <c r="AW39">
        <f>(AV39-U39)</f>
        <v>7.832759234192217</v>
      </c>
      <c r="AX39">
        <f>IF(D39,P39,(O39+P39)/2)</f>
        <v>29.385624885559082</v>
      </c>
      <c r="AY39">
        <f>0.61365*EXP(17.502*AX39/(240.97+AX39))</f>
        <v>4.1123939905258942</v>
      </c>
      <c r="AZ39">
        <f>IF(AW39&lt;&gt;0,(1000-(AV39+U39)/2)/AW39*AP39,0)</f>
        <v>3.4842357708819489</v>
      </c>
      <c r="BA39">
        <f>U39*AA39/1000</f>
        <v>3.1170436397194279</v>
      </c>
      <c r="BB39">
        <f>(AY39-BA39)</f>
        <v>0.99535035080646628</v>
      </c>
      <c r="BC39">
        <f>1/(1.6/F39+1.37/N39)</f>
        <v>2.4662297562349926</v>
      </c>
      <c r="BD39">
        <f>G39*AA39*0.001</f>
        <v>35.214694411909669</v>
      </c>
      <c r="BE39">
        <f>G39/S39</f>
        <v>0.99838586963807807</v>
      </c>
      <c r="BF39">
        <f>(1-AP39*AA39/AU39/F39)*100</f>
        <v>96.478244536226569</v>
      </c>
      <c r="BG39">
        <f>(S39-E39/(N39/1.35))</f>
        <v>401.59281520343762</v>
      </c>
      <c r="BH39">
        <f>E39*BF39/100/BG39</f>
        <v>-2.3359950561651317E-2</v>
      </c>
    </row>
    <row r="40" spans="1:60" x14ac:dyDescent="0.35">
      <c r="A40" s="1" t="s">
        <v>0</v>
      </c>
      <c r="B40" s="1" t="s">
        <v>5457</v>
      </c>
      <c r="K40" s="1">
        <v>2.72</v>
      </c>
    </row>
    <row r="41" spans="1:60" x14ac:dyDescent="0.35">
      <c r="A41" s="1" t="s">
        <v>0</v>
      </c>
      <c r="B41" s="1" t="s">
        <v>5456</v>
      </c>
      <c r="K41" s="1">
        <v>2.72</v>
      </c>
    </row>
    <row r="42" spans="1:60" x14ac:dyDescent="0.35">
      <c r="A42" s="1">
        <v>9</v>
      </c>
      <c r="B42" s="1" t="s">
        <v>5455</v>
      </c>
      <c r="C42" s="1">
        <v>1990.5000007934868</v>
      </c>
      <c r="D42" s="1">
        <v>0</v>
      </c>
      <c r="E42">
        <f>(R42-S42*(1000-T42)/(1000-U42))*AO42</f>
        <v>-9.7852085754747478</v>
      </c>
      <c r="F42">
        <f>IF(AZ42&lt;&gt;0,1/(1/AZ42-1/N42),0)</f>
        <v>23.52501766574224</v>
      </c>
      <c r="G42">
        <f>((BC42-AP42/2)*S42-E42)/(BC42+AP42/2)</f>
        <v>397.8223777812467</v>
      </c>
      <c r="H42">
        <f>AP42*1000</f>
        <v>28.7779426549913</v>
      </c>
      <c r="I42">
        <f>(AU42-BA42)</f>
        <v>0.67523212624134565</v>
      </c>
      <c r="J42">
        <f>(P42+AT42*D42)</f>
        <v>28.345188140869141</v>
      </c>
      <c r="K42" s="1"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30.757978439331055</v>
      </c>
      <c r="P42" s="1">
        <v>28.345188140869141</v>
      </c>
      <c r="Q42" s="1">
        <v>30.871936798095703</v>
      </c>
      <c r="R42" s="1">
        <v>399.9947509765625</v>
      </c>
      <c r="S42" s="1">
        <v>398.47149658203125</v>
      </c>
      <c r="T42" s="1">
        <v>10.997015953063965</v>
      </c>
      <c r="U42" s="1">
        <v>36.117900848388672</v>
      </c>
      <c r="V42" s="1">
        <v>21.874391555786133</v>
      </c>
      <c r="W42" s="1">
        <v>71.842857360839844</v>
      </c>
      <c r="X42" s="1">
        <v>300.34307861328125</v>
      </c>
      <c r="Y42" s="1">
        <v>1000.6384887695313</v>
      </c>
      <c r="Z42" s="1">
        <v>5.6022617965936661E-2</v>
      </c>
      <c r="AA42" s="1">
        <v>88.505859375</v>
      </c>
      <c r="AB42" s="1">
        <v>17.099285125732422</v>
      </c>
      <c r="AC42" s="1">
        <v>0.12884318828582764</v>
      </c>
      <c r="AD42" s="1">
        <v>4.1584145277738571E-2</v>
      </c>
      <c r="AE42" s="1">
        <v>4.2863497510552406E-3</v>
      </c>
      <c r="AF42" s="1">
        <v>2.9264481738209724E-2</v>
      </c>
      <c r="AG42" s="1">
        <v>1.9169721752405167E-2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1.104202494901769</v>
      </c>
      <c r="AP42">
        <f>(U42-T42)/(1000-U42)*AO42</f>
        <v>2.8777942654991298E-2</v>
      </c>
      <c r="AQ42">
        <f>(P42+273.15)</f>
        <v>301.49518814086912</v>
      </c>
      <c r="AR42">
        <f>(O42+273.15)</f>
        <v>303.90797843933103</v>
      </c>
      <c r="AS42">
        <f>(Y42*AK42+Z42*AL42)*AM42</f>
        <v>160.1021546245629</v>
      </c>
      <c r="AT42">
        <f>((AS42+0.00000010773*(AR42^4-AQ42^4))-AP42*44100)/(L42*0.92*2*29.3+0.00000043092*AQ42^3)</f>
        <v>-8.4924975072344715</v>
      </c>
      <c r="AU42">
        <f>0.61365*EXP(17.502*J42/(240.97+J42))</f>
        <v>3.8718779796490268</v>
      </c>
      <c r="AV42">
        <f>AU42*1000/AA42</f>
        <v>43.747137274198423</v>
      </c>
      <c r="AW42">
        <f>(AV42-U42)</f>
        <v>7.6292364258097507</v>
      </c>
      <c r="AX42">
        <f>IF(D42,P42,(O42+P42)/2)</f>
        <v>29.551583290100098</v>
      </c>
      <c r="AY42">
        <f>0.61365*EXP(17.502*AX42/(240.97+AX42))</f>
        <v>4.1519385783478491</v>
      </c>
      <c r="AZ42">
        <f>IF(AW42&lt;&gt;0,(1000-(AV42+U42)/2)/AW42*AP42,0)</f>
        <v>3.6214327842702279</v>
      </c>
      <c r="BA42">
        <f>U42*AA42/1000</f>
        <v>3.1966458534076811</v>
      </c>
      <c r="BB42">
        <f>(AY42-BA42)</f>
        <v>0.95529272494016793</v>
      </c>
      <c r="BC42">
        <f>1/(1.6/F42+1.37/N42)</f>
        <v>2.5767874062149434</v>
      </c>
      <c r="BD42">
        <f>G42*AA42*0.001</f>
        <v>35.209611424135147</v>
      </c>
      <c r="BE42">
        <f>G42/S42</f>
        <v>0.99837097808412267</v>
      </c>
      <c r="BF42">
        <f>(1-AP42*AA42/AU42/F42)*100</f>
        <v>97.203723288692416</v>
      </c>
      <c r="BG42">
        <f>(S42-E42/(N42/1.35))</f>
        <v>401.55770160594176</v>
      </c>
      <c r="BH42">
        <f>E42*BF42/100/BG42</f>
        <v>-2.3686725541276817E-2</v>
      </c>
    </row>
    <row r="43" spans="1:60" x14ac:dyDescent="0.35">
      <c r="A43" s="1" t="s">
        <v>0</v>
      </c>
      <c r="B43" s="1" t="s">
        <v>5454</v>
      </c>
      <c r="K43" s="1">
        <v>2.72</v>
      </c>
    </row>
    <row r="44" spans="1:60" x14ac:dyDescent="0.35">
      <c r="A44" s="1" t="s">
        <v>0</v>
      </c>
      <c r="B44" s="1" t="s">
        <v>5453</v>
      </c>
      <c r="K44" s="1">
        <v>2.72</v>
      </c>
    </row>
    <row r="45" spans="1:60" x14ac:dyDescent="0.35">
      <c r="A45" s="1">
        <v>10</v>
      </c>
      <c r="B45" s="1" t="s">
        <v>5452</v>
      </c>
      <c r="C45" s="1">
        <v>2195.5000007934868</v>
      </c>
      <c r="D45" s="1">
        <v>0</v>
      </c>
      <c r="E45">
        <f>(R45-S45*(1000-T45)/(1000-U45))*AO45</f>
        <v>-9.4679962963341264</v>
      </c>
      <c r="F45">
        <f>IF(AZ45&lt;&gt;0,1/(1/AZ45-1/N45),0)</f>
        <v>30.87589899527886</v>
      </c>
      <c r="G45">
        <f>((BC45-AP45/2)*S45-E45)/(BC45+AP45/2)</f>
        <v>397.21778812733368</v>
      </c>
      <c r="H45">
        <f>AP45*1000</f>
        <v>29.22509279125039</v>
      </c>
      <c r="I45">
        <f>(AU45-BA45)</f>
        <v>0.65999131930727861</v>
      </c>
      <c r="J45">
        <f>(P45+AT45*D45)</f>
        <v>28.641141891479492</v>
      </c>
      <c r="K45" s="1"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30.830940246582031</v>
      </c>
      <c r="P45" s="1">
        <v>28.641141891479492</v>
      </c>
      <c r="Q45" s="1">
        <v>30.926305770874023</v>
      </c>
      <c r="R45" s="1">
        <v>399.97830200195313</v>
      </c>
      <c r="S45" s="1">
        <v>398.01824951171875</v>
      </c>
      <c r="T45" s="1">
        <v>11.56112003326416</v>
      </c>
      <c r="U45" s="1">
        <v>37.0496826171875</v>
      </c>
      <c r="V45" s="1">
        <v>22.900192260742188</v>
      </c>
      <c r="W45" s="1">
        <v>73.387771606445313</v>
      </c>
      <c r="X45" s="1">
        <v>300.31936645507813</v>
      </c>
      <c r="Y45" s="1">
        <v>1249.5113525390625</v>
      </c>
      <c r="Z45" s="1">
        <v>0.13147889077663422</v>
      </c>
      <c r="AA45" s="1">
        <v>88.503311157226563</v>
      </c>
      <c r="AB45" s="1">
        <v>17.114677429199219</v>
      </c>
      <c r="AC45" s="1">
        <v>0.11788757145404816</v>
      </c>
      <c r="AD45" s="1">
        <v>3.3659297972917557E-2</v>
      </c>
      <c r="AE45" s="1">
        <v>7.3370910249650478E-3</v>
      </c>
      <c r="AF45" s="1">
        <v>6.8064287304878235E-2</v>
      </c>
      <c r="AG45" s="1">
        <v>2.0741524174809456E-2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1.1041153178495515</v>
      </c>
      <c r="AP45">
        <f>(U45-T45)/(1000-U45)*AO45</f>
        <v>2.9225092791250389E-2</v>
      </c>
      <c r="AQ45">
        <f>(P45+273.15)</f>
        <v>301.79114189147947</v>
      </c>
      <c r="AR45">
        <f>(O45+273.15)</f>
        <v>303.98094024658201</v>
      </c>
      <c r="AS45">
        <f>(Y45*AK45+Z45*AL45)*AM45</f>
        <v>199.92181193764918</v>
      </c>
      <c r="AT45">
        <f>((AS45+0.00000010773*(AR45^4-AQ45^4))-AP45*44100)/(L45*0.92*2*29.3+0.00000043092*AQ45^3)</f>
        <v>-8.3527572018740877</v>
      </c>
      <c r="AU45">
        <f>0.61365*EXP(17.502*J45/(240.97+J45))</f>
        <v>3.9390109082527123</v>
      </c>
      <c r="AV45">
        <f>AU45*1000/AA45</f>
        <v>44.506932641819922</v>
      </c>
      <c r="AW45">
        <f>(AV45-U45)</f>
        <v>7.4572500246324225</v>
      </c>
      <c r="AX45">
        <f>IF(D45,P45,(O45+P45)/2)</f>
        <v>29.736041069030762</v>
      </c>
      <c r="AY45">
        <f>0.61365*EXP(17.502*AX45/(240.97+AX45))</f>
        <v>4.1962797826595617</v>
      </c>
      <c r="AZ45">
        <f>IF(AW45&lt;&gt;0,(1000-(AV45+U45)/2)/AW45*AP45,0)</f>
        <v>3.7592065271124913</v>
      </c>
      <c r="BA45">
        <f>U45*AA45/1000</f>
        <v>3.2790195889454337</v>
      </c>
      <c r="BB45">
        <f>(AY45-BA45)</f>
        <v>0.91726019371412804</v>
      </c>
      <c r="BC45">
        <f>1/(1.6/F45+1.37/N45)</f>
        <v>2.68898318036082</v>
      </c>
      <c r="BD45">
        <f>G45*AA45*0.001</f>
        <v>35.155089499818708</v>
      </c>
      <c r="BE45">
        <f>G45/S45</f>
        <v>0.99798888270734554</v>
      </c>
      <c r="BF45">
        <f>(1-AP45*AA45/AU45/F45)*100</f>
        <v>97.873288287516033</v>
      </c>
      <c r="BG45">
        <f>(S45-E45/(N45/1.35))</f>
        <v>401.00440739591028</v>
      </c>
      <c r="BH45">
        <f>E45*BF45/100/BG45</f>
        <v>-2.3108572223281127E-2</v>
      </c>
    </row>
    <row r="46" spans="1:60" x14ac:dyDescent="0.35">
      <c r="A46" s="1" t="s">
        <v>0</v>
      </c>
      <c r="B46" s="1" t="s">
        <v>5451</v>
      </c>
      <c r="K46" s="1">
        <v>2.72</v>
      </c>
    </row>
    <row r="47" spans="1:60" x14ac:dyDescent="0.35">
      <c r="A47" s="1" t="s">
        <v>0</v>
      </c>
      <c r="B47" s="1" t="s">
        <v>5450</v>
      </c>
      <c r="K47" s="1">
        <v>2.72</v>
      </c>
    </row>
    <row r="48" spans="1:60" x14ac:dyDescent="0.35">
      <c r="A48" s="1">
        <v>11</v>
      </c>
      <c r="B48" s="1" t="s">
        <v>5449</v>
      </c>
      <c r="C48" s="1">
        <v>2402.000000782311</v>
      </c>
      <c r="D48" s="1">
        <v>0</v>
      </c>
      <c r="E48">
        <f>(R48-S48*(1000-T48)/(1000-U48))*AO48</f>
        <v>-9.3483151673095826</v>
      </c>
      <c r="F48">
        <f>IF(AZ48&lt;&gt;0,1/(1/AZ48-1/N48),0)</f>
        <v>65.536685888036374</v>
      </c>
      <c r="G48">
        <f>((BC48-AP48/2)*S48-E48)/(BC48+AP48/2)</f>
        <v>396.6212156128401</v>
      </c>
      <c r="H48">
        <f>AP48*1000</f>
        <v>30.037855680720192</v>
      </c>
      <c r="I48">
        <f>(AU48-BA48)</f>
        <v>0.63395605881499062</v>
      </c>
      <c r="J48">
        <f>(P48+AT48*D48)</f>
        <v>28.993640899658203</v>
      </c>
      <c r="K48" s="1"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30.927707672119141</v>
      </c>
      <c r="P48" s="1">
        <v>28.993640899658203</v>
      </c>
      <c r="Q48" s="1">
        <v>30.997896194458008</v>
      </c>
      <c r="R48" s="1">
        <v>399.85711669921875</v>
      </c>
      <c r="S48" s="1">
        <v>397.509521484375</v>
      </c>
      <c r="T48" s="1">
        <v>12.098166465759277</v>
      </c>
      <c r="U48" s="1">
        <v>38.262554168701172</v>
      </c>
      <c r="V48" s="1">
        <v>23.831815719604492</v>
      </c>
      <c r="W48" s="1">
        <v>75.372261047363281</v>
      </c>
      <c r="X48" s="1">
        <v>300.31967163085938</v>
      </c>
      <c r="Y48" s="1">
        <v>1599.413818359375</v>
      </c>
      <c r="Z48" s="1">
        <v>0.17492933571338654</v>
      </c>
      <c r="AA48" s="1">
        <v>88.502639770507813</v>
      </c>
      <c r="AB48" s="1">
        <v>17.316394805908203</v>
      </c>
      <c r="AC48" s="1">
        <v>0.115117147564888</v>
      </c>
      <c r="AD48" s="1">
        <v>3.9354540407657623E-2</v>
      </c>
      <c r="AE48" s="1">
        <v>7.2167119942605495E-3</v>
      </c>
      <c r="AF48" s="1">
        <v>4.7139208763837814E-2</v>
      </c>
      <c r="AG48" s="1">
        <v>2.5938730686903E-2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1.1041164398193355</v>
      </c>
      <c r="AP48">
        <f>(U48-T48)/(1000-U48)*AO48</f>
        <v>3.0037855680720191E-2</v>
      </c>
      <c r="AQ48">
        <f>(P48+273.15)</f>
        <v>302.14364089965818</v>
      </c>
      <c r="AR48">
        <f>(O48+273.15)</f>
        <v>304.07770767211912</v>
      </c>
      <c r="AS48">
        <f>(Y48*AK48+Z48*AL48)*AM48</f>
        <v>255.90620521755045</v>
      </c>
      <c r="AT48">
        <f>((AS48+0.00000010773*(AR48^4-AQ48^4))-AP48*44100)/(L48*0.92*2*29.3+0.00000043092*AQ48^3)</f>
        <v>-8.2154240764848048</v>
      </c>
      <c r="AU48">
        <f>0.61365*EXP(17.502*J48/(240.97+J48))</f>
        <v>4.0202931071070926</v>
      </c>
      <c r="AV48">
        <f>AU48*1000/AA48</f>
        <v>45.42568580476167</v>
      </c>
      <c r="AW48">
        <f>(AV48-U48)</f>
        <v>7.1631316360604984</v>
      </c>
      <c r="AX48">
        <f>IF(D48,P48,(O48+P48)/2)</f>
        <v>29.960674285888672</v>
      </c>
      <c r="AY48">
        <f>0.61365*EXP(17.502*AX48/(240.97+AX48))</f>
        <v>4.2508355789755541</v>
      </c>
      <c r="AZ48">
        <f>IF(AW48&lt;&gt;0,(1000-(AV48+U48)/2)/AW48*AP48,0)</f>
        <v>4.0179281221893959</v>
      </c>
      <c r="BA48">
        <f>U48*AA48/1000</f>
        <v>3.386337048292102</v>
      </c>
      <c r="BB48">
        <f>(AY48-BA48)</f>
        <v>0.86449853068345206</v>
      </c>
      <c r="BC48">
        <f>1/(1.6/F48+1.37/N48)</f>
        <v>2.9029157091011477</v>
      </c>
      <c r="BD48">
        <f>G48*AA48*0.001</f>
        <v>35.102024570724097</v>
      </c>
      <c r="BE48">
        <f>G48/S48</f>
        <v>0.99776532177589661</v>
      </c>
      <c r="BF48">
        <f>(1-AP48*AA48/AU48/F48)*100</f>
        <v>98.99101907052308</v>
      </c>
      <c r="BG48">
        <f>(S48-E48/(N48/1.35))</f>
        <v>400.45793254908756</v>
      </c>
      <c r="BH48">
        <f>E48*BF48/100/BG48</f>
        <v>-2.3108525759842926E-2</v>
      </c>
    </row>
    <row r="49" spans="1:60" x14ac:dyDescent="0.35">
      <c r="A49" s="1" t="s">
        <v>0</v>
      </c>
      <c r="B49" s="1" t="s">
        <v>5448</v>
      </c>
      <c r="K49" s="1">
        <v>2.72</v>
      </c>
    </row>
    <row r="50" spans="1:60" x14ac:dyDescent="0.35">
      <c r="A50" s="1" t="s">
        <v>0</v>
      </c>
      <c r="B50" s="1" t="s">
        <v>5443</v>
      </c>
      <c r="K50" s="1">
        <v>2.72</v>
      </c>
    </row>
    <row r="51" spans="1:60" x14ac:dyDescent="0.35">
      <c r="A51" s="1">
        <v>12</v>
      </c>
      <c r="B51" s="1" t="s">
        <v>5447</v>
      </c>
      <c r="C51" s="1">
        <v>2608.000000782311</v>
      </c>
      <c r="D51" s="1">
        <v>0</v>
      </c>
      <c r="E51">
        <f>(R51-S51*(1000-T51)/(1000-U51))*AO51</f>
        <v>-9.5034980965424509</v>
      </c>
      <c r="F51">
        <f>IF(AZ51&lt;&gt;0,1/(1/AZ51-1/N51),0)</f>
        <v>-607.08324372108495</v>
      </c>
      <c r="G51">
        <f>((BC51-AP51/2)*S51-E51)/(BC51+AP51/2)</f>
        <v>396.56362923307819</v>
      </c>
      <c r="H51">
        <f>AP51*1000</f>
        <v>31.149705954005999</v>
      </c>
      <c r="I51">
        <f>(AU51-BA51)</f>
        <v>0.61190093251161048</v>
      </c>
      <c r="J51">
        <f>(P51+AT51*D51)</f>
        <v>29.445499420166016</v>
      </c>
      <c r="K51" s="1"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31.067861557006836</v>
      </c>
      <c r="P51" s="1">
        <v>29.445499420166016</v>
      </c>
      <c r="Q51" s="1">
        <v>31.104724884033203</v>
      </c>
      <c r="R51" s="1">
        <v>400.07870483398438</v>
      </c>
      <c r="S51" s="1">
        <v>397.47259521484375</v>
      </c>
      <c r="T51" s="1">
        <v>12.624268531799316</v>
      </c>
      <c r="U51" s="1">
        <v>39.714218139648438</v>
      </c>
      <c r="V51" s="1">
        <v>24.669591903686523</v>
      </c>
      <c r="W51" s="1">
        <v>77.607147216796875</v>
      </c>
      <c r="X51" s="1">
        <v>300.34136962890625</v>
      </c>
      <c r="Y51" s="1">
        <v>1999.660888671875</v>
      </c>
      <c r="Z51" s="1">
        <v>4.5733772218227386E-2</v>
      </c>
      <c r="AA51" s="1">
        <v>88.500343322753906</v>
      </c>
      <c r="AB51" s="1">
        <v>17.610195159912109</v>
      </c>
      <c r="AC51" s="1">
        <v>9.9208332598209381E-2</v>
      </c>
      <c r="AD51" s="1">
        <v>4.5222591608762741E-2</v>
      </c>
      <c r="AE51" s="1">
        <v>1.0278640314936638E-2</v>
      </c>
      <c r="AF51" s="1">
        <v>8.1036724150180817E-2</v>
      </c>
      <c r="AG51" s="1">
        <v>2.9404487460851669E-2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1.1041962118709785</v>
      </c>
      <c r="AP51">
        <f>(U51-T51)/(1000-U51)*AO51</f>
        <v>3.1149705954005999E-2</v>
      </c>
      <c r="AQ51">
        <f>(P51+273.15)</f>
        <v>302.59549942016599</v>
      </c>
      <c r="AR51">
        <f>(O51+273.15)</f>
        <v>304.21786155700681</v>
      </c>
      <c r="AS51">
        <f>(Y51*AK51+Z51*AL51)*AM51</f>
        <v>319.94573503615538</v>
      </c>
      <c r="AT51">
        <f>((AS51+0.00000010773*(AR51^4-AQ51^4))-AP51*44100)/(L51*0.92*2*29.3+0.00000043092*AQ51^3)</f>
        <v>-8.1230424916987349</v>
      </c>
      <c r="AU51">
        <f>0.61365*EXP(17.502*J51/(240.97+J51))</f>
        <v>4.1266228726652381</v>
      </c>
      <c r="AV51">
        <f>AU51*1000/AA51</f>
        <v>46.628326148021408</v>
      </c>
      <c r="AW51">
        <f>(AV51-U51)</f>
        <v>6.9141080083729705</v>
      </c>
      <c r="AX51">
        <f>IF(D51,P51,(O51+P51)/2)</f>
        <v>30.256680488586426</v>
      </c>
      <c r="AY51">
        <f>0.61365*EXP(17.502*AX51/(240.97+AX51))</f>
        <v>4.323668791695809</v>
      </c>
      <c r="AZ51">
        <f>IF(AW51&lt;&gt;0,(1000-(AV51+U51)/2)/AW51*AP51,0)</f>
        <v>4.3107416726744008</v>
      </c>
      <c r="BA51">
        <f>U51*AA51/1000</f>
        <v>3.5147219401536276</v>
      </c>
      <c r="BB51">
        <f>(AY51-BA51)</f>
        <v>0.80894685154218138</v>
      </c>
      <c r="BC51">
        <f>1/(1.6/F51+1.37/N51)</f>
        <v>3.1502822053762904</v>
      </c>
      <c r="BD51">
        <f>G51*AA51*0.001</f>
        <v>35.096017336444703</v>
      </c>
      <c r="BE51">
        <f>G51/S51</f>
        <v>0.997713135464662</v>
      </c>
      <c r="BF51">
        <f>(1-AP51*AA51/AU51/F51)*100</f>
        <v>100.11004134243883</v>
      </c>
      <c r="BG51">
        <f>(S51-E51/(N51/1.35))</f>
        <v>400.46995018628343</v>
      </c>
      <c r="BH51">
        <f>E51*BF51/100/BG51</f>
        <v>-2.3756978192748301E-2</v>
      </c>
    </row>
    <row r="52" spans="1:60" x14ac:dyDescent="0.35">
      <c r="A52" s="1" t="s">
        <v>0</v>
      </c>
      <c r="B52" s="1" t="s">
        <v>5446</v>
      </c>
      <c r="K52" s="1">
        <v>2.7363200000000001</v>
      </c>
    </row>
    <row r="53" spans="1:60" x14ac:dyDescent="0.35">
      <c r="A53" s="1" t="s">
        <v>0</v>
      </c>
      <c r="B53" s="1" t="s">
        <v>5445</v>
      </c>
    </row>
    <row r="54" spans="1:60" x14ac:dyDescent="0.35">
      <c r="A54" s="1" t="s">
        <v>0</v>
      </c>
      <c r="B54" s="1" t="s">
        <v>5444</v>
      </c>
    </row>
    <row r="55" spans="1:60" x14ac:dyDescent="0.35">
      <c r="A55" s="1" t="s">
        <v>0</v>
      </c>
      <c r="B55" s="1" t="s">
        <v>5443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D21DE-C5F9-4079-B0D7-FC328DB81A83}">
  <dimension ref="A1:BH55"/>
  <sheetViews>
    <sheetView zoomScale="46" workbookViewId="0">
      <selection activeCell="K18" sqref="K18:K51"/>
    </sheetView>
  </sheetViews>
  <sheetFormatPr defaultRowHeight="14.5" x14ac:dyDescent="0.35"/>
  <sheetData>
    <row r="1" spans="1:60" x14ac:dyDescent="0.35">
      <c r="A1" s="1" t="s">
        <v>398</v>
      </c>
    </row>
    <row r="2" spans="1:60" x14ac:dyDescent="0.35">
      <c r="A2" s="1" t="s">
        <v>2875</v>
      </c>
    </row>
    <row r="3" spans="1:60" x14ac:dyDescent="0.35">
      <c r="A3" s="1" t="s">
        <v>69</v>
      </c>
      <c r="B3" s="1" t="s">
        <v>396</v>
      </c>
    </row>
    <row r="4" spans="1:60" x14ac:dyDescent="0.35">
      <c r="A4" s="1" t="s">
        <v>67</v>
      </c>
      <c r="B4" s="1" t="s">
        <v>66</v>
      </c>
      <c r="C4" s="1">
        <v>1</v>
      </c>
      <c r="D4" s="1">
        <v>0.15999999642372131</v>
      </c>
    </row>
    <row r="5" spans="1:60" x14ac:dyDescent="0.35">
      <c r="A5" s="1" t="s">
        <v>65</v>
      </c>
      <c r="B5" s="1">
        <v>4</v>
      </c>
    </row>
    <row r="6" spans="1:60" x14ac:dyDescent="0.35">
      <c r="A6" s="1" t="s">
        <v>64</v>
      </c>
      <c r="B6" s="1" t="s">
        <v>395</v>
      </c>
    </row>
    <row r="7" spans="1:60" x14ac:dyDescent="0.35">
      <c r="A7" s="1" t="s">
        <v>0</v>
      </c>
      <c r="B7" s="1" t="s">
        <v>62</v>
      </c>
    </row>
    <row r="9" spans="1:60" x14ac:dyDescent="0.35">
      <c r="A9" s="1" t="s">
        <v>61</v>
      </c>
      <c r="B9" s="1" t="s">
        <v>60</v>
      </c>
      <c r="C9" s="1" t="s">
        <v>59</v>
      </c>
      <c r="D9" s="1" t="s">
        <v>58</v>
      </c>
      <c r="E9" s="1" t="s">
        <v>57</v>
      </c>
      <c r="F9" s="1" t="s">
        <v>56</v>
      </c>
      <c r="G9" s="1" t="s">
        <v>55</v>
      </c>
      <c r="H9" s="1" t="s">
        <v>54</v>
      </c>
      <c r="I9" s="1" t="s">
        <v>53</v>
      </c>
      <c r="J9" s="1" t="s">
        <v>52</v>
      </c>
      <c r="K9" s="1" t="s">
        <v>51</v>
      </c>
      <c r="L9" s="1" t="s">
        <v>50</v>
      </c>
      <c r="M9" s="1" t="s">
        <v>49</v>
      </c>
      <c r="N9" s="1" t="s">
        <v>48</v>
      </c>
      <c r="O9" s="1" t="s">
        <v>47</v>
      </c>
      <c r="P9" s="1" t="s">
        <v>46</v>
      </c>
      <c r="Q9" s="1" t="s">
        <v>45</v>
      </c>
      <c r="R9" s="1" t="s">
        <v>44</v>
      </c>
      <c r="S9" s="1" t="s">
        <v>43</v>
      </c>
      <c r="T9" s="1" t="s">
        <v>42</v>
      </c>
      <c r="U9" s="1" t="s">
        <v>41</v>
      </c>
      <c r="V9" s="1" t="s">
        <v>40</v>
      </c>
      <c r="W9" s="1" t="s">
        <v>39</v>
      </c>
      <c r="X9" s="1" t="s">
        <v>38</v>
      </c>
      <c r="Y9" s="1" t="s">
        <v>37</v>
      </c>
      <c r="Z9" s="1" t="s">
        <v>36</v>
      </c>
      <c r="AA9" s="1" t="s">
        <v>35</v>
      </c>
      <c r="AB9" s="1" t="s">
        <v>34</v>
      </c>
      <c r="AC9" s="1" t="s">
        <v>33</v>
      </c>
      <c r="AD9" s="1" t="s">
        <v>394</v>
      </c>
      <c r="AE9" s="1" t="s">
        <v>393</v>
      </c>
      <c r="AF9" s="1" t="s">
        <v>392</v>
      </c>
      <c r="AG9" s="1" t="s">
        <v>391</v>
      </c>
      <c r="AH9" s="1" t="s">
        <v>32</v>
      </c>
      <c r="AI9" s="1" t="s">
        <v>31</v>
      </c>
      <c r="AJ9" s="1" t="s">
        <v>30</v>
      </c>
      <c r="AK9" s="1" t="s">
        <v>29</v>
      </c>
      <c r="AL9" s="1" t="s">
        <v>28</v>
      </c>
      <c r="AM9" s="1" t="s">
        <v>27</v>
      </c>
      <c r="AN9" s="1" t="s">
        <v>26</v>
      </c>
      <c r="AO9" s="1" t="s">
        <v>25</v>
      </c>
      <c r="AP9" s="1" t="s">
        <v>24</v>
      </c>
      <c r="AQ9" s="1" t="s">
        <v>23</v>
      </c>
      <c r="AR9" s="1" t="s">
        <v>22</v>
      </c>
      <c r="AS9" s="1" t="s">
        <v>21</v>
      </c>
      <c r="AT9" s="1" t="s">
        <v>20</v>
      </c>
      <c r="AU9" s="1" t="s">
        <v>19</v>
      </c>
      <c r="AV9" s="1" t="s">
        <v>18</v>
      </c>
      <c r="AW9" s="1" t="s">
        <v>17</v>
      </c>
      <c r="AX9" s="1" t="s">
        <v>16</v>
      </c>
      <c r="AY9" s="1" t="s">
        <v>15</v>
      </c>
      <c r="AZ9" s="1" t="s">
        <v>14</v>
      </c>
      <c r="BA9" s="1" t="s">
        <v>13</v>
      </c>
      <c r="BB9" s="1" t="s">
        <v>12</v>
      </c>
      <c r="BC9" s="1" t="s">
        <v>11</v>
      </c>
      <c r="BD9" s="1" t="s">
        <v>10</v>
      </c>
      <c r="BE9" s="1" t="s">
        <v>9</v>
      </c>
      <c r="BF9" s="1" t="s">
        <v>8</v>
      </c>
      <c r="BG9" s="1" t="s">
        <v>7</v>
      </c>
      <c r="BH9" s="1" t="s">
        <v>6</v>
      </c>
    </row>
    <row r="10" spans="1:60" x14ac:dyDescent="0.35">
      <c r="A10" s="1" t="s">
        <v>5</v>
      </c>
      <c r="B10" s="1" t="s">
        <v>5</v>
      </c>
      <c r="C10" s="1" t="s">
        <v>5</v>
      </c>
      <c r="D10" s="1" t="s">
        <v>5</v>
      </c>
      <c r="E10" s="1" t="s">
        <v>4</v>
      </c>
      <c r="F10" s="1" t="s">
        <v>4</v>
      </c>
      <c r="G10" s="1" t="s">
        <v>4</v>
      </c>
      <c r="H10" s="1" t="s">
        <v>4</v>
      </c>
      <c r="I10" s="1" t="s">
        <v>4</v>
      </c>
      <c r="J10" s="1" t="s">
        <v>4</v>
      </c>
      <c r="K10" s="1" t="s">
        <v>5</v>
      </c>
      <c r="L10" s="1" t="s">
        <v>4</v>
      </c>
      <c r="M10" s="1" t="s">
        <v>5</v>
      </c>
      <c r="N10" s="1" t="s">
        <v>4</v>
      </c>
      <c r="O10" s="1" t="s">
        <v>5</v>
      </c>
      <c r="P10" s="1" t="s">
        <v>5</v>
      </c>
      <c r="Q10" s="1" t="s">
        <v>5</v>
      </c>
      <c r="R10" s="1" t="s">
        <v>5</v>
      </c>
      <c r="S10" s="1" t="s">
        <v>5</v>
      </c>
      <c r="T10" s="1" t="s">
        <v>5</v>
      </c>
      <c r="U10" s="1" t="s">
        <v>5</v>
      </c>
      <c r="V10" s="1" t="s">
        <v>5</v>
      </c>
      <c r="W10" s="1" t="s">
        <v>5</v>
      </c>
      <c r="X10" s="1" t="s">
        <v>5</v>
      </c>
      <c r="Y10" s="1" t="s">
        <v>5</v>
      </c>
      <c r="Z10" s="1" t="s">
        <v>5</v>
      </c>
      <c r="AA10" s="1" t="s">
        <v>5</v>
      </c>
      <c r="AB10" s="1" t="s">
        <v>5</v>
      </c>
      <c r="AC10" s="1" t="s">
        <v>5</v>
      </c>
      <c r="AD10" s="1" t="s">
        <v>5</v>
      </c>
      <c r="AE10" s="1" t="s">
        <v>5</v>
      </c>
      <c r="AF10" s="1" t="s">
        <v>5</v>
      </c>
      <c r="AG10" s="1" t="s">
        <v>5</v>
      </c>
      <c r="AH10" s="1" t="s">
        <v>5</v>
      </c>
      <c r="AI10" s="1" t="s">
        <v>5</v>
      </c>
      <c r="AJ10" s="1" t="s">
        <v>5</v>
      </c>
      <c r="AK10" s="1" t="s">
        <v>5</v>
      </c>
      <c r="AL10" s="1" t="s">
        <v>5</v>
      </c>
      <c r="AM10" s="1" t="s">
        <v>5</v>
      </c>
      <c r="AN10" s="1" t="s">
        <v>5</v>
      </c>
      <c r="AO10" s="1" t="s">
        <v>4</v>
      </c>
      <c r="AP10" s="1" t="s">
        <v>4</v>
      </c>
      <c r="AQ10" s="1" t="s">
        <v>4</v>
      </c>
      <c r="AR10" s="1" t="s">
        <v>4</v>
      </c>
      <c r="AS10" s="1" t="s">
        <v>4</v>
      </c>
      <c r="AT10" s="1" t="s">
        <v>4</v>
      </c>
      <c r="AU10" s="1" t="s">
        <v>4</v>
      </c>
      <c r="AV10" s="1" t="s">
        <v>4</v>
      </c>
      <c r="AW10" s="1" t="s">
        <v>4</v>
      </c>
      <c r="AX10" s="1" t="s">
        <v>4</v>
      </c>
      <c r="AY10" s="1" t="s">
        <v>4</v>
      </c>
      <c r="AZ10" s="1" t="s">
        <v>4</v>
      </c>
      <c r="BA10" s="1" t="s">
        <v>4</v>
      </c>
      <c r="BB10" s="1" t="s">
        <v>4</v>
      </c>
      <c r="BC10" s="1" t="s">
        <v>4</v>
      </c>
      <c r="BD10" s="1" t="s">
        <v>4</v>
      </c>
      <c r="BE10" s="1" t="s">
        <v>4</v>
      </c>
      <c r="BF10" s="1" t="s">
        <v>4</v>
      </c>
      <c r="BG10" s="1" t="s">
        <v>4</v>
      </c>
      <c r="BH10" s="1" t="s">
        <v>4</v>
      </c>
    </row>
    <row r="11" spans="1:60" x14ac:dyDescent="0.35">
      <c r="A11" s="1" t="s">
        <v>0</v>
      </c>
      <c r="B11" s="1" t="s">
        <v>2874</v>
      </c>
    </row>
    <row r="12" spans="1:60" x14ac:dyDescent="0.35">
      <c r="A12" s="1" t="s">
        <v>0</v>
      </c>
      <c r="B12" s="1" t="s">
        <v>2873</v>
      </c>
    </row>
    <row r="13" spans="1:60" x14ac:dyDescent="0.35">
      <c r="A13" s="1" t="s">
        <v>0</v>
      </c>
      <c r="B13" s="1" t="s">
        <v>2872</v>
      </c>
    </row>
    <row r="14" spans="1:60" x14ac:dyDescent="0.35">
      <c r="A14" s="1" t="s">
        <v>0</v>
      </c>
      <c r="B14" s="1" t="s">
        <v>2871</v>
      </c>
    </row>
    <row r="15" spans="1:60" x14ac:dyDescent="0.35">
      <c r="A15" s="1" t="s">
        <v>0</v>
      </c>
      <c r="B15" s="1" t="s">
        <v>2870</v>
      </c>
    </row>
    <row r="16" spans="1:60" x14ac:dyDescent="0.35">
      <c r="A16" s="1" t="s">
        <v>0</v>
      </c>
      <c r="B16" s="1" t="s">
        <v>2869</v>
      </c>
    </row>
    <row r="17" spans="1:60" x14ac:dyDescent="0.35">
      <c r="A17" s="1" t="s">
        <v>0</v>
      </c>
      <c r="B17" s="1" t="s">
        <v>2868</v>
      </c>
    </row>
    <row r="18" spans="1:60" x14ac:dyDescent="0.35">
      <c r="A18" s="1">
        <v>1</v>
      </c>
      <c r="B18" s="1" t="s">
        <v>2867</v>
      </c>
      <c r="C18" s="1">
        <v>377.00000243633986</v>
      </c>
      <c r="D18" s="1">
        <v>0</v>
      </c>
      <c r="E18">
        <f>(R18-S18*(1000-T18)/(1000-U18))*AO18</f>
        <v>-2.3156922566648439</v>
      </c>
      <c r="F18">
        <f>IF(AZ18&lt;&gt;0,1/(1/AZ18-1/N18),0)</f>
        <v>4.7374215216429434</v>
      </c>
      <c r="G18">
        <f>((BC18-AP18/2)*S18-E18)/(BC18+AP18/2)</f>
        <v>384.02341147420526</v>
      </c>
      <c r="H18">
        <f>AP18*1000</f>
        <v>32.351096652399406</v>
      </c>
      <c r="I18">
        <f>(AU18-BA18)</f>
        <v>1.2223302377291185</v>
      </c>
      <c r="J18">
        <f>(P18+AT18*D18)</f>
        <v>27.633075714111328</v>
      </c>
      <c r="K18" s="1"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28.524991989135742</v>
      </c>
      <c r="P18" s="1">
        <v>27.633075714111328</v>
      </c>
      <c r="Q18" s="1">
        <v>28.601713180541992</v>
      </c>
      <c r="R18" s="1">
        <v>400.09609985351563</v>
      </c>
      <c r="S18" s="1">
        <v>390.74392700195313</v>
      </c>
      <c r="T18" s="1">
        <v>-0.17447958886623383</v>
      </c>
      <c r="U18" s="1">
        <v>28.298418045043945</v>
      </c>
      <c r="V18" s="1">
        <v>-0.39272353053092957</v>
      </c>
      <c r="W18" s="1">
        <v>63.694866180419922</v>
      </c>
      <c r="X18" s="1">
        <v>300.30264282226563</v>
      </c>
      <c r="Y18" s="1">
        <v>0.21699956059455872</v>
      </c>
      <c r="Z18" s="1">
        <v>0.30183544754981995</v>
      </c>
      <c r="AA18" s="1">
        <v>88.064628601074219</v>
      </c>
      <c r="AB18" s="1">
        <v>23.217369079589844</v>
      </c>
      <c r="AC18" s="1">
        <v>0.54685282707214355</v>
      </c>
      <c r="AD18" s="1">
        <v>5.9169977903366089E-2</v>
      </c>
      <c r="AE18" s="1">
        <v>6.1088269576430321E-3</v>
      </c>
      <c r="AF18" s="1">
        <v>5.6232396513223648E-2</v>
      </c>
      <c r="AG18" s="1">
        <v>2.5659462437033653E-2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1.104053833905388</v>
      </c>
      <c r="AP18">
        <f>(U18-T18)/(1000-U18)*AO18</f>
        <v>3.2351096652399408E-2</v>
      </c>
      <c r="AQ18">
        <f>(P18+273.15)</f>
        <v>300.78307571411131</v>
      </c>
      <c r="AR18">
        <f>(O18+273.15)</f>
        <v>301.67499198913572</v>
      </c>
      <c r="AS18">
        <f>(Y18*AK18+Z18*AL18)*AM18</f>
        <v>3.4719928919078491E-2</v>
      </c>
      <c r="AT18">
        <f>((AS18+0.00000010773*(AR18^4-AQ18^4))-AP18*44100)/(L18*0.92*2*29.3+0.00000043092*AQ18^3)</f>
        <v>-11.141325643265821</v>
      </c>
      <c r="AU18">
        <f>0.61365*EXP(17.502*J18/(240.97+J18))</f>
        <v>3.7144199128638502</v>
      </c>
      <c r="AV18">
        <f>AU18*1000/AA18</f>
        <v>42.178340746656389</v>
      </c>
      <c r="AW18">
        <f>(AV18-U18)</f>
        <v>13.879922701612443</v>
      </c>
      <c r="AX18">
        <f>IF(D18,P18,(O18+P18)/2)</f>
        <v>28.079033851623535</v>
      </c>
      <c r="AY18">
        <f>0.61365*EXP(17.502*AX18/(240.97+AX18))</f>
        <v>3.8123592128086536</v>
      </c>
      <c r="AZ18">
        <f>IF(AW18&lt;&gt;0,(1000-(AV18+U18)/2)/AW18*AP18,0)</f>
        <v>2.2486505945068784</v>
      </c>
      <c r="BA18">
        <f>U18*AA18/1000</f>
        <v>2.4920896751347317</v>
      </c>
      <c r="BB18">
        <f>(AY18-BA18)</f>
        <v>1.320269537673922</v>
      </c>
      <c r="BC18">
        <f>1/(1.6/F18+1.37/N18)</f>
        <v>1.5202099044685873</v>
      </c>
      <c r="BD18">
        <f>G18*AA18*0.001</f>
        <v>33.818879105593389</v>
      </c>
      <c r="BE18">
        <f>G18/S18</f>
        <v>0.98280071662453694</v>
      </c>
      <c r="BF18">
        <f>(1-AP18*AA18/AU18/F18)*100</f>
        <v>83.80960339634585</v>
      </c>
      <c r="BG18">
        <f>(S18-E18/(N18/1.35))</f>
        <v>391.47428456369812</v>
      </c>
      <c r="BH18">
        <f>E18*BF18/100/BG18</f>
        <v>-4.9575989348922536E-3</v>
      </c>
    </row>
    <row r="19" spans="1:60" x14ac:dyDescent="0.35">
      <c r="A19" s="1" t="s">
        <v>0</v>
      </c>
      <c r="B19" s="1" t="s">
        <v>2866</v>
      </c>
      <c r="K19" s="1">
        <v>2.72</v>
      </c>
    </row>
    <row r="20" spans="1:60" x14ac:dyDescent="0.35">
      <c r="A20" s="1" t="s">
        <v>0</v>
      </c>
      <c r="B20" s="1" t="s">
        <v>2865</v>
      </c>
      <c r="K20" s="1">
        <v>2.72</v>
      </c>
    </row>
    <row r="21" spans="1:60" x14ac:dyDescent="0.35">
      <c r="A21" s="1">
        <v>2</v>
      </c>
      <c r="B21" s="1" t="s">
        <v>2864</v>
      </c>
      <c r="C21" s="1">
        <v>583.0000024586916</v>
      </c>
      <c r="D21" s="1">
        <v>0</v>
      </c>
      <c r="E21">
        <f>(R21-S21*(1000-T21)/(1000-U21))*AO21</f>
        <v>-2.0836457150558991</v>
      </c>
      <c r="F21">
        <f>IF(AZ21&lt;&gt;0,1/(1/AZ21-1/N21),0)</f>
        <v>4.6572992375050237</v>
      </c>
      <c r="G21">
        <f>((BC21-AP21/2)*S21-E21)/(BC21+AP21/2)</f>
        <v>383.38344794485306</v>
      </c>
      <c r="H21">
        <f>AP21*1000</f>
        <v>32.8863766532928</v>
      </c>
      <c r="I21">
        <f>(AU21-BA21)</f>
        <v>1.2518095764679797</v>
      </c>
      <c r="J21">
        <f>(P21+AT21*D21)</f>
        <v>27.955791473388672</v>
      </c>
      <c r="K21" s="1"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28.845603942871094</v>
      </c>
      <c r="P21" s="1">
        <v>27.955791473388672</v>
      </c>
      <c r="Q21" s="1">
        <v>28.931755065917969</v>
      </c>
      <c r="R21" s="1">
        <v>400.18820190429688</v>
      </c>
      <c r="S21" s="1">
        <v>390.44467163085938</v>
      </c>
      <c r="T21" s="1">
        <v>-0.16454397141933441</v>
      </c>
      <c r="U21" s="1">
        <v>28.767423629760742</v>
      </c>
      <c r="V21" s="1">
        <v>-0.36351782083511353</v>
      </c>
      <c r="W21" s="1">
        <v>63.554267883300781</v>
      </c>
      <c r="X21" s="1">
        <v>300.28262329101563</v>
      </c>
      <c r="Y21" s="1">
        <v>25.334030151367188</v>
      </c>
      <c r="Z21" s="1">
        <v>4.2302608489990234E-2</v>
      </c>
      <c r="AA21" s="1">
        <v>88.06005859375</v>
      </c>
      <c r="AB21" s="1">
        <v>23.190704345703125</v>
      </c>
      <c r="AC21" s="1">
        <v>0.56555753946304321</v>
      </c>
      <c r="AD21" s="1">
        <v>2.5996258482336998E-2</v>
      </c>
      <c r="AE21" s="1">
        <v>7.9388553276658058E-3</v>
      </c>
      <c r="AF21" s="1">
        <v>2.9182448983192444E-2</v>
      </c>
      <c r="AG21" s="1">
        <v>2.4030013009905815E-2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1.1039802326875572</v>
      </c>
      <c r="AP21">
        <f>(U21-T21)/(1000-U21)*AO21</f>
        <v>3.2886376653292797E-2</v>
      </c>
      <c r="AQ21">
        <f>(P21+273.15)</f>
        <v>301.10579147338865</v>
      </c>
      <c r="AR21">
        <f>(O21+273.15)</f>
        <v>301.99560394287107</v>
      </c>
      <c r="AS21">
        <f>(Y21*AK21+Z21*AL21)*AM21</f>
        <v>4.0534447336171979</v>
      </c>
      <c r="AT21">
        <f>((AS21+0.00000010773*(AR21^4-AQ21^4))-AP21*44100)/(L21*0.92*2*29.3+0.00000043092*AQ21^3)</f>
        <v>-11.291998660052698</v>
      </c>
      <c r="AU21">
        <f>0.61365*EXP(17.502*J21/(240.97+J21))</f>
        <v>3.7850705868959391</v>
      </c>
      <c r="AV21">
        <f>AU21*1000/AA21</f>
        <v>42.982830665122698</v>
      </c>
      <c r="AW21">
        <f>(AV21-U21)</f>
        <v>14.215407035361956</v>
      </c>
      <c r="AX21">
        <f>IF(D21,P21,(O21+P21)/2)</f>
        <v>28.400697708129883</v>
      </c>
      <c r="AY21">
        <f>0.61365*EXP(17.502*AX21/(240.97+AX21))</f>
        <v>3.8843929521502667</v>
      </c>
      <c r="AZ21">
        <f>IF(AW21&lt;&gt;0,(1000-(AV21+U21)/2)/AW21*AP21,0)</f>
        <v>2.230437273485355</v>
      </c>
      <c r="BA21">
        <f>U21*AA21/1000</f>
        <v>2.5332610104279594</v>
      </c>
      <c r="BB21">
        <f>(AY21-BA21)</f>
        <v>1.3511319417223073</v>
      </c>
      <c r="BC21">
        <f>1/(1.6/F21+1.37/N21)</f>
        <v>1.506899690583283</v>
      </c>
      <c r="BD21">
        <f>G21*AA21*0.001</f>
        <v>33.760768889897662</v>
      </c>
      <c r="BE21">
        <f>G21/S21</f>
        <v>0.9819149185555226</v>
      </c>
      <c r="BF21">
        <f>(1-AP21*AA21/AU21/F21)*100</f>
        <v>83.571917663255277</v>
      </c>
      <c r="BG21">
        <f>(S21-E21/(N21/1.35))</f>
        <v>391.1018428934089</v>
      </c>
      <c r="BH21">
        <f>E21*BF21/100/BG21</f>
        <v>-4.4524021377599322E-3</v>
      </c>
    </row>
    <row r="22" spans="1:60" x14ac:dyDescent="0.35">
      <c r="A22" s="1" t="s">
        <v>0</v>
      </c>
      <c r="B22" s="1" t="s">
        <v>2863</v>
      </c>
      <c r="K22" s="1">
        <v>2.72</v>
      </c>
    </row>
    <row r="23" spans="1:60" x14ac:dyDescent="0.35">
      <c r="A23" s="1" t="s">
        <v>0</v>
      </c>
      <c r="B23" s="1" t="s">
        <v>2862</v>
      </c>
      <c r="K23" s="1">
        <v>2.72</v>
      </c>
    </row>
    <row r="24" spans="1:60" x14ac:dyDescent="0.35">
      <c r="A24" s="1">
        <v>3</v>
      </c>
      <c r="B24" s="1" t="s">
        <v>2861</v>
      </c>
      <c r="C24" s="1">
        <v>789.50000244751573</v>
      </c>
      <c r="D24" s="1">
        <v>0</v>
      </c>
      <c r="E24">
        <f>(R24-S24*(1000-T24)/(1000-U24))*AO24</f>
        <v>-2.1924252184074984</v>
      </c>
      <c r="F24">
        <f>IF(AZ24&lt;&gt;0,1/(1/AZ24-1/N24),0)</f>
        <v>4.5791529043033856</v>
      </c>
      <c r="G24">
        <f>((BC24-AP24/2)*S24-E24)/(BC24+AP24/2)</f>
        <v>383.11030396004855</v>
      </c>
      <c r="H24">
        <f>AP24*1000</f>
        <v>33.314897304465774</v>
      </c>
      <c r="I24">
        <f>(AU24-BA24)</f>
        <v>1.2777669244589096</v>
      </c>
      <c r="J24">
        <f>(P24+AT24*D24)</f>
        <v>28.220586776733398</v>
      </c>
      <c r="K24" s="1"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29.140352249145508</v>
      </c>
      <c r="P24" s="1">
        <v>28.220586776733398</v>
      </c>
      <c r="Q24" s="1">
        <v>29.234827041625977</v>
      </c>
      <c r="R24" s="1">
        <v>400.05902099609375</v>
      </c>
      <c r="S24" s="1">
        <v>390.26705932617188</v>
      </c>
      <c r="T24" s="1">
        <v>-0.15849439799785614</v>
      </c>
      <c r="U24" s="1">
        <v>29.141483306884766</v>
      </c>
      <c r="V24" s="1">
        <v>-0.34422382712364197</v>
      </c>
      <c r="W24" s="1">
        <v>63.290519714355469</v>
      </c>
      <c r="X24" s="1">
        <v>300.25900268554688</v>
      </c>
      <c r="Y24" s="1">
        <v>50.436073303222656</v>
      </c>
      <c r="Z24" s="1">
        <v>2.4009788408875465E-2</v>
      </c>
      <c r="AA24" s="1">
        <v>88.058212280273438</v>
      </c>
      <c r="AB24" s="1">
        <v>23.458379745483398</v>
      </c>
      <c r="AC24" s="1">
        <v>0.57680433988571167</v>
      </c>
      <c r="AD24" s="1">
        <v>3.3225566148757935E-2</v>
      </c>
      <c r="AE24" s="1">
        <v>2.3256521672010422E-3</v>
      </c>
      <c r="AF24" s="1">
        <v>4.0408048778772354E-2</v>
      </c>
      <c r="AG24" s="1">
        <v>2.2307040169835091E-2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1.103893392226275</v>
      </c>
      <c r="AP24">
        <f>(U24-T24)/(1000-U24)*AO24</f>
        <v>3.3314897304465775E-2</v>
      </c>
      <c r="AQ24">
        <f>(P24+273.15)</f>
        <v>301.37058677673338</v>
      </c>
      <c r="AR24">
        <f>(O24+273.15)</f>
        <v>302.29035224914549</v>
      </c>
      <c r="AS24">
        <f>(Y24*AK24+Z24*AL24)*AM24</f>
        <v>8.069771548142171</v>
      </c>
      <c r="AT24">
        <f>((AS24+0.00000010773*(AR24^4-AQ24^4))-AP24*44100)/(L24*0.92*2*29.3+0.00000043092*AQ24^3)</f>
        <v>-11.403233840035172</v>
      </c>
      <c r="AU24">
        <f>0.61365*EXP(17.502*J24/(240.97+J24))</f>
        <v>3.8439138476586132</v>
      </c>
      <c r="AV24">
        <f>AU24*1000/AA24</f>
        <v>43.651963265210604</v>
      </c>
      <c r="AW24">
        <f>(AV24-U24)</f>
        <v>14.510479958325838</v>
      </c>
      <c r="AX24">
        <f>IF(D24,P24,(O24+P24)/2)</f>
        <v>28.680469512939453</v>
      </c>
      <c r="AY24">
        <f>0.61365*EXP(17.502*AX24/(240.97+AX24))</f>
        <v>3.948007789910895</v>
      </c>
      <c r="AZ24">
        <f>IF(AW24&lt;&gt;0,(1000-(AV24+U24)/2)/AW24*AP24,0)</f>
        <v>2.2123557799721381</v>
      </c>
      <c r="BA24">
        <f>U24*AA24/1000</f>
        <v>2.5661469231997036</v>
      </c>
      <c r="BB24">
        <f>(AY24-BA24)</f>
        <v>1.3818608667111913</v>
      </c>
      <c r="BC24">
        <f>1/(1.6/F24+1.37/N24)</f>
        <v>1.4937032149979015</v>
      </c>
      <c r="BD24">
        <f>G24*AA24*0.001</f>
        <v>33.73600847287404</v>
      </c>
      <c r="BE24">
        <f>G24/S24</f>
        <v>0.98166190254827024</v>
      </c>
      <c r="BF24">
        <f>(1-AP24*AA24/AU24/F24)*100</f>
        <v>83.333302527708355</v>
      </c>
      <c r="BG24">
        <f>(S24-E24/(N24/1.35))</f>
        <v>390.9585390909013</v>
      </c>
      <c r="BH24">
        <f>E24*BF24/100/BG24</f>
        <v>-4.6731818268956988E-3</v>
      </c>
    </row>
    <row r="25" spans="1:60" x14ac:dyDescent="0.35">
      <c r="A25" s="1" t="s">
        <v>0</v>
      </c>
      <c r="B25" s="1" t="s">
        <v>2860</v>
      </c>
      <c r="K25" s="1">
        <v>2.72</v>
      </c>
    </row>
    <row r="26" spans="1:60" x14ac:dyDescent="0.35">
      <c r="A26" s="1" t="s">
        <v>0</v>
      </c>
      <c r="B26" s="1" t="s">
        <v>2859</v>
      </c>
      <c r="K26" s="1">
        <v>2.72</v>
      </c>
    </row>
    <row r="27" spans="1:60" x14ac:dyDescent="0.35">
      <c r="A27" s="1">
        <v>4</v>
      </c>
      <c r="B27" s="1" t="s">
        <v>2858</v>
      </c>
      <c r="C27" s="1">
        <v>996.0000024586916</v>
      </c>
      <c r="D27" s="1">
        <v>0</v>
      </c>
      <c r="E27">
        <f>(R27-S27*(1000-T27)/(1000-U27))*AO27</f>
        <v>-2.2589377182541082</v>
      </c>
      <c r="F27">
        <f>IF(AZ27&lt;&gt;0,1/(1/AZ27-1/N27),0)</f>
        <v>4.4203540616051278</v>
      </c>
      <c r="G27">
        <f>((BC27-AP27/2)*S27-E27)/(BC27+AP27/2)</f>
        <v>382.80207017140702</v>
      </c>
      <c r="H27">
        <f>AP27*1000</f>
        <v>33.622052372651588</v>
      </c>
      <c r="I27">
        <f>(AU27-BA27)</f>
        <v>1.3112452671182475</v>
      </c>
      <c r="J27">
        <f>(P27+AT27*D27)</f>
        <v>28.472454071044922</v>
      </c>
      <c r="K27" s="1"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29.406137466430664</v>
      </c>
      <c r="P27" s="1">
        <v>28.472454071044922</v>
      </c>
      <c r="Q27" s="1">
        <v>29.511219024658203</v>
      </c>
      <c r="R27" s="1">
        <v>399.95877075195313</v>
      </c>
      <c r="S27" s="1">
        <v>390.12347412109375</v>
      </c>
      <c r="T27" s="1">
        <v>-0.15341591835021973</v>
      </c>
      <c r="U27" s="1">
        <v>29.406728744506836</v>
      </c>
      <c r="V27" s="1">
        <v>-0.32810318470001221</v>
      </c>
      <c r="W27" s="1">
        <v>62.890743255615234</v>
      </c>
      <c r="X27" s="1">
        <v>300.27822875976563</v>
      </c>
      <c r="Y27" s="1">
        <v>99.647552490234375</v>
      </c>
      <c r="Z27" s="1">
        <v>0.19207780063152313</v>
      </c>
      <c r="AA27" s="1">
        <v>88.053924560546875</v>
      </c>
      <c r="AB27" s="1">
        <v>23.630830764770508</v>
      </c>
      <c r="AC27" s="1">
        <v>0.57085281610488892</v>
      </c>
      <c r="AD27" s="1">
        <v>5.7139024138450623E-2</v>
      </c>
      <c r="AE27" s="1">
        <v>4.1799731552600861E-3</v>
      </c>
      <c r="AF27" s="1">
        <v>4.7557022422552109E-2</v>
      </c>
      <c r="AG27" s="1">
        <v>2.0193770527839661E-2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1.1039640763226675</v>
      </c>
      <c r="AP27">
        <f>(U27-T27)/(1000-U27)*AO27</f>
        <v>3.362205237265159E-2</v>
      </c>
      <c r="AQ27">
        <f>(P27+273.15)</f>
        <v>301.6224540710449</v>
      </c>
      <c r="AR27">
        <f>(O27+273.15)</f>
        <v>302.55613746643064</v>
      </c>
      <c r="AS27">
        <f>(Y27*AK27+Z27*AL27)*AM27</f>
        <v>15.943608042070082</v>
      </c>
      <c r="AT27">
        <f>((AS27+0.00000010773*(AR27^4-AQ27^4))-AP27*44100)/(L27*0.92*2*29.3+0.00000043092*AQ27^3)</f>
        <v>-11.443647074742003</v>
      </c>
      <c r="AU27">
        <f>0.61365*EXP(17.502*J27/(240.97+J27))</f>
        <v>3.9006231415595178</v>
      </c>
      <c r="AV27">
        <f>AU27*1000/AA27</f>
        <v>44.298118011507881</v>
      </c>
      <c r="AW27">
        <f>(AV27-U27)</f>
        <v>14.891389267001045</v>
      </c>
      <c r="AX27">
        <f>IF(D27,P27,(O27+P27)/2)</f>
        <v>28.939295768737793</v>
      </c>
      <c r="AY27">
        <f>0.61365*EXP(17.502*AX27/(240.97+AX27))</f>
        <v>4.0076671869155662</v>
      </c>
      <c r="AZ27">
        <f>IF(AW27&lt;&gt;0,(1000-(AV27+U27)/2)/AW27*AP27,0)</f>
        <v>2.1746122999777482</v>
      </c>
      <c r="BA27">
        <f>U27*AA27/1000</f>
        <v>2.5893778744412703</v>
      </c>
      <c r="BB27">
        <f>(AY27-BA27)</f>
        <v>1.4182893124742959</v>
      </c>
      <c r="BC27">
        <f>1/(1.6/F27+1.37/N27)</f>
        <v>1.4662124806522547</v>
      </c>
      <c r="BD27">
        <f>G27*AA27*0.001</f>
        <v>33.707224608494244</v>
      </c>
      <c r="BE27">
        <f>G27/S27</f>
        <v>0.98123311096267385</v>
      </c>
      <c r="BF27">
        <f>(1-AP27*AA27/AU27/F27)*100</f>
        <v>82.829541679831237</v>
      </c>
      <c r="BG27">
        <f>(S27-E27/(N27/1.35))</f>
        <v>390.83593159003823</v>
      </c>
      <c r="BH27">
        <f>E27*BF27/100/BG27</f>
        <v>-4.7873483670005674E-3</v>
      </c>
    </row>
    <row r="28" spans="1:60" x14ac:dyDescent="0.35">
      <c r="A28" s="1" t="s">
        <v>0</v>
      </c>
      <c r="B28" s="1" t="s">
        <v>2857</v>
      </c>
      <c r="K28" s="1">
        <v>2.72</v>
      </c>
    </row>
    <row r="29" spans="1:60" x14ac:dyDescent="0.35">
      <c r="A29" s="1" t="s">
        <v>0</v>
      </c>
      <c r="B29" s="1" t="s">
        <v>2856</v>
      </c>
      <c r="K29" s="1">
        <v>2.72</v>
      </c>
    </row>
    <row r="30" spans="1:60" x14ac:dyDescent="0.35">
      <c r="A30" s="1">
        <v>5</v>
      </c>
      <c r="B30" s="1" t="s">
        <v>2855</v>
      </c>
      <c r="C30" s="1">
        <v>1202.0000024586916</v>
      </c>
      <c r="D30" s="1">
        <v>0</v>
      </c>
      <c r="E30">
        <f>(R30-S30*(1000-T30)/(1000-U30))*AO30</f>
        <v>-2.1541260392880091</v>
      </c>
      <c r="F30">
        <f>IF(AZ30&lt;&gt;0,1/(1/AZ30-1/N30),0)</f>
        <v>4.3310565339959277</v>
      </c>
      <c r="G30">
        <f>((BC30-AP30/2)*S30-E30)/(BC30+AP30/2)</f>
        <v>382.47394416659813</v>
      </c>
      <c r="H30">
        <f>AP30*1000</f>
        <v>33.907873915268723</v>
      </c>
      <c r="I30">
        <f>(AU30-BA30)</f>
        <v>1.3352037953441021</v>
      </c>
      <c r="J30">
        <f>(P30+AT30*D30)</f>
        <v>28.67457389831543</v>
      </c>
      <c r="K30" s="1"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29.649406433105469</v>
      </c>
      <c r="P30" s="1">
        <v>28.67457389831543</v>
      </c>
      <c r="Q30" s="1">
        <v>29.760686874389648</v>
      </c>
      <c r="R30" s="1">
        <v>400.04730224609375</v>
      </c>
      <c r="S30" s="1">
        <v>390.01882934570313</v>
      </c>
      <c r="T30" s="1">
        <v>-0.14617876708507538</v>
      </c>
      <c r="U30" s="1">
        <v>29.658834457397461</v>
      </c>
      <c r="V30" s="1">
        <v>-0.30825793743133545</v>
      </c>
      <c r="W30" s="1">
        <v>62.543769836425781</v>
      </c>
      <c r="X30" s="1">
        <v>300.26492309570313</v>
      </c>
      <c r="Y30" s="1">
        <v>151.13735961914063</v>
      </c>
      <c r="Z30" s="1">
        <v>1.7150187864899635E-2</v>
      </c>
      <c r="AA30" s="1">
        <v>88.049789428710938</v>
      </c>
      <c r="AB30" s="1">
        <v>23.90156364440918</v>
      </c>
      <c r="AC30" s="1">
        <v>0.56610572338104248</v>
      </c>
      <c r="AD30" s="1">
        <v>5.2476607263088226E-2</v>
      </c>
      <c r="AE30" s="1">
        <v>2.5953501462936401E-3</v>
      </c>
      <c r="AF30" s="1">
        <v>4.0487434715032578E-2</v>
      </c>
      <c r="AG30" s="1">
        <v>2.0460961386561394E-2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1.1039151584400848</v>
      </c>
      <c r="AP30">
        <f>(U30-T30)/(1000-U30)*AO30</f>
        <v>3.390787391526872E-2</v>
      </c>
      <c r="AQ30">
        <f>(P30+273.15)</f>
        <v>301.82457389831541</v>
      </c>
      <c r="AR30">
        <f>(O30+273.15)</f>
        <v>302.79940643310545</v>
      </c>
      <c r="AS30">
        <f>(Y30*AK30+Z30*AL30)*AM30</f>
        <v>24.181976998553182</v>
      </c>
      <c r="AT30">
        <f>((AS30+0.00000010773*(AR30^4-AQ30^4))-AP30*44100)/(L30*0.92*2*29.3+0.00000043092*AQ30^3)</f>
        <v>-11.471782673937717</v>
      </c>
      <c r="AU30">
        <f>0.61365*EXP(17.502*J30/(240.97+J30))</f>
        <v>3.9466579240189446</v>
      </c>
      <c r="AV30">
        <f>AU30*1000/AA30</f>
        <v>44.823025127326808</v>
      </c>
      <c r="AW30">
        <f>(AV30-U30)</f>
        <v>15.164190669929347</v>
      </c>
      <c r="AX30">
        <f>IF(D30,P30,(O30+P30)/2)</f>
        <v>29.161990165710449</v>
      </c>
      <c r="AY30">
        <f>0.61365*EXP(17.502*AX30/(240.97+AX30))</f>
        <v>4.0596258440766357</v>
      </c>
      <c r="AZ30">
        <f>IF(AW30&lt;&gt;0,(1000-(AV30+U30)/2)/AW30*AP30,0)</f>
        <v>2.1527764899525645</v>
      </c>
      <c r="BA30">
        <f>U30*AA30/1000</f>
        <v>2.6114541286748425</v>
      </c>
      <c r="BB30">
        <f>(AY30-BA30)</f>
        <v>1.4481717154017932</v>
      </c>
      <c r="BC30">
        <f>1/(1.6/F30+1.37/N30)</f>
        <v>1.4503425146047917</v>
      </c>
      <c r="BD30">
        <f>G30*AA30*0.001</f>
        <v>33.676750245837511</v>
      </c>
      <c r="BE30">
        <f>G30/S30</f>
        <v>0.98065507454662559</v>
      </c>
      <c r="BF30">
        <f>(1-AP30*AA30/AU30/F30)*100</f>
        <v>82.533513884937776</v>
      </c>
      <c r="BG30">
        <f>(S30-E30/(N30/1.35))</f>
        <v>390.69822974410135</v>
      </c>
      <c r="BH30">
        <f>E30*BF30/100/BG30</f>
        <v>-4.5505092636311615E-3</v>
      </c>
    </row>
    <row r="31" spans="1:60" x14ac:dyDescent="0.35">
      <c r="A31" s="1" t="s">
        <v>0</v>
      </c>
      <c r="B31" s="1" t="s">
        <v>2854</v>
      </c>
      <c r="K31" s="1">
        <v>2.72</v>
      </c>
    </row>
    <row r="32" spans="1:60" x14ac:dyDescent="0.35">
      <c r="A32" s="1" t="s">
        <v>0</v>
      </c>
      <c r="B32" s="1" t="s">
        <v>2853</v>
      </c>
      <c r="K32" s="1">
        <v>2.72</v>
      </c>
    </row>
    <row r="33" spans="1:60" x14ac:dyDescent="0.35">
      <c r="A33" s="1">
        <v>6</v>
      </c>
      <c r="B33" s="1" t="s">
        <v>2852</v>
      </c>
      <c r="C33" s="1">
        <v>1408.0000024586916</v>
      </c>
      <c r="D33" s="1">
        <v>0</v>
      </c>
      <c r="E33">
        <f>(R33-S33*(1000-T33)/(1000-U33))*AO33</f>
        <v>-2.5065152636912997</v>
      </c>
      <c r="F33">
        <f>IF(AZ33&lt;&gt;0,1/(1/AZ33-1/N33),0)</f>
        <v>4.3427291216965651</v>
      </c>
      <c r="G33">
        <f>((BC33-AP33/2)*S33-E33)/(BC33+AP33/2)</f>
        <v>382.49332733381459</v>
      </c>
      <c r="H33">
        <f>AP33*1000</f>
        <v>34.363321983369225</v>
      </c>
      <c r="I33">
        <f>(AU33-BA33)</f>
        <v>1.3507041103376425</v>
      </c>
      <c r="J33">
        <f>(P33+AT33*D33)</f>
        <v>28.8948974609375</v>
      </c>
      <c r="K33" s="1"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29.871576309204102</v>
      </c>
      <c r="P33" s="1">
        <v>28.8948974609375</v>
      </c>
      <c r="Q33" s="1">
        <v>29.983776092529297</v>
      </c>
      <c r="R33" s="1">
        <v>399.77252197265625</v>
      </c>
      <c r="S33" s="1">
        <v>389.90472412109375</v>
      </c>
      <c r="T33" s="1">
        <v>-0.13898487389087677</v>
      </c>
      <c r="U33" s="1">
        <v>30.057573318481445</v>
      </c>
      <c r="V33" s="1">
        <v>-0.28937679529190063</v>
      </c>
      <c r="W33" s="1">
        <v>62.58209228515625</v>
      </c>
      <c r="X33" s="1">
        <v>300.22894287109375</v>
      </c>
      <c r="Y33" s="1">
        <v>300.12246704101563</v>
      </c>
      <c r="Z33" s="1">
        <v>3.8873188197612762E-2</v>
      </c>
      <c r="AA33" s="1">
        <v>88.053474426269531</v>
      </c>
      <c r="AB33" s="1">
        <v>24.006902694702148</v>
      </c>
      <c r="AC33" s="1">
        <v>0.57264333963394165</v>
      </c>
      <c r="AD33" s="1">
        <v>4.5884553343057632E-2</v>
      </c>
      <c r="AE33" s="1">
        <v>3.310926491394639E-3</v>
      </c>
      <c r="AF33" s="1">
        <v>2.7846552431583405E-2</v>
      </c>
      <c r="AG33" s="1">
        <v>2.3080194368958473E-2</v>
      </c>
      <c r="AH33" s="1">
        <v>0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1.1037828782025503</v>
      </c>
      <c r="AP33">
        <f>(U33-T33)/(1000-U33)*AO33</f>
        <v>3.4363321983369229E-2</v>
      </c>
      <c r="AQ33">
        <f>(P33+273.15)</f>
        <v>302.04489746093748</v>
      </c>
      <c r="AR33">
        <f>(O33+273.15)</f>
        <v>303.02157630920408</v>
      </c>
      <c r="AS33">
        <f>(Y33*AK33+Z33*AL33)*AM33</f>
        <v>48.019593653240918</v>
      </c>
      <c r="AT33">
        <f>((AS33+0.00000010773*(AR33^4-AQ33^4))-AP33*44100)/(L33*0.92*2*29.3+0.00000043092*AQ33^3)</f>
        <v>-11.439581581229467</v>
      </c>
      <c r="AU33">
        <f>0.61365*EXP(17.502*J33/(240.97+J33))</f>
        <v>3.9973778738522698</v>
      </c>
      <c r="AV33">
        <f>AU33*1000/AA33</f>
        <v>45.397162348198123</v>
      </c>
      <c r="AW33">
        <f>(AV33-U33)</f>
        <v>15.339589029716677</v>
      </c>
      <c r="AX33">
        <f>IF(D33,P33,(O33+P33)/2)</f>
        <v>29.383236885070801</v>
      </c>
      <c r="AY33">
        <f>0.61365*EXP(17.502*AX33/(240.97+AX33))</f>
        <v>4.111827382293149</v>
      </c>
      <c r="AZ33">
        <f>IF(AW33&lt;&gt;0,(1000-(AV33+U33)/2)/AW33*AP33,0)</f>
        <v>2.1556564671236118</v>
      </c>
      <c r="BA33">
        <f>U33*AA33/1000</f>
        <v>2.6466737635146274</v>
      </c>
      <c r="BB33">
        <f>(AY33-BA33)</f>
        <v>1.4651536187785217</v>
      </c>
      <c r="BC33">
        <f>1/(1.6/F33+1.37/N33)</f>
        <v>1.4524342058599335</v>
      </c>
      <c r="BD33">
        <f>G33*AA33*0.001</f>
        <v>33.679866416606785</v>
      </c>
      <c r="BE33">
        <f>G33/S33</f>
        <v>0.98099177483939026</v>
      </c>
      <c r="BF33">
        <f>(1-AP33*AA33/AU33/F33)*100</f>
        <v>82.569746906064751</v>
      </c>
      <c r="BG33">
        <f>(S33-E33/(N33/1.35))</f>
        <v>390.69526628886121</v>
      </c>
      <c r="BH33">
        <f>E33*BF33/100/BG33</f>
        <v>-5.2972827878124537E-3</v>
      </c>
    </row>
    <row r="34" spans="1:60" x14ac:dyDescent="0.35">
      <c r="A34" s="1" t="s">
        <v>0</v>
      </c>
      <c r="B34" s="1" t="s">
        <v>2851</v>
      </c>
      <c r="K34" s="1">
        <v>2.72</v>
      </c>
    </row>
    <row r="35" spans="1:60" x14ac:dyDescent="0.35">
      <c r="A35" s="1" t="s">
        <v>0</v>
      </c>
      <c r="B35" s="1" t="s">
        <v>2850</v>
      </c>
      <c r="K35" s="1">
        <v>2.72</v>
      </c>
    </row>
    <row r="36" spans="1:60" x14ac:dyDescent="0.35">
      <c r="A36" s="1">
        <v>7</v>
      </c>
      <c r="B36" s="1" t="s">
        <v>2849</v>
      </c>
      <c r="C36" s="1">
        <v>1614.0000024586916</v>
      </c>
      <c r="D36" s="1">
        <v>0</v>
      </c>
      <c r="E36">
        <f>(R36-S36*(1000-T36)/(1000-U36))*AO36</f>
        <v>-2.0403044321826398</v>
      </c>
      <c r="F36">
        <f>IF(AZ36&lt;&gt;0,1/(1/AZ36-1/N36),0)</f>
        <v>4.4250038339911431</v>
      </c>
      <c r="G36">
        <f>((BC36-AP36/2)*S36-E36)/(BC36+AP36/2)</f>
        <v>381.80444902735303</v>
      </c>
      <c r="H36">
        <f>AP36*1000</f>
        <v>34.609910136214374</v>
      </c>
      <c r="I36">
        <f>(AU36-BA36)</f>
        <v>1.3474065041463845</v>
      </c>
      <c r="J36">
        <f>(P36+AT36*D36)</f>
        <v>29.054590225219727</v>
      </c>
      <c r="K36" s="1"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30.088239669799805</v>
      </c>
      <c r="P36" s="1">
        <v>29.054590225219727</v>
      </c>
      <c r="Q36" s="1">
        <v>30.195411682128906</v>
      </c>
      <c r="R36" s="1">
        <v>399.96102905273438</v>
      </c>
      <c r="S36" s="1">
        <v>389.51205444335938</v>
      </c>
      <c r="T36" s="1">
        <v>-0.13277940452098846</v>
      </c>
      <c r="U36" s="1">
        <v>30.512582778930664</v>
      </c>
      <c r="V36" s="1">
        <v>-0.27307236194610596</v>
      </c>
      <c r="W36" s="1">
        <v>62.75177001953125</v>
      </c>
      <c r="X36" s="1">
        <v>297.81515502929688</v>
      </c>
      <c r="Y36" s="1">
        <v>498.84365844726563</v>
      </c>
      <c r="Z36" s="1">
        <v>8.5749432444572449E-2</v>
      </c>
      <c r="AA36" s="1">
        <v>88.064918518066406</v>
      </c>
      <c r="AB36" s="1">
        <v>24.068531036376953</v>
      </c>
      <c r="AC36" s="1">
        <v>0.56931692361831665</v>
      </c>
      <c r="AD36" s="1">
        <v>5.7149078696966171E-2</v>
      </c>
      <c r="AE36" s="1">
        <v>4.0574520826339722E-3</v>
      </c>
      <c r="AF36" s="1">
        <v>3.6100037395954132E-2</v>
      </c>
      <c r="AG36" s="1">
        <v>1.7172599211335182E-2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1.0949086581959442</v>
      </c>
      <c r="AP36">
        <f>(U36-T36)/(1000-U36)*AO36</f>
        <v>3.4609910136214374E-2</v>
      </c>
      <c r="AQ36">
        <f>(P36+273.15)</f>
        <v>302.2045902252197</v>
      </c>
      <c r="AR36">
        <f>(O36+273.15)</f>
        <v>303.23823966979978</v>
      </c>
      <c r="AS36">
        <f>(Y36*AK36+Z36*AL36)*AM36</f>
        <v>79.814983567558556</v>
      </c>
      <c r="AT36">
        <f>((AS36+0.00000010773*(AR36^4-AQ36^4))-AP36*44100)/(L36*0.92*2*29.3+0.00000043092*AQ36^3)</f>
        <v>-11.267989714506744</v>
      </c>
      <c r="AU36">
        <f>0.61365*EXP(17.502*J36/(240.97+J36))</f>
        <v>4.0344946203486698</v>
      </c>
      <c r="AV36">
        <f>AU36*1000/AA36</f>
        <v>45.812733245429598</v>
      </c>
      <c r="AW36">
        <f>(AV36-U36)</f>
        <v>15.300150466498934</v>
      </c>
      <c r="AX36">
        <f>IF(D36,P36,(O36+P36)/2)</f>
        <v>29.571414947509766</v>
      </c>
      <c r="AY36">
        <f>0.61365*EXP(17.502*AX36/(240.97+AX36))</f>
        <v>4.156686167105299</v>
      </c>
      <c r="AZ36">
        <f>IF(AW36&lt;&gt;0,(1000-(AV36+U36)/2)/AW36*AP36,0)</f>
        <v>2.1757370324392071</v>
      </c>
      <c r="BA36">
        <f>U36*AA36/1000</f>
        <v>2.6870881162022853</v>
      </c>
      <c r="BB36">
        <f>(AY36-BA36)</f>
        <v>1.4695980509030138</v>
      </c>
      <c r="BC36">
        <f>1/(1.6/F36+1.37/N36)</f>
        <v>1.4670306007344058</v>
      </c>
      <c r="BD36">
        <f>G36*AA36*0.001</f>
        <v>33.623577693429084</v>
      </c>
      <c r="BE36">
        <f>G36/S36</f>
        <v>0.98021215177275822</v>
      </c>
      <c r="BF36">
        <f>(1-AP36*AA36/AU36/F36)*100</f>
        <v>82.927362574827157</v>
      </c>
      <c r="BG36">
        <f>(S36-E36/(N36/1.35))</f>
        <v>390.1555560856944</v>
      </c>
      <c r="BH36">
        <f>E36*BF36/100/BG36</f>
        <v>-4.3366565661177945E-3</v>
      </c>
    </row>
    <row r="37" spans="1:60" x14ac:dyDescent="0.35">
      <c r="A37" s="1" t="s">
        <v>0</v>
      </c>
      <c r="B37" s="1" t="s">
        <v>2848</v>
      </c>
      <c r="K37" s="1">
        <v>2.72</v>
      </c>
    </row>
    <row r="38" spans="1:60" x14ac:dyDescent="0.35">
      <c r="A38" s="1" t="s">
        <v>0</v>
      </c>
      <c r="B38" s="1" t="s">
        <v>2847</v>
      </c>
      <c r="K38" s="1">
        <v>2.72</v>
      </c>
    </row>
    <row r="39" spans="1:60" x14ac:dyDescent="0.35">
      <c r="A39" s="1">
        <v>8</v>
      </c>
      <c r="B39" s="1" t="s">
        <v>2846</v>
      </c>
      <c r="C39" s="1">
        <v>1820.5000024475157</v>
      </c>
      <c r="D39" s="1">
        <v>0</v>
      </c>
      <c r="E39">
        <f>(R39-S39*(1000-T39)/(1000-U39))*AO39</f>
        <v>-2.2991306867516377</v>
      </c>
      <c r="F39">
        <f>IF(AZ39&lt;&gt;0,1/(1/AZ39-1/N39),0)</f>
        <v>4.4971864499098011</v>
      </c>
      <c r="G39">
        <f>((BC39-AP39/2)*S39-E39)/(BC39+AP39/2)</f>
        <v>381.65622864533623</v>
      </c>
      <c r="H39">
        <f>AP39*1000</f>
        <v>35.675715170055859</v>
      </c>
      <c r="I39">
        <f>(AU39-BA39)</f>
        <v>1.3769186567692269</v>
      </c>
      <c r="J39">
        <f>(P39+AT39*D39)</f>
        <v>29.429195404052734</v>
      </c>
      <c r="K39" s="1"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30.300275802612305</v>
      </c>
      <c r="P39" s="1">
        <v>29.429195404052734</v>
      </c>
      <c r="Q39" s="1">
        <v>30.400453567504883</v>
      </c>
      <c r="R39" s="1">
        <v>399.89700317382813</v>
      </c>
      <c r="S39" s="1">
        <v>389.39791870117188</v>
      </c>
      <c r="T39" s="1">
        <v>-0.12657110393047333</v>
      </c>
      <c r="U39" s="1">
        <v>31.175735473632813</v>
      </c>
      <c r="V39" s="1">
        <v>-0.25718939304351807</v>
      </c>
      <c r="W39" s="1">
        <v>63.348335266113281</v>
      </c>
      <c r="X39" s="1">
        <v>300.33798217773438</v>
      </c>
      <c r="Y39" s="1">
        <v>750.2742919921875</v>
      </c>
      <c r="Z39" s="1">
        <v>6.9742873311042786E-2</v>
      </c>
      <c r="AA39" s="1">
        <v>88.075721740722656</v>
      </c>
      <c r="AB39" s="1">
        <v>24.362150192260742</v>
      </c>
      <c r="AC39" s="1">
        <v>0.5630190372467041</v>
      </c>
      <c r="AD39" s="1">
        <v>3.3272020518779755E-2</v>
      </c>
      <c r="AE39" s="1">
        <v>9.6677932888269424E-3</v>
      </c>
      <c r="AF39" s="1">
        <v>4.6922143548727036E-2</v>
      </c>
      <c r="AG39" s="1">
        <v>2.5808652862906456E-2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1.104183758006376</v>
      </c>
      <c r="AP39">
        <f>(U39-T39)/(1000-U39)*AO39</f>
        <v>3.5675715170055862E-2</v>
      </c>
      <c r="AQ39">
        <f>(P39+273.15)</f>
        <v>302.57919540405271</v>
      </c>
      <c r="AR39">
        <f>(O39+273.15)</f>
        <v>303.45027580261228</v>
      </c>
      <c r="AS39">
        <f>(Y39*AK39+Z39*AL39)*AM39</f>
        <v>120.04388403556004</v>
      </c>
      <c r="AT39">
        <f>((AS39+0.00000010773*(AR39^4-AQ39^4))-AP39*44100)/(L39*0.92*2*29.3+0.00000043092*AQ39^3)</f>
        <v>-11.33229494551674</v>
      </c>
      <c r="AU39">
        <f>0.61365*EXP(17.502*J39/(240.97+J39))</f>
        <v>4.1227440594072871</v>
      </c>
      <c r="AV39">
        <f>AU39*1000/AA39</f>
        <v>46.809086294448115</v>
      </c>
      <c r="AW39">
        <f>(AV39-U39)</f>
        <v>15.633350820815302</v>
      </c>
      <c r="AX39">
        <f>IF(D39,P39,(O39+P39)/2)</f>
        <v>29.86473560333252</v>
      </c>
      <c r="AY39">
        <f>0.61365*EXP(17.502*AX39/(240.97+AX39))</f>
        <v>4.2274601638785461</v>
      </c>
      <c r="AZ39">
        <f>IF(AW39&lt;&gt;0,(1000-(AV39+U39)/2)/AW39*AP39,0)</f>
        <v>2.1930444354843086</v>
      </c>
      <c r="BA39">
        <f>U39*AA39/1000</f>
        <v>2.7458254026380602</v>
      </c>
      <c r="BB39">
        <f>(AY39-BA39)</f>
        <v>1.4816347612404859</v>
      </c>
      <c r="BC39">
        <f>1/(1.6/F39+1.37/N39)</f>
        <v>1.4796282596364152</v>
      </c>
      <c r="BD39">
        <f>G39*AA39*0.001</f>
        <v>33.614647794780254</v>
      </c>
      <c r="BE39">
        <f>G39/S39</f>
        <v>0.9801188201476323</v>
      </c>
      <c r="BF39">
        <f>(1-AP39*AA39/AU39/F39)*100</f>
        <v>83.052656558795121</v>
      </c>
      <c r="BG39">
        <f>(S39-E39/(N39/1.35))</f>
        <v>390.1230528279869</v>
      </c>
      <c r="BH39">
        <f>E39*BF39/100/BG39</f>
        <v>-4.8945815923050248E-3</v>
      </c>
    </row>
    <row r="40" spans="1:60" x14ac:dyDescent="0.35">
      <c r="A40" s="1" t="s">
        <v>0</v>
      </c>
      <c r="B40" s="1" t="s">
        <v>2845</v>
      </c>
      <c r="K40" s="1">
        <v>2.72</v>
      </c>
    </row>
    <row r="41" spans="1:60" x14ac:dyDescent="0.35">
      <c r="A41" s="1" t="s">
        <v>0</v>
      </c>
      <c r="B41" s="1" t="s">
        <v>2844</v>
      </c>
      <c r="K41" s="1">
        <v>2.72</v>
      </c>
    </row>
    <row r="42" spans="1:60" x14ac:dyDescent="0.35">
      <c r="A42" s="1">
        <v>9</v>
      </c>
      <c r="B42" s="1" t="s">
        <v>2843</v>
      </c>
      <c r="C42" s="1">
        <v>2027.0000024586916</v>
      </c>
      <c r="D42" s="1">
        <v>0</v>
      </c>
      <c r="E42">
        <f>(R42-S42*(1000-T42)/(1000-U42))*AO42</f>
        <v>-1.963307902056828</v>
      </c>
      <c r="F42">
        <f>IF(AZ42&lt;&gt;0,1/(1/AZ42-1/N42),0)</f>
        <v>4.8003549837552546</v>
      </c>
      <c r="G42">
        <f>((BC42-AP42/2)*S42-E42)/(BC42+AP42/2)</f>
        <v>381.00917732624583</v>
      </c>
      <c r="H42">
        <f>AP42*1000</f>
        <v>36.311351155118793</v>
      </c>
      <c r="I42">
        <f>(AU42-BA42)</f>
        <v>1.3576085618100717</v>
      </c>
      <c r="J42">
        <f>(P42+AT42*D42)</f>
        <v>29.585605621337891</v>
      </c>
      <c r="K42" s="1"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30.510141372680664</v>
      </c>
      <c r="P42" s="1">
        <v>29.585605621337891</v>
      </c>
      <c r="Q42" s="1">
        <v>30.601228713989258</v>
      </c>
      <c r="R42" s="1">
        <v>399.90213012695313</v>
      </c>
      <c r="S42" s="1">
        <v>388.85894775390625</v>
      </c>
      <c r="T42" s="1">
        <v>-0.11855325102806091</v>
      </c>
      <c r="U42" s="1">
        <v>31.817317962646484</v>
      </c>
      <c r="V42" s="1">
        <v>-0.23803171515464783</v>
      </c>
      <c r="W42" s="1">
        <v>63.882946014404297</v>
      </c>
      <c r="X42" s="1">
        <v>299.42623901367188</v>
      </c>
      <c r="Y42" s="1">
        <v>999.7188720703125</v>
      </c>
      <c r="Z42" s="1">
        <v>3.2013144344091415E-2</v>
      </c>
      <c r="AA42" s="1">
        <v>88.08026123046875</v>
      </c>
      <c r="AB42" s="1">
        <v>24.335868835449219</v>
      </c>
      <c r="AC42" s="1">
        <v>0.56136298179626465</v>
      </c>
      <c r="AD42" s="1">
        <v>4.0245946496725082E-2</v>
      </c>
      <c r="AE42" s="1">
        <v>2.8933642897754908E-3</v>
      </c>
      <c r="AF42" s="1">
        <v>5.251142755150795E-2</v>
      </c>
      <c r="AG42" s="1">
        <v>2.3285295814275742E-2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1.1008317610796756</v>
      </c>
      <c r="AP42">
        <f>(U42-T42)/(1000-U42)*AO42</f>
        <v>3.6311351155118791E-2</v>
      </c>
      <c r="AQ42">
        <f>(P42+273.15)</f>
        <v>302.73560562133787</v>
      </c>
      <c r="AR42">
        <f>(O42+273.15)</f>
        <v>303.66014137268064</v>
      </c>
      <c r="AS42">
        <f>(Y42*AK42+Z42*AL42)*AM42</f>
        <v>159.95501595597671</v>
      </c>
      <c r="AT42">
        <f>((AS42+0.00000010773*(AR42^4-AQ42^4))-AP42*44100)/(L42*0.92*2*29.3+0.00000043092*AQ42^3)</f>
        <v>-11.232163257914561</v>
      </c>
      <c r="AU42">
        <f>0.61365*EXP(17.502*J42/(240.97+J42))</f>
        <v>4.1600862396128599</v>
      </c>
      <c r="AV42">
        <f>AU42*1000/AA42</f>
        <v>47.230630126398871</v>
      </c>
      <c r="AW42">
        <f>(AV42-U42)</f>
        <v>15.413312163752387</v>
      </c>
      <c r="AX42">
        <f>IF(D42,P42,(O42+P42)/2)</f>
        <v>30.047873497009277</v>
      </c>
      <c r="AY42">
        <f>0.61365*EXP(17.502*AX42/(240.97+AX42))</f>
        <v>4.2721792659664573</v>
      </c>
      <c r="AZ42">
        <f>IF(AW42&lt;&gt;0,(1000-(AV42+U42)/2)/AW42*AP42,0)</f>
        <v>2.2627311952171403</v>
      </c>
      <c r="BA42">
        <f>U42*AA42/1000</f>
        <v>2.8024776778027882</v>
      </c>
      <c r="BB42">
        <f>(AY42-BA42)</f>
        <v>1.469701588163669</v>
      </c>
      <c r="BC42">
        <f>1/(1.6/F42+1.37/N42)</f>
        <v>1.5305120226277809</v>
      </c>
      <c r="BD42">
        <f>G42*AA42*0.001</f>
        <v>33.559387870101723</v>
      </c>
      <c r="BE42">
        <f>G42/S42</f>
        <v>0.97981332184073022</v>
      </c>
      <c r="BF42">
        <f>(1-AP42*AA42/AU42/F42)*100</f>
        <v>83.984322491741423</v>
      </c>
      <c r="BG42">
        <f>(S42-E42/(N42/1.35))</f>
        <v>389.47816508219063</v>
      </c>
      <c r="BH42">
        <f>E42*BF42/100/BG42</f>
        <v>-4.2335385852023105E-3</v>
      </c>
    </row>
    <row r="43" spans="1:60" x14ac:dyDescent="0.35">
      <c r="A43" s="1" t="s">
        <v>0</v>
      </c>
      <c r="B43" s="1" t="s">
        <v>2842</v>
      </c>
      <c r="K43" s="1">
        <v>2.72</v>
      </c>
    </row>
    <row r="44" spans="1:60" x14ac:dyDescent="0.35">
      <c r="A44" s="1" t="s">
        <v>0</v>
      </c>
      <c r="B44" s="1" t="s">
        <v>2841</v>
      </c>
      <c r="K44" s="1">
        <v>2.72</v>
      </c>
    </row>
    <row r="45" spans="1:60" x14ac:dyDescent="0.35">
      <c r="A45" s="1">
        <v>10</v>
      </c>
      <c r="B45" s="1" t="s">
        <v>2840</v>
      </c>
      <c r="C45" s="1">
        <v>2233.0000024586916</v>
      </c>
      <c r="D45" s="1">
        <v>0</v>
      </c>
      <c r="E45">
        <f>(R45-S45*(1000-T45)/(1000-U45))*AO45</f>
        <v>-1.5698596867371217</v>
      </c>
      <c r="F45">
        <f>IF(AZ45&lt;&gt;0,1/(1/AZ45-1/N45),0)</f>
        <v>4.9871568361394045</v>
      </c>
      <c r="G45">
        <f>((BC45-AP45/2)*S45-E45)/(BC45+AP45/2)</f>
        <v>380.41108873519789</v>
      </c>
      <c r="H45">
        <f>AP45*1000</f>
        <v>37.164082612988537</v>
      </c>
      <c r="I45">
        <f>(AU45-BA45)</f>
        <v>1.3639498941123724</v>
      </c>
      <c r="J45">
        <f>(P45+AT45*D45)</f>
        <v>29.86082649230957</v>
      </c>
      <c r="K45" s="1"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30.719837188720703</v>
      </c>
      <c r="P45" s="1">
        <v>29.86082649230957</v>
      </c>
      <c r="Q45" s="1">
        <v>30.796497344970703</v>
      </c>
      <c r="R45" s="1">
        <v>400.23455810546875</v>
      </c>
      <c r="S45" s="1">
        <v>388.562744140625</v>
      </c>
      <c r="T45" s="1">
        <v>-0.10779757052659988</v>
      </c>
      <c r="U45" s="1">
        <v>32.499164581298828</v>
      </c>
      <c r="V45" s="1">
        <v>-0.21385864913463593</v>
      </c>
      <c r="W45" s="1">
        <v>64.474807739257813</v>
      </c>
      <c r="X45" s="1">
        <v>299.93927001953125</v>
      </c>
      <c r="Y45" s="1">
        <v>1249.746337890625</v>
      </c>
      <c r="Z45" s="1">
        <v>2.0580342039465904E-2</v>
      </c>
      <c r="AA45" s="1">
        <v>88.081039428710938</v>
      </c>
      <c r="AB45" s="1">
        <v>24.470706939697266</v>
      </c>
      <c r="AC45" s="1">
        <v>0.5533176064491272</v>
      </c>
      <c r="AD45" s="1">
        <v>4.6277865767478943E-2</v>
      </c>
      <c r="AE45" s="1">
        <v>3.0317187774926424E-3</v>
      </c>
      <c r="AF45" s="1">
        <v>7.0692546665668488E-2</v>
      </c>
      <c r="AG45" s="1">
        <v>2.0569741725921631E-2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1.1027179044835707</v>
      </c>
      <c r="AP45">
        <f>(U45-T45)/(1000-U45)*AO45</f>
        <v>3.7164082612988536E-2</v>
      </c>
      <c r="AQ45">
        <f>(P45+273.15)</f>
        <v>303.01082649230955</v>
      </c>
      <c r="AR45">
        <f>(O45+273.15)</f>
        <v>303.86983718872068</v>
      </c>
      <c r="AS45">
        <f>(Y45*AK45+Z45*AL45)*AM45</f>
        <v>199.95940959305881</v>
      </c>
      <c r="AT45">
        <f>((AS45+0.00000010773*(AR45^4-AQ45^4))-AP45*44100)/(L45*0.92*2*29.3+0.00000043092*AQ45^3)</f>
        <v>-11.21643517317265</v>
      </c>
      <c r="AU45">
        <f>0.61365*EXP(17.502*J45/(240.97+J45))</f>
        <v>4.2265100909979205</v>
      </c>
      <c r="AV45">
        <f>AU45*1000/AA45</f>
        <v>47.984334862654279</v>
      </c>
      <c r="AW45">
        <f>(AV45-U45)</f>
        <v>15.485170281355451</v>
      </c>
      <c r="AX45">
        <f>IF(D45,P45,(O45+P45)/2)</f>
        <v>30.290331840515137</v>
      </c>
      <c r="AY45">
        <f>0.61365*EXP(17.502*AX45/(240.97+AX45))</f>
        <v>4.3320172415109175</v>
      </c>
      <c r="AZ45">
        <f>IF(AW45&lt;&gt;0,(1000-(AV45+U45)/2)/AW45*AP45,0)</f>
        <v>2.3033995915934895</v>
      </c>
      <c r="BA45">
        <f>U45*AA45/1000</f>
        <v>2.8625601968855481</v>
      </c>
      <c r="BB45">
        <f>(AY45-BA45)</f>
        <v>1.4694570446253694</v>
      </c>
      <c r="BC45">
        <f>1/(1.6/F45+1.37/N45)</f>
        <v>1.5603264866798248</v>
      </c>
      <c r="BD45">
        <f>G45*AA45*0.001</f>
        <v>33.507004106003819</v>
      </c>
      <c r="BE45">
        <f>G45/S45</f>
        <v>0.97902100618664323</v>
      </c>
      <c r="BF45">
        <f>(1-AP45*AA45/AU45/F45)*100</f>
        <v>84.470019461313811</v>
      </c>
      <c r="BG45">
        <f>(S45-E45/(N45/1.35))</f>
        <v>389.0578699026027</v>
      </c>
      <c r="BH45">
        <f>E45*BF45/100/BG45</f>
        <v>-3.4083895622883426E-3</v>
      </c>
    </row>
    <row r="46" spans="1:60" x14ac:dyDescent="0.35">
      <c r="A46" s="1" t="s">
        <v>0</v>
      </c>
      <c r="B46" s="1" t="s">
        <v>2839</v>
      </c>
      <c r="K46" s="1">
        <v>2.72</v>
      </c>
    </row>
    <row r="47" spans="1:60" x14ac:dyDescent="0.35">
      <c r="A47" s="1" t="s">
        <v>0</v>
      </c>
      <c r="B47" s="1" t="s">
        <v>2838</v>
      </c>
      <c r="K47" s="1">
        <v>2.72</v>
      </c>
    </row>
    <row r="48" spans="1:60" x14ac:dyDescent="0.35">
      <c r="A48" s="1">
        <v>11</v>
      </c>
      <c r="B48" s="1" t="s">
        <v>2837</v>
      </c>
      <c r="C48" s="1">
        <v>2439.0000024586916</v>
      </c>
      <c r="D48" s="1">
        <v>0</v>
      </c>
      <c r="E48">
        <f>(R48-S48*(1000-T48)/(1000-U48))*AO48</f>
        <v>-1.427207009435447</v>
      </c>
      <c r="F48">
        <f>IF(AZ48&lt;&gt;0,1/(1/AZ48-1/N48),0)</f>
        <v>5.5003366236896643</v>
      </c>
      <c r="G48">
        <f>((BC48-AP48/2)*S48-E48)/(BC48+AP48/2)</f>
        <v>379.75677654592499</v>
      </c>
      <c r="H48">
        <f>AP48*1000</f>
        <v>38.295567683397429</v>
      </c>
      <c r="I48">
        <f>(AU48-BA48)</f>
        <v>1.3438015960160721</v>
      </c>
      <c r="J48">
        <f>(P48+AT48*D48)</f>
        <v>30.139806747436523</v>
      </c>
      <c r="K48" s="1"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30.937221527099609</v>
      </c>
      <c r="P48" s="1">
        <v>30.139806747436523</v>
      </c>
      <c r="Q48" s="1">
        <v>30.991968154907227</v>
      </c>
      <c r="R48" s="1">
        <v>400.05355834960938</v>
      </c>
      <c r="S48" s="1">
        <v>387.86483764648438</v>
      </c>
      <c r="T48" s="1">
        <v>-0.10125169157981873</v>
      </c>
      <c r="U48" s="1">
        <v>33.499759674072266</v>
      </c>
      <c r="V48" s="1">
        <v>-0.19841417670249939</v>
      </c>
      <c r="W48" s="1">
        <v>65.646575927734375</v>
      </c>
      <c r="X48" s="1">
        <v>299.61740112304688</v>
      </c>
      <c r="Y48" s="1">
        <v>1600.678955078125</v>
      </c>
      <c r="Z48" s="1">
        <v>1.8293214961886406E-2</v>
      </c>
      <c r="AA48" s="1">
        <v>88.089622497558594</v>
      </c>
      <c r="AB48" s="1">
        <v>24.597833633422852</v>
      </c>
      <c r="AC48" s="1">
        <v>0.5574832558631897</v>
      </c>
      <c r="AD48" s="1">
        <v>4.2507510632276535E-2</v>
      </c>
      <c r="AE48" s="1">
        <v>3.7950256373733282E-3</v>
      </c>
      <c r="AF48" s="1">
        <v>3.85444276034832E-2</v>
      </c>
      <c r="AG48" s="1">
        <v>2.2244730964303017E-2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1.1015345629523778</v>
      </c>
      <c r="AP48">
        <f>(U48-T48)/(1000-U48)*AO48</f>
        <v>3.8295567683397432E-2</v>
      </c>
      <c r="AQ48">
        <f>(P48+273.15)</f>
        <v>303.2898067474365</v>
      </c>
      <c r="AR48">
        <f>(O48+273.15)</f>
        <v>304.08722152709959</v>
      </c>
      <c r="AS48">
        <f>(Y48*AK48+Z48*AL48)*AM48</f>
        <v>256.10862708802597</v>
      </c>
      <c r="AT48">
        <f>((AS48+0.00000010773*(AR48^4-AQ48^4))-AP48*44100)/(L48*0.92*2*29.3+0.00000043092*AQ48^3)</f>
        <v>-11.170090381651711</v>
      </c>
      <c r="AU48">
        <f>0.61365*EXP(17.502*J48/(240.97+J48))</f>
        <v>4.2947827794640343</v>
      </c>
      <c r="AV48">
        <f>AU48*1000/AA48</f>
        <v>48.754696157121849</v>
      </c>
      <c r="AW48">
        <f>(AV48-U48)</f>
        <v>15.254936483049583</v>
      </c>
      <c r="AX48">
        <f>IF(D48,P48,(O48+P48)/2)</f>
        <v>30.538514137268066</v>
      </c>
      <c r="AY48">
        <f>0.61365*EXP(17.502*AX48/(240.97+AX48))</f>
        <v>4.3940229419714472</v>
      </c>
      <c r="AZ48">
        <f>IF(AW48&lt;&gt;0,(1000-(AV48+U48)/2)/AW48*AP48,0)</f>
        <v>2.4071275015747844</v>
      </c>
      <c r="BA48">
        <f>U48*AA48/1000</f>
        <v>2.9509811834479622</v>
      </c>
      <c r="BB48">
        <f>(AY48-BA48)</f>
        <v>1.4430417585234849</v>
      </c>
      <c r="BC48">
        <f>1/(1.6/F48+1.37/N48)</f>
        <v>1.6367717962092134</v>
      </c>
      <c r="BD48">
        <f>G48*AA48*0.001</f>
        <v>33.452631086820247</v>
      </c>
      <c r="BE48">
        <f>G48/S48</f>
        <v>0.97909565314103209</v>
      </c>
      <c r="BF48">
        <f>(1-AP48*AA48/AU48/F48)*100</f>
        <v>85.719520564096257</v>
      </c>
      <c r="BG48">
        <f>(S48-E48/(N48/1.35))</f>
        <v>388.31497147947385</v>
      </c>
      <c r="BH48">
        <f>E48*BF48/100/BG48</f>
        <v>-3.1505223743604985E-3</v>
      </c>
    </row>
    <row r="49" spans="1:60" x14ac:dyDescent="0.35">
      <c r="A49" s="1" t="s">
        <v>0</v>
      </c>
      <c r="B49" s="1" t="s">
        <v>2836</v>
      </c>
      <c r="K49" s="1">
        <v>2.72</v>
      </c>
    </row>
    <row r="50" spans="1:60" x14ac:dyDescent="0.35">
      <c r="A50" s="1" t="s">
        <v>0</v>
      </c>
      <c r="B50" s="1" t="s">
        <v>2831</v>
      </c>
      <c r="K50" s="1">
        <v>2.72</v>
      </c>
    </row>
    <row r="51" spans="1:60" x14ac:dyDescent="0.35">
      <c r="A51" s="1">
        <v>12</v>
      </c>
      <c r="B51" s="1" t="s">
        <v>2835</v>
      </c>
      <c r="C51" s="1">
        <v>2645.5000024475157</v>
      </c>
      <c r="D51" s="1">
        <v>0</v>
      </c>
      <c r="E51">
        <f>(R51-S51*(1000-T51)/(1000-U51))*AO51</f>
        <v>-1.3361442213845443</v>
      </c>
      <c r="F51">
        <f>IF(AZ51&lt;&gt;0,1/(1/AZ51-1/N51),0)</f>
        <v>6.0255091393342513</v>
      </c>
      <c r="G51">
        <f>((BC51-AP51/2)*S51-E51)/(BC51+AP51/2)</f>
        <v>379.23366431406902</v>
      </c>
      <c r="H51">
        <f>AP51*1000</f>
        <v>39.765086124123968</v>
      </c>
      <c r="I51">
        <f>(AU51-BA51)</f>
        <v>1.3404275537431003</v>
      </c>
      <c r="J51">
        <f>(P51+AT51*D51)</f>
        <v>30.541606903076172</v>
      </c>
      <c r="K51" s="1"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31.173538208007813</v>
      </c>
      <c r="P51" s="1">
        <v>30.541606903076172</v>
      </c>
      <c r="Q51" s="1">
        <v>31.202018737792969</v>
      </c>
      <c r="R51" s="1">
        <v>400.1182861328125</v>
      </c>
      <c r="S51" s="1">
        <v>387.37710571289063</v>
      </c>
      <c r="T51" s="1">
        <v>-9.0014360845088959E-2</v>
      </c>
      <c r="U51" s="1">
        <v>34.675945281982422</v>
      </c>
      <c r="V51" s="1">
        <v>-0.17402106523513794</v>
      </c>
      <c r="W51" s="1">
        <v>67.037574768066406</v>
      </c>
      <c r="X51" s="1">
        <v>300.32379150390625</v>
      </c>
      <c r="Y51" s="1">
        <v>1998.559326171875</v>
      </c>
      <c r="Z51" s="1">
        <v>0.12234116345643997</v>
      </c>
      <c r="AA51" s="1">
        <v>88.083335876464844</v>
      </c>
      <c r="AB51" s="1">
        <v>24.618114471435547</v>
      </c>
      <c r="AC51" s="1">
        <v>0.54329276084899902</v>
      </c>
      <c r="AD51" s="1">
        <v>6.4961165189743042E-2</v>
      </c>
      <c r="AE51" s="1">
        <v>3.3633022103458643E-3</v>
      </c>
      <c r="AF51" s="1">
        <v>2.7263158932328224E-2</v>
      </c>
      <c r="AG51" s="1">
        <v>2.3845523595809937E-2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1.1041315864114196</v>
      </c>
      <c r="AP51">
        <f>(U51-T51)/(1000-U51)*AO51</f>
        <v>3.9765086124123966E-2</v>
      </c>
      <c r="AQ51">
        <f>(P51+273.15)</f>
        <v>303.69160690307615</v>
      </c>
      <c r="AR51">
        <f>(O51+273.15)</f>
        <v>304.32353820800779</v>
      </c>
      <c r="AS51">
        <f>(Y51*AK51+Z51*AL51)*AM51</f>
        <v>319.76948504009488</v>
      </c>
      <c r="AT51">
        <f>((AS51+0.00000010773*(AR51^4-AQ51^4))-AP51*44100)/(L51*0.92*2*29.3+0.00000043092*AQ51^3)</f>
        <v>-11.190362580955268</v>
      </c>
      <c r="AU51">
        <f>0.61365*EXP(17.502*J51/(240.97+J51))</f>
        <v>4.3948004888498744</v>
      </c>
      <c r="AV51">
        <f>AU51*1000/AA51</f>
        <v>49.89366541491453</v>
      </c>
      <c r="AW51">
        <f>(AV51-U51)</f>
        <v>15.217720132932108</v>
      </c>
      <c r="AX51">
        <f>IF(D51,P51,(O51+P51)/2)</f>
        <v>30.857572555541992</v>
      </c>
      <c r="AY51">
        <f>0.61365*EXP(17.502*AX51/(240.97+AX51))</f>
        <v>4.4748713283738457</v>
      </c>
      <c r="AZ51">
        <f>IF(AW51&lt;&gt;0,(1000-(AV51+U51)/2)/AW51*AP51,0)</f>
        <v>2.5025842810241805</v>
      </c>
      <c r="BA51">
        <f>U51*AA51/1000</f>
        <v>3.0543729351067741</v>
      </c>
      <c r="BB51">
        <f>(AY51-BA51)</f>
        <v>1.4204983932670716</v>
      </c>
      <c r="BC51">
        <f>1/(1.6/F51+1.37/N51)</f>
        <v>1.7076352299323028</v>
      </c>
      <c r="BD51">
        <f>G51*AA51*0.001</f>
        <v>33.404166229438665</v>
      </c>
      <c r="BE51">
        <f>G51/S51</f>
        <v>0.97897800030325688</v>
      </c>
      <c r="BF51">
        <f>(1-AP51*AA51/AU51/F51)*100</f>
        <v>86.772956935308159</v>
      </c>
      <c r="BG51">
        <f>(S51-E51/(N51/1.35))</f>
        <v>387.79851880561114</v>
      </c>
      <c r="BH51">
        <f>E51*BF51/100/BG51</f>
        <v>-2.9897273805648255E-3</v>
      </c>
    </row>
    <row r="52" spans="1:60" x14ac:dyDescent="0.35">
      <c r="A52" s="1" t="s">
        <v>0</v>
      </c>
      <c r="B52" s="1" t="s">
        <v>2834</v>
      </c>
    </row>
    <row r="53" spans="1:60" x14ac:dyDescent="0.35">
      <c r="A53" s="1" t="s">
        <v>0</v>
      </c>
      <c r="B53" s="1" t="s">
        <v>2833</v>
      </c>
    </row>
    <row r="54" spans="1:60" x14ac:dyDescent="0.35">
      <c r="A54" s="1" t="s">
        <v>0</v>
      </c>
      <c r="B54" s="1" t="s">
        <v>2832</v>
      </c>
    </row>
    <row r="55" spans="1:60" x14ac:dyDescent="0.35">
      <c r="A55" s="1" t="s">
        <v>0</v>
      </c>
      <c r="B55" s="1" t="s">
        <v>2831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E4EF9C-9182-4D54-9AF5-1CFA830002E1}">
  <dimension ref="A1:BD55"/>
  <sheetViews>
    <sheetView zoomScale="44" workbookViewId="0">
      <selection activeCell="K18" sqref="K18:K51"/>
    </sheetView>
  </sheetViews>
  <sheetFormatPr defaultRowHeight="14.5" x14ac:dyDescent="0.35"/>
  <sheetData>
    <row r="1" spans="1:56" x14ac:dyDescent="0.35">
      <c r="A1" s="1" t="s">
        <v>70</v>
      </c>
    </row>
    <row r="2" spans="1:56" x14ac:dyDescent="0.35">
      <c r="A2" s="1" t="s">
        <v>4068</v>
      </c>
    </row>
    <row r="3" spans="1:56" x14ac:dyDescent="0.35">
      <c r="A3" s="1" t="s">
        <v>69</v>
      </c>
      <c r="B3" s="1" t="s">
        <v>624</v>
      </c>
    </row>
    <row r="4" spans="1:56" x14ac:dyDescent="0.35">
      <c r="A4" s="1" t="s">
        <v>67</v>
      </c>
      <c r="B4" s="1" t="s">
        <v>66</v>
      </c>
      <c r="C4" s="1">
        <v>1</v>
      </c>
      <c r="D4" s="1">
        <v>0.15999999642372131</v>
      </c>
    </row>
    <row r="5" spans="1:56" x14ac:dyDescent="0.35">
      <c r="A5" s="1" t="s">
        <v>65</v>
      </c>
      <c r="B5" s="1">
        <v>4</v>
      </c>
    </row>
    <row r="6" spans="1:56" x14ac:dyDescent="0.35">
      <c r="A6" s="1" t="s">
        <v>64</v>
      </c>
      <c r="B6" s="1" t="s">
        <v>623</v>
      </c>
    </row>
    <row r="7" spans="1:56" x14ac:dyDescent="0.35">
      <c r="A7" s="1" t="s">
        <v>0</v>
      </c>
      <c r="B7" s="1" t="s">
        <v>62</v>
      </c>
    </row>
    <row r="9" spans="1:56" x14ac:dyDescent="0.35">
      <c r="A9" s="1" t="s">
        <v>61</v>
      </c>
      <c r="B9" s="1" t="s">
        <v>60</v>
      </c>
      <c r="C9" s="1" t="s">
        <v>59</v>
      </c>
      <c r="D9" s="1" t="s">
        <v>58</v>
      </c>
      <c r="E9" s="1" t="s">
        <v>57</v>
      </c>
      <c r="F9" s="1" t="s">
        <v>56</v>
      </c>
      <c r="G9" s="1" t="s">
        <v>55</v>
      </c>
      <c r="H9" s="1" t="s">
        <v>54</v>
      </c>
      <c r="I9" s="1" t="s">
        <v>53</v>
      </c>
      <c r="J9" s="1" t="s">
        <v>52</v>
      </c>
      <c r="K9" s="1" t="s">
        <v>51</v>
      </c>
      <c r="L9" s="1" t="s">
        <v>50</v>
      </c>
      <c r="M9" s="1" t="s">
        <v>49</v>
      </c>
      <c r="N9" s="1" t="s">
        <v>48</v>
      </c>
      <c r="O9" s="1" t="s">
        <v>47</v>
      </c>
      <c r="P9" s="1" t="s">
        <v>46</v>
      </c>
      <c r="Q9" s="1" t="s">
        <v>45</v>
      </c>
      <c r="R9" s="1" t="s">
        <v>44</v>
      </c>
      <c r="S9" s="1" t="s">
        <v>43</v>
      </c>
      <c r="T9" s="1" t="s">
        <v>42</v>
      </c>
      <c r="U9" s="1" t="s">
        <v>41</v>
      </c>
      <c r="V9" s="1" t="s">
        <v>40</v>
      </c>
      <c r="W9" s="1" t="s">
        <v>39</v>
      </c>
      <c r="X9" s="1" t="s">
        <v>38</v>
      </c>
      <c r="Y9" s="1" t="s">
        <v>37</v>
      </c>
      <c r="Z9" s="1" t="s">
        <v>36</v>
      </c>
      <c r="AA9" s="1" t="s">
        <v>35</v>
      </c>
      <c r="AB9" s="1" t="s">
        <v>34</v>
      </c>
      <c r="AC9" s="1" t="s">
        <v>33</v>
      </c>
      <c r="AD9" s="1" t="s">
        <v>32</v>
      </c>
      <c r="AE9" s="1" t="s">
        <v>31</v>
      </c>
      <c r="AF9" s="1" t="s">
        <v>30</v>
      </c>
      <c r="AG9" s="1" t="s">
        <v>29</v>
      </c>
      <c r="AH9" s="1" t="s">
        <v>28</v>
      </c>
      <c r="AI9" s="1" t="s">
        <v>27</v>
      </c>
      <c r="AJ9" s="1" t="s">
        <v>26</v>
      </c>
      <c r="AK9" s="1" t="s">
        <v>25</v>
      </c>
      <c r="AL9" s="1" t="s">
        <v>24</v>
      </c>
      <c r="AM9" s="1" t="s">
        <v>23</v>
      </c>
      <c r="AN9" s="1" t="s">
        <v>22</v>
      </c>
      <c r="AO9" s="1" t="s">
        <v>21</v>
      </c>
      <c r="AP9" s="1" t="s">
        <v>20</v>
      </c>
      <c r="AQ9" s="1" t="s">
        <v>19</v>
      </c>
      <c r="AR9" s="1" t="s">
        <v>18</v>
      </c>
      <c r="AS9" s="1" t="s">
        <v>17</v>
      </c>
      <c r="AT9" s="1" t="s">
        <v>16</v>
      </c>
      <c r="AU9" s="1" t="s">
        <v>15</v>
      </c>
      <c r="AV9" s="1" t="s">
        <v>14</v>
      </c>
      <c r="AW9" s="1" t="s">
        <v>13</v>
      </c>
      <c r="AX9" s="1" t="s">
        <v>12</v>
      </c>
      <c r="AY9" s="1" t="s">
        <v>11</v>
      </c>
      <c r="AZ9" s="1" t="s">
        <v>10</v>
      </c>
      <c r="BA9" s="1" t="s">
        <v>9</v>
      </c>
      <c r="BB9" s="1" t="s">
        <v>8</v>
      </c>
      <c r="BC9" s="1" t="s">
        <v>7</v>
      </c>
      <c r="BD9" s="1" t="s">
        <v>6</v>
      </c>
    </row>
    <row r="10" spans="1:56" x14ac:dyDescent="0.35">
      <c r="A10" s="1" t="s">
        <v>5</v>
      </c>
      <c r="B10" s="1" t="s">
        <v>5</v>
      </c>
      <c r="C10" s="1" t="s">
        <v>5</v>
      </c>
      <c r="D10" s="1" t="s">
        <v>5</v>
      </c>
      <c r="E10" s="1" t="s">
        <v>4</v>
      </c>
      <c r="F10" s="1" t="s">
        <v>4</v>
      </c>
      <c r="G10" s="1" t="s">
        <v>4</v>
      </c>
      <c r="H10" s="1" t="s">
        <v>4</v>
      </c>
      <c r="I10" s="1" t="s">
        <v>4</v>
      </c>
      <c r="J10" s="1" t="s">
        <v>4</v>
      </c>
      <c r="K10" s="1" t="s">
        <v>5</v>
      </c>
      <c r="L10" s="1" t="s">
        <v>4</v>
      </c>
      <c r="M10" s="1" t="s">
        <v>5</v>
      </c>
      <c r="N10" s="1" t="s">
        <v>4</v>
      </c>
      <c r="O10" s="1" t="s">
        <v>5</v>
      </c>
      <c r="P10" s="1" t="s">
        <v>5</v>
      </c>
      <c r="Q10" s="1" t="s">
        <v>5</v>
      </c>
      <c r="R10" s="1" t="s">
        <v>5</v>
      </c>
      <c r="S10" s="1" t="s">
        <v>5</v>
      </c>
      <c r="T10" s="1" t="s">
        <v>5</v>
      </c>
      <c r="U10" s="1" t="s">
        <v>5</v>
      </c>
      <c r="V10" s="1" t="s">
        <v>5</v>
      </c>
      <c r="W10" s="1" t="s">
        <v>5</v>
      </c>
      <c r="X10" s="1" t="s">
        <v>5</v>
      </c>
      <c r="Y10" s="1" t="s">
        <v>5</v>
      </c>
      <c r="Z10" s="1" t="s">
        <v>5</v>
      </c>
      <c r="AA10" s="1" t="s">
        <v>5</v>
      </c>
      <c r="AB10" s="1" t="s">
        <v>5</v>
      </c>
      <c r="AC10" s="1" t="s">
        <v>5</v>
      </c>
      <c r="AD10" s="1" t="s">
        <v>5</v>
      </c>
      <c r="AE10" s="1" t="s">
        <v>5</v>
      </c>
      <c r="AF10" s="1" t="s">
        <v>5</v>
      </c>
      <c r="AG10" s="1" t="s">
        <v>5</v>
      </c>
      <c r="AH10" s="1" t="s">
        <v>5</v>
      </c>
      <c r="AI10" s="1" t="s">
        <v>5</v>
      </c>
      <c r="AJ10" s="1" t="s">
        <v>5</v>
      </c>
      <c r="AK10" s="1" t="s">
        <v>4</v>
      </c>
      <c r="AL10" s="1" t="s">
        <v>4</v>
      </c>
      <c r="AM10" s="1" t="s">
        <v>4</v>
      </c>
      <c r="AN10" s="1" t="s">
        <v>4</v>
      </c>
      <c r="AO10" s="1" t="s">
        <v>4</v>
      </c>
      <c r="AP10" s="1" t="s">
        <v>4</v>
      </c>
      <c r="AQ10" s="1" t="s">
        <v>4</v>
      </c>
      <c r="AR10" s="1" t="s">
        <v>4</v>
      </c>
      <c r="AS10" s="1" t="s">
        <v>4</v>
      </c>
      <c r="AT10" s="1" t="s">
        <v>4</v>
      </c>
      <c r="AU10" s="1" t="s">
        <v>4</v>
      </c>
      <c r="AV10" s="1" t="s">
        <v>4</v>
      </c>
      <c r="AW10" s="1" t="s">
        <v>4</v>
      </c>
      <c r="AX10" s="1" t="s">
        <v>4</v>
      </c>
      <c r="AY10" s="1" t="s">
        <v>4</v>
      </c>
      <c r="AZ10" s="1" t="s">
        <v>4</v>
      </c>
      <c r="BA10" s="1" t="s">
        <v>4</v>
      </c>
      <c r="BB10" s="1" t="s">
        <v>4</v>
      </c>
      <c r="BC10" s="1" t="s">
        <v>4</v>
      </c>
      <c r="BD10" s="1" t="s">
        <v>4</v>
      </c>
    </row>
    <row r="11" spans="1:56" x14ac:dyDescent="0.35">
      <c r="A11" s="1" t="s">
        <v>0</v>
      </c>
      <c r="B11" s="1" t="s">
        <v>4067</v>
      </c>
    </row>
    <row r="12" spans="1:56" x14ac:dyDescent="0.35">
      <c r="A12" s="1" t="s">
        <v>0</v>
      </c>
      <c r="B12" s="1" t="s">
        <v>4066</v>
      </c>
    </row>
    <row r="13" spans="1:56" x14ac:dyDescent="0.35">
      <c r="A13" s="1" t="s">
        <v>0</v>
      </c>
      <c r="B13" s="1" t="s">
        <v>4065</v>
      </c>
    </row>
    <row r="14" spans="1:56" x14ac:dyDescent="0.35">
      <c r="A14" s="1" t="s">
        <v>0</v>
      </c>
      <c r="B14" s="1" t="s">
        <v>4064</v>
      </c>
    </row>
    <row r="15" spans="1:56" x14ac:dyDescent="0.35">
      <c r="A15" s="1" t="s">
        <v>0</v>
      </c>
      <c r="B15" s="1" t="s">
        <v>4063</v>
      </c>
    </row>
    <row r="16" spans="1:56" x14ac:dyDescent="0.35">
      <c r="A16" s="1" t="s">
        <v>0</v>
      </c>
      <c r="B16" s="1" t="s">
        <v>4062</v>
      </c>
    </row>
    <row r="17" spans="1:56" x14ac:dyDescent="0.35">
      <c r="A17" s="1" t="s">
        <v>0</v>
      </c>
      <c r="B17" s="1" t="s">
        <v>4061</v>
      </c>
    </row>
    <row r="18" spans="1:56" x14ac:dyDescent="0.35">
      <c r="A18" s="1">
        <v>1</v>
      </c>
      <c r="B18" s="1" t="s">
        <v>4060</v>
      </c>
      <c r="C18" s="1">
        <v>344.50001903250813</v>
      </c>
      <c r="D18" s="1">
        <v>0</v>
      </c>
      <c r="E18">
        <f>(R18-S18*(1000-T18)/(1000-U18))*AK18</f>
        <v>-4.9991968082543545</v>
      </c>
      <c r="F18">
        <f>IF(AV18&lt;&gt;0,1/(1/AV18-1/N18),0)</f>
        <v>4.3642393852708574</v>
      </c>
      <c r="G18">
        <f>((AY18-AL18/2)*S18-E18)/(AY18+AL18/2)</f>
        <v>387.19224429063178</v>
      </c>
      <c r="H18">
        <f>AL18*1000</f>
        <v>32.597706198064017</v>
      </c>
      <c r="I18">
        <f>(AQ18-AW18)</f>
        <v>1.3596341736592716</v>
      </c>
      <c r="J18">
        <f>(P18+AP18*D18)</f>
        <v>28.374265670776367</v>
      </c>
      <c r="K18" s="1">
        <v>2.72</v>
      </c>
      <c r="L18">
        <f>(K18*AE18+AF18)</f>
        <v>2.140174012184143</v>
      </c>
      <c r="M18" s="1">
        <v>0.5</v>
      </c>
      <c r="N18">
        <f>L18*(M18+1)*(M18+1)/(M18*M18+1)</f>
        <v>3.8523132219314578</v>
      </c>
      <c r="O18" s="1">
        <v>28.437976837158203</v>
      </c>
      <c r="P18" s="1">
        <v>28.374265670776367</v>
      </c>
      <c r="Q18" s="1">
        <v>28.487695693969727</v>
      </c>
      <c r="R18" s="1">
        <v>399.82766723632813</v>
      </c>
      <c r="S18" s="1">
        <v>392.7630615234375</v>
      </c>
      <c r="T18" s="1">
        <v>-0.22274377942085266</v>
      </c>
      <c r="U18" s="1">
        <v>28.447103500366211</v>
      </c>
      <c r="V18" s="1">
        <v>-0.50663632154464722</v>
      </c>
      <c r="W18" s="1">
        <v>64.703659057617188</v>
      </c>
      <c r="X18" s="1">
        <v>300.4671630859375</v>
      </c>
      <c r="Y18" s="1">
        <v>0.23892590403556824</v>
      </c>
      <c r="Z18" s="1">
        <v>0.28944525122642517</v>
      </c>
      <c r="AA18" s="1">
        <v>88.543113708496094</v>
      </c>
      <c r="AB18" s="1">
        <v>15.431225776672363</v>
      </c>
      <c r="AC18" s="1">
        <v>1.1624643802642822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1.1046586878159466</v>
      </c>
      <c r="AL18">
        <f>(U18-T18)/(1000-U18)*AK18</f>
        <v>3.2597706198064021E-2</v>
      </c>
      <c r="AM18">
        <f>(P18+273.15)</f>
        <v>301.52426567077634</v>
      </c>
      <c r="AN18">
        <f>(O18+273.15)</f>
        <v>301.58797683715818</v>
      </c>
      <c r="AO18">
        <f>(Y18*AG18+Z18*AH18)*AI18</f>
        <v>3.82281437912253E-2</v>
      </c>
      <c r="AP18">
        <f>((AO18+0.00000010773*(AN18^4-AM18^4))-AL18*44100)/(L18*51.4+0.00000043092*AM18^3)</f>
        <v>-11.794376572538974</v>
      </c>
      <c r="AQ18">
        <f>0.61365*EXP(17.502*J18/(240.97+J18))</f>
        <v>3.8784292935695541</v>
      </c>
      <c r="AR18">
        <f>AQ18*1000/AA18</f>
        <v>43.802720856849675</v>
      </c>
      <c r="AS18">
        <f>(AR18-U18)</f>
        <v>15.355617356483464</v>
      </c>
      <c r="AT18">
        <f>IF(D18,P18,(O18+P18)/2)</f>
        <v>28.406121253967285</v>
      </c>
      <c r="AU18">
        <f>0.61365*EXP(17.502*AT18/(240.97+AT18))</f>
        <v>3.8856176138500071</v>
      </c>
      <c r="AV18">
        <f>IF(AS18&lt;&gt;0,(1000-(AR18+U18)/2)/AS18*AL18,0)</f>
        <v>2.0461643576426227</v>
      </c>
      <c r="AW18">
        <f>U18*AA18/1000</f>
        <v>2.5187951199102825</v>
      </c>
      <c r="AX18">
        <f>(AU18-AW18)</f>
        <v>1.3668224939397247</v>
      </c>
      <c r="AY18">
        <f>1/(1.6/F18+1.37/N18)</f>
        <v>1.3845688743112694</v>
      </c>
      <c r="AZ18">
        <f>G18*AA18*0.001</f>
        <v>34.283206913273204</v>
      </c>
      <c r="BA18">
        <f>G18/S18</f>
        <v>0.98581634125368667</v>
      </c>
      <c r="BB18">
        <f>(1-AL18*AA18/AQ18/F18)*100</f>
        <v>82.947918926626912</v>
      </c>
      <c r="BC18">
        <f>(S18-E18/(N18/1.35))</f>
        <v>394.51497402440481</v>
      </c>
      <c r="BD18">
        <f>E18*BB18/100/BC18</f>
        <v>-1.0510956461786479E-2</v>
      </c>
    </row>
    <row r="19" spans="1:56" x14ac:dyDescent="0.35">
      <c r="A19" s="1" t="s">
        <v>0</v>
      </c>
      <c r="B19" s="1" t="s">
        <v>4059</v>
      </c>
      <c r="K19" s="1">
        <v>2.72</v>
      </c>
    </row>
    <row r="20" spans="1:56" x14ac:dyDescent="0.35">
      <c r="A20" s="1" t="s">
        <v>0</v>
      </c>
      <c r="B20" s="1" t="s">
        <v>4058</v>
      </c>
      <c r="K20" s="1">
        <v>2.72</v>
      </c>
    </row>
    <row r="21" spans="1:56" x14ac:dyDescent="0.35">
      <c r="A21" s="1">
        <v>2</v>
      </c>
      <c r="B21" s="1" t="s">
        <v>4057</v>
      </c>
      <c r="C21" s="1">
        <v>549.00001904368401</v>
      </c>
      <c r="D21" s="1">
        <v>0</v>
      </c>
      <c r="E21">
        <f>(R21-S21*(1000-T21)/(1000-U21))*AK21</f>
        <v>-4.675152730405526</v>
      </c>
      <c r="F21">
        <f>IF(AV21&lt;&gt;0,1/(1/AV21-1/N21),0)</f>
        <v>4.2268553656048287</v>
      </c>
      <c r="G21">
        <f>((AY21-AL21/2)*S21-E21)/(AY21+AL21/2)</f>
        <v>386.50186627735422</v>
      </c>
      <c r="H21">
        <f>AL21*1000</f>
        <v>32.967090399410424</v>
      </c>
      <c r="I21">
        <f>(AQ21-AW21)</f>
        <v>1.3951781120717235</v>
      </c>
      <c r="J21">
        <f>(P21+AP21*D21)</f>
        <v>28.653640747070313</v>
      </c>
      <c r="K21" s="1">
        <v>2.72</v>
      </c>
      <c r="L21">
        <f>(K21*AE21+AF21)</f>
        <v>2.140174012184143</v>
      </c>
      <c r="M21" s="1">
        <v>0.5</v>
      </c>
      <c r="N21">
        <f>L21*(M21+1)*(M21+1)/(M21*M21+1)</f>
        <v>3.8523132219314578</v>
      </c>
      <c r="O21" s="1">
        <v>28.659523010253906</v>
      </c>
      <c r="P21" s="1">
        <v>28.653640747070313</v>
      </c>
      <c r="Q21" s="1">
        <v>28.726554870605469</v>
      </c>
      <c r="R21" s="1">
        <v>399.97479248046875</v>
      </c>
      <c r="S21" s="1">
        <v>392.49667358398438</v>
      </c>
      <c r="T21" s="1">
        <v>-0.20928618311882019</v>
      </c>
      <c r="U21" s="1">
        <v>28.76353645324707</v>
      </c>
      <c r="V21" s="1">
        <v>-0.46992012858390808</v>
      </c>
      <c r="W21" s="1">
        <v>64.584129333496094</v>
      </c>
      <c r="X21" s="1">
        <v>300.59634399414063</v>
      </c>
      <c r="Y21" s="1">
        <v>24.822429656982422</v>
      </c>
      <c r="Z21" s="1">
        <v>0.22003358602523804</v>
      </c>
      <c r="AA21" s="1">
        <v>88.538841247558594</v>
      </c>
      <c r="AB21" s="1">
        <v>15.506648063659668</v>
      </c>
      <c r="AC21" s="1">
        <v>1.1792749166488647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1.1051336176255167</v>
      </c>
      <c r="AL21">
        <f>(U21-T21)/(1000-U21)*AK21</f>
        <v>3.2967090399410426E-2</v>
      </c>
      <c r="AM21">
        <f>(P21+273.15)</f>
        <v>301.80364074707029</v>
      </c>
      <c r="AN21">
        <f>(O21+273.15)</f>
        <v>301.80952301025388</v>
      </c>
      <c r="AO21">
        <f>(Y21*AG21+Z21*AH21)*AI21</f>
        <v>3.9715886563452614</v>
      </c>
      <c r="AP21">
        <f>((AO21+0.00000010773*(AN21^4-AM21^4))-AL21*44100)/(L21*51.4+0.00000043092*AM21^3)</f>
        <v>-11.898208592282776</v>
      </c>
      <c r="AQ21">
        <f>0.61365*EXP(17.502*J21/(240.97+J21))</f>
        <v>3.9418682998241303</v>
      </c>
      <c r="AR21">
        <f>AQ21*1000/AA21</f>
        <v>44.521345030962046</v>
      </c>
      <c r="AS21">
        <f>(AR21-U21)</f>
        <v>15.757808577714975</v>
      </c>
      <c r="AT21">
        <f>IF(D21,P21,(O21+P21)/2)</f>
        <v>28.656581878662109</v>
      </c>
      <c r="AU21">
        <f>0.61365*EXP(17.502*AT21/(240.97+AT21))</f>
        <v>3.942540941233585</v>
      </c>
      <c r="AV21">
        <f>IF(AS21&lt;&gt;0,(1000-(AR21+U21)/2)/AS21*AL21,0)</f>
        <v>2.0154512974554604</v>
      </c>
      <c r="AW21">
        <f>U21*AA21/1000</f>
        <v>2.5466901877524069</v>
      </c>
      <c r="AX21">
        <f>(AU21-AW21)</f>
        <v>1.3958507534811782</v>
      </c>
      <c r="AY21">
        <f>1/(1.6/F21+1.37/N21)</f>
        <v>1.3620963100635992</v>
      </c>
      <c r="AZ21">
        <f>G21*AA21*0.001</f>
        <v>34.220427380215781</v>
      </c>
      <c r="BA21">
        <f>G21/S21</f>
        <v>0.98472647614592479</v>
      </c>
      <c r="BB21">
        <f>(1-AL21*AA21/AQ21/F21)*100</f>
        <v>82.481579151212003</v>
      </c>
      <c r="BC21">
        <f>(S21-E21/(N21/1.35))</f>
        <v>394.1350284690742</v>
      </c>
      <c r="BD21">
        <f>E21*BB21/100/BC21</f>
        <v>-9.7838038266930012E-3</v>
      </c>
    </row>
    <row r="22" spans="1:56" x14ac:dyDescent="0.35">
      <c r="A22" s="1" t="s">
        <v>0</v>
      </c>
      <c r="B22" s="1" t="s">
        <v>4056</v>
      </c>
      <c r="K22" s="1">
        <v>2.72</v>
      </c>
    </row>
    <row r="23" spans="1:56" x14ac:dyDescent="0.35">
      <c r="A23" s="1" t="s">
        <v>0</v>
      </c>
      <c r="B23" s="1" t="s">
        <v>4055</v>
      </c>
      <c r="K23" s="1">
        <v>2.72</v>
      </c>
    </row>
    <row r="24" spans="1:56" x14ac:dyDescent="0.35">
      <c r="A24" s="1">
        <v>3</v>
      </c>
      <c r="B24" s="1" t="s">
        <v>4054</v>
      </c>
      <c r="C24" s="1">
        <v>753.00001904368401</v>
      </c>
      <c r="D24" s="1">
        <v>0</v>
      </c>
      <c r="E24">
        <f>(R24-S24*(1000-T24)/(1000-U24))*AK24</f>
        <v>-4.395839373372711</v>
      </c>
      <c r="F24">
        <f>IF(AV24&lt;&gt;0,1/(1/AV24-1/N24),0)</f>
        <v>4.0839190941510379</v>
      </c>
      <c r="G24">
        <f>((AY24-AL24/2)*S24-E24)/(AY24+AL24/2)</f>
        <v>385.9558053315692</v>
      </c>
      <c r="H24">
        <f>AL24*1000</f>
        <v>33.205610973561434</v>
      </c>
      <c r="I24">
        <f>(AQ24-AW24)</f>
        <v>1.4281682168673258</v>
      </c>
      <c r="J24">
        <f>(P24+AP24*D24)</f>
        <v>28.885061264038086</v>
      </c>
      <c r="K24" s="1">
        <v>2.72</v>
      </c>
      <c r="L24">
        <f>(K24*AE24+AF24)</f>
        <v>2.140174012184143</v>
      </c>
      <c r="M24" s="1">
        <v>0.5</v>
      </c>
      <c r="N24">
        <f>L24*(M24+1)*(M24+1)/(M24*M24+1)</f>
        <v>3.8523132219314578</v>
      </c>
      <c r="O24" s="1">
        <v>28.887056350708008</v>
      </c>
      <c r="P24" s="1">
        <v>28.885061264038086</v>
      </c>
      <c r="Q24" s="1">
        <v>28.958305358886719</v>
      </c>
      <c r="R24" s="1">
        <v>400.14279174804688</v>
      </c>
      <c r="S24" s="1">
        <v>392.328125</v>
      </c>
      <c r="T24" s="1">
        <v>-0.20012694597244263</v>
      </c>
      <c r="U24" s="1">
        <v>28.99101448059082</v>
      </c>
      <c r="V24" s="1">
        <v>-0.44348478317260742</v>
      </c>
      <c r="W24" s="1">
        <v>64.244590759277344</v>
      </c>
      <c r="X24" s="1">
        <v>300.4364013671875</v>
      </c>
      <c r="Y24" s="1">
        <v>51.046901702880859</v>
      </c>
      <c r="Z24" s="1">
        <v>0.25539231300354004</v>
      </c>
      <c r="AA24" s="1">
        <v>88.542373657226563</v>
      </c>
      <c r="AB24" s="1">
        <v>15.507431983947754</v>
      </c>
      <c r="AC24" s="1">
        <v>1.1843582391738892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1.1045455932617185</v>
      </c>
      <c r="AL24">
        <f>(U24-T24)/(1000-U24)*AK24</f>
        <v>3.3205610973561436E-2</v>
      </c>
      <c r="AM24">
        <f>(P24+273.15)</f>
        <v>302.03506126403806</v>
      </c>
      <c r="AN24">
        <f>(O24+273.15)</f>
        <v>302.03705635070799</v>
      </c>
      <c r="AO24">
        <f>(Y24*AG24+Z24*AH24)*AI24</f>
        <v>8.1675040899029909</v>
      </c>
      <c r="AP24">
        <f>((AO24+0.00000010773*(AN24^4-AM24^4))-AL24*44100)/(L24*51.4+0.00000043092*AM24^3)</f>
        <v>-11.947802051714952</v>
      </c>
      <c r="AQ24">
        <f>0.61365*EXP(17.502*J24/(240.97+J24))</f>
        <v>3.9951014537098644</v>
      </c>
      <c r="AR24">
        <f>AQ24*1000/AA24</f>
        <v>45.120785548127174</v>
      </c>
      <c r="AS24">
        <f>(AR24-U24)</f>
        <v>16.129771067536353</v>
      </c>
      <c r="AT24">
        <f>IF(D24,P24,(O24+P24)/2)</f>
        <v>28.886058807373047</v>
      </c>
      <c r="AU24">
        <f>0.61365*EXP(17.502*AT24/(240.97+AT24))</f>
        <v>3.9953322665924649</v>
      </c>
      <c r="AV24">
        <f>IF(AS24&lt;&gt;0,(1000-(AR24+U24)/2)/AS24*AL24,0)</f>
        <v>1.9823683200169124</v>
      </c>
      <c r="AW24">
        <f>U24*AA24/1000</f>
        <v>2.5669332368425386</v>
      </c>
      <c r="AX24">
        <f>(AU24-AW24)</f>
        <v>1.4283990297499263</v>
      </c>
      <c r="AY24">
        <f>1/(1.6/F24+1.37/N24)</f>
        <v>1.3379519200280405</v>
      </c>
      <c r="AZ24">
        <f>G24*AA24*0.001</f>
        <v>34.173443130843594</v>
      </c>
      <c r="BA24">
        <f>G24/S24</f>
        <v>0.98375767817198723</v>
      </c>
      <c r="BB24">
        <f>(1-AL24*AA24/AQ24/F24)*100</f>
        <v>81.979879377699262</v>
      </c>
      <c r="BC24">
        <f>(S24-E24/(N24/1.35))</f>
        <v>393.86859764907445</v>
      </c>
      <c r="BD24">
        <f>E24*BB24/100/BC24</f>
        <v>-9.1495078242799024E-3</v>
      </c>
    </row>
    <row r="25" spans="1:56" x14ac:dyDescent="0.35">
      <c r="A25" s="1" t="s">
        <v>0</v>
      </c>
      <c r="B25" s="1" t="s">
        <v>4053</v>
      </c>
      <c r="K25" s="1">
        <v>2.72</v>
      </c>
    </row>
    <row r="26" spans="1:56" x14ac:dyDescent="0.35">
      <c r="A26" s="1" t="s">
        <v>0</v>
      </c>
      <c r="B26" s="1" t="s">
        <v>4052</v>
      </c>
      <c r="K26" s="1">
        <v>2.72</v>
      </c>
    </row>
    <row r="27" spans="1:56" x14ac:dyDescent="0.35">
      <c r="A27" s="1">
        <v>4</v>
      </c>
      <c r="B27" s="1" t="s">
        <v>4051</v>
      </c>
      <c r="C27" s="1">
        <v>957.00001904368401</v>
      </c>
      <c r="D27" s="1">
        <v>0</v>
      </c>
      <c r="E27">
        <f>(R27-S27*(1000-T27)/(1000-U27))*AK27</f>
        <v>-3.9950333734872627</v>
      </c>
      <c r="F27">
        <f>IF(AV27&lt;&gt;0,1/(1/AV27-1/N27),0)</f>
        <v>3.9737895718510989</v>
      </c>
      <c r="G27">
        <f>((AY27-AL27/2)*S27-E27)/(AY27+AL27/2)</f>
        <v>385.08822100791974</v>
      </c>
      <c r="H27">
        <f>AL27*1000</f>
        <v>33.435465968666918</v>
      </c>
      <c r="I27">
        <f>(AQ27-AW27)</f>
        <v>1.4566970302965676</v>
      </c>
      <c r="J27">
        <f>(P27+AP27*D27)</f>
        <v>29.083934783935547</v>
      </c>
      <c r="K27" s="1">
        <v>2.72</v>
      </c>
      <c r="L27">
        <f>(K27*AE27+AF27)</f>
        <v>2.140174012184143</v>
      </c>
      <c r="M27" s="1">
        <v>0.5</v>
      </c>
      <c r="N27">
        <f>L27*(M27+1)*(M27+1)/(M27*M27+1)</f>
        <v>3.8523132219314578</v>
      </c>
      <c r="O27" s="1">
        <v>29.091266632080078</v>
      </c>
      <c r="P27" s="1">
        <v>29.083934783935547</v>
      </c>
      <c r="Q27" s="1">
        <v>29.170803070068359</v>
      </c>
      <c r="R27" s="1">
        <v>400.15505981445313</v>
      </c>
      <c r="S27" s="1">
        <v>391.90853881835938</v>
      </c>
      <c r="T27" s="1">
        <v>-0.19308532774448395</v>
      </c>
      <c r="U27" s="1">
        <v>29.194126129150391</v>
      </c>
      <c r="V27" s="1">
        <v>-0.42281004786491394</v>
      </c>
      <c r="W27" s="1">
        <v>63.928058624267578</v>
      </c>
      <c r="X27" s="1">
        <v>300.43484497070313</v>
      </c>
      <c r="Y27" s="1">
        <v>101.06343841552734</v>
      </c>
      <c r="Z27" s="1">
        <v>0.4138663113117218</v>
      </c>
      <c r="AA27" s="1">
        <v>88.533241271972656</v>
      </c>
      <c r="AB27" s="1">
        <v>15.646694183349609</v>
      </c>
      <c r="AC27" s="1">
        <v>1.1925714015960693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1.1045398712158201</v>
      </c>
      <c r="AL27">
        <f>(U27-T27)/(1000-U27)*AK27</f>
        <v>3.3435465968666915E-2</v>
      </c>
      <c r="AM27">
        <f>(P27+273.15)</f>
        <v>302.23393478393552</v>
      </c>
      <c r="AN27">
        <f>(O27+273.15)</f>
        <v>302.24126663208006</v>
      </c>
      <c r="AO27">
        <f>(Y27*AG27+Z27*AH27)*AI27</f>
        <v>16.170149785053354</v>
      </c>
      <c r="AP27">
        <f>((AO27+0.00000010773*(AN27^4-AM27^4))-AL27*44100)/(L27*51.4+0.00000043092*AM27^3)</f>
        <v>-11.962486156444504</v>
      </c>
      <c r="AQ27">
        <f>0.61365*EXP(17.502*J27/(240.97+J27))</f>
        <v>4.0413476426130401</v>
      </c>
      <c r="AR27">
        <f>AQ27*1000/AA27</f>
        <v>45.647799454196949</v>
      </c>
      <c r="AS27">
        <f>(AR27-U27)</f>
        <v>16.453673325046559</v>
      </c>
      <c r="AT27">
        <f>IF(D27,P27,(O27+P27)/2)</f>
        <v>29.087600708007813</v>
      </c>
      <c r="AU27">
        <f>0.61365*EXP(17.502*AT27/(240.97+AT27))</f>
        <v>4.0422044820640659</v>
      </c>
      <c r="AV27">
        <f>IF(AS27&lt;&gt;0,(1000-(AR27+U27)/2)/AS27*AL27,0)</f>
        <v>1.9560543110904438</v>
      </c>
      <c r="AW27">
        <f>U27*AA27/1000</f>
        <v>2.5846506123164725</v>
      </c>
      <c r="AX27">
        <f>(AU27-AW27)</f>
        <v>1.4575538697475934</v>
      </c>
      <c r="AY27">
        <f>1/(1.6/F27+1.37/N27)</f>
        <v>1.3187935279516052</v>
      </c>
      <c r="AZ27">
        <f>G27*AA27*0.001</f>
        <v>34.093108381488882</v>
      </c>
      <c r="BA27">
        <f>G27/S27</f>
        <v>0.98259716965850363</v>
      </c>
      <c r="BB27">
        <f>(1-AL27*AA27/AQ27/F27)*100</f>
        <v>81.567566828575465</v>
      </c>
      <c r="BC27">
        <f>(S27-E27/(N27/1.35))</f>
        <v>393.30855349616479</v>
      </c>
      <c r="BD27">
        <f>E27*BB27/100/BC27</f>
        <v>-8.2852292119675233E-3</v>
      </c>
    </row>
    <row r="28" spans="1:56" x14ac:dyDescent="0.35">
      <c r="A28" s="1" t="s">
        <v>0</v>
      </c>
      <c r="B28" s="1" t="s">
        <v>4050</v>
      </c>
      <c r="K28" s="1">
        <v>2.72</v>
      </c>
    </row>
    <row r="29" spans="1:56" x14ac:dyDescent="0.35">
      <c r="A29" s="1" t="s">
        <v>0</v>
      </c>
      <c r="B29" s="1" t="s">
        <v>3852</v>
      </c>
      <c r="K29" s="1">
        <v>2.72</v>
      </c>
    </row>
    <row r="30" spans="1:56" x14ac:dyDescent="0.35">
      <c r="A30" s="1">
        <v>5</v>
      </c>
      <c r="B30" s="1" t="s">
        <v>4049</v>
      </c>
      <c r="C30" s="1">
        <v>1161.000019043684</v>
      </c>
      <c r="D30" s="1">
        <v>0</v>
      </c>
      <c r="E30">
        <f>(R30-S30*(1000-T30)/(1000-U30))*AK30</f>
        <v>-3.4422219406160264</v>
      </c>
      <c r="F30">
        <f>IF(AV30&lt;&gt;0,1/(1/AV30-1/N30),0)</f>
        <v>3.7625908311319285</v>
      </c>
      <c r="G30">
        <f>((AY30-AL30/2)*S30-E30)/(AY30+AL30/2)</f>
        <v>383.88934256107206</v>
      </c>
      <c r="H30">
        <f>AL30*1000</f>
        <v>33.513942203579802</v>
      </c>
      <c r="I30">
        <f>(AQ30-AW30)</f>
        <v>1.4998796430158117</v>
      </c>
      <c r="J30">
        <f>(P30+AP30*D30)</f>
        <v>29.29338264465332</v>
      </c>
      <c r="K30" s="1">
        <v>2.72</v>
      </c>
      <c r="L30">
        <f>(K30*AE30+AF30)</f>
        <v>2.140174012184143</v>
      </c>
      <c r="M30" s="1">
        <v>0.5</v>
      </c>
      <c r="N30">
        <f>L30*(M30+1)*(M30+1)/(M30*M30+1)</f>
        <v>3.8523132219314578</v>
      </c>
      <c r="O30" s="1">
        <v>29.292802810668945</v>
      </c>
      <c r="P30" s="1">
        <v>29.29338264465332</v>
      </c>
      <c r="Q30" s="1">
        <v>29.373142242431641</v>
      </c>
      <c r="R30" s="1">
        <v>400.1009521484375</v>
      </c>
      <c r="S30" s="1">
        <v>391.34536743164063</v>
      </c>
      <c r="T30" s="1">
        <v>-0.18277974426746368</v>
      </c>
      <c r="U30" s="1">
        <v>29.263944625854492</v>
      </c>
      <c r="V30" s="1">
        <v>-0.39558571577072144</v>
      </c>
      <c r="W30" s="1">
        <v>63.335243225097656</v>
      </c>
      <c r="X30" s="1">
        <v>300.509765625</v>
      </c>
      <c r="Y30" s="1">
        <v>150.86651611328125</v>
      </c>
      <c r="Z30" s="1">
        <v>9.0370282530784607E-2</v>
      </c>
      <c r="AA30" s="1">
        <v>88.5279541015625</v>
      </c>
      <c r="AB30" s="1">
        <v>15.61054801940918</v>
      </c>
      <c r="AC30" s="1">
        <v>1.1996409893035889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1.1048153147977939</v>
      </c>
      <c r="AL30">
        <f>(U30-T30)/(1000-U30)*AK30</f>
        <v>3.3513942203579804E-2</v>
      </c>
      <c r="AM30">
        <f>(P30+273.15)</f>
        <v>302.4433826446533</v>
      </c>
      <c r="AN30">
        <f>(O30+273.15)</f>
        <v>302.44280281066892</v>
      </c>
      <c r="AO30">
        <f>(Y30*AG30+Z30*AH30)*AI30</f>
        <v>24.138642038584294</v>
      </c>
      <c r="AP30">
        <f>((AO30+0.00000010773*(AN30^4-AM30^4))-AL30*44100)/(L30*51.4+0.00000043092*AM30^3)</f>
        <v>-11.923859362290626</v>
      </c>
      <c r="AQ30">
        <f>0.61365*EXP(17.502*J30/(240.97+J30))</f>
        <v>4.0905567896841246</v>
      </c>
      <c r="AR30">
        <f>AQ30*1000/AA30</f>
        <v>46.206385668771794</v>
      </c>
      <c r="AS30">
        <f>(AR30-U30)</f>
        <v>16.942441042917302</v>
      </c>
      <c r="AT30">
        <f>IF(D30,P30,(O30+P30)/2)</f>
        <v>29.293092727661133</v>
      </c>
      <c r="AU30">
        <f>0.61365*EXP(17.502*AT30/(240.97+AT30))</f>
        <v>4.0904883151370175</v>
      </c>
      <c r="AV30">
        <f>IF(AS30&lt;&gt;0,(1000-(AR30+U30)/2)/AS30*AL30,0)</f>
        <v>1.9034617253853072</v>
      </c>
      <c r="AW30">
        <f>U30*AA30/1000</f>
        <v>2.5906771466683129</v>
      </c>
      <c r="AX30">
        <f>(AU30-AW30)</f>
        <v>1.4998111684687045</v>
      </c>
      <c r="AY30">
        <f>1/(1.6/F30+1.37/N30)</f>
        <v>1.2806239058465239</v>
      </c>
      <c r="AZ30">
        <f>G30*AA30*0.001</f>
        <v>33.984938098325593</v>
      </c>
      <c r="BA30">
        <f>G30/S30</f>
        <v>0.98094771143069437</v>
      </c>
      <c r="BB30">
        <f>(1-AL30*AA30/AQ30/F30)*100</f>
        <v>80.72312972258085</v>
      </c>
      <c r="BC30">
        <f>(S30-E30/(N30/1.35))</f>
        <v>392.55165553754438</v>
      </c>
      <c r="BD30">
        <f>E30*BB30/100/BC30</f>
        <v>-7.0784806108067921E-3</v>
      </c>
    </row>
    <row r="31" spans="1:56" x14ac:dyDescent="0.35">
      <c r="A31" s="1" t="s">
        <v>0</v>
      </c>
      <c r="B31" s="1" t="s">
        <v>4048</v>
      </c>
      <c r="K31" s="1">
        <v>2.72</v>
      </c>
    </row>
    <row r="32" spans="1:56" x14ac:dyDescent="0.35">
      <c r="A32" s="1" t="s">
        <v>0</v>
      </c>
      <c r="B32" s="1" t="s">
        <v>4047</v>
      </c>
      <c r="K32" s="1">
        <v>2.72</v>
      </c>
    </row>
    <row r="33" spans="1:56" x14ac:dyDescent="0.35">
      <c r="A33" s="1">
        <v>6</v>
      </c>
      <c r="B33" s="1" t="s">
        <v>4046</v>
      </c>
      <c r="C33" s="1">
        <v>1365.000019043684</v>
      </c>
      <c r="D33" s="1">
        <v>0</v>
      </c>
      <c r="E33">
        <f>(R33-S33*(1000-T33)/(1000-U33))*AK33</f>
        <v>-2.6975862784077593</v>
      </c>
      <c r="F33">
        <f>IF(AV33&lt;&gt;0,1/(1/AV33-1/N33),0)</f>
        <v>3.6518451353080494</v>
      </c>
      <c r="G33">
        <f>((AY33-AL33/2)*S33-E33)/(AY33+AL33/2)</f>
        <v>382.43528869606308</v>
      </c>
      <c r="H33">
        <f>AL33*1000</f>
        <v>33.623830803135242</v>
      </c>
      <c r="I33">
        <f>(AQ33-AW33)</f>
        <v>1.5274058291642061</v>
      </c>
      <c r="J33">
        <f>(P33+AP33*D33)</f>
        <v>29.448305130004883</v>
      </c>
      <c r="K33" s="1">
        <v>2.72</v>
      </c>
      <c r="L33">
        <f>(K33*AE33+AF33)</f>
        <v>2.140174012184143</v>
      </c>
      <c r="M33" s="1">
        <v>0.5</v>
      </c>
      <c r="N33">
        <f>L33*(M33+1)*(M33+1)/(M33*M33+1)</f>
        <v>3.8523132219314578</v>
      </c>
      <c r="O33" s="1">
        <v>29.463632583618164</v>
      </c>
      <c r="P33" s="1">
        <v>29.448305130004883</v>
      </c>
      <c r="Q33" s="1">
        <v>29.549266815185547</v>
      </c>
      <c r="R33" s="1">
        <v>400.05697631835938</v>
      </c>
      <c r="S33" s="1">
        <v>390.610107421875</v>
      </c>
      <c r="T33" s="1">
        <v>-0.1732344925403595</v>
      </c>
      <c r="U33" s="1">
        <v>29.369171142578125</v>
      </c>
      <c r="V33" s="1">
        <v>-0.37123408913612366</v>
      </c>
      <c r="W33" s="1">
        <v>62.936874389648438</v>
      </c>
      <c r="X33" s="1">
        <v>300.48605346679688</v>
      </c>
      <c r="Y33" s="1">
        <v>301.28457641601563</v>
      </c>
      <c r="Z33" s="1">
        <v>0.34314435720443726</v>
      </c>
      <c r="AA33" s="1">
        <v>88.524284362792969</v>
      </c>
      <c r="AB33" s="1">
        <v>15.656482696533203</v>
      </c>
      <c r="AC33" s="1">
        <v>1.2034311294555664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1.1047281377455764</v>
      </c>
      <c r="AL33">
        <f>(U33-T33)/(1000-U33)*AK33</f>
        <v>3.3623830803135239E-2</v>
      </c>
      <c r="AM33">
        <f>(P33+273.15)</f>
        <v>302.59830513000486</v>
      </c>
      <c r="AN33">
        <f>(O33+273.15)</f>
        <v>302.61363258361814</v>
      </c>
      <c r="AO33">
        <f>(Y33*AG33+Z33*AH33)*AI33</f>
        <v>48.205531149084891</v>
      </c>
      <c r="AP33">
        <f>((AO33+0.00000010773*(AN33^4-AM33^4))-AL33*44100)/(L33*51.4+0.00000043092*AM33^3)</f>
        <v>-11.762890611091688</v>
      </c>
      <c r="AQ33">
        <f>0.61365*EXP(17.502*J33/(240.97+J33))</f>
        <v>4.1272906868893253</v>
      </c>
      <c r="AR33">
        <f>AQ33*1000/AA33</f>
        <v>46.623259556380418</v>
      </c>
      <c r="AS33">
        <f>(AR33-U33)</f>
        <v>17.254088413802293</v>
      </c>
      <c r="AT33">
        <f>IF(D33,P33,(O33+P33)/2)</f>
        <v>29.455968856811523</v>
      </c>
      <c r="AU33">
        <f>0.61365*EXP(17.502*AT33/(240.97+AT33))</f>
        <v>4.1291152850289103</v>
      </c>
      <c r="AV33">
        <f>IF(AS33&lt;&gt;0,(1000-(AR33+U33)/2)/AS33*AL33,0)</f>
        <v>1.8747007498344386</v>
      </c>
      <c r="AW33">
        <f>U33*AA33/1000</f>
        <v>2.5998848577251192</v>
      </c>
      <c r="AX33">
        <f>(AU33-AW33)</f>
        <v>1.5292304273037911</v>
      </c>
      <c r="AY33">
        <f>1/(1.6/F33+1.37/N33)</f>
        <v>1.2598184581365739</v>
      </c>
      <c r="AZ33">
        <f>G33*AA33*0.001</f>
        <v>33.854810246897109</v>
      </c>
      <c r="BA33">
        <f>G33/S33</f>
        <v>0.97907166616919417</v>
      </c>
      <c r="BB33">
        <f>(1-AL33*AA33/AQ33/F33)*100</f>
        <v>80.25158674605666</v>
      </c>
      <c r="BC33">
        <f>(S33-E33/(N33/1.35))</f>
        <v>391.55544630426851</v>
      </c>
      <c r="BD33">
        <f>E33*BB33/100/BC33</f>
        <v>-5.5288613980454407E-3</v>
      </c>
    </row>
    <row r="34" spans="1:56" x14ac:dyDescent="0.35">
      <c r="A34" s="1" t="s">
        <v>0</v>
      </c>
      <c r="B34" s="1" t="s">
        <v>4045</v>
      </c>
      <c r="K34" s="1">
        <v>2.72</v>
      </c>
    </row>
    <row r="35" spans="1:56" x14ac:dyDescent="0.35">
      <c r="A35" s="1" t="s">
        <v>0</v>
      </c>
      <c r="B35" s="1" t="s">
        <v>4044</v>
      </c>
      <c r="K35" s="1">
        <v>2.72</v>
      </c>
    </row>
    <row r="36" spans="1:56" x14ac:dyDescent="0.35">
      <c r="A36" s="1">
        <v>7</v>
      </c>
      <c r="B36" s="1" t="s">
        <v>4043</v>
      </c>
      <c r="C36" s="1">
        <v>1569.000019043684</v>
      </c>
      <c r="D36" s="1">
        <v>0</v>
      </c>
      <c r="E36">
        <f>(R36-S36*(1000-T36)/(1000-U36))*AK36</f>
        <v>-1.9766063456879845</v>
      </c>
      <c r="F36">
        <f>IF(AV36&lt;&gt;0,1/(1/AV36-1/N36),0)</f>
        <v>3.5429158527025093</v>
      </c>
      <c r="G36">
        <f>((AY36-AL36/2)*S36-E36)/(AY36+AL36/2)</f>
        <v>380.98353724930871</v>
      </c>
      <c r="H36">
        <f>AL36*1000</f>
        <v>33.778056640070119</v>
      </c>
      <c r="I36">
        <f>(AQ36-AW36)</f>
        <v>1.5580093235585415</v>
      </c>
      <c r="J36">
        <f>(P36+AP36*D36)</f>
        <v>29.627513885498047</v>
      </c>
      <c r="K36" s="1">
        <v>2.72</v>
      </c>
      <c r="L36">
        <f>(K36*AE36+AF36)</f>
        <v>2.140174012184143</v>
      </c>
      <c r="M36" s="1">
        <v>0.5</v>
      </c>
      <c r="N36">
        <f>L36*(M36+1)*(M36+1)/(M36*M36+1)</f>
        <v>3.8523132219314578</v>
      </c>
      <c r="O36" s="1">
        <v>29.65771484375</v>
      </c>
      <c r="P36" s="1">
        <v>29.627513885498047</v>
      </c>
      <c r="Q36" s="1">
        <v>29.733835220336914</v>
      </c>
      <c r="R36" s="1">
        <v>400.02969360351563</v>
      </c>
      <c r="S36" s="1">
        <v>389.897705078125</v>
      </c>
      <c r="T36" s="1">
        <v>-0.1632077544927597</v>
      </c>
      <c r="U36" s="1">
        <v>29.509645462036133</v>
      </c>
      <c r="V36" s="1">
        <v>-0.34583249688148499</v>
      </c>
      <c r="W36" s="1">
        <v>62.530082702636719</v>
      </c>
      <c r="X36" s="1">
        <v>300.4937744140625</v>
      </c>
      <c r="Y36" s="1">
        <v>500.6484375</v>
      </c>
      <c r="Z36" s="1">
        <v>0.28551900386810303</v>
      </c>
      <c r="AA36" s="1">
        <v>88.517913818359375</v>
      </c>
      <c r="AB36" s="1">
        <v>15.730581283569336</v>
      </c>
      <c r="AC36" s="1">
        <v>1.2082114219665527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1.1047565235811119</v>
      </c>
      <c r="AL36">
        <f>(U36-T36)/(1000-U36)*AK36</f>
        <v>3.3778056640070116E-2</v>
      </c>
      <c r="AM36">
        <f>(P36+273.15)</f>
        <v>302.77751388549802</v>
      </c>
      <c r="AN36">
        <f>(O36+273.15)</f>
        <v>302.80771484374998</v>
      </c>
      <c r="AO36">
        <f>(Y36*AG36+Z36*AH36)*AI36</f>
        <v>80.103748209541664</v>
      </c>
      <c r="AP36">
        <f>((AO36+0.00000010773*(AN36^4-AM36^4))-AL36*44100)/(L36*51.4+0.00000043092*AM36^3)</f>
        <v>-11.553612489932565</v>
      </c>
      <c r="AQ36">
        <f>0.61365*EXP(17.502*J36/(240.97+J36))</f>
        <v>4.1701415773773958</v>
      </c>
      <c r="AR36">
        <f>AQ36*1000/AA36</f>
        <v>47.110707849877876</v>
      </c>
      <c r="AS36">
        <f>(AR36-U36)</f>
        <v>17.601062387841743</v>
      </c>
      <c r="AT36">
        <f>IF(D36,P36,(O36+P36)/2)</f>
        <v>29.642614364624023</v>
      </c>
      <c r="AU36">
        <f>0.61365*EXP(17.502*AT36/(240.97+AT36))</f>
        <v>4.1737699276951865</v>
      </c>
      <c r="AV36">
        <f>IF(AS36&lt;&gt;0,(1000-(AR36+U36)/2)/AS36*AL36,0)</f>
        <v>1.8455711710636875</v>
      </c>
      <c r="AW36">
        <f>U36*AA36/1000</f>
        <v>2.6121322538188543</v>
      </c>
      <c r="AX36">
        <f>(AU36-AW36)</f>
        <v>1.5616376738763322</v>
      </c>
      <c r="AY36">
        <f>1/(1.6/F36+1.37/N36)</f>
        <v>1.2387952526164525</v>
      </c>
      <c r="AZ36">
        <f>G36*AA36*0.001</f>
        <v>33.723867916448022</v>
      </c>
      <c r="BA36">
        <f>G36/S36</f>
        <v>0.97713716261287009</v>
      </c>
      <c r="BB36">
        <f>(1-AL36*AA36/AQ36/F36)*100</f>
        <v>79.76262439067844</v>
      </c>
      <c r="BC36">
        <f>(S36-E36/(N36/1.35))</f>
        <v>390.59038462232388</v>
      </c>
      <c r="BD36">
        <f>E36*BB36/100/BC36</f>
        <v>-4.0364360139533064E-3</v>
      </c>
    </row>
    <row r="37" spans="1:56" x14ac:dyDescent="0.35">
      <c r="A37" s="1" t="s">
        <v>0</v>
      </c>
      <c r="B37" s="1" t="s">
        <v>4042</v>
      </c>
      <c r="K37" s="1">
        <v>2.72</v>
      </c>
    </row>
    <row r="38" spans="1:56" x14ac:dyDescent="0.35">
      <c r="A38" s="1" t="s">
        <v>0</v>
      </c>
      <c r="B38" s="1" t="s">
        <v>4041</v>
      </c>
      <c r="K38" s="1">
        <v>2.72</v>
      </c>
    </row>
    <row r="39" spans="1:56" x14ac:dyDescent="0.35">
      <c r="A39" s="1">
        <v>8</v>
      </c>
      <c r="B39" s="1" t="s">
        <v>4040</v>
      </c>
      <c r="C39" s="1">
        <v>1773.000019043684</v>
      </c>
      <c r="D39" s="1">
        <v>0</v>
      </c>
      <c r="E39">
        <f>(R39-S39*(1000-T39)/(1000-U39))*AK39</f>
        <v>-1.8345319894583052</v>
      </c>
      <c r="F39">
        <f>IF(AV39&lt;&gt;0,1/(1/AV39-1/N39),0)</f>
        <v>3.4624661452591257</v>
      </c>
      <c r="G39">
        <f>((AY39-AL39/2)*S39-E39)/(AY39+AL39/2)</f>
        <v>380.43461531936555</v>
      </c>
      <c r="H39">
        <f>AL39*1000</f>
        <v>33.984673840740797</v>
      </c>
      <c r="I39">
        <f>(AQ39-AW39)</f>
        <v>1.5859323782963486</v>
      </c>
      <c r="J39">
        <f>(P39+AP39*D39)</f>
        <v>29.811037063598633</v>
      </c>
      <c r="K39" s="1">
        <v>2.72</v>
      </c>
      <c r="L39">
        <f>(K39*AE39+AF39)</f>
        <v>2.140174012184143</v>
      </c>
      <c r="M39" s="1">
        <v>0.5</v>
      </c>
      <c r="N39">
        <f>L39*(M39+1)*(M39+1)/(M39*M39+1)</f>
        <v>3.8523132219314578</v>
      </c>
      <c r="O39" s="1">
        <v>29.851814270019531</v>
      </c>
      <c r="P39" s="1">
        <v>29.811037063598633</v>
      </c>
      <c r="Q39" s="1">
        <v>29.916318893432617</v>
      </c>
      <c r="R39" s="1">
        <v>399.95913696289063</v>
      </c>
      <c r="S39" s="1">
        <v>389.63467407226563</v>
      </c>
      <c r="T39" s="1">
        <v>-0.1511576771736145</v>
      </c>
      <c r="U39" s="1">
        <v>29.694740295410156</v>
      </c>
      <c r="V39" s="1">
        <v>-0.31673836708068848</v>
      </c>
      <c r="W39" s="1">
        <v>62.222862243652344</v>
      </c>
      <c r="X39" s="1">
        <v>300.52163696289063</v>
      </c>
      <c r="Y39" s="1">
        <v>748.9473876953125</v>
      </c>
      <c r="Z39" s="1">
        <v>0.2763475775718689</v>
      </c>
      <c r="AA39" s="1">
        <v>88.517127990722656</v>
      </c>
      <c r="AB39" s="1">
        <v>15.872533798217773</v>
      </c>
      <c r="AC39" s="1">
        <v>1.210236668586731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1.1048589594223919</v>
      </c>
      <c r="AL39">
        <f>(U39-T39)/(1000-U39)*AK39</f>
        <v>3.3984673840740796E-2</v>
      </c>
      <c r="AM39">
        <f>(P39+273.15)</f>
        <v>302.96103706359861</v>
      </c>
      <c r="AN39">
        <f>(O39+273.15)</f>
        <v>303.00181427001951</v>
      </c>
      <c r="AO39">
        <f>(Y39*AG39+Z39*AH39)*AI39</f>
        <v>119.83157935280542</v>
      </c>
      <c r="AP39">
        <f>((AO39+0.00000010773*(AN39^4-AM39^4))-AL39*44100)/(L39*51.4+0.00000043092*AM39^3)</f>
        <v>-11.299530424665862</v>
      </c>
      <c r="AQ39">
        <f>0.61365*EXP(17.502*J39/(240.97+J39))</f>
        <v>4.2144255056764388</v>
      </c>
      <c r="AR39">
        <f>AQ39*1000/AA39</f>
        <v>47.611412630989861</v>
      </c>
      <c r="AS39">
        <f>(AR39-U39)</f>
        <v>17.916672335579705</v>
      </c>
      <c r="AT39">
        <f>IF(D39,P39,(O39+P39)/2)</f>
        <v>29.831425666809082</v>
      </c>
      <c r="AU39">
        <f>0.61365*EXP(17.502*AT39/(240.97+AT39))</f>
        <v>4.2193704565579111</v>
      </c>
      <c r="AV39">
        <f>IF(AS39&lt;&gt;0,(1000-(AR39+U39)/2)/AS39*AL39,0)</f>
        <v>1.8235005380613072</v>
      </c>
      <c r="AW39">
        <f>U39*AA39/1000</f>
        <v>2.6284931273800902</v>
      </c>
      <c r="AX39">
        <f>(AU39-AW39)</f>
        <v>1.5908773291778209</v>
      </c>
      <c r="AY39">
        <f>1/(1.6/F39+1.37/N39)</f>
        <v>1.2228992368519391</v>
      </c>
      <c r="AZ39">
        <f>G39*AA39*0.001</f>
        <v>33.674979536325623</v>
      </c>
      <c r="BA39">
        <f>G39/S39</f>
        <v>0.97638798760709433</v>
      </c>
      <c r="BB39">
        <f>(1-AL39*AA39/AQ39/F39)*100</f>
        <v>79.384849801641209</v>
      </c>
      <c r="BC39">
        <f>(S39-E39/(N39/1.35))</f>
        <v>390.27756525039445</v>
      </c>
      <c r="BD39">
        <f>E39*BB39/100/BC39</f>
        <v>-3.7315505528998992E-3</v>
      </c>
    </row>
    <row r="40" spans="1:56" x14ac:dyDescent="0.35">
      <c r="A40" s="1" t="s">
        <v>0</v>
      </c>
      <c r="B40" s="1" t="s">
        <v>4039</v>
      </c>
      <c r="K40" s="1">
        <v>2.72</v>
      </c>
    </row>
    <row r="41" spans="1:56" x14ac:dyDescent="0.35">
      <c r="A41" s="1" t="s">
        <v>0</v>
      </c>
      <c r="B41" s="1" t="s">
        <v>4038</v>
      </c>
      <c r="K41" s="1">
        <v>2.72</v>
      </c>
    </row>
    <row r="42" spans="1:56" x14ac:dyDescent="0.35">
      <c r="A42" s="1">
        <v>9</v>
      </c>
      <c r="B42" s="1" t="s">
        <v>4037</v>
      </c>
      <c r="C42" s="1">
        <v>1977.000019043684</v>
      </c>
      <c r="D42" s="1">
        <v>0</v>
      </c>
      <c r="E42">
        <f>(R42-S42*(1000-T42)/(1000-U42))*AK42</f>
        <v>-1.2621528325178568</v>
      </c>
      <c r="F42">
        <f>IF(AV42&lt;&gt;0,1/(1/AV42-1/N42),0)</f>
        <v>3.3985098612517066</v>
      </c>
      <c r="G42">
        <f>((AY42-AL42/2)*S42-E42)/(AY42+AL42/2)</f>
        <v>379.26950028225906</v>
      </c>
      <c r="H42">
        <f>AL42*1000</f>
        <v>34.177005849830884</v>
      </c>
      <c r="I42">
        <f>(AQ42-AW42)</f>
        <v>1.6101675047888642</v>
      </c>
      <c r="J42">
        <f>(P42+AP42*D42)</f>
        <v>29.97443962097168</v>
      </c>
      <c r="K42" s="1">
        <v>2.72</v>
      </c>
      <c r="L42">
        <f>(K42*AE42+AF42)</f>
        <v>2.140174012184143</v>
      </c>
      <c r="M42" s="1">
        <v>0.5</v>
      </c>
      <c r="N42">
        <f>L42*(M42+1)*(M42+1)/(M42*M42+1)</f>
        <v>3.8523132219314578</v>
      </c>
      <c r="O42" s="1">
        <v>30.050203323364258</v>
      </c>
      <c r="P42" s="1">
        <v>29.97443962097168</v>
      </c>
      <c r="Q42" s="1">
        <v>30.100690841674805</v>
      </c>
      <c r="R42" s="1">
        <v>399.96957397460938</v>
      </c>
      <c r="S42" s="1">
        <v>389.07730102539063</v>
      </c>
      <c r="T42" s="1">
        <v>-0.13636976480484009</v>
      </c>
      <c r="U42" s="1">
        <v>29.870702743530273</v>
      </c>
      <c r="V42" s="1">
        <v>-0.28250861167907715</v>
      </c>
      <c r="W42" s="1">
        <v>61.881240844726563</v>
      </c>
      <c r="X42" s="1">
        <v>300.54458618164063</v>
      </c>
      <c r="Y42" s="1">
        <v>1000.3584594726563</v>
      </c>
      <c r="Z42" s="1">
        <v>0.31171184778213501</v>
      </c>
      <c r="AA42" s="1">
        <v>88.515869140625</v>
      </c>
      <c r="AB42" s="1">
        <v>15.843883514404297</v>
      </c>
      <c r="AC42" s="1">
        <v>1.2118325233459473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1.1049433315501491</v>
      </c>
      <c r="AL42">
        <f>(U42-T42)/(1000-U42)*AK42</f>
        <v>3.4177005849830883E-2</v>
      </c>
      <c r="AM42">
        <f>(P42+273.15)</f>
        <v>303.12443962097166</v>
      </c>
      <c r="AN42">
        <f>(O42+273.15)</f>
        <v>303.20020332336424</v>
      </c>
      <c r="AO42">
        <f>(Y42*AG42+Z42*AH42)*AI42</f>
        <v>160.05734993806436</v>
      </c>
      <c r="AP42">
        <f>((AO42+0.00000010773*(AN42^4-AM42^4))-AL42*44100)/(L42*51.4+0.00000043092*AM42^3)</f>
        <v>-11.034102623077548</v>
      </c>
      <c r="AQ42">
        <f>0.61365*EXP(17.502*J42/(240.97+J42))</f>
        <v>4.2541987199736981</v>
      </c>
      <c r="AR42">
        <f>AQ42*1000/AA42</f>
        <v>48.061424027990505</v>
      </c>
      <c r="AS42">
        <f>(AR42-U42)</f>
        <v>18.190721284460231</v>
      </c>
      <c r="AT42">
        <f>IF(D42,P42,(O42+P42)/2)</f>
        <v>30.012321472167969</v>
      </c>
      <c r="AU42">
        <f>0.61365*EXP(17.502*AT42/(240.97+AT42))</f>
        <v>4.2634659730198274</v>
      </c>
      <c r="AV42">
        <f>IF(AS42&lt;&gt;0,(1000-(AR42+U42)/2)/AS42*AL42,0)</f>
        <v>1.8056052841406325</v>
      </c>
      <c r="AW42">
        <f>U42*AA42/1000</f>
        <v>2.644031215184834</v>
      </c>
      <c r="AX42">
        <f>(AU42-AW42)</f>
        <v>1.6194347578349935</v>
      </c>
      <c r="AY42">
        <f>1/(1.6/F42+1.37/N42)</f>
        <v>1.2100310803406529</v>
      </c>
      <c r="AZ42">
        <f>G42*AA42*0.001</f>
        <v>33.571369456014679</v>
      </c>
      <c r="BA42">
        <f>G42/S42</f>
        <v>0.97479215385404472</v>
      </c>
      <c r="BB42">
        <f>(1-AL42*AA42/AQ42/F42)*100</f>
        <v>79.075800900460223</v>
      </c>
      <c r="BC42">
        <f>(S42-E42/(N42/1.35))</f>
        <v>389.51960834199161</v>
      </c>
      <c r="BD42">
        <f>E42*BB42/100/BC42</f>
        <v>-2.5622778405164706E-3</v>
      </c>
    </row>
    <row r="43" spans="1:56" x14ac:dyDescent="0.35">
      <c r="A43" s="1" t="s">
        <v>0</v>
      </c>
      <c r="B43" s="1" t="s">
        <v>4036</v>
      </c>
      <c r="K43" s="1">
        <v>2.72</v>
      </c>
    </row>
    <row r="44" spans="1:56" x14ac:dyDescent="0.35">
      <c r="A44" s="1" t="s">
        <v>0</v>
      </c>
      <c r="B44" s="1" t="s">
        <v>4035</v>
      </c>
      <c r="K44" s="1">
        <v>2.72</v>
      </c>
    </row>
    <row r="45" spans="1:56" x14ac:dyDescent="0.35">
      <c r="A45" s="1">
        <v>10</v>
      </c>
      <c r="B45" s="1" t="s">
        <v>4034</v>
      </c>
      <c r="C45" s="1">
        <v>2181.000019043684</v>
      </c>
      <c r="D45" s="1">
        <v>0</v>
      </c>
      <c r="E45">
        <f>(R45-S45*(1000-T45)/(1000-U45))*AK45</f>
        <v>-0.75116757657356326</v>
      </c>
      <c r="F45">
        <f>IF(AV45&lt;&gt;0,1/(1/AV45-1/N45),0)</f>
        <v>3.2791781038586154</v>
      </c>
      <c r="G45">
        <f>((AY45-AL45/2)*S45-E45)/(AY45+AL45/2)</f>
        <v>378.16765857079866</v>
      </c>
      <c r="H45">
        <f>AL45*1000</f>
        <v>34.296437117815039</v>
      </c>
      <c r="I45">
        <f>(AQ45-AW45)</f>
        <v>1.6464263679456814</v>
      </c>
      <c r="J45">
        <f>(P45+AP45*D45)</f>
        <v>30.167865753173828</v>
      </c>
      <c r="K45" s="1">
        <v>2.72</v>
      </c>
      <c r="L45">
        <f>(K45*AE45+AF45)</f>
        <v>2.140174012184143</v>
      </c>
      <c r="M45" s="1">
        <v>0.5</v>
      </c>
      <c r="N45">
        <f>L45*(M45+1)*(M45+1)/(M45*M45+1)</f>
        <v>3.8523132219314578</v>
      </c>
      <c r="O45" s="1">
        <v>30.260486602783203</v>
      </c>
      <c r="P45" s="1">
        <v>30.167865753173828</v>
      </c>
      <c r="Q45" s="1">
        <v>30.290580749511719</v>
      </c>
      <c r="R45" s="1">
        <v>400.01126098632813</v>
      </c>
      <c r="S45" s="1">
        <v>388.62606811523438</v>
      </c>
      <c r="T45" s="1">
        <v>-0.11593702435493469</v>
      </c>
      <c r="U45" s="1">
        <v>29.998424530029297</v>
      </c>
      <c r="V45" s="1">
        <v>-0.23729369044303894</v>
      </c>
      <c r="W45" s="1">
        <v>61.399166107177734</v>
      </c>
      <c r="X45" s="1">
        <v>300.48077392578125</v>
      </c>
      <c r="Y45" s="1">
        <v>1250.4222412109375</v>
      </c>
      <c r="Z45" s="1">
        <v>4.5839305967092514E-2</v>
      </c>
      <c r="AA45" s="1">
        <v>88.513847351074219</v>
      </c>
      <c r="AB45" s="1">
        <v>15.938843727111816</v>
      </c>
      <c r="AC45" s="1">
        <v>1.2243967056274414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1.1047087276683132</v>
      </c>
      <c r="AL45">
        <f>(U45-T45)/(1000-U45)*AK45</f>
        <v>3.4296437117815042E-2</v>
      </c>
      <c r="AM45">
        <f>(P45+273.15)</f>
        <v>303.31786575317381</v>
      </c>
      <c r="AN45">
        <f>(O45+273.15)</f>
        <v>303.41048660278318</v>
      </c>
      <c r="AO45">
        <f>(Y45*AG45+Z45*AH45)*AI45</f>
        <v>200.06755412189159</v>
      </c>
      <c r="AP45">
        <f>((AO45+0.00000010773*(AN45^4-AM45^4))-AL45*44100)/(L45*51.4+0.00000043092*AM45^3)</f>
        <v>-10.745636182971802</v>
      </c>
      <c r="AQ45">
        <f>0.61365*EXP(17.502*J45/(240.97+J45))</f>
        <v>4.3017023375694148</v>
      </c>
      <c r="AR45">
        <f>AQ45*1000/AA45</f>
        <v>48.599201891061043</v>
      </c>
      <c r="AS45">
        <f>(AR45-U45)</f>
        <v>18.600777361031746</v>
      </c>
      <c r="AT45">
        <f>IF(D45,P45,(O45+P45)/2)</f>
        <v>30.214176177978516</v>
      </c>
      <c r="AU45">
        <f>0.61365*EXP(17.502*AT45/(240.97+AT45))</f>
        <v>4.3131440806770547</v>
      </c>
      <c r="AV45">
        <f>IF(AS45&lt;&gt;0,(1000-(AR45+U45)/2)/AS45*AL45,0)</f>
        <v>1.7713575729776505</v>
      </c>
      <c r="AW45">
        <f>U45*AA45/1000</f>
        <v>2.6552759696237334</v>
      </c>
      <c r="AX45">
        <f>(AU45-AW45)</f>
        <v>1.6578681110533213</v>
      </c>
      <c r="AY45">
        <f>1/(1.6/F45+1.37/N45)</f>
        <v>1.1854554734695777</v>
      </c>
      <c r="AZ45">
        <f>G45*AA45*0.001</f>
        <v>33.473074403848827</v>
      </c>
      <c r="BA45">
        <f>G45/S45</f>
        <v>0.97308875960082375</v>
      </c>
      <c r="BB45">
        <f>(1-AL45*AA45/AQ45/F45)*100</f>
        <v>78.479375831889911</v>
      </c>
      <c r="BC45">
        <f>(S45-E45/(N45/1.35))</f>
        <v>388.88930637493797</v>
      </c>
      <c r="BD45">
        <f>E45*BB45/100/BC45</f>
        <v>-1.5158854097626002E-3</v>
      </c>
    </row>
    <row r="46" spans="1:56" x14ac:dyDescent="0.35">
      <c r="A46" s="1" t="s">
        <v>0</v>
      </c>
      <c r="B46" s="1" t="s">
        <v>4033</v>
      </c>
      <c r="K46" s="1">
        <v>2.72</v>
      </c>
    </row>
    <row r="47" spans="1:56" x14ac:dyDescent="0.35">
      <c r="A47" s="1" t="s">
        <v>0</v>
      </c>
      <c r="B47" s="1" t="s">
        <v>4032</v>
      </c>
      <c r="K47" s="1">
        <v>2.72</v>
      </c>
    </row>
    <row r="48" spans="1:56" x14ac:dyDescent="0.35">
      <c r="A48" s="1">
        <v>11</v>
      </c>
      <c r="B48" s="1" t="s">
        <v>4031</v>
      </c>
      <c r="C48" s="1">
        <v>2385.000019043684</v>
      </c>
      <c r="D48" s="1">
        <v>0</v>
      </c>
      <c r="E48">
        <f>(R48-S48*(1000-T48)/(1000-U48))*AK48</f>
        <v>-0.3930329016452167</v>
      </c>
      <c r="F48">
        <f>IF(AV48&lt;&gt;0,1/(1/AV48-1/N48),0)</f>
        <v>3.3332527804992447</v>
      </c>
      <c r="G48">
        <f>((AY48-AL48/2)*S48-E48)/(AY48+AL48/2)</f>
        <v>377.4405040644765</v>
      </c>
      <c r="H48">
        <f>AL48*1000</f>
        <v>34.64919966342655</v>
      </c>
      <c r="I48">
        <f>(AQ48-AW48)</f>
        <v>1.6481299894532122</v>
      </c>
      <c r="J48">
        <f>(P48+AP48*D48)</f>
        <v>30.288108825683594</v>
      </c>
      <c r="K48" s="1">
        <v>2.72</v>
      </c>
      <c r="L48">
        <f>(K48*AE48+AF48)</f>
        <v>2.140174012184143</v>
      </c>
      <c r="M48" s="1">
        <v>0.5</v>
      </c>
      <c r="N48">
        <f>L48*(M48+1)*(M48+1)/(M48*M48+1)</f>
        <v>3.8523132219314578</v>
      </c>
      <c r="O48" s="1">
        <v>30.441360473632813</v>
      </c>
      <c r="P48" s="1">
        <v>30.288108825683594</v>
      </c>
      <c r="Q48" s="1">
        <v>30.463600158691406</v>
      </c>
      <c r="R48" s="1">
        <v>400.01461791992188</v>
      </c>
      <c r="S48" s="1">
        <v>388.19631958007813</v>
      </c>
      <c r="T48" s="1">
        <v>-9.2642001807689667E-2</v>
      </c>
      <c r="U48" s="1">
        <v>30.317089080810547</v>
      </c>
      <c r="V48" s="1">
        <v>-0.18764969706535339</v>
      </c>
      <c r="W48" s="1">
        <v>61.408351898193359</v>
      </c>
      <c r="X48" s="1">
        <v>300.52407836914063</v>
      </c>
      <c r="Y48" s="1">
        <v>1600.22314453125</v>
      </c>
      <c r="Z48" s="1">
        <v>0.3038506805896759</v>
      </c>
      <c r="AA48" s="1">
        <v>88.509002685546875</v>
      </c>
      <c r="AB48" s="1">
        <v>16.027572631835938</v>
      </c>
      <c r="AC48" s="1">
        <v>1.2176721096038818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1.1048679351806636</v>
      </c>
      <c r="AL48">
        <f>(U48-T48)/(1000-U48)*AK48</f>
        <v>3.4649199663426548E-2</v>
      </c>
      <c r="AM48">
        <f>(P48+273.15)</f>
        <v>303.43810882568357</v>
      </c>
      <c r="AN48">
        <f>(O48+273.15)</f>
        <v>303.59136047363279</v>
      </c>
      <c r="AO48">
        <f>(Y48*AG48+Z48*AH48)*AI48</f>
        <v>256.03569740215607</v>
      </c>
      <c r="AP48">
        <f>((AO48+0.00000010773*(AN48^4-AM48^4))-AL48*44100)/(L48*51.4+0.00000043092*AM48^3)</f>
        <v>-10.407257481272378</v>
      </c>
      <c r="AQ48">
        <f>0.61365*EXP(17.502*J48/(240.97+J48))</f>
        <v>4.3314653083246366</v>
      </c>
      <c r="AR48">
        <f>AQ48*1000/AA48</f>
        <v>48.93813258424553</v>
      </c>
      <c r="AS48">
        <f>(AR48-U48)</f>
        <v>18.621043503434983</v>
      </c>
      <c r="AT48">
        <f>IF(D48,P48,(O48+P48)/2)</f>
        <v>30.364734649658203</v>
      </c>
      <c r="AU48">
        <f>0.61365*EXP(17.502*AT48/(240.97+AT48))</f>
        <v>4.3505254585094768</v>
      </c>
      <c r="AV48">
        <f>IF(AS48&lt;&gt;0,(1000-(AR48+U48)/2)/AS48*AL48,0)</f>
        <v>1.7870177177432267</v>
      </c>
      <c r="AW48">
        <f>U48*AA48/1000</f>
        <v>2.6833353188714244</v>
      </c>
      <c r="AX48">
        <f>(AU48-AW48)</f>
        <v>1.6671901396380524</v>
      </c>
      <c r="AY48">
        <f>1/(1.6/F48+1.37/N48)</f>
        <v>1.1966845903735082</v>
      </c>
      <c r="AZ48">
        <f>G48*AA48*0.001</f>
        <v>33.406882587876922</v>
      </c>
      <c r="BA48">
        <f>G48/S48</f>
        <v>0.9722928452097731</v>
      </c>
      <c r="BB48">
        <f>(1-AL48*AA48/AQ48/F48)*100</f>
        <v>78.758872571578635</v>
      </c>
      <c r="BC48">
        <f>(S48-E48/(N48/1.35))</f>
        <v>388.33405355617339</v>
      </c>
      <c r="BD48">
        <f>E48*BB48/100/BC48</f>
        <v>-7.9711856154885817E-4</v>
      </c>
    </row>
    <row r="49" spans="1:56" x14ac:dyDescent="0.35">
      <c r="A49" s="1" t="s">
        <v>0</v>
      </c>
      <c r="B49" s="1" t="s">
        <v>4030</v>
      </c>
      <c r="K49" s="1">
        <v>2.72</v>
      </c>
    </row>
    <row r="50" spans="1:56" x14ac:dyDescent="0.35">
      <c r="A50" s="1" t="s">
        <v>0</v>
      </c>
      <c r="B50" s="1" t="s">
        <v>4029</v>
      </c>
      <c r="K50" s="1">
        <v>2.72</v>
      </c>
    </row>
    <row r="51" spans="1:56" x14ac:dyDescent="0.35">
      <c r="A51" s="1">
        <v>12</v>
      </c>
      <c r="B51" s="1" t="s">
        <v>4028</v>
      </c>
      <c r="C51" s="1">
        <v>2589.5000190325081</v>
      </c>
      <c r="D51" s="1">
        <v>0</v>
      </c>
      <c r="E51">
        <f>(R51-S51*(1000-T51)/(1000-U51))*AK51</f>
        <v>-0.27027779295777293</v>
      </c>
      <c r="F51">
        <f>IF(AV51&lt;&gt;0,1/(1/AV51-1/N51),0)</f>
        <v>3.552983702920161</v>
      </c>
      <c r="G51">
        <f>((AY51-AL51/2)*S51-E51)/(AY51+AL51/2)</f>
        <v>376.97885104576881</v>
      </c>
      <c r="H51">
        <f>AL51*1000</f>
        <v>35.454151500723015</v>
      </c>
      <c r="I51">
        <f>(AQ51-AW51)</f>
        <v>1.6295010747175294</v>
      </c>
      <c r="J51">
        <f>(P51+AP51*D51)</f>
        <v>30.467947006225586</v>
      </c>
      <c r="K51" s="1">
        <v>2.72</v>
      </c>
      <c r="L51">
        <f>(K51*AE51+AF51)</f>
        <v>2.140174012184143</v>
      </c>
      <c r="M51" s="1">
        <v>0.5</v>
      </c>
      <c r="N51">
        <f>L51*(M51+1)*(M51+1)/(M51*M51+1)</f>
        <v>3.8523132219314578</v>
      </c>
      <c r="O51" s="1">
        <v>30.661525726318359</v>
      </c>
      <c r="P51" s="1">
        <v>30.467947006225586</v>
      </c>
      <c r="Q51" s="1">
        <v>30.653854370117188</v>
      </c>
      <c r="R51" s="1">
        <v>399.88128662109375</v>
      </c>
      <c r="S51" s="1">
        <v>387.68597412109375</v>
      </c>
      <c r="T51" s="1">
        <v>-5.8217413723468781E-2</v>
      </c>
      <c r="U51" s="1">
        <v>31.033622741699219</v>
      </c>
      <c r="V51" s="1">
        <v>-0.1164480447769165</v>
      </c>
      <c r="W51" s="1">
        <v>62.074291229248047</v>
      </c>
      <c r="X51" s="1">
        <v>300.5372314453125</v>
      </c>
      <c r="Y51" s="1">
        <v>2000.0361328125</v>
      </c>
      <c r="Z51" s="1">
        <v>0.2003803551197052</v>
      </c>
      <c r="AA51" s="1">
        <v>88.510879516601563</v>
      </c>
      <c r="AB51" s="1">
        <v>16.263391494750977</v>
      </c>
      <c r="AC51" s="1">
        <v>1.2178030014038086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1.1049162920783546</v>
      </c>
      <c r="AL51">
        <f>(U51-T51)/(1000-U51)*AK51</f>
        <v>3.5454151500723015E-2</v>
      </c>
      <c r="AM51">
        <f>(P51+273.15)</f>
        <v>303.61794700622556</v>
      </c>
      <c r="AN51">
        <f>(O51+273.15)</f>
        <v>303.81152572631834</v>
      </c>
      <c r="AO51">
        <f>(Y51*AG51+Z51*AH51)*AI51</f>
        <v>320.00577409731341</v>
      </c>
      <c r="AP51">
        <f>((AO51+0.00000010773*(AN51^4-AM51^4))-AL51*44100)/(L51*51.4+0.00000043092*AM51^3)</f>
        <v>-10.168164261300401</v>
      </c>
      <c r="AQ51">
        <f>0.61365*EXP(17.502*J51/(240.97+J51))</f>
        <v>4.376314318171735</v>
      </c>
      <c r="AR51">
        <f>AQ51*1000/AA51</f>
        <v>49.443801056692593</v>
      </c>
      <c r="AS51">
        <f>(AR51-U51)</f>
        <v>18.410178314993374</v>
      </c>
      <c r="AT51">
        <f>IF(D51,P51,(O51+P51)/2)</f>
        <v>30.564736366271973</v>
      </c>
      <c r="AU51">
        <f>0.61365*EXP(17.502*AT51/(240.97+AT51))</f>
        <v>4.4006192284930892</v>
      </c>
      <c r="AV51">
        <f>IF(AS51&lt;&gt;0,(1000-(AR51+U51)/2)/AS51*AL51,0)</f>
        <v>1.8482994314695329</v>
      </c>
      <c r="AW51">
        <f>U51*AA51/1000</f>
        <v>2.7468132434542056</v>
      </c>
      <c r="AX51">
        <f>(AU51-AW51)</f>
        <v>1.6538059850388835</v>
      </c>
      <c r="AY51">
        <f>1/(1.6/F51+1.37/N51)</f>
        <v>1.2407621910154445</v>
      </c>
      <c r="AZ51">
        <f>G51*AA51*0.001</f>
        <v>33.366729665218934</v>
      </c>
      <c r="BA51">
        <f>G51/S51</f>
        <v>0.97238196945453448</v>
      </c>
      <c r="BB51">
        <f>(1-AL51*AA51/AQ51/F51)*100</f>
        <v>79.818100907636662</v>
      </c>
      <c r="BC51">
        <f>(S51-E51/(N51/1.35))</f>
        <v>387.78068994493066</v>
      </c>
      <c r="BD51">
        <f>E51*BB51/100/BC51</f>
        <v>-5.5632115550829702E-4</v>
      </c>
    </row>
    <row r="52" spans="1:56" x14ac:dyDescent="0.35">
      <c r="A52" s="1" t="s">
        <v>0</v>
      </c>
      <c r="B52" s="1" t="s">
        <v>4027</v>
      </c>
      <c r="K52" s="1">
        <v>2.0536000000000003</v>
      </c>
    </row>
    <row r="53" spans="1:56" x14ac:dyDescent="0.35">
      <c r="A53" s="1" t="s">
        <v>0</v>
      </c>
      <c r="B53" s="1" t="s">
        <v>4026</v>
      </c>
      <c r="K53" s="1">
        <v>2.0536000000000003</v>
      </c>
    </row>
    <row r="54" spans="1:56" x14ac:dyDescent="0.35">
      <c r="A54" s="1" t="s">
        <v>0</v>
      </c>
      <c r="B54" s="1" t="s">
        <v>4025</v>
      </c>
      <c r="K54" s="1">
        <v>2.0536000000000003</v>
      </c>
    </row>
    <row r="55" spans="1:56" x14ac:dyDescent="0.35">
      <c r="A55" s="1" t="s">
        <v>0</v>
      </c>
      <c r="B55" s="1" t="s">
        <v>4024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5F44F6-F43B-4388-8E37-81BD7E4FBFBD}">
  <dimension ref="A1:BD59"/>
  <sheetViews>
    <sheetView zoomScale="42" workbookViewId="0">
      <selection activeCell="K18" sqref="K18:K51"/>
    </sheetView>
  </sheetViews>
  <sheetFormatPr defaultRowHeight="14.5" x14ac:dyDescent="0.35"/>
  <sheetData>
    <row r="1" spans="1:56" x14ac:dyDescent="0.35">
      <c r="A1" s="1" t="s">
        <v>70</v>
      </c>
    </row>
    <row r="2" spans="1:56" x14ac:dyDescent="0.35">
      <c r="A2" s="1" t="s">
        <v>4158</v>
      </c>
    </row>
    <row r="3" spans="1:56" x14ac:dyDescent="0.35">
      <c r="A3" s="1" t="s">
        <v>69</v>
      </c>
      <c r="B3" s="1" t="s">
        <v>624</v>
      </c>
    </row>
    <row r="4" spans="1:56" x14ac:dyDescent="0.35">
      <c r="A4" s="1" t="s">
        <v>67</v>
      </c>
      <c r="B4" s="1" t="s">
        <v>66</v>
      </c>
      <c r="C4" s="1">
        <v>1</v>
      </c>
      <c r="D4" s="1">
        <v>0.15999999642372131</v>
      </c>
    </row>
    <row r="5" spans="1:56" x14ac:dyDescent="0.35">
      <c r="A5" s="1" t="s">
        <v>65</v>
      </c>
      <c r="B5" s="1">
        <v>4</v>
      </c>
    </row>
    <row r="6" spans="1:56" x14ac:dyDescent="0.35">
      <c r="A6" s="1" t="s">
        <v>64</v>
      </c>
      <c r="B6" s="1" t="s">
        <v>623</v>
      </c>
    </row>
    <row r="7" spans="1:56" x14ac:dyDescent="0.35">
      <c r="A7" s="1" t="s">
        <v>0</v>
      </c>
      <c r="B7" s="1" t="s">
        <v>62</v>
      </c>
    </row>
    <row r="9" spans="1:56" x14ac:dyDescent="0.35">
      <c r="A9" s="1" t="s">
        <v>61</v>
      </c>
      <c r="B9" s="1" t="s">
        <v>60</v>
      </c>
      <c r="C9" s="1" t="s">
        <v>59</v>
      </c>
      <c r="D9" s="1" t="s">
        <v>58</v>
      </c>
      <c r="E9" s="1" t="s">
        <v>57</v>
      </c>
      <c r="F9" s="1" t="s">
        <v>56</v>
      </c>
      <c r="G9" s="1" t="s">
        <v>55</v>
      </c>
      <c r="H9" s="1" t="s">
        <v>54</v>
      </c>
      <c r="I9" s="1" t="s">
        <v>53</v>
      </c>
      <c r="J9" s="1" t="s">
        <v>52</v>
      </c>
      <c r="K9" s="1" t="s">
        <v>51</v>
      </c>
      <c r="L9" s="1" t="s">
        <v>50</v>
      </c>
      <c r="M9" s="1" t="s">
        <v>49</v>
      </c>
      <c r="N9" s="1" t="s">
        <v>48</v>
      </c>
      <c r="O9" s="1" t="s">
        <v>47</v>
      </c>
      <c r="P9" s="1" t="s">
        <v>46</v>
      </c>
      <c r="Q9" s="1" t="s">
        <v>45</v>
      </c>
      <c r="R9" s="1" t="s">
        <v>44</v>
      </c>
      <c r="S9" s="1" t="s">
        <v>43</v>
      </c>
      <c r="T9" s="1" t="s">
        <v>42</v>
      </c>
      <c r="U9" s="1" t="s">
        <v>41</v>
      </c>
      <c r="V9" s="1" t="s">
        <v>40</v>
      </c>
      <c r="W9" s="1" t="s">
        <v>39</v>
      </c>
      <c r="X9" s="1" t="s">
        <v>38</v>
      </c>
      <c r="Y9" s="1" t="s">
        <v>37</v>
      </c>
      <c r="Z9" s="1" t="s">
        <v>36</v>
      </c>
      <c r="AA9" s="1" t="s">
        <v>35</v>
      </c>
      <c r="AB9" s="1" t="s">
        <v>34</v>
      </c>
      <c r="AC9" s="1" t="s">
        <v>33</v>
      </c>
      <c r="AD9" s="1" t="s">
        <v>32</v>
      </c>
      <c r="AE9" s="1" t="s">
        <v>31</v>
      </c>
      <c r="AF9" s="1" t="s">
        <v>30</v>
      </c>
      <c r="AG9" s="1" t="s">
        <v>29</v>
      </c>
      <c r="AH9" s="1" t="s">
        <v>28</v>
      </c>
      <c r="AI9" s="1" t="s">
        <v>27</v>
      </c>
      <c r="AJ9" s="1" t="s">
        <v>26</v>
      </c>
      <c r="AK9" s="1" t="s">
        <v>25</v>
      </c>
      <c r="AL9" s="1" t="s">
        <v>24</v>
      </c>
      <c r="AM9" s="1" t="s">
        <v>23</v>
      </c>
      <c r="AN9" s="1" t="s">
        <v>22</v>
      </c>
      <c r="AO9" s="1" t="s">
        <v>21</v>
      </c>
      <c r="AP9" s="1" t="s">
        <v>20</v>
      </c>
      <c r="AQ9" s="1" t="s">
        <v>19</v>
      </c>
      <c r="AR9" s="1" t="s">
        <v>18</v>
      </c>
      <c r="AS9" s="1" t="s">
        <v>17</v>
      </c>
      <c r="AT9" s="1" t="s">
        <v>16</v>
      </c>
      <c r="AU9" s="1" t="s">
        <v>15</v>
      </c>
      <c r="AV9" s="1" t="s">
        <v>14</v>
      </c>
      <c r="AW9" s="1" t="s">
        <v>13</v>
      </c>
      <c r="AX9" s="1" t="s">
        <v>12</v>
      </c>
      <c r="AY9" s="1" t="s">
        <v>11</v>
      </c>
      <c r="AZ9" s="1" t="s">
        <v>10</v>
      </c>
      <c r="BA9" s="1" t="s">
        <v>9</v>
      </c>
      <c r="BB9" s="1" t="s">
        <v>8</v>
      </c>
      <c r="BC9" s="1" t="s">
        <v>7</v>
      </c>
      <c r="BD9" s="1" t="s">
        <v>6</v>
      </c>
    </row>
    <row r="10" spans="1:56" x14ac:dyDescent="0.35">
      <c r="A10" s="1" t="s">
        <v>5</v>
      </c>
      <c r="B10" s="1" t="s">
        <v>5</v>
      </c>
      <c r="C10" s="1" t="s">
        <v>5</v>
      </c>
      <c r="D10" s="1" t="s">
        <v>5</v>
      </c>
      <c r="E10" s="1" t="s">
        <v>4</v>
      </c>
      <c r="F10" s="1" t="s">
        <v>4</v>
      </c>
      <c r="G10" s="1" t="s">
        <v>4</v>
      </c>
      <c r="H10" s="1" t="s">
        <v>4</v>
      </c>
      <c r="I10" s="1" t="s">
        <v>4</v>
      </c>
      <c r="J10" s="1" t="s">
        <v>4</v>
      </c>
      <c r="K10" s="1" t="s">
        <v>5</v>
      </c>
      <c r="L10" s="1" t="s">
        <v>4</v>
      </c>
      <c r="M10" s="1" t="s">
        <v>5</v>
      </c>
      <c r="N10" s="1" t="s">
        <v>4</v>
      </c>
      <c r="O10" s="1" t="s">
        <v>5</v>
      </c>
      <c r="P10" s="1" t="s">
        <v>5</v>
      </c>
      <c r="Q10" s="1" t="s">
        <v>5</v>
      </c>
      <c r="R10" s="1" t="s">
        <v>5</v>
      </c>
      <c r="S10" s="1" t="s">
        <v>5</v>
      </c>
      <c r="T10" s="1" t="s">
        <v>5</v>
      </c>
      <c r="U10" s="1" t="s">
        <v>5</v>
      </c>
      <c r="V10" s="1" t="s">
        <v>5</v>
      </c>
      <c r="W10" s="1" t="s">
        <v>5</v>
      </c>
      <c r="X10" s="1" t="s">
        <v>5</v>
      </c>
      <c r="Y10" s="1" t="s">
        <v>5</v>
      </c>
      <c r="Z10" s="1" t="s">
        <v>5</v>
      </c>
      <c r="AA10" s="1" t="s">
        <v>5</v>
      </c>
      <c r="AB10" s="1" t="s">
        <v>5</v>
      </c>
      <c r="AC10" s="1" t="s">
        <v>5</v>
      </c>
      <c r="AD10" s="1" t="s">
        <v>5</v>
      </c>
      <c r="AE10" s="1" t="s">
        <v>5</v>
      </c>
      <c r="AF10" s="1" t="s">
        <v>5</v>
      </c>
      <c r="AG10" s="1" t="s">
        <v>5</v>
      </c>
      <c r="AH10" s="1" t="s">
        <v>5</v>
      </c>
      <c r="AI10" s="1" t="s">
        <v>5</v>
      </c>
      <c r="AJ10" s="1" t="s">
        <v>5</v>
      </c>
      <c r="AK10" s="1" t="s">
        <v>4</v>
      </c>
      <c r="AL10" s="1" t="s">
        <v>4</v>
      </c>
      <c r="AM10" s="1" t="s">
        <v>4</v>
      </c>
      <c r="AN10" s="1" t="s">
        <v>4</v>
      </c>
      <c r="AO10" s="1" t="s">
        <v>4</v>
      </c>
      <c r="AP10" s="1" t="s">
        <v>4</v>
      </c>
      <c r="AQ10" s="1" t="s">
        <v>4</v>
      </c>
      <c r="AR10" s="1" t="s">
        <v>4</v>
      </c>
      <c r="AS10" s="1" t="s">
        <v>4</v>
      </c>
      <c r="AT10" s="1" t="s">
        <v>4</v>
      </c>
      <c r="AU10" s="1" t="s">
        <v>4</v>
      </c>
      <c r="AV10" s="1" t="s">
        <v>4</v>
      </c>
      <c r="AW10" s="1" t="s">
        <v>4</v>
      </c>
      <c r="AX10" s="1" t="s">
        <v>4</v>
      </c>
      <c r="AY10" s="1" t="s">
        <v>4</v>
      </c>
      <c r="AZ10" s="1" t="s">
        <v>4</v>
      </c>
      <c r="BA10" s="1" t="s">
        <v>4</v>
      </c>
      <c r="BB10" s="1" t="s">
        <v>4</v>
      </c>
      <c r="BC10" s="1" t="s">
        <v>4</v>
      </c>
      <c r="BD10" s="1" t="s">
        <v>4</v>
      </c>
    </row>
    <row r="11" spans="1:56" x14ac:dyDescent="0.35">
      <c r="A11" s="1" t="s">
        <v>0</v>
      </c>
      <c r="B11" s="1" t="s">
        <v>4157</v>
      </c>
    </row>
    <row r="12" spans="1:56" x14ac:dyDescent="0.35">
      <c r="A12" s="1" t="s">
        <v>0</v>
      </c>
      <c r="B12" s="1" t="s">
        <v>4156</v>
      </c>
    </row>
    <row r="13" spans="1:56" x14ac:dyDescent="0.35">
      <c r="A13" s="1" t="s">
        <v>0</v>
      </c>
      <c r="B13" s="1" t="s">
        <v>4155</v>
      </c>
    </row>
    <row r="14" spans="1:56" x14ac:dyDescent="0.35">
      <c r="A14" s="1" t="s">
        <v>0</v>
      </c>
      <c r="B14" s="1" t="s">
        <v>4154</v>
      </c>
    </row>
    <row r="15" spans="1:56" x14ac:dyDescent="0.35">
      <c r="A15" s="1" t="s">
        <v>0</v>
      </c>
      <c r="B15" s="1" t="s">
        <v>4153</v>
      </c>
    </row>
    <row r="16" spans="1:56" x14ac:dyDescent="0.35">
      <c r="A16" s="1" t="s">
        <v>0</v>
      </c>
      <c r="B16" s="1" t="s">
        <v>4152</v>
      </c>
    </row>
    <row r="17" spans="1:56" x14ac:dyDescent="0.35">
      <c r="A17" s="1" t="s">
        <v>0</v>
      </c>
      <c r="B17" s="1" t="s">
        <v>4151</v>
      </c>
    </row>
    <row r="18" spans="1:56" x14ac:dyDescent="0.35">
      <c r="A18" s="1">
        <v>1</v>
      </c>
      <c r="B18" s="1" t="s">
        <v>4150</v>
      </c>
      <c r="C18" s="1">
        <v>372.50000124052167</v>
      </c>
      <c r="D18" s="1">
        <v>0</v>
      </c>
      <c r="E18">
        <f>(R18-S18*(1000-T18)/(1000-U18))*AK18</f>
        <v>-6.6907279999091589</v>
      </c>
      <c r="F18">
        <f>IF(AV18&lt;&gt;0,1/(1/AV18-1/N18),0)</f>
        <v>1.0216528487507794</v>
      </c>
      <c r="G18">
        <f>((AY18-AL18/2)*S18-E18)/(AY18+AL18/2)</f>
        <v>389.22259981129929</v>
      </c>
      <c r="H18">
        <f>AL18*1000</f>
        <v>26.545341945073407</v>
      </c>
      <c r="I18">
        <f>(AQ18-AW18)</f>
        <v>2.76410894622515</v>
      </c>
      <c r="J18">
        <f>(P18+AP18*D18)</f>
        <v>35.302082061767578</v>
      </c>
      <c r="K18" s="1">
        <v>2.72</v>
      </c>
      <c r="L18">
        <f>(K18*AE18+AF18)</f>
        <v>2.140174012184143</v>
      </c>
      <c r="M18" s="1">
        <v>0.5</v>
      </c>
      <c r="N18">
        <f>L18*(M18+1)*(M18+1)/(M18*M18+1)</f>
        <v>3.8523132219314578</v>
      </c>
      <c r="O18" s="1">
        <v>31.921022415161133</v>
      </c>
      <c r="P18" s="1">
        <v>35.302082061767578</v>
      </c>
      <c r="Q18" s="1">
        <v>31.978288650512695</v>
      </c>
      <c r="R18" s="1">
        <v>399.87127685546875</v>
      </c>
      <c r="S18" s="1">
        <v>396.40335083007813</v>
      </c>
      <c r="T18" s="1">
        <v>10.472612380981445</v>
      </c>
      <c r="U18" s="1">
        <v>33.687034606933594</v>
      </c>
      <c r="V18" s="1">
        <v>19.484434127807617</v>
      </c>
      <c r="W18" s="1">
        <v>62.675178527832031</v>
      </c>
      <c r="X18" s="1">
        <v>300.55029296875</v>
      </c>
      <c r="Y18" s="1">
        <v>0.22517599165439606</v>
      </c>
      <c r="Z18" s="1">
        <v>0.31956353783607483</v>
      </c>
      <c r="AA18" s="1">
        <v>88.4447021484375</v>
      </c>
      <c r="AB18" s="1">
        <v>16.535097122192383</v>
      </c>
      <c r="AC18" s="1">
        <v>1.3329231739044189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1.1049643123851101</v>
      </c>
      <c r="AL18">
        <f>(U18-T18)/(1000-U18)*AK18</f>
        <v>2.6545341945073405E-2</v>
      </c>
      <c r="AM18">
        <f>(P18+273.15)</f>
        <v>308.45208206176756</v>
      </c>
      <c r="AN18">
        <f>(O18+273.15)</f>
        <v>305.07102241516111</v>
      </c>
      <c r="AO18">
        <f>(Y18*AG18+Z18*AH18)*AI18</f>
        <v>3.6028157859411269E-2</v>
      </c>
      <c r="AP18">
        <f>((AO18+0.00000010773*(AN18^4-AM18^4))-AL18*44100)/(L18*51.4+0.00000043092*AM18^3)</f>
        <v>-9.8871744682747931</v>
      </c>
      <c r="AQ18">
        <f>0.61365*EXP(17.502*J18/(240.97+J18))</f>
        <v>5.7435486882994979</v>
      </c>
      <c r="AR18">
        <f>AQ18*1000/AA18</f>
        <v>64.939431631077809</v>
      </c>
      <c r="AS18">
        <f>(AR18-U18)</f>
        <v>31.252397024144216</v>
      </c>
      <c r="AT18">
        <f>IF(D18,P18,(O18+P18)/2)</f>
        <v>33.611552238464355</v>
      </c>
      <c r="AU18">
        <f>0.61365*EXP(17.502*AT18/(240.97+AT18))</f>
        <v>5.2283243312158953</v>
      </c>
      <c r="AV18">
        <f>IF(AS18&lt;&gt;0,(1000-(AR18+U18)/2)/AS18*AL18,0)</f>
        <v>0.80749983081348387</v>
      </c>
      <c r="AW18">
        <f>U18*AA18/1000</f>
        <v>2.9794397420743479</v>
      </c>
      <c r="AX18">
        <f>(AU18-AW18)</f>
        <v>2.2488845891415474</v>
      </c>
      <c r="AY18">
        <f>1/(1.6/F18+1.37/N18)</f>
        <v>0.52036712325330436</v>
      </c>
      <c r="AZ18">
        <f>G18*AA18*0.001</f>
        <v>34.42467690975085</v>
      </c>
      <c r="BA18">
        <f>G18/S18</f>
        <v>0.98188524137411515</v>
      </c>
      <c r="BB18">
        <f>(1-AL18*AA18/AQ18/F18)*100</f>
        <v>59.98926858599647</v>
      </c>
      <c r="BC18">
        <f>(S18-E18/(N18/1.35))</f>
        <v>398.74804148203623</v>
      </c>
      <c r="BD18">
        <f>E18*BB18/100/BC18</f>
        <v>-1.0065801891605768E-2</v>
      </c>
    </row>
    <row r="19" spans="1:56" x14ac:dyDescent="0.35">
      <c r="A19" s="1" t="s">
        <v>0</v>
      </c>
      <c r="B19" s="1" t="s">
        <v>4149</v>
      </c>
      <c r="K19" s="1">
        <v>2.72</v>
      </c>
    </row>
    <row r="20" spans="1:56" x14ac:dyDescent="0.35">
      <c r="A20" s="1" t="s">
        <v>0</v>
      </c>
      <c r="B20" s="1" t="s">
        <v>4148</v>
      </c>
      <c r="K20" s="1">
        <v>2.72</v>
      </c>
    </row>
    <row r="21" spans="1:56" x14ac:dyDescent="0.35">
      <c r="A21" s="1">
        <v>2</v>
      </c>
      <c r="B21" s="1" t="s">
        <v>4147</v>
      </c>
      <c r="C21" s="1">
        <v>577.00000125169754</v>
      </c>
      <c r="D21" s="1">
        <v>0</v>
      </c>
      <c r="E21">
        <f>(R21-S21*(1000-T21)/(1000-U21))*AK21</f>
        <v>-6.0654806859201766</v>
      </c>
      <c r="F21">
        <f>IF(AV21&lt;&gt;0,1/(1/AV21-1/N21),0)</f>
        <v>0.16584571933187622</v>
      </c>
      <c r="G21">
        <f>((AY21-AL21/2)*S21-E21)/(AY21+AL21/2)</f>
        <v>360.37246937177719</v>
      </c>
      <c r="H21">
        <f>AL21*1000</f>
        <v>25.525638364662342</v>
      </c>
      <c r="I21">
        <f>(AQ21-AW21)</f>
        <v>12.705435187082973</v>
      </c>
      <c r="J21">
        <f>(P21+AP21*D21)</f>
        <v>54.725074768066406</v>
      </c>
      <c r="K21" s="1">
        <v>2.72</v>
      </c>
      <c r="L21">
        <f>(K21*AE21+AF21)</f>
        <v>2.140174012184143</v>
      </c>
      <c r="M21" s="1">
        <v>0.5</v>
      </c>
      <c r="N21">
        <f>L21*(M21+1)*(M21+1)/(M21*M21+1)</f>
        <v>3.8523132219314578</v>
      </c>
      <c r="O21" s="1">
        <v>31.918996810913086</v>
      </c>
      <c r="P21" s="1">
        <v>54.725074768066406</v>
      </c>
      <c r="Q21" s="1">
        <v>32.016799926757813</v>
      </c>
      <c r="R21" s="1">
        <v>399.96722412109375</v>
      </c>
      <c r="S21" s="1">
        <v>396.30197143554688</v>
      </c>
      <c r="T21" s="1">
        <v>11.024503707885742</v>
      </c>
      <c r="U21" s="1">
        <v>33.352657318115234</v>
      </c>
      <c r="V21" s="1">
        <v>20.513765335083008</v>
      </c>
      <c r="W21" s="1">
        <v>62.060714721679688</v>
      </c>
      <c r="X21" s="1">
        <v>300.58047485351563</v>
      </c>
      <c r="Y21" s="1">
        <v>26.10194206237793</v>
      </c>
      <c r="Z21" s="1">
        <v>8.9058198034763336E-2</v>
      </c>
      <c r="AA21" s="1">
        <v>88.445457458496094</v>
      </c>
      <c r="AB21" s="1">
        <v>16.409267425537109</v>
      </c>
      <c r="AC21" s="1">
        <v>1.3323029279708862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1.1050752751967483</v>
      </c>
      <c r="AL21">
        <f>(U21-T21)/(1000-U21)*AK21</f>
        <v>2.5525638364662342E-2</v>
      </c>
      <c r="AM21">
        <f>(P21+273.15)</f>
        <v>327.87507476806638</v>
      </c>
      <c r="AN21">
        <f>(O21+273.15)</f>
        <v>305.06899681091306</v>
      </c>
      <c r="AO21">
        <f>(Y21*AG21+Z21*AH21)*AI21</f>
        <v>4.1763106366326497</v>
      </c>
      <c r="AP21">
        <f>((AO21+0.00000010773*(AN21^4-AM21^4))-AL21*44100)/(L21*51.4+0.00000043092*AM21^3)</f>
        <v>-11.4495015780273</v>
      </c>
      <c r="AQ21">
        <f>0.61365*EXP(17.502*J21/(240.97+J21))</f>
        <v>15.655326221040132</v>
      </c>
      <c r="AR21">
        <f>AQ21*1000/AA21</f>
        <v>177.00542991014038</v>
      </c>
      <c r="AS21">
        <f>(AR21-U21)</f>
        <v>143.65277259202514</v>
      </c>
      <c r="AT21">
        <f>IF(D21,P21,(O21+P21)/2)</f>
        <v>43.322035789489746</v>
      </c>
      <c r="AU21">
        <f>0.61365*EXP(17.502*AT21/(240.97+AT21))</f>
        <v>8.835022585917736</v>
      </c>
      <c r="AV21">
        <f>IF(AS21&lt;&gt;0,(1000-(AR21+U21)/2)/AS21*AL21,0)</f>
        <v>0.15900059373511233</v>
      </c>
      <c r="AW21">
        <f>U21*AA21/1000</f>
        <v>2.9498910339571593</v>
      </c>
      <c r="AX21">
        <f>(AU21-AW21)</f>
        <v>5.8851315519605762</v>
      </c>
      <c r="AY21">
        <f>1/(1.6/F21+1.37/N21)</f>
        <v>9.9968498745690804E-2</v>
      </c>
      <c r="AZ21">
        <f>G21*AA21*0.001</f>
        <v>31.873307909034708</v>
      </c>
      <c r="BA21">
        <f>G21/S21</f>
        <v>0.90933806881247592</v>
      </c>
      <c r="BB21">
        <f>(1-AL21*AA21/AQ21/F21)*100</f>
        <v>13.046762516843291</v>
      </c>
      <c r="BC21">
        <f>(S21-E21/(N21/1.35))</f>
        <v>398.42755117277466</v>
      </c>
      <c r="BD21">
        <f>E21*BB21/100/BC21</f>
        <v>-1.9861800677881368E-3</v>
      </c>
    </row>
    <row r="22" spans="1:56" x14ac:dyDescent="0.35">
      <c r="A22" s="1" t="s">
        <v>0</v>
      </c>
      <c r="B22" s="1" t="s">
        <v>4146</v>
      </c>
      <c r="K22" s="1">
        <v>2.72</v>
      </c>
    </row>
    <row r="23" spans="1:56" x14ac:dyDescent="0.35">
      <c r="A23" s="1" t="s">
        <v>0</v>
      </c>
      <c r="B23" s="1" t="s">
        <v>4145</v>
      </c>
      <c r="K23" s="1">
        <v>2.72</v>
      </c>
    </row>
    <row r="24" spans="1:56" x14ac:dyDescent="0.35">
      <c r="A24" s="1">
        <v>3</v>
      </c>
      <c r="B24" s="1" t="s">
        <v>4144</v>
      </c>
      <c r="C24" s="1">
        <v>781.00000125169754</v>
      </c>
      <c r="D24" s="1">
        <v>0</v>
      </c>
      <c r="E24">
        <f>(R24-S24*(1000-T24)/(1000-U24))*AK24</f>
        <v>-5.6181413144360777</v>
      </c>
      <c r="F24">
        <f>IF(AV24&lt;&gt;0,1/(1/AV24-1/N24),0)</f>
        <v>1.6124268801429833</v>
      </c>
      <c r="G24">
        <f>((AY24-AL24/2)*S24-E24)/(AY24+AL24/2)</f>
        <v>390.98795246142225</v>
      </c>
      <c r="H24">
        <f>AL24*1000</f>
        <v>24.575846887579612</v>
      </c>
      <c r="I24">
        <f>(AQ24-AW24)</f>
        <v>1.8291673299087154</v>
      </c>
      <c r="J24">
        <f>(P24+AP24*D24)</f>
        <v>31.924280166625977</v>
      </c>
      <c r="K24" s="1">
        <v>2.72</v>
      </c>
      <c r="L24">
        <f>(K24*AE24+AF24)</f>
        <v>2.140174012184143</v>
      </c>
      <c r="M24" s="1">
        <v>0.5</v>
      </c>
      <c r="N24">
        <f>L24*(M24+1)*(M24+1)/(M24*M24+1)</f>
        <v>3.8523132219314578</v>
      </c>
      <c r="O24" s="1">
        <v>31.886735916137695</v>
      </c>
      <c r="P24" s="1">
        <v>31.924280166625977</v>
      </c>
      <c r="Q24" s="1">
        <v>32.004440307617188</v>
      </c>
      <c r="R24" s="1">
        <v>400.191162109375</v>
      </c>
      <c r="S24" s="1">
        <v>396.45773315429688</v>
      </c>
      <c r="T24" s="1">
        <v>11.57183837890625</v>
      </c>
      <c r="U24" s="1">
        <v>33.078285217285156</v>
      </c>
      <c r="V24" s="1">
        <v>21.570602416992188</v>
      </c>
      <c r="W24" s="1">
        <v>61.659908294677734</v>
      </c>
      <c r="X24" s="1">
        <v>300.5384521484375</v>
      </c>
      <c r="Y24" s="1">
        <v>50.500648498535156</v>
      </c>
      <c r="Z24" s="1">
        <v>0.21086101233959198</v>
      </c>
      <c r="AA24" s="1">
        <v>88.441375732421875</v>
      </c>
      <c r="AB24" s="1">
        <v>16.402610778808594</v>
      </c>
      <c r="AC24" s="1">
        <v>1.3312326669692993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1.1049207799574905</v>
      </c>
      <c r="AL24">
        <f>(U24-T24)/(1000-U24)*AK24</f>
        <v>2.4575846887579612E-2</v>
      </c>
      <c r="AM24">
        <f>(P24+273.15)</f>
        <v>305.07428016662595</v>
      </c>
      <c r="AN24">
        <f>(O24+273.15)</f>
        <v>305.03673591613767</v>
      </c>
      <c r="AO24">
        <f>(Y24*AG24+Z24*AH24)*AI24</f>
        <v>8.0801035791612321</v>
      </c>
      <c r="AP24">
        <f>((AO24+0.00000010773*(AN24^4-AM24^4))-AL24*44100)/(L24*51.4+0.00000043092*AM24^3)</f>
        <v>-8.8037644570385556</v>
      </c>
      <c r="AQ24">
        <f>0.61365*EXP(17.502*J24/(240.97+J24))</f>
        <v>4.7546563813948479</v>
      </c>
      <c r="AR24">
        <f>AQ24*1000/AA24</f>
        <v>53.760542981375515</v>
      </c>
      <c r="AS24">
        <f>(AR24-U24)</f>
        <v>20.682257764090359</v>
      </c>
      <c r="AT24">
        <f>IF(D24,P24,(O24+P24)/2)</f>
        <v>31.905508041381836</v>
      </c>
      <c r="AU24">
        <f>0.61365*EXP(17.502*AT24/(240.97+AT24))</f>
        <v>4.749604031718957</v>
      </c>
      <c r="AV24">
        <f>IF(AS24&lt;&gt;0,(1000-(AR24+U24)/2)/AS24*AL24,0)</f>
        <v>1.136664008488631</v>
      </c>
      <c r="AW24">
        <f>U24*AA24/1000</f>
        <v>2.9254890514861325</v>
      </c>
      <c r="AX24">
        <f>(AU24-AW24)</f>
        <v>1.8241149802328245</v>
      </c>
      <c r="AY24">
        <f>1/(1.6/F24+1.37/N24)</f>
        <v>0.74188184397204338</v>
      </c>
      <c r="AZ24">
        <f>G24*AA24*0.001</f>
        <v>34.579512410490949</v>
      </c>
      <c r="BA24">
        <f>G24/S24</f>
        <v>0.98620336990438817</v>
      </c>
      <c r="BB24">
        <f>(1-AL24*AA24/AQ24/F24)*100</f>
        <v>71.64923274437993</v>
      </c>
      <c r="BC24">
        <f>(S24-E24/(N24/1.35))</f>
        <v>398.42654782162708</v>
      </c>
      <c r="BD24">
        <f>E24*BB24/100/BC24</f>
        <v>-1.0103129844878199E-2</v>
      </c>
    </row>
    <row r="25" spans="1:56" x14ac:dyDescent="0.35">
      <c r="A25" s="1" t="s">
        <v>0</v>
      </c>
      <c r="B25" s="1" t="s">
        <v>4143</v>
      </c>
      <c r="K25" s="1">
        <v>2.72</v>
      </c>
    </row>
    <row r="26" spans="1:56" x14ac:dyDescent="0.35">
      <c r="A26" s="1" t="s">
        <v>0</v>
      </c>
      <c r="B26" s="1" t="s">
        <v>4142</v>
      </c>
      <c r="K26" s="1">
        <v>2.72</v>
      </c>
    </row>
    <row r="27" spans="1:56" x14ac:dyDescent="0.35">
      <c r="A27" s="1">
        <v>4</v>
      </c>
      <c r="B27" s="1" t="s">
        <v>4141</v>
      </c>
      <c r="C27" s="1">
        <v>985.00000125169754</v>
      </c>
      <c r="D27" s="1">
        <v>0</v>
      </c>
      <c r="E27">
        <f>(R27-S27*(1000-T27)/(1000-U27))*AK27</f>
        <v>-4.5956705728147389</v>
      </c>
      <c r="F27">
        <f>IF(AV27&lt;&gt;0,1/(1/AV27-1/N27),0)</f>
        <v>1.5489348462478836</v>
      </c>
      <c r="G27">
        <f>((AY27-AL27/2)*S27-E27)/(AY27+AL27/2)</f>
        <v>388.85452165066499</v>
      </c>
      <c r="H27">
        <f>AL27*1000</f>
        <v>23.876727221678895</v>
      </c>
      <c r="I27">
        <f>(AQ27-AW27)</f>
        <v>1.8286239403502789</v>
      </c>
      <c r="J27">
        <f>(P27+AP27*D27)</f>
        <v>31.893442153930664</v>
      </c>
      <c r="K27" s="1">
        <v>2.72</v>
      </c>
      <c r="L27">
        <f>(K27*AE27+AF27)</f>
        <v>2.140174012184143</v>
      </c>
      <c r="M27" s="1">
        <v>0.5</v>
      </c>
      <c r="N27">
        <f>L27*(M27+1)*(M27+1)/(M27*M27+1)</f>
        <v>3.8523132219314578</v>
      </c>
      <c r="O27" s="1">
        <v>31.860420227050781</v>
      </c>
      <c r="P27" s="1">
        <v>31.893442153930664</v>
      </c>
      <c r="Q27" s="1">
        <v>31.988533020019531</v>
      </c>
      <c r="R27" s="1">
        <v>399.86203002929688</v>
      </c>
      <c r="S27" s="1">
        <v>395.47528076171875</v>
      </c>
      <c r="T27" s="1">
        <v>12.094559669494629</v>
      </c>
      <c r="U27" s="1">
        <v>32.991195678710938</v>
      </c>
      <c r="V27" s="1">
        <v>22.578222274780273</v>
      </c>
      <c r="W27" s="1">
        <v>61.588233947753906</v>
      </c>
      <c r="X27" s="1">
        <v>300.536865234375</v>
      </c>
      <c r="Y27" s="1">
        <v>99.9991455078125</v>
      </c>
      <c r="Z27" s="1">
        <v>0.24622124433517456</v>
      </c>
      <c r="AA27" s="1">
        <v>88.439811706542969</v>
      </c>
      <c r="AB27" s="1">
        <v>16.369937896728516</v>
      </c>
      <c r="AC27" s="1">
        <v>1.3249839544296265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1.1049149457146137</v>
      </c>
      <c r="AL27">
        <f>(U27-T27)/(1000-U27)*AK27</f>
        <v>2.3876727221678894E-2</v>
      </c>
      <c r="AM27">
        <f>(P27+273.15)</f>
        <v>305.04344215393064</v>
      </c>
      <c r="AN27">
        <f>(O27+273.15)</f>
        <v>305.01042022705076</v>
      </c>
      <c r="AO27">
        <f>(Y27*AG27+Z27*AH27)*AI27</f>
        <v>15.999862923625187</v>
      </c>
      <c r="AP27">
        <f>((AO27+0.00000010773*(AN27^4-AM27^4))-AL27*44100)/(L27*51.4+0.00000043092*AM27^3)</f>
        <v>-8.4865620691404065</v>
      </c>
      <c r="AQ27">
        <f>0.61365*EXP(17.502*J27/(240.97+J27))</f>
        <v>4.7463590741491881</v>
      </c>
      <c r="AR27">
        <f>AQ27*1000/AA27</f>
        <v>53.667675027377314</v>
      </c>
      <c r="AS27">
        <f>(AR27-U27)</f>
        <v>20.676479348666376</v>
      </c>
      <c r="AT27">
        <f>IF(D27,P27,(O27+P27)/2)</f>
        <v>31.876931190490723</v>
      </c>
      <c r="AU27">
        <f>0.61365*EXP(17.502*AT27/(240.97+AT27))</f>
        <v>4.7419218011304647</v>
      </c>
      <c r="AV27">
        <f>IF(AS27&lt;&gt;0,(1000-(AR27+U27)/2)/AS27*AL27,0)</f>
        <v>1.1047413695483994</v>
      </c>
      <c r="AW27">
        <f>U27*AA27/1000</f>
        <v>2.9177351337989093</v>
      </c>
      <c r="AX27">
        <f>(AU27-AW27)</f>
        <v>1.8241866673315554</v>
      </c>
      <c r="AY27">
        <f>1/(1.6/F27+1.37/N27)</f>
        <v>0.72015062309724809</v>
      </c>
      <c r="AZ27">
        <f>G27*AA27*0.001</f>
        <v>34.390220676022651</v>
      </c>
      <c r="BA27">
        <f>G27/S27</f>
        <v>0.98325872833745354</v>
      </c>
      <c r="BB27">
        <f>(1-AL27*AA27/AQ27/F27)*100</f>
        <v>71.277061629500494</v>
      </c>
      <c r="BC27">
        <f>(S27-E27/(N27/1.35))</f>
        <v>397.08578201534976</v>
      </c>
      <c r="BD27">
        <f>E27*BB27/100/BC27</f>
        <v>-8.2492476306979829E-3</v>
      </c>
    </row>
    <row r="28" spans="1:56" x14ac:dyDescent="0.35">
      <c r="A28" s="1" t="s">
        <v>0</v>
      </c>
      <c r="B28" s="1" t="s">
        <v>4140</v>
      </c>
      <c r="K28" s="1">
        <v>2.72</v>
      </c>
    </row>
    <row r="29" spans="1:56" x14ac:dyDescent="0.35">
      <c r="A29" s="1" t="s">
        <v>0</v>
      </c>
      <c r="B29" s="1" t="s">
        <v>4139</v>
      </c>
      <c r="K29" s="1">
        <v>2.72</v>
      </c>
    </row>
    <row r="30" spans="1:56" x14ac:dyDescent="0.35">
      <c r="A30" s="1">
        <v>5</v>
      </c>
      <c r="B30" s="1" t="s">
        <v>4138</v>
      </c>
      <c r="C30" s="1">
        <v>1189.0000012516975</v>
      </c>
      <c r="D30" s="1">
        <v>0</v>
      </c>
      <c r="E30">
        <f>(R30-S30*(1000-T30)/(1000-U30))*AK30</f>
        <v>-3.6947548265370256</v>
      </c>
      <c r="F30">
        <f>IF(AV30&lt;&gt;0,1/(1/AV30-1/N30),0)</f>
        <v>1.4875077812952873</v>
      </c>
      <c r="G30">
        <f>((AY30-AL30/2)*S30-E30)/(AY30+AL30/2)</f>
        <v>387.17770116344769</v>
      </c>
      <c r="H30">
        <f>AL30*1000</f>
        <v>23.29368989552464</v>
      </c>
      <c r="I30">
        <f>(AQ30-AW30)</f>
        <v>1.836348898308569</v>
      </c>
      <c r="J30">
        <f>(P30+AP30*D30)</f>
        <v>31.913707733154297</v>
      </c>
      <c r="K30" s="1">
        <v>2.72</v>
      </c>
      <c r="L30">
        <f>(K30*AE30+AF30)</f>
        <v>2.140174012184143</v>
      </c>
      <c r="M30" s="1">
        <v>0.5</v>
      </c>
      <c r="N30">
        <f>L30*(M30+1)*(M30+1)/(M30*M30+1)</f>
        <v>3.8523132219314578</v>
      </c>
      <c r="O30" s="1">
        <v>31.855836868286133</v>
      </c>
      <c r="P30" s="1">
        <v>31.913707733154297</v>
      </c>
      <c r="Q30" s="1">
        <v>31.982284545898438</v>
      </c>
      <c r="R30" s="1">
        <v>399.90646362304688</v>
      </c>
      <c r="S30" s="1">
        <v>394.92694091796875</v>
      </c>
      <c r="T30" s="1">
        <v>12.590512275695801</v>
      </c>
      <c r="U30" s="1">
        <v>32.967739105224609</v>
      </c>
      <c r="V30" s="1">
        <v>23.508567810058594</v>
      </c>
      <c r="W30" s="1">
        <v>61.556221008300781</v>
      </c>
      <c r="X30" s="1">
        <v>300.67898559570313</v>
      </c>
      <c r="Y30" s="1">
        <v>151.34307861328125</v>
      </c>
      <c r="Z30" s="1">
        <v>5.8935105800628662E-2</v>
      </c>
      <c r="AA30" s="1">
        <v>88.433769226074219</v>
      </c>
      <c r="AB30" s="1">
        <v>16.353801727294922</v>
      </c>
      <c r="AC30" s="1">
        <v>1.3287826776504517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1.1054374470430259</v>
      </c>
      <c r="AL30">
        <f>(U30-T30)/(1000-U30)*AK30</f>
        <v>2.329368989552464E-2</v>
      </c>
      <c r="AM30">
        <f>(P30+273.15)</f>
        <v>305.06370773315427</v>
      </c>
      <c r="AN30">
        <f>(O30+273.15)</f>
        <v>305.00583686828611</v>
      </c>
      <c r="AO30">
        <f>(Y30*AG30+Z30*AH30)*AI30</f>
        <v>24.214892036879974</v>
      </c>
      <c r="AP30">
        <f>((AO30+0.00000010773*(AN30^4-AM30^4))-AL30*44100)/(L30*51.4+0.00000043092*AM30^3)</f>
        <v>-8.2113329227112839</v>
      </c>
      <c r="AQ30">
        <f>0.61365*EXP(17.502*J30/(240.97+J30))</f>
        <v>4.7518103302454247</v>
      </c>
      <c r="AR30">
        <f>AQ30*1000/AA30</f>
        <v>53.73298426416477</v>
      </c>
      <c r="AS30">
        <f>(AR30-U30)</f>
        <v>20.765245158940161</v>
      </c>
      <c r="AT30">
        <f>IF(D30,P30,(O30+P30)/2)</f>
        <v>31.884772300720215</v>
      </c>
      <c r="AU30">
        <f>0.61365*EXP(17.502*AT30/(240.97+AT30))</f>
        <v>4.7440286260020397</v>
      </c>
      <c r="AV30">
        <f>IF(AS30&lt;&gt;0,(1000-(AR30+U30)/2)/AS30*AL30,0)</f>
        <v>1.0731344534108973</v>
      </c>
      <c r="AW30">
        <f>U30*AA30/1000</f>
        <v>2.9154614319368557</v>
      </c>
      <c r="AX30">
        <f>(AU30-AW30)</f>
        <v>1.828567194065184</v>
      </c>
      <c r="AY30">
        <f>1/(1.6/F30+1.37/N30)</f>
        <v>0.69868746408983284</v>
      </c>
      <c r="AZ30">
        <f>G30*AA30*0.001</f>
        <v>34.239583474170267</v>
      </c>
      <c r="BA30">
        <f>G30/S30</f>
        <v>0.98037804223609382</v>
      </c>
      <c r="BB30">
        <f>(1-AL30*AA30/AQ30/F30)*100</f>
        <v>70.856743289738148</v>
      </c>
      <c r="BC30">
        <f>(S30-E30/(N30/1.35))</f>
        <v>396.22172634388596</v>
      </c>
      <c r="BD30">
        <f>E30*BB30/100/BC30</f>
        <v>-6.6073684721477616E-3</v>
      </c>
    </row>
    <row r="31" spans="1:56" x14ac:dyDescent="0.35">
      <c r="A31" s="1" t="s">
        <v>0</v>
      </c>
      <c r="B31" s="1" t="s">
        <v>4137</v>
      </c>
      <c r="K31" s="1">
        <v>2.72</v>
      </c>
    </row>
    <row r="32" spans="1:56" x14ac:dyDescent="0.35">
      <c r="A32" s="1" t="s">
        <v>0</v>
      </c>
      <c r="B32" s="1" t="s">
        <v>4136</v>
      </c>
      <c r="K32" s="1">
        <v>2.72</v>
      </c>
    </row>
    <row r="33" spans="1:56" x14ac:dyDescent="0.35">
      <c r="A33" s="1">
        <v>6</v>
      </c>
      <c r="B33" s="1" t="s">
        <v>4135</v>
      </c>
      <c r="C33" s="1">
        <v>1393.0000012516975</v>
      </c>
      <c r="D33" s="1">
        <v>0</v>
      </c>
      <c r="E33">
        <f>(R33-S33*(1000-T33)/(1000-U33))*AK33</f>
        <v>-2.1361120464986372</v>
      </c>
      <c r="F33">
        <f>IF(AV33&lt;&gt;0,1/(1/AV33-1/N33),0)</f>
        <v>1.4909843481523517</v>
      </c>
      <c r="G33">
        <f>((AY33-AL33/2)*S33-E33)/(AY33+AL33/2)</f>
        <v>383.91370125380905</v>
      </c>
      <c r="H33">
        <f>AL33*1000</f>
        <v>22.993350881954836</v>
      </c>
      <c r="I33">
        <f>(AQ33-AW33)</f>
        <v>1.8093817213316266</v>
      </c>
      <c r="J33">
        <f>(P33+AP33*D33)</f>
        <v>31.892389297485352</v>
      </c>
      <c r="K33" s="1">
        <v>2.72</v>
      </c>
      <c r="L33">
        <f>(K33*AE33+AF33)</f>
        <v>2.140174012184143</v>
      </c>
      <c r="M33" s="1">
        <v>0.5</v>
      </c>
      <c r="N33">
        <f>L33*(M33+1)*(M33+1)/(M33*M33+1)</f>
        <v>3.8523132219314578</v>
      </c>
      <c r="O33" s="1">
        <v>31.866621017456055</v>
      </c>
      <c r="P33" s="1">
        <v>31.892389297485352</v>
      </c>
      <c r="Q33" s="1">
        <v>31.991622924804688</v>
      </c>
      <c r="R33" s="1">
        <v>399.89163208007813</v>
      </c>
      <c r="S33" s="1">
        <v>393.63360595703125</v>
      </c>
      <c r="T33" s="1">
        <v>13.090924263000488</v>
      </c>
      <c r="U33" s="1">
        <v>33.209156036376953</v>
      </c>
      <c r="V33" s="1">
        <v>24.427021026611328</v>
      </c>
      <c r="W33" s="1">
        <v>61.966651916503906</v>
      </c>
      <c r="X33" s="1">
        <v>300.54803466796875</v>
      </c>
      <c r="Y33" s="1">
        <v>300.45169067382813</v>
      </c>
      <c r="Z33" s="1">
        <v>0.15977907180786133</v>
      </c>
      <c r="AA33" s="1">
        <v>88.430259704589844</v>
      </c>
      <c r="AB33" s="1">
        <v>16.35261344909668</v>
      </c>
      <c r="AC33" s="1">
        <v>1.3313926458358765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1.1049560098087083</v>
      </c>
      <c r="AL33">
        <f>(U33-T33)/(1000-U33)*AK33</f>
        <v>2.2993350881954835E-2</v>
      </c>
      <c r="AM33">
        <f>(P33+273.15)</f>
        <v>305.04238929748533</v>
      </c>
      <c r="AN33">
        <f>(O33+273.15)</f>
        <v>305.01662101745603</v>
      </c>
      <c r="AO33">
        <f>(Y33*AG33+Z33*AH33)*AI33</f>
        <v>48.072269433313522</v>
      </c>
      <c r="AP33">
        <f>((AO33+0.00000010773*(AN33^4-AM33^4))-AL33*44100)/(L33*51.4+0.00000043092*AM33^3)</f>
        <v>-7.9047636499979124</v>
      </c>
      <c r="AQ33">
        <f>0.61365*EXP(17.502*J33/(240.97+J33))</f>
        <v>4.746076014198688</v>
      </c>
      <c r="AR33">
        <f>AQ33*1000/AA33</f>
        <v>53.670271127252491</v>
      </c>
      <c r="AS33">
        <f>(AR33-U33)</f>
        <v>20.461115090875538</v>
      </c>
      <c r="AT33">
        <f>IF(D33,P33,(O33+P33)/2)</f>
        <v>31.879505157470703</v>
      </c>
      <c r="AU33">
        <f>0.61365*EXP(17.502*AT33/(240.97+AT33))</f>
        <v>4.7426133094932359</v>
      </c>
      <c r="AV33">
        <f>IF(AS33&lt;&gt;0,(1000-(AR33+U33)/2)/AS33*AL33,0)</f>
        <v>1.0749427002228644</v>
      </c>
      <c r="AW33">
        <f>U33*AA33/1000</f>
        <v>2.9366942928670614</v>
      </c>
      <c r="AX33">
        <f>(AU33-AW33)</f>
        <v>1.8059190166261745</v>
      </c>
      <c r="AY33">
        <f>1/(1.6/F33+1.37/N33)</f>
        <v>0.69991395926496514</v>
      </c>
      <c r="AZ33">
        <f>G33*AA33*0.001</f>
        <v>33.949588306024658</v>
      </c>
      <c r="BA33">
        <f>G33/S33</f>
        <v>0.97530722845781814</v>
      </c>
      <c r="BB33">
        <f>(1-AL33*AA33/AQ33/F33)*100</f>
        <v>71.266045935724392</v>
      </c>
      <c r="BC33">
        <f>(S33-E33/(N33/1.35))</f>
        <v>394.38218248667471</v>
      </c>
      <c r="BD33">
        <f>E33*BB33/100/BC33</f>
        <v>-3.8600186821261817E-3</v>
      </c>
    </row>
    <row r="34" spans="1:56" x14ac:dyDescent="0.35">
      <c r="A34" s="1" t="s">
        <v>0</v>
      </c>
      <c r="B34" s="1" t="s">
        <v>4134</v>
      </c>
      <c r="K34" s="1">
        <v>2.72</v>
      </c>
    </row>
    <row r="35" spans="1:56" x14ac:dyDescent="0.35">
      <c r="A35" s="1" t="s">
        <v>0</v>
      </c>
      <c r="B35" s="1" t="s">
        <v>4133</v>
      </c>
      <c r="K35" s="1">
        <v>2.72</v>
      </c>
    </row>
    <row r="36" spans="1:56" x14ac:dyDescent="0.35">
      <c r="A36" s="1">
        <v>7</v>
      </c>
      <c r="B36" s="1" t="s">
        <v>4132</v>
      </c>
      <c r="C36" s="1">
        <v>1597.0000012516975</v>
      </c>
      <c r="D36" s="1">
        <v>0</v>
      </c>
      <c r="E36">
        <f>(R36-S36*(1000-T36)/(1000-U36))*AK36</f>
        <v>-0.69114601853021906</v>
      </c>
      <c r="F36">
        <f>IF(AV36&lt;&gt;0,1/(1/AV36-1/N36),0)</f>
        <v>1.5381345086711404</v>
      </c>
      <c r="G36">
        <f>((AY36-AL36/2)*S36-E36)/(AY36+AL36/2)</f>
        <v>381.03519811672214</v>
      </c>
      <c r="H36">
        <f>AL36*1000</f>
        <v>23.019418290195983</v>
      </c>
      <c r="I36">
        <f>(AQ36-AW36)</f>
        <v>1.7707792444582862</v>
      </c>
      <c r="J36">
        <f>(P36+AP36*D36)</f>
        <v>31.918041229248047</v>
      </c>
      <c r="K36" s="1">
        <v>2.72</v>
      </c>
      <c r="L36">
        <f>(K36*AE36+AF36)</f>
        <v>2.140174012184143</v>
      </c>
      <c r="M36" s="1">
        <v>0.5</v>
      </c>
      <c r="N36">
        <f>L36*(M36+1)*(M36+1)/(M36*M36+1)</f>
        <v>3.8523132219314578</v>
      </c>
      <c r="O36" s="1">
        <v>31.911176681518555</v>
      </c>
      <c r="P36" s="1">
        <v>31.918041229248047</v>
      </c>
      <c r="Q36" s="1">
        <v>32.023860931396484</v>
      </c>
      <c r="R36" s="1">
        <v>400.0489501953125</v>
      </c>
      <c r="S36" s="1">
        <v>392.4979248046875</v>
      </c>
      <c r="T36" s="1">
        <v>13.59564208984375</v>
      </c>
      <c r="U36" s="1">
        <v>33.725025177001953</v>
      </c>
      <c r="V36" s="1">
        <v>25.303873062133789</v>
      </c>
      <c r="W36" s="1">
        <v>62.768184661865234</v>
      </c>
      <c r="X36" s="1">
        <v>300.56161499023438</v>
      </c>
      <c r="Y36" s="1">
        <v>500.27059936523438</v>
      </c>
      <c r="Z36" s="1">
        <v>0.11132386326789856</v>
      </c>
      <c r="AA36" s="1">
        <v>88.426841735839844</v>
      </c>
      <c r="AB36" s="1">
        <v>16.44700813293457</v>
      </c>
      <c r="AC36" s="1">
        <v>1.3399134874343872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1.1050059374640968</v>
      </c>
      <c r="AL36">
        <f>(U36-T36)/(1000-U36)*AK36</f>
        <v>2.3019418290195982E-2</v>
      </c>
      <c r="AM36">
        <f>(P36+273.15)</f>
        <v>305.06804122924802</v>
      </c>
      <c r="AN36">
        <f>(O36+273.15)</f>
        <v>305.06117668151853</v>
      </c>
      <c r="AO36">
        <f>(Y36*AG36+Z36*AH36)*AI36</f>
        <v>80.043294109330418</v>
      </c>
      <c r="AP36">
        <f>((AO36+0.00000010773*(AN36^4-AM36^4))-AL36*44100)/(L36*51.4+0.00000043092*AM36^3)</f>
        <v>-7.6505330818890602</v>
      </c>
      <c r="AQ36">
        <f>0.61365*EXP(17.502*J36/(240.97+J36))</f>
        <v>4.7529767083222518</v>
      </c>
      <c r="AR36">
        <f>AQ36*1000/AA36</f>
        <v>53.750384103064107</v>
      </c>
      <c r="AS36">
        <f>(AR36-U36)</f>
        <v>20.025358926062154</v>
      </c>
      <c r="AT36">
        <f>IF(D36,P36,(O36+P36)/2)</f>
        <v>31.914608955383301</v>
      </c>
      <c r="AU36">
        <f>0.61365*EXP(17.502*AT36/(240.97+AT36))</f>
        <v>4.7520528773443624</v>
      </c>
      <c r="AV36">
        <f>IF(AS36&lt;&gt;0,(1000-(AR36+U36)/2)/AS36*AL36,0)</f>
        <v>1.099236315978614</v>
      </c>
      <c r="AW36">
        <f>U36*AA36/1000</f>
        <v>2.9821974638639657</v>
      </c>
      <c r="AX36">
        <f>(AU36-AW36)</f>
        <v>1.7698554134803968</v>
      </c>
      <c r="AY36">
        <f>1/(1.6/F36+1.37/N36)</f>
        <v>0.71640853559007256</v>
      </c>
      <c r="AZ36">
        <f>G36*AA36*0.001</f>
        <v>33.69373915965177</v>
      </c>
      <c r="BA36">
        <f>G36/S36</f>
        <v>0.97079544638696025</v>
      </c>
      <c r="BB36">
        <f>(1-AL36*AA36/AQ36/F36)*100</f>
        <v>72.156844254011418</v>
      </c>
      <c r="BC36">
        <f>(S36-E36/(N36/1.35))</f>
        <v>392.74012918197019</v>
      </c>
      <c r="BD36">
        <f>E36*BB36/100/BC36</f>
        <v>-1.2698197080023409E-3</v>
      </c>
    </row>
    <row r="37" spans="1:56" x14ac:dyDescent="0.35">
      <c r="A37" s="1" t="s">
        <v>0</v>
      </c>
      <c r="B37" s="1" t="s">
        <v>4131</v>
      </c>
      <c r="K37" s="1">
        <v>2.72</v>
      </c>
    </row>
    <row r="38" spans="1:56" x14ac:dyDescent="0.35">
      <c r="A38" s="1" t="s">
        <v>0</v>
      </c>
      <c r="B38" s="1" t="s">
        <v>4130</v>
      </c>
      <c r="K38" s="1">
        <v>2.72</v>
      </c>
    </row>
    <row r="39" spans="1:56" x14ac:dyDescent="0.35">
      <c r="A39" s="1">
        <v>8</v>
      </c>
      <c r="B39" s="1" t="s">
        <v>4129</v>
      </c>
      <c r="C39" s="1">
        <v>1801.0000012516975</v>
      </c>
      <c r="D39" s="1">
        <v>0</v>
      </c>
      <c r="E39">
        <f>(R39-S39*(1000-T39)/(1000-U39))*AK39</f>
        <v>0.39505094942252478</v>
      </c>
      <c r="F39">
        <f>IF(AV39&lt;&gt;0,1/(1/AV39-1/N39),0)</f>
        <v>1.7387035964058979</v>
      </c>
      <c r="G39">
        <f>((AY39-AL39/2)*S39-E39)/(AY39+AL39/2)</f>
        <v>379.50398867159066</v>
      </c>
      <c r="H39">
        <f>AL39*1000</f>
        <v>23.31143635669174</v>
      </c>
      <c r="I39">
        <f>(AQ39-AW39)</f>
        <v>1.6453011655065213</v>
      </c>
      <c r="J39">
        <f>(P39+AP39*D39)</f>
        <v>31.698766708374023</v>
      </c>
      <c r="K39" s="1">
        <v>2.72</v>
      </c>
      <c r="L39">
        <f>(K39*AE39+AF39)</f>
        <v>2.140174012184143</v>
      </c>
      <c r="M39" s="1">
        <v>0.5</v>
      </c>
      <c r="N39">
        <f>L39*(M39+1)*(M39+1)/(M39*M39+1)</f>
        <v>3.8523132219314578</v>
      </c>
      <c r="O39" s="1">
        <v>31.957893371582031</v>
      </c>
      <c r="P39" s="1">
        <v>31.698766708374023</v>
      </c>
      <c r="Q39" s="1">
        <v>32.062778472900391</v>
      </c>
      <c r="R39" s="1">
        <v>400.08935546875</v>
      </c>
      <c r="S39" s="1">
        <v>391.47323608398438</v>
      </c>
      <c r="T39" s="1">
        <v>14.111897468566895</v>
      </c>
      <c r="U39" s="1">
        <v>34.480712890625</v>
      </c>
      <c r="V39" s="1">
        <v>26.194879531860352</v>
      </c>
      <c r="W39" s="1">
        <v>64.004013061523438</v>
      </c>
      <c r="X39" s="1">
        <v>300.56134033203125</v>
      </c>
      <c r="Y39" s="1">
        <v>748.88275146484375</v>
      </c>
      <c r="Z39" s="1">
        <v>0.2789590060710907</v>
      </c>
      <c r="AA39" s="1">
        <v>88.425338745117188</v>
      </c>
      <c r="AB39" s="1">
        <v>16.480035781860352</v>
      </c>
      <c r="AC39" s="1">
        <v>1.3341892957687378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1.1050049276912912</v>
      </c>
      <c r="AL39">
        <f>(U39-T39)/(1000-U39)*AK39</f>
        <v>2.331143635669174E-2</v>
      </c>
      <c r="AM39">
        <f>(P39+273.15)</f>
        <v>304.848766708374</v>
      </c>
      <c r="AN39">
        <f>(O39+273.15)</f>
        <v>305.10789337158201</v>
      </c>
      <c r="AO39">
        <f>(Y39*AG39+Z39*AH39)*AI39</f>
        <v>119.82123755616158</v>
      </c>
      <c r="AP39">
        <f>((AO39+0.00000010773*(AN39^4-AM39^4))-AL39*44100)/(L39*51.4+0.00000043092*AM39^3)</f>
        <v>-7.4054715033760274</v>
      </c>
      <c r="AQ39">
        <f>0.61365*EXP(17.502*J39/(240.97+J39))</f>
        <v>4.6942698830331659</v>
      </c>
      <c r="AR39">
        <f>AQ39*1000/AA39</f>
        <v>53.087383657802285</v>
      </c>
      <c r="AS39">
        <f>(AR39-U39)</f>
        <v>18.606670767177285</v>
      </c>
      <c r="AT39">
        <f>IF(D39,P39,(O39+P39)/2)</f>
        <v>31.828330039978027</v>
      </c>
      <c r="AU39">
        <f>0.61365*EXP(17.502*AT39/(240.97+AT39))</f>
        <v>4.7288813394926423</v>
      </c>
      <c r="AV39">
        <f>IF(AS39&lt;&gt;0,(1000-(AR39+U39)/2)/AS39*AL39,0)</f>
        <v>1.1979986952437864</v>
      </c>
      <c r="AW39">
        <f>U39*AA39/1000</f>
        <v>3.0489687175266447</v>
      </c>
      <c r="AX39">
        <f>(AU39-AW39)</f>
        <v>1.6799126219659977</v>
      </c>
      <c r="AY39">
        <f>1/(1.6/F39+1.37/N39)</f>
        <v>0.78378730757814297</v>
      </c>
      <c r="AZ39">
        <f>G39*AA39*0.001</f>
        <v>33.557768753408517</v>
      </c>
      <c r="BA39">
        <f>G39/S39</f>
        <v>0.96942511949954635</v>
      </c>
      <c r="BB39">
        <f>(1-AL39*AA39/AQ39/F39)*100</f>
        <v>74.744721666471108</v>
      </c>
      <c r="BC39">
        <f>(S39-E39/(N39/1.35))</f>
        <v>391.33479490565958</v>
      </c>
      <c r="BD39">
        <f>E39*BB39/100/BC39</f>
        <v>7.5454505050541649E-4</v>
      </c>
    </row>
    <row r="40" spans="1:56" x14ac:dyDescent="0.35">
      <c r="A40" s="1" t="s">
        <v>0</v>
      </c>
      <c r="B40" s="1" t="s">
        <v>4128</v>
      </c>
      <c r="K40" s="1">
        <v>2.72</v>
      </c>
    </row>
    <row r="41" spans="1:56" x14ac:dyDescent="0.35">
      <c r="A41" s="1" t="s">
        <v>0</v>
      </c>
      <c r="B41" s="1" t="s">
        <v>4127</v>
      </c>
      <c r="K41" s="1">
        <v>2.72</v>
      </c>
    </row>
    <row r="42" spans="1:56" x14ac:dyDescent="0.35">
      <c r="A42" s="1">
        <v>9</v>
      </c>
      <c r="B42" s="1" t="s">
        <v>4126</v>
      </c>
      <c r="C42" s="1">
        <v>2005.5000012405217</v>
      </c>
      <c r="D42" s="1">
        <v>0</v>
      </c>
      <c r="E42">
        <f>(R42-S42*(1000-T42)/(1000-U42))*AK42</f>
        <v>1.1165313626928168</v>
      </c>
      <c r="F42">
        <f>IF(AV42&lt;&gt;0,1/(1/AV42-1/N42),0)</f>
        <v>1.8414019453201866</v>
      </c>
      <c r="G42">
        <f>((AY42-AL42/2)*S42-E42)/(AY42+AL42/2)</f>
        <v>377.91196207604793</v>
      </c>
      <c r="H42">
        <f>AL42*1000</f>
        <v>23.767333974399399</v>
      </c>
      <c r="I42">
        <f>(AQ42-AW42)</f>
        <v>1.6116946023344161</v>
      </c>
      <c r="J42">
        <f>(P42+AP42*D42)</f>
        <v>31.873983383178711</v>
      </c>
      <c r="K42" s="1">
        <v>2.72</v>
      </c>
      <c r="L42">
        <f>(K42*AE42+AF42)</f>
        <v>2.140174012184143</v>
      </c>
      <c r="M42" s="1">
        <v>0.5</v>
      </c>
      <c r="N42">
        <f>L42*(M42+1)*(M42+1)/(M42*M42+1)</f>
        <v>3.8523132219314578</v>
      </c>
      <c r="O42" s="1">
        <v>32.05224609375</v>
      </c>
      <c r="P42" s="1">
        <v>31.873983383178711</v>
      </c>
      <c r="Q42" s="1">
        <v>32.132923126220703</v>
      </c>
      <c r="R42" s="1">
        <v>399.86874389648438</v>
      </c>
      <c r="S42" s="1">
        <v>390.46051025390625</v>
      </c>
      <c r="T42" s="1">
        <v>14.646594047546387</v>
      </c>
      <c r="U42" s="1">
        <v>35.392955780029297</v>
      </c>
      <c r="V42" s="1">
        <v>27.040878295898438</v>
      </c>
      <c r="W42" s="1">
        <v>65.343284606933594</v>
      </c>
      <c r="X42" s="1">
        <v>300.57846069335938</v>
      </c>
      <c r="Y42" s="1">
        <v>1000.4124145507813</v>
      </c>
      <c r="Z42" s="1">
        <v>0.17288044095039368</v>
      </c>
      <c r="AA42" s="1">
        <v>88.419723510742188</v>
      </c>
      <c r="AB42" s="1">
        <v>16.618465423583984</v>
      </c>
      <c r="AC42" s="1">
        <v>1.3389757871627808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1.1050678701961738</v>
      </c>
      <c r="AL42">
        <f>(U42-T42)/(1000-U42)*AK42</f>
        <v>2.37673339743994E-2</v>
      </c>
      <c r="AM42">
        <f>(P42+273.15)</f>
        <v>305.02398338317869</v>
      </c>
      <c r="AN42">
        <f>(O42+273.15)</f>
        <v>305.20224609374998</v>
      </c>
      <c r="AO42">
        <f>(Y42*AG42+Z42*AH42)*AI42</f>
        <v>160.0659827503714</v>
      </c>
      <c r="AP42">
        <f>((AO42+0.00000010773*(AN42^4-AM42^4))-AL42*44100)/(L42*51.4+0.00000043092*AM42^3)</f>
        <v>-7.2474954530076641</v>
      </c>
      <c r="AQ42">
        <f>0.61365*EXP(17.502*J42/(240.97+J42))</f>
        <v>4.7411299666325313</v>
      </c>
      <c r="AR42">
        <f>AQ42*1000/AA42</f>
        <v>53.62072825365177</v>
      </c>
      <c r="AS42">
        <f>(AR42-U42)</f>
        <v>18.227772473622473</v>
      </c>
      <c r="AT42">
        <f>IF(D42,P42,(O42+P42)/2)</f>
        <v>31.963114738464355</v>
      </c>
      <c r="AU42">
        <f>0.61365*EXP(17.502*AT42/(240.97+AT42))</f>
        <v>4.7651232129950856</v>
      </c>
      <c r="AV42">
        <f>IF(AS42&lt;&gt;0,(1000-(AR42+U42)/2)/AS42*AL42,0)</f>
        <v>1.2458749432440206</v>
      </c>
      <c r="AW42">
        <f>U42*AA42/1000</f>
        <v>3.1294353642981152</v>
      </c>
      <c r="AX42">
        <f>(AU42-AW42)</f>
        <v>1.6356878486969704</v>
      </c>
      <c r="AY42">
        <f>1/(1.6/F42+1.37/N42)</f>
        <v>0.81663741500192222</v>
      </c>
      <c r="AZ42">
        <f>G42*AA42*0.001</f>
        <v>33.414871198166246</v>
      </c>
      <c r="BA42">
        <f>G42/S42</f>
        <v>0.96786218363107113</v>
      </c>
      <c r="BB42">
        <f>(1-AL42*AA42/AQ42/F42)*100</f>
        <v>75.928721193383026</v>
      </c>
      <c r="BC42">
        <f>(S42-E42/(N42/1.35))</f>
        <v>390.06923434958622</v>
      </c>
      <c r="BD42">
        <f>E42*BB42/100/BC42</f>
        <v>2.1733782384281198E-3</v>
      </c>
    </row>
    <row r="43" spans="1:56" x14ac:dyDescent="0.35">
      <c r="A43" s="1" t="s">
        <v>0</v>
      </c>
      <c r="B43" s="1" t="s">
        <v>4125</v>
      </c>
      <c r="K43" s="1">
        <v>2.72</v>
      </c>
    </row>
    <row r="44" spans="1:56" x14ac:dyDescent="0.35">
      <c r="A44" s="1" t="s">
        <v>0</v>
      </c>
      <c r="B44" s="1" t="s">
        <v>4124</v>
      </c>
      <c r="K44" s="1">
        <v>2.72</v>
      </c>
    </row>
    <row r="45" spans="1:56" x14ac:dyDescent="0.35">
      <c r="A45" s="1">
        <v>10</v>
      </c>
      <c r="B45" s="1" t="s">
        <v>4123</v>
      </c>
      <c r="C45" s="1">
        <v>2211.0000012293458</v>
      </c>
      <c r="D45" s="1">
        <v>0</v>
      </c>
      <c r="E45">
        <f>(R45-S45*(1000-T45)/(1000-U45))*AK45</f>
        <v>1.7228272171657169</v>
      </c>
      <c r="F45">
        <f>IF(AV45&lt;&gt;0,1/(1/AV45-1/N45),0)</f>
        <v>2.0734482701897528</v>
      </c>
      <c r="G45">
        <f>((AY45-AL45/2)*S45-E45)/(AY45+AL45/2)</f>
        <v>377.43045063673588</v>
      </c>
      <c r="H45">
        <f>AL45*1000</f>
        <v>24.261490766615179</v>
      </c>
      <c r="I45">
        <f>(AQ45-AW45)</f>
        <v>1.5197981429609668</v>
      </c>
      <c r="J45">
        <f>(P45+AP45*D45)</f>
        <v>31.849714279174805</v>
      </c>
      <c r="K45" s="1">
        <v>2.72</v>
      </c>
      <c r="L45">
        <f>(K45*AE45+AF45)</f>
        <v>2.140174012184143</v>
      </c>
      <c r="M45" s="1">
        <v>0.5</v>
      </c>
      <c r="N45">
        <f>L45*(M45+1)*(M45+1)/(M45*M45+1)</f>
        <v>3.8523132219314578</v>
      </c>
      <c r="O45" s="1">
        <v>32.134017944335938</v>
      </c>
      <c r="P45" s="1">
        <v>31.849714279174805</v>
      </c>
      <c r="Q45" s="1">
        <v>32.204128265380859</v>
      </c>
      <c r="R45" s="1">
        <v>399.9864501953125</v>
      </c>
      <c r="S45" s="1">
        <v>389.86526489257813</v>
      </c>
      <c r="T45" s="1">
        <v>15.199158668518066</v>
      </c>
      <c r="U45" s="1">
        <v>36.36138916015625</v>
      </c>
      <c r="V45" s="1">
        <v>27.929405212402344</v>
      </c>
      <c r="W45" s="1">
        <v>66.816329956054688</v>
      </c>
      <c r="X45" s="1">
        <v>300.49630737304688</v>
      </c>
      <c r="Y45" s="1">
        <v>1250.921630859375</v>
      </c>
      <c r="Z45" s="1">
        <v>0.31824693083763123</v>
      </c>
      <c r="AA45" s="1">
        <v>88.412933349609375</v>
      </c>
      <c r="AB45" s="1">
        <v>16.827854156494141</v>
      </c>
      <c r="AC45" s="1">
        <v>1.3462110757827759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1.1047658359303192</v>
      </c>
      <c r="AL45">
        <f>(U45-T45)/(1000-U45)*AK45</f>
        <v>2.4261490766615178E-2</v>
      </c>
      <c r="AM45">
        <f>(P45+273.15)</f>
        <v>304.99971427917478</v>
      </c>
      <c r="AN45">
        <f>(O45+273.15)</f>
        <v>305.28401794433591</v>
      </c>
      <c r="AO45">
        <f>(Y45*AG45+Z45*AH45)*AI45</f>
        <v>200.14745646385563</v>
      </c>
      <c r="AP45">
        <f>((AO45+0.00000010773*(AN45^4-AM45^4))-AL45*44100)/(L45*51.4+0.00000043092*AM45^3)</f>
        <v>-7.0874142478066471</v>
      </c>
      <c r="AQ45">
        <f>0.61365*EXP(17.502*J45/(240.97+J45))</f>
        <v>4.7346152192770701</v>
      </c>
      <c r="AR45">
        <f>AQ45*1000/AA45</f>
        <v>53.551160898090345</v>
      </c>
      <c r="AS45">
        <f>(AR45-U45)</f>
        <v>17.189771737934095</v>
      </c>
      <c r="AT45">
        <f>IF(D45,P45,(O45+P45)/2)</f>
        <v>31.991866111755371</v>
      </c>
      <c r="AU45">
        <f>0.61365*EXP(17.502*AT45/(240.97+AT45))</f>
        <v>4.7728853026516003</v>
      </c>
      <c r="AV45">
        <f>IF(AS45&lt;&gt;0,(1000-(AR45+U45)/2)/AS45*AL45,0)</f>
        <v>1.3479402093491328</v>
      </c>
      <c r="AW45">
        <f>U45*AA45/1000</f>
        <v>3.2148170763161033</v>
      </c>
      <c r="AX45">
        <f>(AU45-AW45)</f>
        <v>1.558068226335497</v>
      </c>
      <c r="AY45">
        <f>1/(1.6/F45+1.37/N45)</f>
        <v>0.88708170053863866</v>
      </c>
      <c r="AZ45">
        <f>G45*AA45*0.001</f>
        <v>33.369733276258764</v>
      </c>
      <c r="BA45">
        <f>G45/S45</f>
        <v>0.96810484191437651</v>
      </c>
      <c r="BB45">
        <f>(1-AL45*AA45/AQ45/F45)*100</f>
        <v>78.149801428720806</v>
      </c>
      <c r="BC45">
        <f>(S45-E45/(N45/1.35))</f>
        <v>389.26151940014705</v>
      </c>
      <c r="BD45">
        <f>E45*BB45/100/BC45</f>
        <v>3.4588213375155818E-3</v>
      </c>
    </row>
    <row r="46" spans="1:56" x14ac:dyDescent="0.35">
      <c r="A46" s="1" t="s">
        <v>0</v>
      </c>
      <c r="B46" s="1" t="s">
        <v>4122</v>
      </c>
      <c r="K46" s="1">
        <v>2.72</v>
      </c>
    </row>
    <row r="47" spans="1:56" x14ac:dyDescent="0.35">
      <c r="A47" s="1" t="s">
        <v>0</v>
      </c>
      <c r="B47" s="1" t="s">
        <v>4121</v>
      </c>
      <c r="K47" s="1">
        <v>2.72</v>
      </c>
    </row>
    <row r="48" spans="1:56" x14ac:dyDescent="0.35">
      <c r="A48" s="1">
        <v>11</v>
      </c>
      <c r="B48" s="1" t="s">
        <v>4120</v>
      </c>
      <c r="C48" s="1">
        <v>2416.0000012293458</v>
      </c>
      <c r="D48" s="1">
        <v>0</v>
      </c>
      <c r="E48">
        <f>(R48-S48*(1000-T48)/(1000-U48))*AK48</f>
        <v>1.9012477480240924</v>
      </c>
      <c r="F48">
        <f>IF(AV48&lt;&gt;0,1/(1/AV48-1/N48),0)</f>
        <v>1.6091956916989139</v>
      </c>
      <c r="G48">
        <f>((AY48-AL48/2)*S48-E48)/(AY48+AL48/2)</f>
        <v>373.83929704697357</v>
      </c>
      <c r="H48">
        <f>AL48*1000</f>
        <v>25.114470094690553</v>
      </c>
      <c r="I48">
        <f>(AQ48-AW48)</f>
        <v>1.8619112758289456</v>
      </c>
      <c r="J48">
        <f>(P48+AP48*D48)</f>
        <v>33.472610473632813</v>
      </c>
      <c r="K48" s="1">
        <v>2.72</v>
      </c>
      <c r="L48">
        <f>(K48*AE48+AF48)</f>
        <v>2.140174012184143</v>
      </c>
      <c r="M48" s="1">
        <v>0.5</v>
      </c>
      <c r="N48">
        <f>L48*(M48+1)*(M48+1)/(M48*M48+1)</f>
        <v>3.8523132219314578</v>
      </c>
      <c r="O48" s="1">
        <v>32.244125366210938</v>
      </c>
      <c r="P48" s="1">
        <v>33.472610473632813</v>
      </c>
      <c r="Q48" s="1">
        <v>32.295322418212891</v>
      </c>
      <c r="R48" s="1">
        <v>399.91363525390625</v>
      </c>
      <c r="S48" s="1">
        <v>389.34268188476563</v>
      </c>
      <c r="T48" s="1">
        <v>15.744827270507813</v>
      </c>
      <c r="U48" s="1">
        <v>37.620658874511719</v>
      </c>
      <c r="V48" s="1">
        <v>28.75054931640625</v>
      </c>
      <c r="W48" s="1">
        <v>68.696502685546875</v>
      </c>
      <c r="X48" s="1">
        <v>300.5208740234375</v>
      </c>
      <c r="Y48" s="1">
        <v>1599.5438232421875</v>
      </c>
      <c r="Z48" s="1">
        <v>0.23181571066379547</v>
      </c>
      <c r="AA48" s="1">
        <v>88.406608581542969</v>
      </c>
      <c r="AB48" s="1">
        <v>17.188182830810547</v>
      </c>
      <c r="AC48" s="1">
        <v>1.3406076431274414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1.1048561544979316</v>
      </c>
      <c r="AL48">
        <f>(U48-T48)/(1000-U48)*AK48</f>
        <v>2.5114470094690554E-2</v>
      </c>
      <c r="AM48">
        <f>(P48+273.15)</f>
        <v>306.62261047363279</v>
      </c>
      <c r="AN48">
        <f>(O48+273.15)</f>
        <v>305.39412536621091</v>
      </c>
      <c r="AO48">
        <f>(Y48*AG48+Z48*AH48)*AI48</f>
        <v>255.92700599833552</v>
      </c>
      <c r="AP48">
        <f>((AO48+0.00000010773*(AN48^4-AM48^4))-AL48*44100)/(L48*51.4+0.00000043092*AM48^3)</f>
        <v>-7.0800341220781897</v>
      </c>
      <c r="AQ48">
        <f>0.61365*EXP(17.502*J48/(240.97+J48))</f>
        <v>5.1878261395276537</v>
      </c>
      <c r="AR48">
        <f>AQ48*1000/AA48</f>
        <v>58.681429168754917</v>
      </c>
      <c r="AS48">
        <f>(AR48-U48)</f>
        <v>21.060770294243198</v>
      </c>
      <c r="AT48">
        <f>IF(D48,P48,(O48+P48)/2)</f>
        <v>32.858367919921875</v>
      </c>
      <c r="AU48">
        <f>0.61365*EXP(17.502*AT48/(240.97+AT48))</f>
        <v>5.0120410252611913</v>
      </c>
      <c r="AV48">
        <f>IF(AS48&lt;&gt;0,(1000-(AR48+U48)/2)/AS48*AL48,0)</f>
        <v>1.1350573509704636</v>
      </c>
      <c r="AW48">
        <f>U48*AA48/1000</f>
        <v>3.3259148636987081</v>
      </c>
      <c r="AX48">
        <f>(AU48-AW48)</f>
        <v>1.6861261615624832</v>
      </c>
      <c r="AY48">
        <f>1/(1.6/F48+1.37/N48)</f>
        <v>0.7407868256854605</v>
      </c>
      <c r="AZ48">
        <f>G48*AA48*0.001</f>
        <v>33.049864406430963</v>
      </c>
      <c r="BA48">
        <f>G48/S48</f>
        <v>0.96018061836235924</v>
      </c>
      <c r="BB48">
        <f>(1-AL48*AA48/AQ48/F48)*100</f>
        <v>73.404113213587394</v>
      </c>
      <c r="BC48">
        <f>(S48-E48/(N48/1.35))</f>
        <v>388.67641091665735</v>
      </c>
      <c r="BD48">
        <f>E48*BB48/100/BC48</f>
        <v>3.5906322334792735E-3</v>
      </c>
    </row>
    <row r="49" spans="1:56" x14ac:dyDescent="0.35">
      <c r="A49" s="1" t="s">
        <v>0</v>
      </c>
      <c r="B49" s="1" t="s">
        <v>4119</v>
      </c>
      <c r="K49" s="1">
        <v>2.72</v>
      </c>
    </row>
    <row r="50" spans="1:56" x14ac:dyDescent="0.35">
      <c r="A50" s="1" t="s">
        <v>0</v>
      </c>
      <c r="B50" s="1" t="s">
        <v>4114</v>
      </c>
      <c r="K50" s="1">
        <v>2.72</v>
      </c>
    </row>
    <row r="51" spans="1:56" x14ac:dyDescent="0.35">
      <c r="A51" s="1">
        <v>12</v>
      </c>
      <c r="B51" s="1" t="s">
        <v>4118</v>
      </c>
      <c r="C51" s="1">
        <v>2621.5000012181699</v>
      </c>
      <c r="D51" s="1">
        <v>0</v>
      </c>
      <c r="E51">
        <f>(R51-S51*(1000-T51)/(1000-U51))*AK51</f>
        <v>2.1280082950010133</v>
      </c>
      <c r="F51">
        <f>IF(AV51&lt;&gt;0,1/(1/AV51-1/N51),0)</f>
        <v>3.6257902454873228</v>
      </c>
      <c r="G51">
        <f>((AY51-AL51/2)*S51-E51)/(AY51+AL51/2)</f>
        <v>379.07280507982603</v>
      </c>
      <c r="H51">
        <f>AL51*1000</f>
        <v>26.174680180064229</v>
      </c>
      <c r="I51">
        <f>(AQ51-AW51)</f>
        <v>1.1822038933381194</v>
      </c>
      <c r="J51">
        <f>(P51+AP51*D51)</f>
        <v>31.462789535522461</v>
      </c>
      <c r="K51" s="1">
        <v>2.72</v>
      </c>
      <c r="L51">
        <f>(K51*AE51+AF51)</f>
        <v>2.140174012184143</v>
      </c>
      <c r="M51" s="1">
        <v>0.5</v>
      </c>
      <c r="N51">
        <f>L51*(M51+1)*(M51+1)/(M51*M51+1)</f>
        <v>3.8523132219314578</v>
      </c>
      <c r="O51" s="1">
        <v>32.372646331787109</v>
      </c>
      <c r="P51" s="1">
        <v>31.462789535522461</v>
      </c>
      <c r="Q51" s="1">
        <v>32.394115447998047</v>
      </c>
      <c r="R51" s="1">
        <v>399.91384887695313</v>
      </c>
      <c r="S51" s="1">
        <v>388.77691650390625</v>
      </c>
      <c r="T51" s="1">
        <v>16.254404067993164</v>
      </c>
      <c r="U51" s="1">
        <v>39.021625518798828</v>
      </c>
      <c r="V51" s="1">
        <v>29.464906692504883</v>
      </c>
      <c r="W51" s="1">
        <v>70.735809326171875</v>
      </c>
      <c r="X51" s="1">
        <v>300.50650024414063</v>
      </c>
      <c r="Y51" s="1">
        <v>2000.903076171875</v>
      </c>
      <c r="Z51" s="1">
        <v>0.32742783427238464</v>
      </c>
      <c r="AA51" s="1">
        <v>88.402099609375</v>
      </c>
      <c r="AB51" s="1">
        <v>17.608373641967773</v>
      </c>
      <c r="AC51" s="1">
        <v>1.3350307941436768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1.104803309721105</v>
      </c>
      <c r="AL51">
        <f>(U51-T51)/(1000-U51)*AK51</f>
        <v>2.617468018006423E-2</v>
      </c>
      <c r="AM51">
        <f>(P51+273.15)</f>
        <v>304.61278953552244</v>
      </c>
      <c r="AN51">
        <f>(O51+273.15)</f>
        <v>305.52264633178709</v>
      </c>
      <c r="AO51">
        <f>(Y51*AG51+Z51*AH51)*AI51</f>
        <v>320.14448503171297</v>
      </c>
      <c r="AP51">
        <f>((AO51+0.00000010773*(AN51^4-AM51^4))-AL51*44100)/(L51*51.4+0.00000043092*AM51^3)</f>
        <v>-6.7359235401654463</v>
      </c>
      <c r="AQ51">
        <f>0.61365*EXP(17.502*J51/(240.97+J51))</f>
        <v>4.6317975193707026</v>
      </c>
      <c r="AR51">
        <f>AQ51*1000/AA51</f>
        <v>52.394655102507343</v>
      </c>
      <c r="AS51">
        <f>(AR51-U51)</f>
        <v>13.373029583708515</v>
      </c>
      <c r="AT51">
        <f>IF(D51,P51,(O51+P51)/2)</f>
        <v>31.917717933654785</v>
      </c>
      <c r="AU51">
        <f>0.61365*EXP(17.502*AT51/(240.97+AT51))</f>
        <v>4.7528896833970347</v>
      </c>
      <c r="AV51">
        <f>IF(AS51&lt;&gt;0,(1000-(AR51+U51)/2)/AS51*AL51,0)</f>
        <v>1.8678104366296164</v>
      </c>
      <c r="AW51">
        <f>U51*AA51/1000</f>
        <v>3.4495936260325832</v>
      </c>
      <c r="AX51">
        <f>(AU51-AW51)</f>
        <v>1.3032960573644514</v>
      </c>
      <c r="AY51">
        <f>1/(1.6/F51+1.37/N51)</f>
        <v>1.2548411912487911</v>
      </c>
      <c r="AZ51">
        <f>G51*AA51*0.001</f>
        <v>33.510831873871979</v>
      </c>
      <c r="BA51">
        <f>G51/S51</f>
        <v>0.97503938373876498</v>
      </c>
      <c r="BB51">
        <f>(1-AL51*AA51/AQ51/F51)*100</f>
        <v>86.221824199796743</v>
      </c>
      <c r="BC51">
        <f>(S51-E51/(N51/1.35))</f>
        <v>388.03117984316532</v>
      </c>
      <c r="BD51">
        <f>E51*BB51/100/BC51</f>
        <v>4.7285055077647608E-3</v>
      </c>
    </row>
    <row r="52" spans="1:56" x14ac:dyDescent="0.35">
      <c r="A52" s="1" t="s">
        <v>0</v>
      </c>
      <c r="B52" s="1" t="s">
        <v>4117</v>
      </c>
      <c r="K52" s="1">
        <v>2.2467200000000003</v>
      </c>
    </row>
    <row r="53" spans="1:56" x14ac:dyDescent="0.35">
      <c r="A53" s="1" t="s">
        <v>0</v>
      </c>
      <c r="B53" s="1" t="s">
        <v>4116</v>
      </c>
    </row>
    <row r="54" spans="1:56" x14ac:dyDescent="0.35">
      <c r="A54" s="1" t="s">
        <v>0</v>
      </c>
      <c r="B54" s="1" t="s">
        <v>4115</v>
      </c>
    </row>
    <row r="55" spans="1:56" x14ac:dyDescent="0.35">
      <c r="A55" s="1" t="s">
        <v>0</v>
      </c>
      <c r="B55" s="1" t="s">
        <v>4114</v>
      </c>
    </row>
    <row r="58" spans="1:56" x14ac:dyDescent="0.35">
      <c r="O58">
        <v>2.2467200000000003</v>
      </c>
    </row>
    <row r="59" spans="1:56" x14ac:dyDescent="0.35">
      <c r="O59">
        <f t="shared" ref="O59" si="0">O56*1.7*1.6/10</f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12CDB1-C00B-4F99-AF88-A4BFB5C804B7}">
  <dimension ref="A1:BD55"/>
  <sheetViews>
    <sheetView zoomScale="45" workbookViewId="0">
      <selection activeCell="K18" sqref="K18:K51"/>
    </sheetView>
  </sheetViews>
  <sheetFormatPr defaultRowHeight="14.5" x14ac:dyDescent="0.35"/>
  <sheetData>
    <row r="1" spans="1:56" x14ac:dyDescent="0.35">
      <c r="A1" s="1" t="s">
        <v>70</v>
      </c>
    </row>
    <row r="2" spans="1:56" x14ac:dyDescent="0.35">
      <c r="A2" s="1" t="s">
        <v>4113</v>
      </c>
    </row>
    <row r="3" spans="1:56" x14ac:dyDescent="0.35">
      <c r="A3" s="1" t="s">
        <v>69</v>
      </c>
      <c r="B3" s="1" t="s">
        <v>624</v>
      </c>
    </row>
    <row r="4" spans="1:56" x14ac:dyDescent="0.35">
      <c r="A4" s="1" t="s">
        <v>67</v>
      </c>
      <c r="B4" s="1" t="s">
        <v>66</v>
      </c>
      <c r="C4" s="1">
        <v>1</v>
      </c>
      <c r="D4" s="1">
        <v>0.15999999642372131</v>
      </c>
    </row>
    <row r="5" spans="1:56" x14ac:dyDescent="0.35">
      <c r="A5" s="1" t="s">
        <v>65</v>
      </c>
      <c r="B5" s="1">
        <v>4</v>
      </c>
    </row>
    <row r="6" spans="1:56" x14ac:dyDescent="0.35">
      <c r="A6" s="1" t="s">
        <v>64</v>
      </c>
      <c r="B6" s="1" t="s">
        <v>623</v>
      </c>
    </row>
    <row r="7" spans="1:56" x14ac:dyDescent="0.35">
      <c r="A7" s="1" t="s">
        <v>0</v>
      </c>
      <c r="B7" s="1" t="s">
        <v>62</v>
      </c>
    </row>
    <row r="9" spans="1:56" x14ac:dyDescent="0.35">
      <c r="A9" s="1" t="s">
        <v>61</v>
      </c>
      <c r="B9" s="1" t="s">
        <v>60</v>
      </c>
      <c r="C9" s="1" t="s">
        <v>59</v>
      </c>
      <c r="D9" s="1" t="s">
        <v>58</v>
      </c>
      <c r="E9" s="1" t="s">
        <v>57</v>
      </c>
      <c r="F9" s="1" t="s">
        <v>56</v>
      </c>
      <c r="G9" s="1" t="s">
        <v>55</v>
      </c>
      <c r="H9" s="1" t="s">
        <v>54</v>
      </c>
      <c r="I9" s="1" t="s">
        <v>53</v>
      </c>
      <c r="J9" s="1" t="s">
        <v>52</v>
      </c>
      <c r="K9" s="1" t="s">
        <v>51</v>
      </c>
      <c r="L9" s="1" t="s">
        <v>50</v>
      </c>
      <c r="M9" s="1" t="s">
        <v>49</v>
      </c>
      <c r="N9" s="1" t="s">
        <v>48</v>
      </c>
      <c r="O9" s="1" t="s">
        <v>47</v>
      </c>
      <c r="P9" s="1" t="s">
        <v>46</v>
      </c>
      <c r="Q9" s="1" t="s">
        <v>45</v>
      </c>
      <c r="R9" s="1" t="s">
        <v>44</v>
      </c>
      <c r="S9" s="1" t="s">
        <v>43</v>
      </c>
      <c r="T9" s="1" t="s">
        <v>42</v>
      </c>
      <c r="U9" s="1" t="s">
        <v>41</v>
      </c>
      <c r="V9" s="1" t="s">
        <v>40</v>
      </c>
      <c r="W9" s="1" t="s">
        <v>39</v>
      </c>
      <c r="X9" s="1" t="s">
        <v>38</v>
      </c>
      <c r="Y9" s="1" t="s">
        <v>37</v>
      </c>
      <c r="Z9" s="1" t="s">
        <v>36</v>
      </c>
      <c r="AA9" s="1" t="s">
        <v>35</v>
      </c>
      <c r="AB9" s="1" t="s">
        <v>34</v>
      </c>
      <c r="AC9" s="1" t="s">
        <v>33</v>
      </c>
      <c r="AD9" s="1" t="s">
        <v>32</v>
      </c>
      <c r="AE9" s="1" t="s">
        <v>31</v>
      </c>
      <c r="AF9" s="1" t="s">
        <v>30</v>
      </c>
      <c r="AG9" s="1" t="s">
        <v>29</v>
      </c>
      <c r="AH9" s="1" t="s">
        <v>28</v>
      </c>
      <c r="AI9" s="1" t="s">
        <v>27</v>
      </c>
      <c r="AJ9" s="1" t="s">
        <v>26</v>
      </c>
      <c r="AK9" s="1" t="s">
        <v>25</v>
      </c>
      <c r="AL9" s="1" t="s">
        <v>24</v>
      </c>
      <c r="AM9" s="1" t="s">
        <v>23</v>
      </c>
      <c r="AN9" s="1" t="s">
        <v>22</v>
      </c>
      <c r="AO9" s="1" t="s">
        <v>21</v>
      </c>
      <c r="AP9" s="1" t="s">
        <v>20</v>
      </c>
      <c r="AQ9" s="1" t="s">
        <v>19</v>
      </c>
      <c r="AR9" s="1" t="s">
        <v>18</v>
      </c>
      <c r="AS9" s="1" t="s">
        <v>17</v>
      </c>
      <c r="AT9" s="1" t="s">
        <v>16</v>
      </c>
      <c r="AU9" s="1" t="s">
        <v>15</v>
      </c>
      <c r="AV9" s="1" t="s">
        <v>14</v>
      </c>
      <c r="AW9" s="1" t="s">
        <v>13</v>
      </c>
      <c r="AX9" s="1" t="s">
        <v>12</v>
      </c>
      <c r="AY9" s="1" t="s">
        <v>11</v>
      </c>
      <c r="AZ9" s="1" t="s">
        <v>10</v>
      </c>
      <c r="BA9" s="1" t="s">
        <v>9</v>
      </c>
      <c r="BB9" s="1" t="s">
        <v>8</v>
      </c>
      <c r="BC9" s="1" t="s">
        <v>7</v>
      </c>
      <c r="BD9" s="1" t="s">
        <v>6</v>
      </c>
    </row>
    <row r="10" spans="1:56" x14ac:dyDescent="0.35">
      <c r="A10" s="1" t="s">
        <v>5</v>
      </c>
      <c r="B10" s="1" t="s">
        <v>5</v>
      </c>
      <c r="C10" s="1" t="s">
        <v>5</v>
      </c>
      <c r="D10" s="1" t="s">
        <v>5</v>
      </c>
      <c r="E10" s="1" t="s">
        <v>4</v>
      </c>
      <c r="F10" s="1" t="s">
        <v>4</v>
      </c>
      <c r="G10" s="1" t="s">
        <v>4</v>
      </c>
      <c r="H10" s="1" t="s">
        <v>4</v>
      </c>
      <c r="I10" s="1" t="s">
        <v>4</v>
      </c>
      <c r="J10" s="1" t="s">
        <v>4</v>
      </c>
      <c r="K10" s="1" t="s">
        <v>5</v>
      </c>
      <c r="L10" s="1" t="s">
        <v>4</v>
      </c>
      <c r="M10" s="1" t="s">
        <v>5</v>
      </c>
      <c r="N10" s="1" t="s">
        <v>4</v>
      </c>
      <c r="O10" s="1" t="s">
        <v>5</v>
      </c>
      <c r="P10" s="1" t="s">
        <v>5</v>
      </c>
      <c r="Q10" s="1" t="s">
        <v>5</v>
      </c>
      <c r="R10" s="1" t="s">
        <v>5</v>
      </c>
      <c r="S10" s="1" t="s">
        <v>5</v>
      </c>
      <c r="T10" s="1" t="s">
        <v>5</v>
      </c>
      <c r="U10" s="1" t="s">
        <v>5</v>
      </c>
      <c r="V10" s="1" t="s">
        <v>5</v>
      </c>
      <c r="W10" s="1" t="s">
        <v>5</v>
      </c>
      <c r="X10" s="1" t="s">
        <v>5</v>
      </c>
      <c r="Y10" s="1" t="s">
        <v>5</v>
      </c>
      <c r="Z10" s="1" t="s">
        <v>5</v>
      </c>
      <c r="AA10" s="1" t="s">
        <v>5</v>
      </c>
      <c r="AB10" s="1" t="s">
        <v>5</v>
      </c>
      <c r="AC10" s="1" t="s">
        <v>5</v>
      </c>
      <c r="AD10" s="1" t="s">
        <v>5</v>
      </c>
      <c r="AE10" s="1" t="s">
        <v>5</v>
      </c>
      <c r="AF10" s="1" t="s">
        <v>5</v>
      </c>
      <c r="AG10" s="1" t="s">
        <v>5</v>
      </c>
      <c r="AH10" s="1" t="s">
        <v>5</v>
      </c>
      <c r="AI10" s="1" t="s">
        <v>5</v>
      </c>
      <c r="AJ10" s="1" t="s">
        <v>5</v>
      </c>
      <c r="AK10" s="1" t="s">
        <v>4</v>
      </c>
      <c r="AL10" s="1" t="s">
        <v>4</v>
      </c>
      <c r="AM10" s="1" t="s">
        <v>4</v>
      </c>
      <c r="AN10" s="1" t="s">
        <v>4</v>
      </c>
      <c r="AO10" s="1" t="s">
        <v>4</v>
      </c>
      <c r="AP10" s="1" t="s">
        <v>4</v>
      </c>
      <c r="AQ10" s="1" t="s">
        <v>4</v>
      </c>
      <c r="AR10" s="1" t="s">
        <v>4</v>
      </c>
      <c r="AS10" s="1" t="s">
        <v>4</v>
      </c>
      <c r="AT10" s="1" t="s">
        <v>4</v>
      </c>
      <c r="AU10" s="1" t="s">
        <v>4</v>
      </c>
      <c r="AV10" s="1" t="s">
        <v>4</v>
      </c>
      <c r="AW10" s="1" t="s">
        <v>4</v>
      </c>
      <c r="AX10" s="1" t="s">
        <v>4</v>
      </c>
      <c r="AY10" s="1" t="s">
        <v>4</v>
      </c>
      <c r="AZ10" s="1" t="s">
        <v>4</v>
      </c>
      <c r="BA10" s="1" t="s">
        <v>4</v>
      </c>
      <c r="BB10" s="1" t="s">
        <v>4</v>
      </c>
      <c r="BC10" s="1" t="s">
        <v>4</v>
      </c>
      <c r="BD10" s="1" t="s">
        <v>4</v>
      </c>
    </row>
    <row r="11" spans="1:56" x14ac:dyDescent="0.35">
      <c r="A11" s="1" t="s">
        <v>0</v>
      </c>
      <c r="B11" s="1" t="s">
        <v>4112</v>
      </c>
    </row>
    <row r="12" spans="1:56" x14ac:dyDescent="0.35">
      <c r="A12" s="1" t="s">
        <v>0</v>
      </c>
      <c r="B12" s="1" t="s">
        <v>4111</v>
      </c>
    </row>
    <row r="13" spans="1:56" x14ac:dyDescent="0.35">
      <c r="A13" s="1" t="s">
        <v>0</v>
      </c>
      <c r="B13" s="1" t="s">
        <v>4110</v>
      </c>
    </row>
    <row r="14" spans="1:56" x14ac:dyDescent="0.35">
      <c r="A14" s="1" t="s">
        <v>0</v>
      </c>
      <c r="B14" s="1" t="s">
        <v>4109</v>
      </c>
    </row>
    <row r="15" spans="1:56" x14ac:dyDescent="0.35">
      <c r="A15" s="1" t="s">
        <v>0</v>
      </c>
      <c r="B15" s="1" t="s">
        <v>4108</v>
      </c>
    </row>
    <row r="16" spans="1:56" x14ac:dyDescent="0.35">
      <c r="A16" s="1" t="s">
        <v>0</v>
      </c>
      <c r="B16" s="1" t="s">
        <v>4107</v>
      </c>
    </row>
    <row r="17" spans="1:56" x14ac:dyDescent="0.35">
      <c r="A17" s="1" t="s">
        <v>0</v>
      </c>
      <c r="B17" s="1" t="s">
        <v>4106</v>
      </c>
    </row>
    <row r="18" spans="1:56" x14ac:dyDescent="0.35">
      <c r="A18" s="1">
        <v>1</v>
      </c>
      <c r="B18" s="1" t="s">
        <v>4105</v>
      </c>
      <c r="C18" s="1">
        <v>316.00000254809856</v>
      </c>
      <c r="D18" s="1">
        <v>0</v>
      </c>
      <c r="E18">
        <f>(R18-S18*(1000-T18)/(1000-U18))*AK18</f>
        <v>-5.364206481598905</v>
      </c>
      <c r="F18">
        <f>IF(AV18&lt;&gt;0,1/(1/AV18-1/N18),0)</f>
        <v>0.21229902817274807</v>
      </c>
      <c r="G18">
        <f>((AY18-AL18/2)*S18-E18)/(AY18+AL18/2)</f>
        <v>335.97700288559747</v>
      </c>
      <c r="H18">
        <f>AL18*1000</f>
        <v>34.45289682520491</v>
      </c>
      <c r="I18">
        <f>(AQ18-AW18)</f>
        <v>13.535041439212588</v>
      </c>
      <c r="J18">
        <f>(P18+AP18*D18)</f>
        <v>55.468173980712891</v>
      </c>
      <c r="K18" s="1">
        <v>2.72</v>
      </c>
      <c r="L18">
        <f>(K18*AE18+AF18)</f>
        <v>2.140174012184143</v>
      </c>
      <c r="M18" s="1">
        <v>0.5</v>
      </c>
      <c r="N18">
        <f>L18*(M18+1)*(M18+1)/(M18*M18+1)</f>
        <v>3.8523132219314578</v>
      </c>
      <c r="O18" s="1">
        <v>30.957847595214844</v>
      </c>
      <c r="P18" s="1">
        <v>55.468173980712891</v>
      </c>
      <c r="Q18" s="1">
        <v>30.994195938110352</v>
      </c>
      <c r="R18" s="1">
        <v>400.10049438476563</v>
      </c>
      <c r="S18" s="1">
        <v>392.70968627929688</v>
      </c>
      <c r="T18" s="1">
        <v>0.16026076674461365</v>
      </c>
      <c r="U18" s="1">
        <v>30.39558219909668</v>
      </c>
      <c r="V18" s="1">
        <v>0.31515711545944214</v>
      </c>
      <c r="W18" s="1">
        <v>59.773735046386719</v>
      </c>
      <c r="X18" s="1">
        <v>300.5208740234375</v>
      </c>
      <c r="Y18" s="1">
        <v>0.27951034903526306</v>
      </c>
      <c r="Z18" s="1">
        <v>0.38112437725067139</v>
      </c>
      <c r="AA18" s="1">
        <v>88.504470825195313</v>
      </c>
      <c r="AB18" s="1">
        <v>15.452887535095215</v>
      </c>
      <c r="AC18" s="1">
        <v>1.2133539915084839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1.1048561544979316</v>
      </c>
      <c r="AL18">
        <f>(U18-T18)/(1000-U18)*AK18</f>
        <v>3.4452896825204908E-2</v>
      </c>
      <c r="AM18">
        <f>(P18+273.15)</f>
        <v>328.61817398071287</v>
      </c>
      <c r="AN18">
        <f>(O18+273.15)</f>
        <v>304.10784759521482</v>
      </c>
      <c r="AO18">
        <f>(Y18*AG18+Z18*AH18)*AI18</f>
        <v>4.4721654846035186E-2</v>
      </c>
      <c r="AP18">
        <f>((AO18+0.00000010773*(AN18^4-AM18^4))-AL18*44100)/(L18*51.4+0.00000043092*AM18^3)</f>
        <v>-14.798879190334656</v>
      </c>
      <c r="AQ18">
        <f>0.61365*EXP(17.502*J18/(240.97+J18))</f>
        <v>16.225186357167367</v>
      </c>
      <c r="AR18">
        <f>AQ18*1000/AA18</f>
        <v>183.32617782906857</v>
      </c>
      <c r="AS18">
        <f>(AR18-U18)</f>
        <v>152.93059562997189</v>
      </c>
      <c r="AT18">
        <f>IF(D18,P18,(O18+P18)/2)</f>
        <v>43.213010787963867</v>
      </c>
      <c r="AU18">
        <f>0.61365*EXP(17.502*AT18/(240.97+AT18))</f>
        <v>8.7848823529940745</v>
      </c>
      <c r="AV18">
        <f>IF(AS18&lt;&gt;0,(1000-(AR18+U18)/2)/AS18*AL18,0)</f>
        <v>0.20121042375250164</v>
      </c>
      <c r="AW18">
        <f>U18*AA18/1000</f>
        <v>2.6901449179547781</v>
      </c>
      <c r="AX18">
        <f>(AU18-AW18)</f>
        <v>6.0947374350392964</v>
      </c>
      <c r="AY18">
        <f>1/(1.6/F18+1.37/N18)</f>
        <v>0.12670786481868693</v>
      </c>
      <c r="AZ18">
        <f>G18*AA18*0.001</f>
        <v>29.735466849824924</v>
      </c>
      <c r="BA18">
        <f>G18/S18</f>
        <v>0.85553530922241916</v>
      </c>
      <c r="BB18">
        <f>(1-AL18*AA18/AQ18/F18)*100</f>
        <v>11.477584993885658</v>
      </c>
      <c r="BC18">
        <f>(S18-E18/(N18/1.35))</f>
        <v>394.58951233002693</v>
      </c>
      <c r="BD18">
        <f>E18*BB18/100/BC18</f>
        <v>-1.5603084697752788E-3</v>
      </c>
    </row>
    <row r="19" spans="1:56" x14ac:dyDescent="0.35">
      <c r="A19" s="1" t="s">
        <v>0</v>
      </c>
      <c r="B19" s="1" t="s">
        <v>4104</v>
      </c>
      <c r="K19" s="1">
        <v>2.72</v>
      </c>
    </row>
    <row r="20" spans="1:56" x14ac:dyDescent="0.35">
      <c r="A20" s="1" t="s">
        <v>0</v>
      </c>
      <c r="B20" s="1" t="s">
        <v>4103</v>
      </c>
      <c r="K20" s="1">
        <v>2.72</v>
      </c>
    </row>
    <row r="21" spans="1:56" x14ac:dyDescent="0.35">
      <c r="A21" s="1">
        <v>2</v>
      </c>
      <c r="B21" s="1" t="s">
        <v>4102</v>
      </c>
      <c r="C21" s="1">
        <v>520.50000255927444</v>
      </c>
      <c r="D21" s="1">
        <v>0</v>
      </c>
      <c r="E21">
        <f>(R21-S21*(1000-T21)/(1000-U21))*AK21</f>
        <v>-4.5991831086115118</v>
      </c>
      <c r="F21">
        <f>IF(AV21&lt;&gt;0,1/(1/AV21-1/N21),0)</f>
        <v>2.2087468168416575</v>
      </c>
      <c r="G21">
        <f>((AY21-AL21/2)*S21-E21)/(AY21+AL21/2)</f>
        <v>383.35567784182911</v>
      </c>
      <c r="H21">
        <f>AL21*1000</f>
        <v>33.635808380437098</v>
      </c>
      <c r="I21">
        <f>(AQ21-AW21)</f>
        <v>2.0324613765259807</v>
      </c>
      <c r="J21">
        <f>(P21+AP21*D21)</f>
        <v>31.671205520629883</v>
      </c>
      <c r="K21" s="1">
        <v>2.72</v>
      </c>
      <c r="L21">
        <f>(K21*AE21+AF21)</f>
        <v>2.140174012184143</v>
      </c>
      <c r="M21" s="1">
        <v>0.5</v>
      </c>
      <c r="N21">
        <f>L21*(M21+1)*(M21+1)/(M21*M21+1)</f>
        <v>3.8523132219314578</v>
      </c>
      <c r="O21" s="1">
        <v>31.013219833374023</v>
      </c>
      <c r="P21" s="1">
        <v>31.671205520629883</v>
      </c>
      <c r="Q21" s="1">
        <v>31.077600479125977</v>
      </c>
      <c r="R21" s="1">
        <v>400.2659912109375</v>
      </c>
      <c r="S21" s="1">
        <v>392.48052978515625</v>
      </c>
      <c r="T21" s="1">
        <v>0.46540090441703796</v>
      </c>
      <c r="U21" s="1">
        <v>29.994489669799805</v>
      </c>
      <c r="V21" s="1">
        <v>0.91227900981903076</v>
      </c>
      <c r="W21" s="1">
        <v>58.795207977294922</v>
      </c>
      <c r="X21" s="1">
        <v>300.534912109375</v>
      </c>
      <c r="Y21" s="1">
        <v>25.7142333984375</v>
      </c>
      <c r="Z21" s="1">
        <v>0.10346650332212448</v>
      </c>
      <c r="AA21" s="1">
        <v>88.498733520507813</v>
      </c>
      <c r="AB21" s="1">
        <v>15.343031883239746</v>
      </c>
      <c r="AC21" s="1">
        <v>1.2172794342041016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1.1049077651079962</v>
      </c>
      <c r="AL21">
        <f>(U21-T21)/(1000-U21)*AK21</f>
        <v>3.3635808380437095E-2</v>
      </c>
      <c r="AM21">
        <f>(P21+273.15)</f>
        <v>304.82120552062986</v>
      </c>
      <c r="AN21">
        <f>(O21+273.15)</f>
        <v>304.163219833374</v>
      </c>
      <c r="AO21">
        <f>(Y21*AG21+Z21*AH21)*AI21</f>
        <v>4.1142772517887352</v>
      </c>
      <c r="AP21">
        <f>((AO21+0.00000010773*(AN21^4-AM21^4))-AL21*44100)/(L21*51.4+0.00000043092*AM21^3)</f>
        <v>-12.169479701487319</v>
      </c>
      <c r="AQ21">
        <f>0.61365*EXP(17.502*J21/(240.97+J21))</f>
        <v>4.6869357248972179</v>
      </c>
      <c r="AR21">
        <f>AQ21*1000/AA21</f>
        <v>52.960483596198749</v>
      </c>
      <c r="AS21">
        <f>(AR21-U21)</f>
        <v>22.965993926398944</v>
      </c>
      <c r="AT21">
        <f>IF(D21,P21,(O21+P21)/2)</f>
        <v>31.342212677001953</v>
      </c>
      <c r="AU21">
        <f>0.61365*EXP(17.502*AT21/(240.97+AT21))</f>
        <v>4.6001565293714908</v>
      </c>
      <c r="AV21">
        <f>IF(AS21&lt;&gt;0,(1000-(AR21+U21)/2)/AS21*AL21,0)</f>
        <v>1.403844296539998</v>
      </c>
      <c r="AW21">
        <f>U21*AA21/1000</f>
        <v>2.6544743483712372</v>
      </c>
      <c r="AX21">
        <f>(AU21-AW21)</f>
        <v>1.9456821810002536</v>
      </c>
      <c r="AY21">
        <f>1/(1.6/F21+1.37/N21)</f>
        <v>0.9259060805627759</v>
      </c>
      <c r="AZ21">
        <f>G21*AA21*0.001</f>
        <v>33.92649197689768</v>
      </c>
      <c r="BA21">
        <f>G21/S21</f>
        <v>0.97675081628043536</v>
      </c>
      <c r="BB21">
        <f>(1-AL21*AA21/AQ21/F21)*100</f>
        <v>71.245621115965037</v>
      </c>
      <c r="BC21">
        <f>(S21-E21/(N21/1.35))</f>
        <v>394.09226196759613</v>
      </c>
      <c r="BD21">
        <f>E21*BB21/100/BC21</f>
        <v>-8.3145925160546426E-3</v>
      </c>
    </row>
    <row r="22" spans="1:56" x14ac:dyDescent="0.35">
      <c r="A22" s="1" t="s">
        <v>0</v>
      </c>
      <c r="B22" s="1" t="s">
        <v>4101</v>
      </c>
      <c r="K22" s="1">
        <v>2.72</v>
      </c>
    </row>
    <row r="23" spans="1:56" x14ac:dyDescent="0.35">
      <c r="A23" s="1" t="s">
        <v>0</v>
      </c>
      <c r="B23" s="1" t="s">
        <v>4100</v>
      </c>
      <c r="K23" s="1">
        <v>2.72</v>
      </c>
    </row>
    <row r="24" spans="1:56" x14ac:dyDescent="0.35">
      <c r="A24" s="1">
        <v>3</v>
      </c>
      <c r="B24" s="1" t="s">
        <v>4099</v>
      </c>
      <c r="C24" s="1">
        <v>724.50000255927444</v>
      </c>
      <c r="D24" s="1">
        <v>0</v>
      </c>
      <c r="E24">
        <f>(R24-S24*(1000-T24)/(1000-U24))*AK24</f>
        <v>-4.2464338370287065</v>
      </c>
      <c r="F24">
        <f>IF(AV24&lt;&gt;0,1/(1/AV24-1/N24),0)</f>
        <v>2.4050669302549954</v>
      </c>
      <c r="G24">
        <f>((AY24-AL24/2)*S24-E24)/(AY24+AL24/2)</f>
        <v>383.68844010530853</v>
      </c>
      <c r="H24">
        <f>AL24*1000</f>
        <v>32.748353117024529</v>
      </c>
      <c r="I24">
        <f>(AQ24-AW24)</f>
        <v>1.8781426696537618</v>
      </c>
      <c r="J24">
        <f>(P24+AP24*D24)</f>
        <v>31.013042449951172</v>
      </c>
      <c r="K24" s="1">
        <v>2.72</v>
      </c>
      <c r="L24">
        <f>(K24*AE24+AF24)</f>
        <v>2.140174012184143</v>
      </c>
      <c r="M24" s="1">
        <v>0.5</v>
      </c>
      <c r="N24">
        <f>L24*(M24+1)*(M24+1)/(M24*M24+1)</f>
        <v>3.8523132219314578</v>
      </c>
      <c r="O24" s="1">
        <v>31.010015487670898</v>
      </c>
      <c r="P24" s="1">
        <v>31.013042449951172</v>
      </c>
      <c r="Q24" s="1">
        <v>31.104429244995117</v>
      </c>
      <c r="R24" s="1">
        <v>400.11248779296875</v>
      </c>
      <c r="S24" s="1">
        <v>392.32534790039063</v>
      </c>
      <c r="T24" s="1">
        <v>1.0301593542098999</v>
      </c>
      <c r="U24" s="1">
        <v>29.79442024230957</v>
      </c>
      <c r="V24" s="1">
        <v>2.0195522308349609</v>
      </c>
      <c r="W24" s="1">
        <v>58.409782409667969</v>
      </c>
      <c r="X24" s="1">
        <v>300.44772338867188</v>
      </c>
      <c r="Y24" s="1">
        <v>51.441291809082031</v>
      </c>
      <c r="Z24" s="1">
        <v>0.18204540014266968</v>
      </c>
      <c r="AA24" s="1">
        <v>88.4927978515625</v>
      </c>
      <c r="AB24" s="1">
        <v>15.340924263000488</v>
      </c>
      <c r="AC24" s="1">
        <v>1.2167819738388062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1.1045872183407051</v>
      </c>
      <c r="AL24">
        <f>(U24-T24)/(1000-U24)*AK24</f>
        <v>3.274835311702453E-2</v>
      </c>
      <c r="AM24">
        <f>(P24+273.15)</f>
        <v>304.16304244995115</v>
      </c>
      <c r="AN24">
        <f>(O24+273.15)</f>
        <v>304.16001548767088</v>
      </c>
      <c r="AO24">
        <f>(Y24*AG24+Z24*AH24)*AI24</f>
        <v>8.2306065054847295</v>
      </c>
      <c r="AP24">
        <f>((AO24+0.00000010773*(AN24^4-AM24^4))-AL24*44100)/(L24*51.4+0.00000043092*AM24^3)</f>
        <v>-11.75794552802631</v>
      </c>
      <c r="AQ24">
        <f>0.61365*EXP(17.502*J24/(240.97+J24))</f>
        <v>4.5147342772609642</v>
      </c>
      <c r="AR24">
        <f>AQ24*1000/AA24</f>
        <v>51.018098499201749</v>
      </c>
      <c r="AS24">
        <f>(AR24-U24)</f>
        <v>21.223678256892178</v>
      </c>
      <c r="AT24">
        <f>IF(D24,P24,(O24+P24)/2)</f>
        <v>31.011528968811035</v>
      </c>
      <c r="AU24">
        <f>0.61365*EXP(17.502*AT24/(240.97+AT24))</f>
        <v>4.5143447302381441</v>
      </c>
      <c r="AV24">
        <f>IF(AS24&lt;&gt;0,(1000-(AR24+U24)/2)/AS24*AL24,0)</f>
        <v>1.4806629787090724</v>
      </c>
      <c r="AW24">
        <f>U24*AA24/1000</f>
        <v>2.6365916076072025</v>
      </c>
      <c r="AX24">
        <f>(AU24-AW24)</f>
        <v>1.8777531226309416</v>
      </c>
      <c r="AY24">
        <f>1/(1.6/F24+1.37/N24)</f>
        <v>0.9795349377741146</v>
      </c>
      <c r="AZ24">
        <f>G24*AA24*0.001</f>
        <v>33.953663568220414</v>
      </c>
      <c r="BA24">
        <f>G24/S24</f>
        <v>0.97798534343675658</v>
      </c>
      <c r="BB24">
        <f>(1-AL24*AA24/AQ24/F24)*100</f>
        <v>73.310647977778657</v>
      </c>
      <c r="BC24">
        <f>(S24-E24/(N24/1.35))</f>
        <v>393.81346305347637</v>
      </c>
      <c r="BD24">
        <f>E24*BB24/100/BC24</f>
        <v>-7.9049815558252367E-3</v>
      </c>
    </row>
    <row r="25" spans="1:56" x14ac:dyDescent="0.35">
      <c r="A25" s="1" t="s">
        <v>0</v>
      </c>
      <c r="B25" s="1" t="s">
        <v>4098</v>
      </c>
      <c r="K25" s="1">
        <v>2.72</v>
      </c>
    </row>
    <row r="26" spans="1:56" x14ac:dyDescent="0.35">
      <c r="A26" s="1" t="s">
        <v>0</v>
      </c>
      <c r="B26" s="1" t="s">
        <v>4097</v>
      </c>
      <c r="K26" s="1">
        <v>2.72</v>
      </c>
    </row>
    <row r="27" spans="1:56" x14ac:dyDescent="0.35">
      <c r="A27" s="1">
        <v>4</v>
      </c>
      <c r="B27" s="1" t="s">
        <v>4096</v>
      </c>
      <c r="C27" s="1">
        <v>928.50000255927444</v>
      </c>
      <c r="D27" s="1">
        <v>0</v>
      </c>
      <c r="E27">
        <f>(R27-S27*(1000-T27)/(1000-U27))*AK27</f>
        <v>-3.6185224306751462</v>
      </c>
      <c r="F27">
        <f>IF(AV27&lt;&gt;0,1/(1/AV27-1/N27),0)</f>
        <v>2.297477418310431</v>
      </c>
      <c r="G27">
        <f>((AY27-AL27/2)*S27-E27)/(AY27+AL27/2)</f>
        <v>382.69615571352477</v>
      </c>
      <c r="H27">
        <f>AL27*1000</f>
        <v>31.880010450512813</v>
      </c>
      <c r="I27">
        <f>(AQ27-AW27)</f>
        <v>1.8807047867120361</v>
      </c>
      <c r="J27">
        <f>(P27+AP27*D27)</f>
        <v>31.049661636352539</v>
      </c>
      <c r="K27" s="1">
        <v>2.72</v>
      </c>
      <c r="L27">
        <f>(K27*AE27+AF27)</f>
        <v>2.140174012184143</v>
      </c>
      <c r="M27" s="1">
        <v>0.5</v>
      </c>
      <c r="N27">
        <f>L27*(M27+1)*(M27+1)/(M27*M27+1)</f>
        <v>3.8523132219314578</v>
      </c>
      <c r="O27" s="1">
        <v>31.037517547607422</v>
      </c>
      <c r="P27" s="1">
        <v>31.049661636352539</v>
      </c>
      <c r="Q27" s="1">
        <v>31.135812759399414</v>
      </c>
      <c r="R27" s="1">
        <v>399.9112548828125</v>
      </c>
      <c r="S27" s="1">
        <v>391.87863159179688</v>
      </c>
      <c r="T27" s="1">
        <v>1.8812071084976196</v>
      </c>
      <c r="U27" s="1">
        <v>29.87464714050293</v>
      </c>
      <c r="V27" s="1">
        <v>3.6818745136260986</v>
      </c>
      <c r="W27" s="1">
        <v>58.470279693603516</v>
      </c>
      <c r="X27" s="1">
        <v>300.510009765625</v>
      </c>
      <c r="Y27" s="1">
        <v>100.2080078125</v>
      </c>
      <c r="Z27" s="1">
        <v>0.18204663693904877</v>
      </c>
      <c r="AA27" s="1">
        <v>88.485183715820313</v>
      </c>
      <c r="AB27" s="1">
        <v>15.466086387634277</v>
      </c>
      <c r="AC27" s="1">
        <v>1.2189837694168091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1.1048162123736209</v>
      </c>
      <c r="AL27">
        <f>(U27-T27)/(1000-U27)*AK27</f>
        <v>3.1880010450512815E-2</v>
      </c>
      <c r="AM27">
        <f>(P27+273.15)</f>
        <v>304.19966163635252</v>
      </c>
      <c r="AN27">
        <f>(O27+273.15)</f>
        <v>304.1875175476074</v>
      </c>
      <c r="AO27">
        <f>(Y27*AG27+Z27*AH27)*AI27</f>
        <v>16.033280891628237</v>
      </c>
      <c r="AP27">
        <f>((AO27+0.00000010773*(AN27^4-AM27^4))-AL27*44100)/(L27*51.4+0.00000043092*AM27^3)</f>
        <v>-11.38100703006449</v>
      </c>
      <c r="AQ27">
        <f>0.61365*EXP(17.502*J27/(240.97+J27))</f>
        <v>4.524168427384744</v>
      </c>
      <c r="AR27">
        <f>AQ27*1000/AA27</f>
        <v>51.129107014283854</v>
      </c>
      <c r="AS27">
        <f>(AR27-U27)</f>
        <v>21.254459873780924</v>
      </c>
      <c r="AT27">
        <f>IF(D27,P27,(O27+P27)/2)</f>
        <v>31.04358959197998</v>
      </c>
      <c r="AU27">
        <f>0.61365*EXP(17.502*AT27/(240.97+AT27))</f>
        <v>4.5226029085051662</v>
      </c>
      <c r="AV27">
        <f>IF(AS27&lt;&gt;0,(1000-(AR27+U27)/2)/AS27*AL27,0)</f>
        <v>1.4391713723929478</v>
      </c>
      <c r="AW27">
        <f>U27*AA27/1000</f>
        <v>2.6434636406727079</v>
      </c>
      <c r="AX27">
        <f>(AU27-AW27)</f>
        <v>1.8791392678324583</v>
      </c>
      <c r="AY27">
        <f>1/(1.6/F27+1.37/N27)</f>
        <v>0.95052835880315767</v>
      </c>
      <c r="AZ27">
        <f>G27*AA27*0.001</f>
        <v>33.862939645649412</v>
      </c>
      <c r="BA27">
        <f>G27/S27</f>
        <v>0.97656806179767131</v>
      </c>
      <c r="BB27">
        <f>(1-AL27*AA27/AQ27/F27)*100</f>
        <v>72.860677867669082</v>
      </c>
      <c r="BC27">
        <f>(S27-E27/(N27/1.35))</f>
        <v>393.14670222883666</v>
      </c>
      <c r="BD27">
        <f>E27*BB27/100/BC27</f>
        <v>-6.7060971307574824E-3</v>
      </c>
    </row>
    <row r="28" spans="1:56" x14ac:dyDescent="0.35">
      <c r="A28" s="1" t="s">
        <v>0</v>
      </c>
      <c r="B28" s="1" t="s">
        <v>4095</v>
      </c>
      <c r="K28" s="1">
        <v>2.72</v>
      </c>
    </row>
    <row r="29" spans="1:56" x14ac:dyDescent="0.35">
      <c r="A29" s="1" t="s">
        <v>0</v>
      </c>
      <c r="B29" s="1" t="s">
        <v>4094</v>
      </c>
      <c r="K29" s="1">
        <v>2.72</v>
      </c>
    </row>
    <row r="30" spans="1:56" x14ac:dyDescent="0.35">
      <c r="A30" s="1">
        <v>5</v>
      </c>
      <c r="B30" s="1" t="s">
        <v>4093</v>
      </c>
      <c r="C30" s="1">
        <v>1133.0000025480986</v>
      </c>
      <c r="D30" s="1">
        <v>0</v>
      </c>
      <c r="E30">
        <f>(R30-S30*(1000-T30)/(1000-U30))*AK30</f>
        <v>-2.7328541194860518</v>
      </c>
      <c r="F30">
        <f>IF(AV30&lt;&gt;0,1/(1/AV30-1/N30),0)</f>
        <v>0.21139144416479805</v>
      </c>
      <c r="G30">
        <f>((AY30-AL30/2)*S30-E30)/(AY30+AL30/2)</f>
        <v>325.70994418664952</v>
      </c>
      <c r="H30">
        <f>AL30*1000</f>
        <v>30.796756633370983</v>
      </c>
      <c r="I30">
        <f>(AQ30-AW30)</f>
        <v>12.248099506289638</v>
      </c>
      <c r="J30">
        <f>(P30+AP30*D30)</f>
        <v>53.709556579589844</v>
      </c>
      <c r="K30" s="1">
        <v>2.72</v>
      </c>
      <c r="L30">
        <f>(K30*AE30+AF30)</f>
        <v>2.140174012184143</v>
      </c>
      <c r="M30" s="1">
        <v>0.5</v>
      </c>
      <c r="N30">
        <f>L30*(M30+1)*(M30+1)/(M30*M30+1)</f>
        <v>3.8523132219314578</v>
      </c>
      <c r="O30" s="1">
        <v>31.060247421264648</v>
      </c>
      <c r="P30" s="1">
        <v>53.709556579589844</v>
      </c>
      <c r="Q30" s="1">
        <v>31.168554306030273</v>
      </c>
      <c r="R30" s="1">
        <v>400.0220947265625</v>
      </c>
      <c r="S30" s="1">
        <v>391.58065795898438</v>
      </c>
      <c r="T30" s="1">
        <v>2.985034704208374</v>
      </c>
      <c r="U30" s="1">
        <v>30.02223014831543</v>
      </c>
      <c r="V30" s="1">
        <v>5.8342986106872559</v>
      </c>
      <c r="W30" s="1">
        <v>58.678932189941406</v>
      </c>
      <c r="X30" s="1">
        <v>300.52044677734375</v>
      </c>
      <c r="Y30" s="1">
        <v>150.67843627929688</v>
      </c>
      <c r="Z30" s="1">
        <v>0.34444689750671387</v>
      </c>
      <c r="AA30" s="1">
        <v>88.478965759277344</v>
      </c>
      <c r="AB30" s="1">
        <v>15.476386070251465</v>
      </c>
      <c r="AC30" s="1">
        <v>1.2330564260482788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1.1048545837402342</v>
      </c>
      <c r="AL30">
        <f>(U30-T30)/(1000-U30)*AK30</f>
        <v>3.0796756633370982E-2</v>
      </c>
      <c r="AM30">
        <f>(P30+273.15)</f>
        <v>326.85955657958982</v>
      </c>
      <c r="AN30">
        <f>(O30+273.15)</f>
        <v>304.21024742126463</v>
      </c>
      <c r="AO30">
        <f>(Y30*AG30+Z30*AH30)*AI30</f>
        <v>24.10854926581942</v>
      </c>
      <c r="AP30">
        <f>((AO30+0.00000010773*(AN30^4-AM30^4))-AL30*44100)/(L30*51.4+0.00000043092*AM30^3)</f>
        <v>-13.122746017055336</v>
      </c>
      <c r="AQ30">
        <f>0.61365*EXP(17.502*J30/(240.97+J30))</f>
        <v>14.904435379599581</v>
      </c>
      <c r="AR30">
        <f>AQ30*1000/AA30</f>
        <v>168.45173597699741</v>
      </c>
      <c r="AS30">
        <f>(AR30-U30)</f>
        <v>138.42950582868198</v>
      </c>
      <c r="AT30">
        <f>IF(D30,P30,(O30+P30)/2)</f>
        <v>42.384902000427246</v>
      </c>
      <c r="AU30">
        <f>0.61365*EXP(17.502*AT30/(240.97+AT30))</f>
        <v>8.4120092185645472</v>
      </c>
      <c r="AV30">
        <f>IF(AS30&lt;&gt;0,(1000-(AR30+U30)/2)/AS30*AL30,0)</f>
        <v>0.20039498986069967</v>
      </c>
      <c r="AW30">
        <f>U30*AA30/1000</f>
        <v>2.6563358733099447</v>
      </c>
      <c r="AX30">
        <f>(AU30-AW30)</f>
        <v>5.7556733452546025</v>
      </c>
      <c r="AY30">
        <f>1/(1.6/F30+1.37/N30)</f>
        <v>0.12619049436878332</v>
      </c>
      <c r="AZ30">
        <f>G30*AA30*0.001</f>
        <v>28.818478999146699</v>
      </c>
      <c r="BA30">
        <f>G30/S30</f>
        <v>0.83178251419345028</v>
      </c>
      <c r="BB30">
        <f>(1-AL30*AA30/AQ30/F30)*100</f>
        <v>13.514742183827211</v>
      </c>
      <c r="BC30">
        <f>(S30-E30/(N30/1.35))</f>
        <v>392.538356061076</v>
      </c>
      <c r="BD30">
        <f>E30*BB30/100/BC30</f>
        <v>-9.4089706854322004E-4</v>
      </c>
    </row>
    <row r="31" spans="1:56" x14ac:dyDescent="0.35">
      <c r="A31" s="1" t="s">
        <v>0</v>
      </c>
      <c r="B31" s="1" t="s">
        <v>4092</v>
      </c>
      <c r="K31" s="1">
        <v>2.72</v>
      </c>
    </row>
    <row r="32" spans="1:56" x14ac:dyDescent="0.35">
      <c r="A32" s="1" t="s">
        <v>0</v>
      </c>
      <c r="B32" s="1" t="s">
        <v>4091</v>
      </c>
      <c r="K32" s="1">
        <v>2.72</v>
      </c>
    </row>
    <row r="33" spans="1:56" x14ac:dyDescent="0.35">
      <c r="A33" s="1">
        <v>6</v>
      </c>
      <c r="B33" s="1" t="s">
        <v>4090</v>
      </c>
      <c r="C33" s="1">
        <v>1338.0000025480986</v>
      </c>
      <c r="D33" s="1">
        <v>0</v>
      </c>
      <c r="E33">
        <f>(R33-S33*(1000-T33)/(1000-U33))*AK33</f>
        <v>-1.9188636150295186</v>
      </c>
      <c r="F33">
        <f>IF(AV33&lt;&gt;0,1/(1/AV33-1/N33),0)</f>
        <v>2.1283903841945322</v>
      </c>
      <c r="G33">
        <f>((AY33-AL33/2)*S33-E33)/(AY33+AL33/2)</f>
        <v>380.62339523595784</v>
      </c>
      <c r="H33">
        <f>AL33*1000</f>
        <v>29.909507779109514</v>
      </c>
      <c r="I33">
        <f>(AQ33-AW33)</f>
        <v>1.8513024336783386</v>
      </c>
      <c r="J33">
        <f>(P33+AP33*D33)</f>
        <v>31.135017395019531</v>
      </c>
      <c r="K33" s="1">
        <v>2.72</v>
      </c>
      <c r="L33">
        <f>(K33*AE33+AF33)</f>
        <v>2.140174012184143</v>
      </c>
      <c r="M33" s="1">
        <v>0.5</v>
      </c>
      <c r="N33">
        <f>L33*(M33+1)*(M33+1)/(M33*M33+1)</f>
        <v>3.8523132219314578</v>
      </c>
      <c r="O33" s="1">
        <v>31.128593444824219</v>
      </c>
      <c r="P33" s="1">
        <v>31.135017395019531</v>
      </c>
      <c r="Q33" s="1">
        <v>31.222023010253906</v>
      </c>
      <c r="R33" s="1">
        <v>400.13668823242188</v>
      </c>
      <c r="S33" s="1">
        <v>391.2816162109375</v>
      </c>
      <c r="T33" s="1">
        <v>4.2139482498168945</v>
      </c>
      <c r="U33" s="1">
        <v>30.45875358581543</v>
      </c>
      <c r="V33" s="1">
        <v>8.2041082382202148</v>
      </c>
      <c r="W33" s="1">
        <v>59.299945831298828</v>
      </c>
      <c r="X33" s="1">
        <v>300.5391845703125</v>
      </c>
      <c r="Y33" s="1">
        <v>300.94052124023438</v>
      </c>
      <c r="Z33" s="1">
        <v>0.25931963324546814</v>
      </c>
      <c r="AA33" s="1">
        <v>88.477775573730469</v>
      </c>
      <c r="AB33" s="1">
        <v>15.683000564575195</v>
      </c>
      <c r="AC33" s="1">
        <v>1.2394812107086182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1.1049234726849722</v>
      </c>
      <c r="AL33">
        <f>(U33-T33)/(1000-U33)*AK33</f>
        <v>2.9909507779109515E-2</v>
      </c>
      <c r="AM33">
        <f>(P33+273.15)</f>
        <v>304.28501739501951</v>
      </c>
      <c r="AN33">
        <f>(O33+273.15)</f>
        <v>304.2785934448242</v>
      </c>
      <c r="AO33">
        <f>(Y33*AG33+Z33*AH33)*AI33</f>
        <v>48.150482322190328</v>
      </c>
      <c r="AP33">
        <f>((AO33+0.00000010773*(AN33^4-AM33^4))-AL33*44100)/(L33*51.4+0.00000043092*AM33^3)</f>
        <v>-10.405105877083306</v>
      </c>
      <c r="AQ33">
        <f>0.61365*EXP(17.502*J33/(240.97+J33))</f>
        <v>4.5462251976996741</v>
      </c>
      <c r="AR33">
        <f>AQ33*1000/AA33</f>
        <v>51.38267964152427</v>
      </c>
      <c r="AS33">
        <f>(AR33-U33)</f>
        <v>20.92392605570884</v>
      </c>
      <c r="AT33">
        <f>IF(D33,P33,(O33+P33)/2)</f>
        <v>31.131805419921875</v>
      </c>
      <c r="AU33">
        <f>0.61365*EXP(17.502*AT33/(240.97+AT33))</f>
        <v>4.545393498909668</v>
      </c>
      <c r="AV33">
        <f>IF(AS33&lt;&gt;0,(1000-(AR33+U33)/2)/AS33*AL33,0)</f>
        <v>1.3709467912882298</v>
      </c>
      <c r="AW33">
        <f>U33*AA33/1000</f>
        <v>2.6949227640213356</v>
      </c>
      <c r="AX33">
        <f>(AU33-AW33)</f>
        <v>1.8504707348883325</v>
      </c>
      <c r="AY33">
        <f>1/(1.6/F33+1.37/N33)</f>
        <v>0.90303868533661869</v>
      </c>
      <c r="AZ33">
        <f>G33*AA33*0.001</f>
        <v>33.676711341798388</v>
      </c>
      <c r="BA33">
        <f>G33/S33</f>
        <v>0.97276074179464167</v>
      </c>
      <c r="BB33">
        <f>(1-AL33*AA33/AQ33/F33)*100</f>
        <v>72.651014028911433</v>
      </c>
      <c r="BC33">
        <f>(S33-E33/(N33/1.35))</f>
        <v>391.95406046223621</v>
      </c>
      <c r="BD33">
        <f>E33*BB33/100/BC33</f>
        <v>-3.556727725965447E-3</v>
      </c>
    </row>
    <row r="34" spans="1:56" x14ac:dyDescent="0.35">
      <c r="A34" s="1" t="s">
        <v>0</v>
      </c>
      <c r="B34" s="1" t="s">
        <v>4089</v>
      </c>
      <c r="K34" s="1">
        <v>2.72</v>
      </c>
    </row>
    <row r="35" spans="1:56" x14ac:dyDescent="0.35">
      <c r="A35" s="1" t="s">
        <v>0</v>
      </c>
      <c r="B35" s="1" t="s">
        <v>4088</v>
      </c>
      <c r="K35" s="1">
        <v>2.72</v>
      </c>
    </row>
    <row r="36" spans="1:56" x14ac:dyDescent="0.35">
      <c r="A36" s="1">
        <v>7</v>
      </c>
      <c r="B36" s="1" t="s">
        <v>4087</v>
      </c>
      <c r="C36" s="1">
        <v>1542.0000025480986</v>
      </c>
      <c r="D36" s="1">
        <v>0</v>
      </c>
      <c r="E36">
        <f>(R36-S36*(1000-T36)/(1000-U36))*AK36</f>
        <v>-1.2765450303997574</v>
      </c>
      <c r="F36">
        <f>IF(AV36&lt;&gt;0,1/(1/AV36-1/N36),0)</f>
        <v>0.20872942465288744</v>
      </c>
      <c r="G36">
        <f>((AY36-AL36/2)*S36-E36)/(AY36+AL36/2)</f>
        <v>317.639060449292</v>
      </c>
      <c r="H36">
        <f>AL36*1000</f>
        <v>29.341947802417153</v>
      </c>
      <c r="I36">
        <f>(AQ36-AW36)</f>
        <v>11.826325236173707</v>
      </c>
      <c r="J36">
        <f>(P36+AP36*D36)</f>
        <v>53.253456115722656</v>
      </c>
      <c r="K36" s="1">
        <v>2.72</v>
      </c>
      <c r="L36">
        <f>(K36*AE36+AF36)</f>
        <v>2.140174012184143</v>
      </c>
      <c r="M36" s="1">
        <v>0.5</v>
      </c>
      <c r="N36">
        <f>L36*(M36+1)*(M36+1)/(M36*M36+1)</f>
        <v>3.8523132219314578</v>
      </c>
      <c r="O36" s="1">
        <v>31.192449569702148</v>
      </c>
      <c r="P36" s="1">
        <v>53.253456115722656</v>
      </c>
      <c r="Q36" s="1">
        <v>31.280363082885742</v>
      </c>
      <c r="R36" s="1">
        <v>399.98318481445313</v>
      </c>
      <c r="S36" s="1">
        <v>390.76214599609375</v>
      </c>
      <c r="T36" s="1">
        <v>5.3682851791381836</v>
      </c>
      <c r="U36" s="1">
        <v>31.096530914306641</v>
      </c>
      <c r="V36" s="1">
        <v>10.412502288818359</v>
      </c>
      <c r="W36" s="1">
        <v>60.315853118896484</v>
      </c>
      <c r="X36" s="1">
        <v>300.55792236328125</v>
      </c>
      <c r="Y36" s="1">
        <v>500.72357177734375</v>
      </c>
      <c r="Z36" s="1">
        <v>0.2488425225019455</v>
      </c>
      <c r="AA36" s="1">
        <v>88.468963623046875</v>
      </c>
      <c r="AB36" s="1">
        <v>15.775717735290527</v>
      </c>
      <c r="AC36" s="1">
        <v>1.2459564208984375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1.1049923616297104</v>
      </c>
      <c r="AL36">
        <f>(U36-T36)/(1000-U36)*AK36</f>
        <v>2.9341947802417154E-2</v>
      </c>
      <c r="AM36">
        <f>(P36+273.15)</f>
        <v>326.40345611572263</v>
      </c>
      <c r="AN36">
        <f>(O36+273.15)</f>
        <v>304.34244956970213</v>
      </c>
      <c r="AO36">
        <f>(Y36*AG36+Z36*AH36)*AI36</f>
        <v>80.115769693647962</v>
      </c>
      <c r="AP36">
        <f>((AO36+0.00000010773*(AN36^4-AM36^4))-AL36*44100)/(L36*51.4+0.00000043092*AM36^3)</f>
        <v>-12.100323137358224</v>
      </c>
      <c r="AQ36">
        <f>0.61365*EXP(17.502*J36/(240.97+J36))</f>
        <v>14.577403098434454</v>
      </c>
      <c r="AR36">
        <f>AQ36*1000/AA36</f>
        <v>164.7742044379157</v>
      </c>
      <c r="AS36">
        <f>(AR36-U36)</f>
        <v>133.67767352360906</v>
      </c>
      <c r="AT36">
        <f>IF(D36,P36,(O36+P36)/2)</f>
        <v>42.222952842712402</v>
      </c>
      <c r="AU36">
        <f>0.61365*EXP(17.502*AT36/(240.97+AT36))</f>
        <v>8.3407125991448066</v>
      </c>
      <c r="AV36">
        <f>IF(AS36&lt;&gt;0,(1000-(AR36+U36)/2)/AS36*AL36,0)</f>
        <v>0.19800115201271473</v>
      </c>
      <c r="AW36">
        <f>U36*AA36/1000</f>
        <v>2.7510778622607468</v>
      </c>
      <c r="AX36">
        <f>(AU36-AW36)</f>
        <v>5.5896347368840598</v>
      </c>
      <c r="AY36">
        <f>1/(1.6/F36+1.37/N36)</f>
        <v>0.12467185311963204</v>
      </c>
      <c r="AZ36">
        <f>G36*AA36*0.001</f>
        <v>28.101198484147201</v>
      </c>
      <c r="BA36">
        <f>G36/S36</f>
        <v>0.81287060096263075</v>
      </c>
      <c r="BB36">
        <f>(1-AL36*AA36/AQ36/F36)*100</f>
        <v>14.686837607427449</v>
      </c>
      <c r="BC36">
        <f>(S36-E36/(N36/1.35))</f>
        <v>391.20949689716497</v>
      </c>
      <c r="BD36">
        <f>E36*BB36/100/BC36</f>
        <v>-4.7924218887196549E-4</v>
      </c>
    </row>
    <row r="37" spans="1:56" x14ac:dyDescent="0.35">
      <c r="A37" s="1" t="s">
        <v>0</v>
      </c>
      <c r="B37" s="1" t="s">
        <v>4086</v>
      </c>
      <c r="K37" s="1">
        <v>2.72</v>
      </c>
    </row>
    <row r="38" spans="1:56" x14ac:dyDescent="0.35">
      <c r="A38" s="1" t="s">
        <v>0</v>
      </c>
      <c r="B38" s="1" t="s">
        <v>4085</v>
      </c>
      <c r="K38" s="1">
        <v>2.72</v>
      </c>
    </row>
    <row r="39" spans="1:56" x14ac:dyDescent="0.35">
      <c r="A39" s="1">
        <v>8</v>
      </c>
      <c r="B39" s="1" t="s">
        <v>4084</v>
      </c>
      <c r="C39" s="1">
        <v>1747.0000025480986</v>
      </c>
      <c r="D39" s="1">
        <v>0</v>
      </c>
      <c r="E39">
        <f>(R39-S39*(1000-T39)/(1000-U39))*AK39</f>
        <v>-1.0716743372165412</v>
      </c>
      <c r="F39">
        <f>IF(AV39&lt;&gt;0,1/(1/AV39-1/N39),0)</f>
        <v>0.21619792407230182</v>
      </c>
      <c r="G39">
        <f>((AY39-AL39/2)*S39-E39)/(AY39+AL39/2)</f>
        <v>318.50681532342901</v>
      </c>
      <c r="H39">
        <f>AL39*1000</f>
        <v>29.236439694937648</v>
      </c>
      <c r="I39">
        <f>(AQ39-AW39)</f>
        <v>11.415364043740428</v>
      </c>
      <c r="J39">
        <f>(P39+AP39*D39)</f>
        <v>52.7772216796875</v>
      </c>
      <c r="K39" s="1">
        <v>2.72</v>
      </c>
      <c r="L39">
        <f>(K39*AE39+AF39)</f>
        <v>2.140174012184143</v>
      </c>
      <c r="M39" s="1">
        <v>0.5</v>
      </c>
      <c r="N39">
        <f>L39*(M39+1)*(M39+1)/(M39*M39+1)</f>
        <v>3.8523132219314578</v>
      </c>
      <c r="O39" s="1">
        <v>31.281005859375</v>
      </c>
      <c r="P39" s="1">
        <v>52.7772216796875</v>
      </c>
      <c r="Q39" s="1">
        <v>31.358448028564453</v>
      </c>
      <c r="R39" s="1">
        <v>399.95974731445313</v>
      </c>
      <c r="S39" s="1">
        <v>390.59442138671875</v>
      </c>
      <c r="T39" s="1">
        <v>6.3440217971801758</v>
      </c>
      <c r="U39" s="1">
        <v>31.958669662475586</v>
      </c>
      <c r="V39" s="1">
        <v>12.242461204528809</v>
      </c>
      <c r="W39" s="1">
        <v>61.672676086425781</v>
      </c>
      <c r="X39" s="1">
        <v>300.53765869140625</v>
      </c>
      <c r="Y39" s="1">
        <v>750.23236083984375</v>
      </c>
      <c r="Z39" s="1">
        <v>0.19252367317676544</v>
      </c>
      <c r="AA39" s="1">
        <v>88.463584899902344</v>
      </c>
      <c r="AB39" s="1">
        <v>15.951323509216309</v>
      </c>
      <c r="AC39" s="1">
        <v>1.2567312717437744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1.1049178628360521</v>
      </c>
      <c r="AL39">
        <f>(U39-T39)/(1000-U39)*AK39</f>
        <v>2.9236439694937649E-2</v>
      </c>
      <c r="AM39">
        <f>(P39+273.15)</f>
        <v>325.92722167968748</v>
      </c>
      <c r="AN39">
        <f>(O39+273.15)</f>
        <v>304.43100585937498</v>
      </c>
      <c r="AO39">
        <f>(Y39*AG39+Z39*AH39)*AI39</f>
        <v>120.037175051335</v>
      </c>
      <c r="AP39">
        <f>((AO39+0.00000010773*(AN39^4-AM39^4))-AL39*44100)/(L39*51.4+0.00000043092*AM39^3)</f>
        <v>-11.68424149418105</v>
      </c>
      <c r="AQ39">
        <f>0.61365*EXP(17.502*J39/(240.97+J39))</f>
        <v>14.242542530714772</v>
      </c>
      <c r="AR39">
        <f>AQ39*1000/AA39</f>
        <v>160.99893020196262</v>
      </c>
      <c r="AS39">
        <f>(AR39-U39)</f>
        <v>129.04026053948704</v>
      </c>
      <c r="AT39">
        <f>IF(D39,P39,(O39+P39)/2)</f>
        <v>42.02911376953125</v>
      </c>
      <c r="AU39">
        <f>0.61365*EXP(17.502*AT39/(240.97+AT39))</f>
        <v>8.2560650324597962</v>
      </c>
      <c r="AV39">
        <f>IF(AS39&lt;&gt;0,(1000-(AR39+U39)/2)/AS39*AL39,0)</f>
        <v>0.2047093129573774</v>
      </c>
      <c r="AW39">
        <f>U39*AA39/1000</f>
        <v>2.8271784869743426</v>
      </c>
      <c r="AX39">
        <f>(AU39-AW39)</f>
        <v>5.4288865454854536</v>
      </c>
      <c r="AY39">
        <f>1/(1.6/F39+1.37/N39)</f>
        <v>0.12892817424072317</v>
      </c>
      <c r="AZ39">
        <f>G39*AA39*0.001</f>
        <v>28.176254698561678</v>
      </c>
      <c r="BA39">
        <f>G39/S39</f>
        <v>0.81544128099075586</v>
      </c>
      <c r="BB39">
        <f>(1-AL39*AA39/AQ39/F39)*100</f>
        <v>16.005669085569942</v>
      </c>
      <c r="BC39">
        <f>(S39-E39/(N39/1.35))</f>
        <v>390.96997764912385</v>
      </c>
      <c r="BD39">
        <f>E39*BB39/100/BC39</f>
        <v>-4.3872588151459786E-4</v>
      </c>
    </row>
    <row r="40" spans="1:56" x14ac:dyDescent="0.35">
      <c r="A40" s="1" t="s">
        <v>0</v>
      </c>
      <c r="B40" s="1" t="s">
        <v>4083</v>
      </c>
      <c r="K40" s="1">
        <v>2.72</v>
      </c>
    </row>
    <row r="41" spans="1:56" x14ac:dyDescent="0.35">
      <c r="A41" s="1" t="s">
        <v>0</v>
      </c>
      <c r="B41" s="1" t="s">
        <v>4082</v>
      </c>
      <c r="K41" s="1">
        <v>2.72</v>
      </c>
    </row>
    <row r="42" spans="1:56" x14ac:dyDescent="0.35">
      <c r="A42" s="1">
        <v>9</v>
      </c>
      <c r="B42" s="1" t="s">
        <v>4081</v>
      </c>
      <c r="C42" s="1">
        <v>1952.0000025480986</v>
      </c>
      <c r="D42" s="1">
        <v>0</v>
      </c>
      <c r="E42">
        <f>(R42-S42*(1000-T42)/(1000-U42))*AK42</f>
        <v>-0.67482807442087689</v>
      </c>
      <c r="F42">
        <f>IF(AV42&lt;&gt;0,1/(1/AV42-1/N42),0)</f>
        <v>0.23550395191725393</v>
      </c>
      <c r="G42">
        <f>((AY42-AL42/2)*S42-E42)/(AY42+AL42/2)</f>
        <v>320.30294267750531</v>
      </c>
      <c r="H42">
        <f>AL42*1000</f>
        <v>29.446038744104982</v>
      </c>
      <c r="I42">
        <f>(AQ42-AW42)</f>
        <v>10.644211036409001</v>
      </c>
      <c r="J42">
        <f>(P42+AP42*D42)</f>
        <v>51.770298004150391</v>
      </c>
      <c r="K42" s="1">
        <v>2.72</v>
      </c>
      <c r="L42">
        <f>(K42*AE42+AF42)</f>
        <v>2.140174012184143</v>
      </c>
      <c r="M42" s="1">
        <v>0.5</v>
      </c>
      <c r="N42">
        <f>L42*(M42+1)*(M42+1)/(M42*M42+1)</f>
        <v>3.8523132219314578</v>
      </c>
      <c r="O42" s="1">
        <v>31.382375717163086</v>
      </c>
      <c r="P42" s="1">
        <v>51.770298004150391</v>
      </c>
      <c r="Q42" s="1">
        <v>31.446199417114258</v>
      </c>
      <c r="R42" s="1">
        <v>400.0677490234375</v>
      </c>
      <c r="S42" s="1">
        <v>390.27609252929688</v>
      </c>
      <c r="T42" s="1">
        <v>7.1426401138305664</v>
      </c>
      <c r="U42" s="1">
        <v>32.919414520263672</v>
      </c>
      <c r="V42" s="1">
        <v>13.703824996948242</v>
      </c>
      <c r="W42" s="1">
        <v>63.158981323242188</v>
      </c>
      <c r="X42" s="1">
        <v>300.48989868164063</v>
      </c>
      <c r="Y42" s="1">
        <v>999.295654296875</v>
      </c>
      <c r="Z42" s="1">
        <v>3.0122064054012299E-2</v>
      </c>
      <c r="AA42" s="1">
        <v>88.460121154785156</v>
      </c>
      <c r="AB42" s="1">
        <v>16.148735046386719</v>
      </c>
      <c r="AC42" s="1">
        <v>1.2581560611724854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1.104742274564855</v>
      </c>
      <c r="AL42">
        <f>(U42-T42)/(1000-U42)*AK42</f>
        <v>2.9446038744104983E-2</v>
      </c>
      <c r="AM42">
        <f>(P42+273.15)</f>
        <v>324.92029800415037</v>
      </c>
      <c r="AN42">
        <f>(O42+273.15)</f>
        <v>304.53237571716306</v>
      </c>
      <c r="AO42">
        <f>(Y42*AG42+Z42*AH42)*AI42</f>
        <v>159.88730111374025</v>
      </c>
      <c r="AP42">
        <f>((AO42+0.00000010773*(AN42^4-AM42^4))-AL42*44100)/(L42*51.4+0.00000043092*AM42^3)</f>
        <v>-11.322162509171083</v>
      </c>
      <c r="AQ42">
        <f>0.61365*EXP(17.502*J42/(240.97+J42))</f>
        <v>13.556266433216118</v>
      </c>
      <c r="AR42">
        <f>AQ42*1000/AA42</f>
        <v>153.24720626931682</v>
      </c>
      <c r="AS42">
        <f>(AR42-U42)</f>
        <v>120.32779174905315</v>
      </c>
      <c r="AT42">
        <f>IF(D42,P42,(O42+P42)/2)</f>
        <v>41.576336860656738</v>
      </c>
      <c r="AU42">
        <f>0.61365*EXP(17.502*AT42/(240.97+AT42))</f>
        <v>8.0612341437977104</v>
      </c>
      <c r="AV42">
        <f>IF(AS42&lt;&gt;0,(1000-(AR42+U42)/2)/AS42*AL42,0)</f>
        <v>0.22193629245257532</v>
      </c>
      <c r="AW42">
        <f>U42*AA42/1000</f>
        <v>2.9120553968071179</v>
      </c>
      <c r="AX42">
        <f>(AU42-AW42)</f>
        <v>5.149178746990593</v>
      </c>
      <c r="AY42">
        <f>1/(1.6/F42+1.37/N42)</f>
        <v>0.13986851881090018</v>
      </c>
      <c r="AZ42">
        <f>G42*AA42*0.001</f>
        <v>28.334037115486325</v>
      </c>
      <c r="BA42">
        <f>G42/S42</f>
        <v>0.82070859273415808</v>
      </c>
      <c r="BB42">
        <f>(1-AL42*AA42/AQ42/F42)*100</f>
        <v>18.410153903125792</v>
      </c>
      <c r="BC42">
        <f>(S42-E42/(N42/1.35))</f>
        <v>390.51257846592364</v>
      </c>
      <c r="BD42">
        <f>E42*BB42/100/BC42</f>
        <v>-3.1813799076698546E-4</v>
      </c>
    </row>
    <row r="43" spans="1:56" x14ac:dyDescent="0.35">
      <c r="A43" s="1" t="s">
        <v>0</v>
      </c>
      <c r="B43" s="1" t="s">
        <v>4080</v>
      </c>
      <c r="K43" s="1">
        <v>2.72</v>
      </c>
    </row>
    <row r="44" spans="1:56" x14ac:dyDescent="0.35">
      <c r="A44" s="1" t="s">
        <v>0</v>
      </c>
      <c r="B44" s="1" t="s">
        <v>4079</v>
      </c>
      <c r="K44" s="1">
        <v>2.72</v>
      </c>
    </row>
    <row r="45" spans="1:56" x14ac:dyDescent="0.35">
      <c r="A45" s="1">
        <v>10</v>
      </c>
      <c r="B45" s="1" t="s">
        <v>4078</v>
      </c>
      <c r="C45" s="1">
        <v>2157.0000025480986</v>
      </c>
      <c r="D45" s="1">
        <v>0</v>
      </c>
      <c r="E45">
        <f>(R45-S45*(1000-T45)/(1000-U45))*AK45</f>
        <v>-0.49213760071785412</v>
      </c>
      <c r="F45">
        <f>IF(AV45&lt;&gt;0,1/(1/AV45-1/N45),0)</f>
        <v>0.23909089012939488</v>
      </c>
      <c r="G45">
        <f>((AY45-AL45/2)*S45-E45)/(AY45+AL45/2)</f>
        <v>318.75369114960961</v>
      </c>
      <c r="H45">
        <f>AL45*1000</f>
        <v>29.867678729971836</v>
      </c>
      <c r="I45">
        <f>(AQ45-AW45)</f>
        <v>10.632190732261607</v>
      </c>
      <c r="J45">
        <f>(P45+AP45*D45)</f>
        <v>51.892566680908203</v>
      </c>
      <c r="K45" s="1">
        <v>2.72</v>
      </c>
      <c r="L45">
        <f>(K45*AE45+AF45)</f>
        <v>2.140174012184143</v>
      </c>
      <c r="M45" s="1">
        <v>0.5</v>
      </c>
      <c r="N45">
        <f>L45*(M45+1)*(M45+1)/(M45*M45+1)</f>
        <v>3.8523132219314578</v>
      </c>
      <c r="O45" s="1">
        <v>31.505134582519531</v>
      </c>
      <c r="P45" s="1">
        <v>51.892566680908203</v>
      </c>
      <c r="Q45" s="1">
        <v>31.55035400390625</v>
      </c>
      <c r="R45" s="1">
        <v>399.96017456054688</v>
      </c>
      <c r="S45" s="1">
        <v>389.86642456054688</v>
      </c>
      <c r="T45" s="1">
        <v>7.866032600402832</v>
      </c>
      <c r="U45" s="1">
        <v>33.980239868164063</v>
      </c>
      <c r="V45" s="1">
        <v>14.986614227294922</v>
      </c>
      <c r="W45" s="1">
        <v>64.740234375</v>
      </c>
      <c r="X45" s="1">
        <v>300.52426147460938</v>
      </c>
      <c r="Y45" s="1">
        <v>1250.4525146484375</v>
      </c>
      <c r="Z45" s="1">
        <v>0.15978635847568512</v>
      </c>
      <c r="AA45" s="1">
        <v>88.459037780761719</v>
      </c>
      <c r="AB45" s="1">
        <v>16.343725204467773</v>
      </c>
      <c r="AC45" s="1">
        <v>1.2698335647583008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1.1048686083625343</v>
      </c>
      <c r="AL45">
        <f>(U45-T45)/(1000-U45)*AK45</f>
        <v>2.9867678729971835E-2</v>
      </c>
      <c r="AM45">
        <f>(P45+273.15)</f>
        <v>325.04256668090818</v>
      </c>
      <c r="AN45">
        <f>(O45+273.15)</f>
        <v>304.65513458251951</v>
      </c>
      <c r="AO45">
        <f>(Y45*AG45+Z45*AH45)*AI45</f>
        <v>200.07239787178332</v>
      </c>
      <c r="AP45">
        <f>((AO45+0.00000010773*(AN45^4-AM45^4))-AL45*44100)/(L45*51.4+0.00000043092*AM45^3)</f>
        <v>-11.150161539700497</v>
      </c>
      <c r="AQ45">
        <f>0.61365*EXP(17.502*J45/(240.97+J45))</f>
        <v>13.638050054558878</v>
      </c>
      <c r="AR45">
        <f>AQ45*1000/AA45</f>
        <v>154.17361975335564</v>
      </c>
      <c r="AS45">
        <f>(AR45-U45)</f>
        <v>120.19337988519158</v>
      </c>
      <c r="AT45">
        <f>IF(D45,P45,(O45+P45)/2)</f>
        <v>41.698850631713867</v>
      </c>
      <c r="AU45">
        <f>0.61365*EXP(17.502*AT45/(240.97+AT45))</f>
        <v>8.1135550249035049</v>
      </c>
      <c r="AV45">
        <f>IF(AS45&lt;&gt;0,(1000-(AR45+U45)/2)/AS45*AL45,0)</f>
        <v>0.22511904765742935</v>
      </c>
      <c r="AW45">
        <f>U45*AA45/1000</f>
        <v>3.0058593222972703</v>
      </c>
      <c r="AX45">
        <f>(AU45-AW45)</f>
        <v>5.1076957026062342</v>
      </c>
      <c r="AY45">
        <f>1/(1.6/F45+1.37/N45)</f>
        <v>0.14189134482831517</v>
      </c>
      <c r="AZ45">
        <f>G45*AA45*0.001</f>
        <v>28.196644808160571</v>
      </c>
      <c r="BA45">
        <f>G45/S45</f>
        <v>0.8175971847509188</v>
      </c>
      <c r="BB45">
        <f>(1-AL45*AA45/AQ45/F45)*100</f>
        <v>18.973258649311632</v>
      </c>
      <c r="BC45">
        <f>(S45-E45/(N45/1.35))</f>
        <v>390.03888866787509</v>
      </c>
      <c r="BD45">
        <f>E45*BB45/100/BC45</f>
        <v>-2.3939802570359863E-4</v>
      </c>
    </row>
    <row r="46" spans="1:56" x14ac:dyDescent="0.35">
      <c r="A46" s="1" t="s">
        <v>0</v>
      </c>
      <c r="B46" s="1" t="s">
        <v>4077</v>
      </c>
      <c r="K46" s="1">
        <v>2.72</v>
      </c>
    </row>
    <row r="47" spans="1:56" x14ac:dyDescent="0.35">
      <c r="A47" s="1" t="s">
        <v>0</v>
      </c>
      <c r="B47" s="1" t="s">
        <v>4076</v>
      </c>
      <c r="K47" s="1">
        <v>2.72</v>
      </c>
    </row>
    <row r="48" spans="1:56" x14ac:dyDescent="0.35">
      <c r="A48" s="1">
        <v>11</v>
      </c>
      <c r="B48" s="1" t="s">
        <v>4075</v>
      </c>
      <c r="C48" s="1">
        <v>2362.5000025369227</v>
      </c>
      <c r="D48" s="1">
        <v>0</v>
      </c>
      <c r="E48">
        <f>(R48-S48*(1000-T48)/(1000-U48))*AK48</f>
        <v>-0.35102659072668491</v>
      </c>
      <c r="F48">
        <f>IF(AV48&lt;&gt;0,1/(1/AV48-1/N48),0)</f>
        <v>2.4562381667165281</v>
      </c>
      <c r="G48">
        <f>((AY48-AL48/2)*S48-E48)/(AY48+AL48/2)</f>
        <v>378.03965251081644</v>
      </c>
      <c r="H48">
        <f>AL48*1000</f>
        <v>30.684359849219742</v>
      </c>
      <c r="I48">
        <f>(AQ48-AW48)</f>
        <v>1.7279835854883974</v>
      </c>
      <c r="J48">
        <f>(P48+AP48*D48)</f>
        <v>32.284111022949219</v>
      </c>
      <c r="K48" s="1">
        <v>2.72</v>
      </c>
      <c r="L48">
        <f>(K48*AE48+AF48)</f>
        <v>2.140174012184143</v>
      </c>
      <c r="M48" s="1">
        <v>0.5</v>
      </c>
      <c r="N48">
        <f>L48*(M48+1)*(M48+1)/(M48*M48+1)</f>
        <v>3.8523132219314578</v>
      </c>
      <c r="O48" s="1">
        <v>31.634435653686523</v>
      </c>
      <c r="P48" s="1">
        <v>32.284111022949219</v>
      </c>
      <c r="Q48" s="1">
        <v>31.662343978881836</v>
      </c>
      <c r="R48" s="1">
        <v>400.0458984375</v>
      </c>
      <c r="S48" s="1">
        <v>389.54541015625</v>
      </c>
      <c r="T48" s="1">
        <v>8.5318374633789063</v>
      </c>
      <c r="U48" s="1">
        <v>35.322212219238281</v>
      </c>
      <c r="V48" s="1">
        <v>16.135490417480469</v>
      </c>
      <c r="W48" s="1">
        <v>66.80169677734375</v>
      </c>
      <c r="X48" s="1">
        <v>300.5311279296875</v>
      </c>
      <c r="Y48" s="1">
        <v>1600.513916015625</v>
      </c>
      <c r="Z48" s="1">
        <v>0.12703929841518402</v>
      </c>
      <c r="AA48" s="1">
        <v>88.455009460449219</v>
      </c>
      <c r="AB48" s="1">
        <v>16.642314910888672</v>
      </c>
      <c r="AC48" s="1">
        <v>1.2750495672225952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1.1048938526826744</v>
      </c>
      <c r="AL48">
        <f>(U48-T48)/(1000-U48)*AK48</f>
        <v>3.0684359849219741E-2</v>
      </c>
      <c r="AM48">
        <f>(P48+273.15)</f>
        <v>305.4341110229492</v>
      </c>
      <c r="AN48">
        <f>(O48+273.15)</f>
        <v>304.7844356536865</v>
      </c>
      <c r="AO48">
        <f>(Y48*AG48+Z48*AH48)*AI48</f>
        <v>256.08222083861619</v>
      </c>
      <c r="AP48">
        <f>((AO48+0.00000010773*(AN48^4-AM48^4))-AL48*44100)/(L48*51.4+0.00000043092*AM48^3)</f>
        <v>-9.0367812456625298</v>
      </c>
      <c r="AQ48">
        <f>0.61365*EXP(17.502*J48/(240.97+J48))</f>
        <v>4.8524102015051147</v>
      </c>
      <c r="AR48">
        <f>AQ48*1000/AA48</f>
        <v>54.857381522012808</v>
      </c>
      <c r="AS48">
        <f>(AR48-U48)</f>
        <v>19.535169302774527</v>
      </c>
      <c r="AT48">
        <f>IF(D48,P48,(O48+P48)/2)</f>
        <v>31.959273338317871</v>
      </c>
      <c r="AU48">
        <f>0.61365*EXP(17.502*AT48/(240.97+AT48))</f>
        <v>4.7640869720126</v>
      </c>
      <c r="AV48">
        <f>IF(AS48&lt;&gt;0,(1000-(AR48+U48)/2)/AS48*AL48,0)</f>
        <v>1.4999004023144928</v>
      </c>
      <c r="AW48">
        <f>U48*AA48/1000</f>
        <v>3.1244266160167173</v>
      </c>
      <c r="AX48">
        <f>(AU48-AW48)</f>
        <v>1.6396603559958827</v>
      </c>
      <c r="AY48">
        <f>1/(1.6/F48+1.37/N48)</f>
        <v>0.99301600991821204</v>
      </c>
      <c r="AZ48">
        <f>G48*AA48*0.001</f>
        <v>33.439501039269203</v>
      </c>
      <c r="BA48">
        <f>G48/S48</f>
        <v>0.97046362928312135</v>
      </c>
      <c r="BB48">
        <f>(1-AL48*AA48/AQ48/F48)*100</f>
        <v>77.227457670941007</v>
      </c>
      <c r="BC48">
        <f>(S48-E48/(N48/1.35))</f>
        <v>389.66842349140228</v>
      </c>
      <c r="BD48">
        <f>E48*BB48/100/BC48</f>
        <v>-6.9569124780052719E-4</v>
      </c>
    </row>
    <row r="49" spans="1:56" x14ac:dyDescent="0.35">
      <c r="A49" s="1" t="s">
        <v>0</v>
      </c>
      <c r="B49" s="1" t="s">
        <v>4074</v>
      </c>
      <c r="K49" s="1">
        <v>2.72</v>
      </c>
    </row>
    <row r="50" spans="1:56" x14ac:dyDescent="0.35">
      <c r="A50" s="1" t="s">
        <v>0</v>
      </c>
      <c r="B50" s="1" t="s">
        <v>4069</v>
      </c>
      <c r="K50" s="1">
        <v>2.72</v>
      </c>
    </row>
    <row r="51" spans="1:56" x14ac:dyDescent="0.35">
      <c r="A51" s="1">
        <v>12</v>
      </c>
      <c r="B51" s="1" t="s">
        <v>4073</v>
      </c>
      <c r="C51" s="1">
        <v>2568.0000025257468</v>
      </c>
      <c r="D51" s="1">
        <v>0</v>
      </c>
      <c r="E51">
        <f>(R51-S51*(1000-T51)/(1000-U51))*AK51</f>
        <v>-0.47000047723838473</v>
      </c>
      <c r="F51">
        <f>IF(AV51&lt;&gt;0,1/(1/AV51-1/N51),0)</f>
        <v>0.42050190767438317</v>
      </c>
      <c r="G51">
        <f>((AY51-AL51/2)*S51-E51)/(AY51+AL51/2)</f>
        <v>342.702985031818</v>
      </c>
      <c r="H51">
        <f>AL51*1000</f>
        <v>31.852536717443868</v>
      </c>
      <c r="I51">
        <f>(AQ51-AW51)</f>
        <v>6.8685693989918857</v>
      </c>
      <c r="J51">
        <f>(P51+AP51*D51)</f>
        <v>45.97296142578125</v>
      </c>
      <c r="K51" s="1">
        <v>2.72</v>
      </c>
      <c r="L51">
        <f>(K51*AE51+AF51)</f>
        <v>2.140174012184143</v>
      </c>
      <c r="M51" s="1">
        <v>0.5</v>
      </c>
      <c r="N51">
        <f>L51*(M51+1)*(M51+1)/(M51*M51+1)</f>
        <v>3.8523132219314578</v>
      </c>
      <c r="O51" s="1">
        <v>31.785053253173828</v>
      </c>
      <c r="P51" s="1">
        <v>45.97296142578125</v>
      </c>
      <c r="Q51" s="1">
        <v>31.793678283691406</v>
      </c>
      <c r="R51" s="1">
        <v>400.04251098632813</v>
      </c>
      <c r="S51" s="1">
        <v>389.248779296875</v>
      </c>
      <c r="T51" s="1">
        <v>9.1459531784057617</v>
      </c>
      <c r="U51" s="1">
        <v>36.904514312744141</v>
      </c>
      <c r="V51" s="1">
        <v>17.148874282836914</v>
      </c>
      <c r="W51" s="1">
        <v>69.196815490722656</v>
      </c>
      <c r="X51" s="1">
        <v>300.59747314453125</v>
      </c>
      <c r="Y51" s="1">
        <v>1999.8016357421875</v>
      </c>
      <c r="Z51" s="1">
        <v>0.29206258058547974</v>
      </c>
      <c r="AA51" s="1">
        <v>88.45037841796875</v>
      </c>
      <c r="AB51" s="1">
        <v>17.049335479736328</v>
      </c>
      <c r="AC51" s="1">
        <v>1.2699571847915649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1.1051377689137176</v>
      </c>
      <c r="AL51">
        <f>(U51-T51)/(1000-U51)*AK51</f>
        <v>3.1852536717443869E-2</v>
      </c>
      <c r="AM51">
        <f>(P51+273.15)</f>
        <v>319.12296142578123</v>
      </c>
      <c r="AN51">
        <f>(O51+273.15)</f>
        <v>304.93505325317381</v>
      </c>
      <c r="AO51">
        <f>(Y51*AG51+Z51*AH51)*AI51</f>
        <v>319.96825456690203</v>
      </c>
      <c r="AP51">
        <f>((AO51+0.00000010773*(AN51^4-AM51^4))-AL51*44100)/(L51*51.4+0.00000043092*AM51^3)</f>
        <v>-10.245680962915456</v>
      </c>
      <c r="AQ51">
        <f>0.61365*EXP(17.502*J51/(240.97+J51))</f>
        <v>10.132787655285449</v>
      </c>
      <c r="AR51">
        <f>AQ51*1000/AA51</f>
        <v>114.55900852569972</v>
      </c>
      <c r="AS51">
        <f>(AR51-U51)</f>
        <v>77.654494212955584</v>
      </c>
      <c r="AT51">
        <f>IF(D51,P51,(O51+P51)/2)</f>
        <v>38.879007339477539</v>
      </c>
      <c r="AU51">
        <f>0.61365*EXP(17.502*AT51/(240.97+AT51))</f>
        <v>6.9810291175685109</v>
      </c>
      <c r="AV51">
        <f>IF(AS51&lt;&gt;0,(1000-(AR51+U51)/2)/AS51*AL51,0)</f>
        <v>0.37911892034768668</v>
      </c>
      <c r="AW51">
        <f>U51*AA51/1000</f>
        <v>3.2642182562935633</v>
      </c>
      <c r="AX51">
        <f>(AU51-AW51)</f>
        <v>3.7168108612749475</v>
      </c>
      <c r="AY51">
        <f>1/(1.6/F51+1.37/N51)</f>
        <v>0.24034952939881202</v>
      </c>
      <c r="AZ51">
        <f>G51*AA51*0.001</f>
        <v>30.312208711031786</v>
      </c>
      <c r="BA51">
        <f>G51/S51</f>
        <v>0.88042147659618708</v>
      </c>
      <c r="BB51">
        <f>(1-AL51*AA51/AQ51/F51)*100</f>
        <v>33.877874075979953</v>
      </c>
      <c r="BC51">
        <f>(S51-E51/(N51/1.35))</f>
        <v>389.41348569734618</v>
      </c>
      <c r="BD51">
        <f>E51*BB51/100/BC51</f>
        <v>-4.0888714870823982E-4</v>
      </c>
    </row>
    <row r="52" spans="1:56" x14ac:dyDescent="0.35">
      <c r="A52" s="1" t="s">
        <v>0</v>
      </c>
      <c r="B52" s="1" t="s">
        <v>4072</v>
      </c>
    </row>
    <row r="53" spans="1:56" x14ac:dyDescent="0.35">
      <c r="A53" s="1" t="s">
        <v>0</v>
      </c>
      <c r="B53" s="1" t="s">
        <v>4071</v>
      </c>
    </row>
    <row r="54" spans="1:56" x14ac:dyDescent="0.35">
      <c r="A54" s="1" t="s">
        <v>0</v>
      </c>
      <c r="B54" s="1" t="s">
        <v>4070</v>
      </c>
    </row>
    <row r="55" spans="1:56" x14ac:dyDescent="0.35">
      <c r="A55" s="1" t="s">
        <v>0</v>
      </c>
      <c r="B55" s="1" t="s">
        <v>4069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F2911C-A040-4EA2-8AC6-A4A9D1083D79}">
  <dimension ref="A1:BH55"/>
  <sheetViews>
    <sheetView zoomScale="49" workbookViewId="0">
      <selection activeCell="K18" sqref="K18:K51"/>
    </sheetView>
  </sheetViews>
  <sheetFormatPr defaultRowHeight="14.5" x14ac:dyDescent="0.35"/>
  <sheetData>
    <row r="1" spans="1:60" x14ac:dyDescent="0.35">
      <c r="A1" s="1" t="s">
        <v>398</v>
      </c>
    </row>
    <row r="2" spans="1:60" x14ac:dyDescent="0.35">
      <c r="A2" s="1" t="s">
        <v>4023</v>
      </c>
    </row>
    <row r="3" spans="1:60" x14ac:dyDescent="0.35">
      <c r="A3" s="1" t="s">
        <v>69</v>
      </c>
      <c r="B3" s="1" t="s">
        <v>396</v>
      </c>
    </row>
    <row r="4" spans="1:60" x14ac:dyDescent="0.35">
      <c r="A4" s="1" t="s">
        <v>67</v>
      </c>
      <c r="B4" s="1" t="s">
        <v>66</v>
      </c>
      <c r="C4" s="1">
        <v>1</v>
      </c>
      <c r="D4" s="1">
        <v>0.15999999642372131</v>
      </c>
    </row>
    <row r="5" spans="1:60" x14ac:dyDescent="0.35">
      <c r="A5" s="1" t="s">
        <v>65</v>
      </c>
      <c r="B5" s="1">
        <v>4</v>
      </c>
    </row>
    <row r="6" spans="1:60" x14ac:dyDescent="0.35">
      <c r="A6" s="1" t="s">
        <v>64</v>
      </c>
      <c r="B6" s="1" t="s">
        <v>395</v>
      </c>
    </row>
    <row r="7" spans="1:60" x14ac:dyDescent="0.35">
      <c r="A7" s="1" t="s">
        <v>0</v>
      </c>
      <c r="B7" s="1" t="s">
        <v>62</v>
      </c>
    </row>
    <row r="9" spans="1:60" x14ac:dyDescent="0.35">
      <c r="A9" s="1" t="s">
        <v>61</v>
      </c>
      <c r="B9" s="1" t="s">
        <v>60</v>
      </c>
      <c r="C9" s="1" t="s">
        <v>59</v>
      </c>
      <c r="D9" s="1" t="s">
        <v>58</v>
      </c>
      <c r="E9" s="1" t="s">
        <v>57</v>
      </c>
      <c r="F9" s="1" t="s">
        <v>56</v>
      </c>
      <c r="G9" s="1" t="s">
        <v>55</v>
      </c>
      <c r="H9" s="1" t="s">
        <v>54</v>
      </c>
      <c r="I9" s="1" t="s">
        <v>53</v>
      </c>
      <c r="J9" s="1" t="s">
        <v>52</v>
      </c>
      <c r="K9" s="1" t="s">
        <v>51</v>
      </c>
      <c r="L9" s="1" t="s">
        <v>50</v>
      </c>
      <c r="M9" s="1" t="s">
        <v>49</v>
      </c>
      <c r="N9" s="1" t="s">
        <v>48</v>
      </c>
      <c r="O9" s="1" t="s">
        <v>47</v>
      </c>
      <c r="P9" s="1" t="s">
        <v>46</v>
      </c>
      <c r="Q9" s="1" t="s">
        <v>45</v>
      </c>
      <c r="R9" s="1" t="s">
        <v>44</v>
      </c>
      <c r="S9" s="1" t="s">
        <v>43</v>
      </c>
      <c r="T9" s="1" t="s">
        <v>42</v>
      </c>
      <c r="U9" s="1" t="s">
        <v>41</v>
      </c>
      <c r="V9" s="1" t="s">
        <v>40</v>
      </c>
      <c r="W9" s="1" t="s">
        <v>39</v>
      </c>
      <c r="X9" s="1" t="s">
        <v>38</v>
      </c>
      <c r="Y9" s="1" t="s">
        <v>37</v>
      </c>
      <c r="Z9" s="1" t="s">
        <v>36</v>
      </c>
      <c r="AA9" s="1" t="s">
        <v>35</v>
      </c>
      <c r="AB9" s="1" t="s">
        <v>34</v>
      </c>
      <c r="AC9" s="1" t="s">
        <v>33</v>
      </c>
      <c r="AD9" s="1" t="s">
        <v>394</v>
      </c>
      <c r="AE9" s="1" t="s">
        <v>393</v>
      </c>
      <c r="AF9" s="1" t="s">
        <v>392</v>
      </c>
      <c r="AG9" s="1" t="s">
        <v>391</v>
      </c>
      <c r="AH9" s="1" t="s">
        <v>32</v>
      </c>
      <c r="AI9" s="1" t="s">
        <v>31</v>
      </c>
      <c r="AJ9" s="1" t="s">
        <v>30</v>
      </c>
      <c r="AK9" s="1" t="s">
        <v>29</v>
      </c>
      <c r="AL9" s="1" t="s">
        <v>28</v>
      </c>
      <c r="AM9" s="1" t="s">
        <v>27</v>
      </c>
      <c r="AN9" s="1" t="s">
        <v>26</v>
      </c>
      <c r="AO9" s="1" t="s">
        <v>25</v>
      </c>
      <c r="AP9" s="1" t="s">
        <v>24</v>
      </c>
      <c r="AQ9" s="1" t="s">
        <v>23</v>
      </c>
      <c r="AR9" s="1" t="s">
        <v>22</v>
      </c>
      <c r="AS9" s="1" t="s">
        <v>21</v>
      </c>
      <c r="AT9" s="1" t="s">
        <v>20</v>
      </c>
      <c r="AU9" s="1" t="s">
        <v>19</v>
      </c>
      <c r="AV9" s="1" t="s">
        <v>18</v>
      </c>
      <c r="AW9" s="1" t="s">
        <v>17</v>
      </c>
      <c r="AX9" s="1" t="s">
        <v>16</v>
      </c>
      <c r="AY9" s="1" t="s">
        <v>15</v>
      </c>
      <c r="AZ9" s="1" t="s">
        <v>14</v>
      </c>
      <c r="BA9" s="1" t="s">
        <v>13</v>
      </c>
      <c r="BB9" s="1" t="s">
        <v>12</v>
      </c>
      <c r="BC9" s="1" t="s">
        <v>11</v>
      </c>
      <c r="BD9" s="1" t="s">
        <v>10</v>
      </c>
      <c r="BE9" s="1" t="s">
        <v>9</v>
      </c>
      <c r="BF9" s="1" t="s">
        <v>8</v>
      </c>
      <c r="BG9" s="1" t="s">
        <v>7</v>
      </c>
      <c r="BH9" s="1" t="s">
        <v>6</v>
      </c>
    </row>
    <row r="10" spans="1:60" x14ac:dyDescent="0.35">
      <c r="A10" s="1" t="s">
        <v>5</v>
      </c>
      <c r="B10" s="1" t="s">
        <v>5</v>
      </c>
      <c r="C10" s="1" t="s">
        <v>5</v>
      </c>
      <c r="D10" s="1" t="s">
        <v>5</v>
      </c>
      <c r="E10" s="1" t="s">
        <v>4</v>
      </c>
      <c r="F10" s="1" t="s">
        <v>4</v>
      </c>
      <c r="G10" s="1" t="s">
        <v>4</v>
      </c>
      <c r="H10" s="1" t="s">
        <v>4</v>
      </c>
      <c r="I10" s="1" t="s">
        <v>4</v>
      </c>
      <c r="J10" s="1" t="s">
        <v>4</v>
      </c>
      <c r="K10" s="1" t="s">
        <v>5</v>
      </c>
      <c r="L10" s="1" t="s">
        <v>4</v>
      </c>
      <c r="M10" s="1" t="s">
        <v>5</v>
      </c>
      <c r="N10" s="1" t="s">
        <v>4</v>
      </c>
      <c r="O10" s="1" t="s">
        <v>5</v>
      </c>
      <c r="P10" s="1" t="s">
        <v>5</v>
      </c>
      <c r="Q10" s="1" t="s">
        <v>5</v>
      </c>
      <c r="R10" s="1" t="s">
        <v>5</v>
      </c>
      <c r="S10" s="1" t="s">
        <v>5</v>
      </c>
      <c r="T10" s="1" t="s">
        <v>5</v>
      </c>
      <c r="U10" s="1" t="s">
        <v>5</v>
      </c>
      <c r="V10" s="1" t="s">
        <v>5</v>
      </c>
      <c r="W10" s="1" t="s">
        <v>5</v>
      </c>
      <c r="X10" s="1" t="s">
        <v>5</v>
      </c>
      <c r="Y10" s="1" t="s">
        <v>5</v>
      </c>
      <c r="Z10" s="1" t="s">
        <v>5</v>
      </c>
      <c r="AA10" s="1" t="s">
        <v>5</v>
      </c>
      <c r="AB10" s="1" t="s">
        <v>5</v>
      </c>
      <c r="AC10" s="1" t="s">
        <v>5</v>
      </c>
      <c r="AD10" s="1" t="s">
        <v>5</v>
      </c>
      <c r="AE10" s="1" t="s">
        <v>5</v>
      </c>
      <c r="AF10" s="1" t="s">
        <v>5</v>
      </c>
      <c r="AG10" s="1" t="s">
        <v>5</v>
      </c>
      <c r="AH10" s="1" t="s">
        <v>5</v>
      </c>
      <c r="AI10" s="1" t="s">
        <v>5</v>
      </c>
      <c r="AJ10" s="1" t="s">
        <v>5</v>
      </c>
      <c r="AK10" s="1" t="s">
        <v>5</v>
      </c>
      <c r="AL10" s="1" t="s">
        <v>5</v>
      </c>
      <c r="AM10" s="1" t="s">
        <v>5</v>
      </c>
      <c r="AN10" s="1" t="s">
        <v>5</v>
      </c>
      <c r="AO10" s="1" t="s">
        <v>4</v>
      </c>
      <c r="AP10" s="1" t="s">
        <v>4</v>
      </c>
      <c r="AQ10" s="1" t="s">
        <v>4</v>
      </c>
      <c r="AR10" s="1" t="s">
        <v>4</v>
      </c>
      <c r="AS10" s="1" t="s">
        <v>4</v>
      </c>
      <c r="AT10" s="1" t="s">
        <v>4</v>
      </c>
      <c r="AU10" s="1" t="s">
        <v>4</v>
      </c>
      <c r="AV10" s="1" t="s">
        <v>4</v>
      </c>
      <c r="AW10" s="1" t="s">
        <v>4</v>
      </c>
      <c r="AX10" s="1" t="s">
        <v>4</v>
      </c>
      <c r="AY10" s="1" t="s">
        <v>4</v>
      </c>
      <c r="AZ10" s="1" t="s">
        <v>4</v>
      </c>
      <c r="BA10" s="1" t="s">
        <v>4</v>
      </c>
      <c r="BB10" s="1" t="s">
        <v>4</v>
      </c>
      <c r="BC10" s="1" t="s">
        <v>4</v>
      </c>
      <c r="BD10" s="1" t="s">
        <v>4</v>
      </c>
      <c r="BE10" s="1" t="s">
        <v>4</v>
      </c>
      <c r="BF10" s="1" t="s">
        <v>4</v>
      </c>
      <c r="BG10" s="1" t="s">
        <v>4</v>
      </c>
      <c r="BH10" s="1" t="s">
        <v>4</v>
      </c>
    </row>
    <row r="11" spans="1:60" x14ac:dyDescent="0.35">
      <c r="A11" s="1" t="s">
        <v>0</v>
      </c>
      <c r="B11" s="1" t="s">
        <v>4022</v>
      </c>
    </row>
    <row r="12" spans="1:60" x14ac:dyDescent="0.35">
      <c r="A12" s="1" t="s">
        <v>0</v>
      </c>
      <c r="B12" s="1" t="s">
        <v>4021</v>
      </c>
    </row>
    <row r="13" spans="1:60" x14ac:dyDescent="0.35">
      <c r="A13" s="1" t="s">
        <v>0</v>
      </c>
      <c r="B13" s="1" t="s">
        <v>4020</v>
      </c>
    </row>
    <row r="14" spans="1:60" x14ac:dyDescent="0.35">
      <c r="A14" s="1" t="s">
        <v>0</v>
      </c>
      <c r="B14" s="1" t="s">
        <v>4019</v>
      </c>
    </row>
    <row r="15" spans="1:60" x14ac:dyDescent="0.35">
      <c r="A15" s="1" t="s">
        <v>0</v>
      </c>
      <c r="B15" s="1" t="s">
        <v>4018</v>
      </c>
    </row>
    <row r="16" spans="1:60" x14ac:dyDescent="0.35">
      <c r="A16" s="1" t="s">
        <v>0</v>
      </c>
      <c r="B16" s="1" t="s">
        <v>4017</v>
      </c>
    </row>
    <row r="17" spans="1:60" x14ac:dyDescent="0.35">
      <c r="A17" s="1" t="s">
        <v>0</v>
      </c>
      <c r="B17" s="1" t="s">
        <v>4016</v>
      </c>
    </row>
    <row r="18" spans="1:60" x14ac:dyDescent="0.35">
      <c r="A18" s="1">
        <v>1</v>
      </c>
      <c r="B18" s="1" t="s">
        <v>4015</v>
      </c>
      <c r="C18" s="1">
        <v>377.00000067055225</v>
      </c>
      <c r="D18" s="1">
        <v>0</v>
      </c>
      <c r="E18">
        <f>(R18-S18*(1000-T18)/(1000-U18))*AO18</f>
        <v>-5.2172157037092948</v>
      </c>
      <c r="F18">
        <f>IF(AZ18&lt;&gt;0,1/(1/AZ18-1/N18),0)</f>
        <v>3.1863307455408401</v>
      </c>
      <c r="G18">
        <f>((BC18-AP18/2)*S18-E18)/(BC18+AP18/2)</f>
        <v>390.43368323954604</v>
      </c>
      <c r="H18">
        <f>AP18*1000</f>
        <v>27.047580065512349</v>
      </c>
      <c r="I18">
        <f>(AU18-BA18)</f>
        <v>1.2542685572222148</v>
      </c>
      <c r="J18">
        <f>(P18+AT18*D18)</f>
        <v>30.635776519775391</v>
      </c>
      <c r="K18" s="1"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32.276718139648438</v>
      </c>
      <c r="P18" s="1">
        <v>30.635776519775391</v>
      </c>
      <c r="Q18" s="1">
        <v>32.356922149658203</v>
      </c>
      <c r="R18" s="1">
        <v>399.8250732421875</v>
      </c>
      <c r="S18" s="1">
        <v>394.876220703125</v>
      </c>
      <c r="T18" s="1">
        <v>12.131291389465332</v>
      </c>
      <c r="U18" s="1">
        <v>35.756206512451172</v>
      </c>
      <c r="V18" s="1">
        <v>22.133607864379883</v>
      </c>
      <c r="W18" s="1">
        <v>65.237396240234375</v>
      </c>
      <c r="X18" s="1">
        <v>300.2713623046875</v>
      </c>
      <c r="Y18" s="1">
        <v>0.20344693958759308</v>
      </c>
      <c r="Z18" s="1">
        <v>2.9727652668952942E-2</v>
      </c>
      <c r="AA18" s="1">
        <v>88.495529174804688</v>
      </c>
      <c r="AB18" s="1">
        <v>46.416645050048828</v>
      </c>
      <c r="AC18" s="1">
        <v>1.0282096862792969</v>
      </c>
      <c r="AD18" s="1">
        <v>6.641792505979538E-2</v>
      </c>
      <c r="AE18" s="1">
        <v>4.4305012561380863E-3</v>
      </c>
      <c r="AF18" s="1">
        <v>7.1656070649623871E-2</v>
      </c>
      <c r="AG18" s="1">
        <v>1.6312763094902039E-2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1.1039388320025274</v>
      </c>
      <c r="AP18">
        <f>(U18-T18)/(1000-U18)*AO18</f>
        <v>2.7047580065512351E-2</v>
      </c>
      <c r="AQ18">
        <f>(P18+273.15)</f>
        <v>303.78577651977537</v>
      </c>
      <c r="AR18">
        <f>(O18+273.15)</f>
        <v>305.42671813964841</v>
      </c>
      <c r="AS18">
        <f>(Y18*AK18+Z18*AL18)*AM18</f>
        <v>3.2551509606431939E-2</v>
      </c>
      <c r="AT18">
        <f>((AS18+0.00000010773*(AR18^4-AQ18^4))-AP18*44100)/(L18*0.92*2*29.3+0.00000043092*AQ18^3)</f>
        <v>-9.2010240726716876</v>
      </c>
      <c r="AU18">
        <f>0.61365*EXP(17.502*J18/(240.97+J18))</f>
        <v>4.4185329738251786</v>
      </c>
      <c r="AV18">
        <f>AU18*1000/AA18</f>
        <v>49.929448583750222</v>
      </c>
      <c r="AW18">
        <f>(AV18-U18)</f>
        <v>14.17324207129905</v>
      </c>
      <c r="AX18">
        <f>IF(D18,P18,(O18+P18)/2)</f>
        <v>31.456247329711914</v>
      </c>
      <c r="AY18">
        <f>0.61365*EXP(17.502*AX18/(240.97+AX18))</f>
        <v>4.6300759069978943</v>
      </c>
      <c r="AZ18">
        <f>IF(AW18&lt;&gt;0,(1000-(AV18+U18)/2)/AW18*AP18,0)</f>
        <v>1.8265958576688108</v>
      </c>
      <c r="BA18">
        <f>U18*AA18/1000</f>
        <v>3.1642644166029639</v>
      </c>
      <c r="BB18">
        <f>(AY18-BA18)</f>
        <v>1.4658114903949304</v>
      </c>
      <c r="BC18">
        <f>1/(1.6/F18+1.37/N18)</f>
        <v>1.2162307222283972</v>
      </c>
      <c r="BD18">
        <f>G18*AA18*0.001</f>
        <v>34.5516354059517</v>
      </c>
      <c r="BE18">
        <f>G18/S18</f>
        <v>0.98874954420990846</v>
      </c>
      <c r="BF18">
        <f>(1-AP18*AA18/AU18/F18)*100</f>
        <v>82.998752447238004</v>
      </c>
      <c r="BG18">
        <f>(S18-E18/(N18/1.35))</f>
        <v>396.52170400492895</v>
      </c>
      <c r="BH18">
        <f>E18*BF18/100/BG18</f>
        <v>-1.0920521885244084E-2</v>
      </c>
    </row>
    <row r="19" spans="1:60" x14ac:dyDescent="0.35">
      <c r="A19" s="1" t="s">
        <v>0</v>
      </c>
      <c r="B19" s="1" t="s">
        <v>4014</v>
      </c>
      <c r="K19" s="1">
        <v>2.72</v>
      </c>
    </row>
    <row r="20" spans="1:60" x14ac:dyDescent="0.35">
      <c r="A20" s="1" t="s">
        <v>0</v>
      </c>
      <c r="B20" s="1" t="s">
        <v>4013</v>
      </c>
      <c r="K20" s="1">
        <v>2.72</v>
      </c>
    </row>
    <row r="21" spans="1:60" x14ac:dyDescent="0.35">
      <c r="A21" s="1">
        <v>2</v>
      </c>
      <c r="B21" s="1" t="s">
        <v>4012</v>
      </c>
      <c r="C21" s="1">
        <v>582.50000068172812</v>
      </c>
      <c r="D21" s="1">
        <v>0</v>
      </c>
      <c r="E21">
        <f>(R21-S21*(1000-T21)/(1000-U21))*AO21</f>
        <v>-4.6643625444050691</v>
      </c>
      <c r="F21">
        <f>IF(AZ21&lt;&gt;0,1/(1/AZ21-1/N21),0)</f>
        <v>2.8580402065212689</v>
      </c>
      <c r="G21">
        <f>((BC21-AP21/2)*S21-E21)/(BC21+AP21/2)</f>
        <v>390.06608339442084</v>
      </c>
      <c r="H21">
        <f>AP21*1000</f>
        <v>25.657918898358488</v>
      </c>
      <c r="I21">
        <f>(AU21-BA21)</f>
        <v>1.2685169746203813</v>
      </c>
      <c r="J21">
        <f>(P21+AT21*D21)</f>
        <v>30.571346282958984</v>
      </c>
      <c r="K21" s="1"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32.257553100585938</v>
      </c>
      <c r="P21" s="1">
        <v>30.571346282958984</v>
      </c>
      <c r="Q21" s="1">
        <v>32.385814666748047</v>
      </c>
      <c r="R21" s="1">
        <v>399.7713623046875</v>
      </c>
      <c r="S21" s="1">
        <v>394.82183837890625</v>
      </c>
      <c r="T21" s="1">
        <v>13.000738143920898</v>
      </c>
      <c r="U21" s="1">
        <v>35.411758422851563</v>
      </c>
      <c r="V21" s="1">
        <v>23.745489120483398</v>
      </c>
      <c r="W21" s="1">
        <v>64.678596496582031</v>
      </c>
      <c r="X21" s="1">
        <v>300.3797607421875</v>
      </c>
      <c r="Y21" s="1">
        <v>25.103181838989258</v>
      </c>
      <c r="Z21" s="1">
        <v>6.2884621322154999E-2</v>
      </c>
      <c r="AA21" s="1">
        <v>88.495079040527344</v>
      </c>
      <c r="AB21" s="1">
        <v>46.541919708251953</v>
      </c>
      <c r="AC21" s="1">
        <v>1.0439239740371704</v>
      </c>
      <c r="AD21" s="1">
        <v>9.1226875782012939E-2</v>
      </c>
      <c r="AE21" s="1">
        <v>1.9536318257451057E-2</v>
      </c>
      <c r="AF21" s="1">
        <v>6.672176718711853E-2</v>
      </c>
      <c r="AG21" s="1">
        <v>8.3383135497570038E-3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1.1043373556698066</v>
      </c>
      <c r="AP21">
        <f>(U21-T21)/(1000-U21)*AO21</f>
        <v>2.565791889835849E-2</v>
      </c>
      <c r="AQ21">
        <f>(P21+273.15)</f>
        <v>303.72134628295896</v>
      </c>
      <c r="AR21">
        <f>(O21+273.15)</f>
        <v>305.40755310058591</v>
      </c>
      <c r="AS21">
        <f>(Y21*AK21+Z21*AL21)*AM21</f>
        <v>4.0165090044623071</v>
      </c>
      <c r="AT21">
        <f>((AS21+0.00000010773*(AR21^4-AQ21^4))-AP21*44100)/(L21*0.92*2*29.3+0.00000043092*AQ21^3)</f>
        <v>-8.6852300409527476</v>
      </c>
      <c r="AU21">
        <f>0.61365*EXP(17.502*J21/(240.97+J21))</f>
        <v>4.4022833352146904</v>
      </c>
      <c r="AV21">
        <f>AU21*1000/AA21</f>
        <v>49.746080606342119</v>
      </c>
      <c r="AW21">
        <f>(AV21-U21)</f>
        <v>14.334322183490556</v>
      </c>
      <c r="AX21">
        <f>IF(D21,P21,(O21+P21)/2)</f>
        <v>31.414449691772461</v>
      </c>
      <c r="AY21">
        <f>0.61365*EXP(17.502*AX21/(240.97+AX21))</f>
        <v>4.6190898082249117</v>
      </c>
      <c r="AZ21">
        <f>IF(AW21&lt;&gt;0,(1000-(AV21+U21)/2)/AW21*AP21,0)</f>
        <v>1.713749148387796</v>
      </c>
      <c r="BA21">
        <f>U21*AA21/1000</f>
        <v>3.1337663605943091</v>
      </c>
      <c r="BB21">
        <f>(AY21-BA21)</f>
        <v>1.4853234476306025</v>
      </c>
      <c r="BC21">
        <f>1/(1.6/F21+1.37/N21)</f>
        <v>1.1365036243052613</v>
      </c>
      <c r="BD21">
        <f>G21*AA21*0.001</f>
        <v>34.518928881018205</v>
      </c>
      <c r="BE21">
        <f>G21/S21</f>
        <v>0.98795468101761541</v>
      </c>
      <c r="BF21">
        <f>(1-AP21*AA21/AU21/F21)*100</f>
        <v>81.953448520673106</v>
      </c>
      <c r="BG21">
        <f>(S21-E21/(N21/1.35))</f>
        <v>396.29295460569392</v>
      </c>
      <c r="BH21">
        <f>E21*BF21/100/BG21</f>
        <v>-9.645909452137516E-3</v>
      </c>
    </row>
    <row r="22" spans="1:60" x14ac:dyDescent="0.35">
      <c r="A22" s="1" t="s">
        <v>0</v>
      </c>
      <c r="B22" s="1" t="s">
        <v>4011</v>
      </c>
      <c r="K22" s="1">
        <v>2.72</v>
      </c>
    </row>
    <row r="23" spans="1:60" x14ac:dyDescent="0.35">
      <c r="A23" s="1" t="s">
        <v>0</v>
      </c>
      <c r="B23" s="1" t="s">
        <v>4010</v>
      </c>
      <c r="K23" s="1">
        <v>2.72</v>
      </c>
    </row>
    <row r="24" spans="1:60" x14ac:dyDescent="0.35">
      <c r="A24" s="1">
        <v>3</v>
      </c>
      <c r="B24" s="1" t="s">
        <v>4009</v>
      </c>
      <c r="C24" s="1">
        <v>788.50000068172812</v>
      </c>
      <c r="D24" s="1">
        <v>0</v>
      </c>
      <c r="E24">
        <f>(R24-S24*(1000-T24)/(1000-U24))*AO24</f>
        <v>-3.9177840434358022</v>
      </c>
      <c r="F24">
        <f>IF(AZ24&lt;&gt;0,1/(1/AZ24-1/N24),0)</f>
        <v>2.6869879003911161</v>
      </c>
      <c r="G24">
        <f>((BC24-AP24/2)*S24-E24)/(BC24+AP24/2)</f>
        <v>389.71169957891868</v>
      </c>
      <c r="H24">
        <f>AP24*1000</f>
        <v>24.433730464847201</v>
      </c>
      <c r="I24">
        <f>(AU24-BA24)</f>
        <v>1.2544585152433716</v>
      </c>
      <c r="J24">
        <f>(P24+AT24*D24)</f>
        <v>30.429431915283203</v>
      </c>
      <c r="K24" s="1"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32.181343078613281</v>
      </c>
      <c r="P24" s="1">
        <v>30.429431915283203</v>
      </c>
      <c r="Q24" s="1">
        <v>32.337875366210938</v>
      </c>
      <c r="R24" s="1">
        <v>400.09112548828125</v>
      </c>
      <c r="S24" s="1">
        <v>394.90066528320313</v>
      </c>
      <c r="T24" s="1">
        <v>13.819637298583984</v>
      </c>
      <c r="U24" s="1">
        <v>35.170108795166016</v>
      </c>
      <c r="V24" s="1">
        <v>25.348785400390625</v>
      </c>
      <c r="W24" s="1">
        <v>64.511070251464844</v>
      </c>
      <c r="X24" s="1">
        <v>300.33224487304688</v>
      </c>
      <c r="Y24" s="1">
        <v>49.928436279296875</v>
      </c>
      <c r="Z24" s="1">
        <v>2.0580723881721497E-2</v>
      </c>
      <c r="AA24" s="1">
        <v>88.490394592285156</v>
      </c>
      <c r="AB24" s="1">
        <v>46.753162384033203</v>
      </c>
      <c r="AC24" s="1">
        <v>1.0265893936157227</v>
      </c>
      <c r="AD24" s="1">
        <v>4.6998225152492523E-2</v>
      </c>
      <c r="AE24" s="1">
        <v>8.7301461026072502E-3</v>
      </c>
      <c r="AF24" s="1">
        <v>2.4797365069389343E-2</v>
      </c>
      <c r="AG24" s="1">
        <v>1.1935725808143616E-2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1.1041626649744367</v>
      </c>
      <c r="AP24">
        <f>(U24-T24)/(1000-U24)*AO24</f>
        <v>2.4433730464847203E-2</v>
      </c>
      <c r="AQ24">
        <f>(P24+273.15)</f>
        <v>303.57943191528318</v>
      </c>
      <c r="AR24">
        <f>(O24+273.15)</f>
        <v>305.33134307861326</v>
      </c>
      <c r="AS24">
        <f>(Y24*AK24+Z24*AL24)*AM24</f>
        <v>7.9885496261294975</v>
      </c>
      <c r="AT24">
        <f>((AS24+0.00000010773*(AR24^4-AQ24^4))-AP24*44100)/(L24*0.92*2*29.3+0.00000043092*AQ24^3)</f>
        <v>-8.225483865097063</v>
      </c>
      <c r="AU24">
        <f>0.61365*EXP(17.502*J24/(240.97+J24))</f>
        <v>4.3666753203812112</v>
      </c>
      <c r="AV24">
        <f>AU24*1000/AA24</f>
        <v>49.346319908510281</v>
      </c>
      <c r="AW24">
        <f>(AV24-U24)</f>
        <v>14.176211113344266</v>
      </c>
      <c r="AX24">
        <f>IF(D24,P24,(O24+P24)/2)</f>
        <v>31.305387496948242</v>
      </c>
      <c r="AY24">
        <f>0.61365*EXP(17.502*AX24/(240.97+AX24))</f>
        <v>4.5905307065197114</v>
      </c>
      <c r="AZ24">
        <f>IF(AW24&lt;&gt;0,(1000-(AV24+U24)/2)/AW24*AP24,0)</f>
        <v>1.650737595422854</v>
      </c>
      <c r="BA24">
        <f>U24*AA24/1000</f>
        <v>3.1122168051378396</v>
      </c>
      <c r="BB24">
        <f>(AY24-BA24)</f>
        <v>1.4783139013818718</v>
      </c>
      <c r="BC24">
        <f>1/(1.6/F24+1.37/N24)</f>
        <v>1.0922638153299231</v>
      </c>
      <c r="BD24">
        <f>G24*AA24*0.001</f>
        <v>34.485742072968605</v>
      </c>
      <c r="BE24">
        <f>G24/S24</f>
        <v>0.98686007353124316</v>
      </c>
      <c r="BF24">
        <f>(1-AP24*AA24/AU24/F24)*100</f>
        <v>81.572377876346877</v>
      </c>
      <c r="BG24">
        <f>(S24-E24/(N24/1.35))</f>
        <v>396.13631444736632</v>
      </c>
      <c r="BH24">
        <f>E24*BF24/100/BG24</f>
        <v>-8.0674997159728874E-3</v>
      </c>
    </row>
    <row r="25" spans="1:60" x14ac:dyDescent="0.35">
      <c r="A25" s="1" t="s">
        <v>0</v>
      </c>
      <c r="B25" s="1" t="s">
        <v>4008</v>
      </c>
      <c r="K25" s="1">
        <v>2.72</v>
      </c>
    </row>
    <row r="26" spans="1:60" x14ac:dyDescent="0.35">
      <c r="A26" s="1" t="s">
        <v>0</v>
      </c>
      <c r="B26" s="1" t="s">
        <v>4007</v>
      </c>
      <c r="K26" s="1">
        <v>2.72</v>
      </c>
    </row>
    <row r="27" spans="1:60" x14ac:dyDescent="0.35">
      <c r="A27" s="1">
        <v>4</v>
      </c>
      <c r="B27" s="1" t="s">
        <v>4006</v>
      </c>
      <c r="C27" s="1">
        <v>994.50000068172812</v>
      </c>
      <c r="D27" s="1">
        <v>0</v>
      </c>
      <c r="E27">
        <f>(R27-S27*(1000-T27)/(1000-U27))*AO27</f>
        <v>-2.7997972399473627</v>
      </c>
      <c r="F27">
        <f>IF(AZ27&lt;&gt;0,1/(1/AZ27-1/N27),0)</f>
        <v>2.6155694944306451</v>
      </c>
      <c r="G27">
        <f>((BC27-AP27/2)*S27-E27)/(BC27+AP27/2)</f>
        <v>387.99837933114418</v>
      </c>
      <c r="H27">
        <f>AP27*1000</f>
        <v>23.661797666263681</v>
      </c>
      <c r="I27">
        <f>(AU27-BA27)</f>
        <v>1.235179831159587</v>
      </c>
      <c r="J27">
        <f>(P27+AT27*D27)</f>
        <v>30.397649765014648</v>
      </c>
      <c r="K27" s="1"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32.123275756835938</v>
      </c>
      <c r="P27" s="1">
        <v>30.397649765014648</v>
      </c>
      <c r="Q27" s="1">
        <v>32.286865234375</v>
      </c>
      <c r="R27" s="1">
        <v>399.9183349609375</v>
      </c>
      <c r="S27" s="1">
        <v>394.01034545898438</v>
      </c>
      <c r="T27" s="1">
        <v>14.624462127685547</v>
      </c>
      <c r="U27" s="1">
        <v>35.298252105712891</v>
      </c>
      <c r="V27" s="1">
        <v>26.913246154785156</v>
      </c>
      <c r="W27" s="1">
        <v>64.959007263183594</v>
      </c>
      <c r="X27" s="1">
        <v>300.32369995117188</v>
      </c>
      <c r="Y27" s="1">
        <v>100.89686584472656</v>
      </c>
      <c r="Z27" s="1">
        <v>0.12234091013669968</v>
      </c>
      <c r="AA27" s="1">
        <v>88.490371704101563</v>
      </c>
      <c r="AB27" s="1">
        <v>46.695545196533203</v>
      </c>
      <c r="AC27" s="1">
        <v>1.0388844013214111</v>
      </c>
      <c r="AD27" s="1">
        <v>5.6663181632757187E-2</v>
      </c>
      <c r="AE27" s="1">
        <v>4.425915889441967E-3</v>
      </c>
      <c r="AF27" s="1">
        <v>4.3630674481391907E-2</v>
      </c>
      <c r="AG27" s="1">
        <v>1.4857404865324497E-2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1.1041312498204845</v>
      </c>
      <c r="AP27">
        <f>(U27-T27)/(1000-U27)*AO27</f>
        <v>2.3661797666263681E-2</v>
      </c>
      <c r="AQ27">
        <f>(P27+273.15)</f>
        <v>303.54764976501463</v>
      </c>
      <c r="AR27">
        <f>(O27+273.15)</f>
        <v>305.27327575683591</v>
      </c>
      <c r="AS27">
        <f>(Y27*AK27+Z27*AL27)*AM27</f>
        <v>16.143498174320939</v>
      </c>
      <c r="AT27">
        <f>((AS27+0.00000010773*(AR27^4-AQ27^4))-AP27*44100)/(L27*0.92*2*29.3+0.00000043092*AQ27^3)</f>
        <v>-7.8971787361258734</v>
      </c>
      <c r="AU27">
        <f>0.61365*EXP(17.502*J27/(240.97+J27))</f>
        <v>4.3587352804992063</v>
      </c>
      <c r="AV27">
        <f>AU27*1000/AA27</f>
        <v>49.256604945385</v>
      </c>
      <c r="AW27">
        <f>(AV27-U27)</f>
        <v>13.958352839672109</v>
      </c>
      <c r="AX27">
        <f>IF(D27,P27,(O27+P27)/2)</f>
        <v>31.260462760925293</v>
      </c>
      <c r="AY27">
        <f>0.61365*EXP(17.502*AX27/(240.97+AX27))</f>
        <v>4.578811477730965</v>
      </c>
      <c r="AZ27">
        <f>IF(AW27&lt;&gt;0,(1000-(AV27+U27)/2)/AW27*AP27,0)</f>
        <v>1.6235037161572821</v>
      </c>
      <c r="BA27">
        <f>U27*AA27/1000</f>
        <v>3.1235554493396194</v>
      </c>
      <c r="BB27">
        <f>(AY27-BA27)</f>
        <v>1.4552560283913456</v>
      </c>
      <c r="BC27">
        <f>1/(1.6/F27+1.37/N27)</f>
        <v>1.0732044613147385</v>
      </c>
      <c r="BD27">
        <f>G27*AA27*0.001</f>
        <v>34.334120807601948</v>
      </c>
      <c r="BE27">
        <f>G27/S27</f>
        <v>0.98474160336872163</v>
      </c>
      <c r="BF27">
        <f>(1-AP27*AA27/AU27/F27)*100</f>
        <v>81.633897725022436</v>
      </c>
      <c r="BG27">
        <f>(S27-E27/(N27/1.35))</f>
        <v>394.89338727063398</v>
      </c>
      <c r="BH27">
        <f>E27*BF27/100/BG27</f>
        <v>-5.7878498071689474E-3</v>
      </c>
    </row>
    <row r="28" spans="1:60" x14ac:dyDescent="0.35">
      <c r="A28" s="1" t="s">
        <v>0</v>
      </c>
      <c r="B28" s="1" t="s">
        <v>4005</v>
      </c>
      <c r="K28" s="1">
        <v>2.72</v>
      </c>
    </row>
    <row r="29" spans="1:60" x14ac:dyDescent="0.35">
      <c r="A29" s="1" t="s">
        <v>0</v>
      </c>
      <c r="B29" s="1" t="s">
        <v>4004</v>
      </c>
      <c r="K29" s="1">
        <v>2.72</v>
      </c>
    </row>
    <row r="30" spans="1:60" x14ac:dyDescent="0.35">
      <c r="A30" s="1">
        <v>5</v>
      </c>
      <c r="B30" s="1" t="s">
        <v>4003</v>
      </c>
      <c r="C30" s="1">
        <v>1199.5000006817281</v>
      </c>
      <c r="D30" s="1">
        <v>0</v>
      </c>
      <c r="E30">
        <f>(R30-S30*(1000-T30)/(1000-U30))*AO30</f>
        <v>-1.7568186986233074</v>
      </c>
      <c r="F30">
        <f>IF(AZ30&lt;&gt;0,1/(1/AZ30-1/N30),0)</f>
        <v>2.5927951617595748</v>
      </c>
      <c r="G30">
        <f>((BC30-AP30/2)*S30-E30)/(BC30+AP30/2)</f>
        <v>386.3835212645227</v>
      </c>
      <c r="H30">
        <f>AP30*1000</f>
        <v>23.111534958394351</v>
      </c>
      <c r="I30">
        <f>(AU30-BA30)</f>
        <v>1.2127745349837862</v>
      </c>
      <c r="J30">
        <f>(P30+AT30*D30)</f>
        <v>30.400369644165039</v>
      </c>
      <c r="K30" s="1"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32.088558197021484</v>
      </c>
      <c r="P30" s="1">
        <v>30.400369644165039</v>
      </c>
      <c r="Q30" s="1">
        <v>32.249801635742188</v>
      </c>
      <c r="R30" s="1">
        <v>399.81814575195313</v>
      </c>
      <c r="S30" s="1">
        <v>393.17947387695313</v>
      </c>
      <c r="T30" s="1">
        <v>15.374645233154297</v>
      </c>
      <c r="U30" s="1">
        <v>35.561603546142578</v>
      </c>
      <c r="V30" s="1">
        <v>28.347429275512695</v>
      </c>
      <c r="W30" s="1">
        <v>65.56768798828125</v>
      </c>
      <c r="X30" s="1">
        <v>300.331787109375</v>
      </c>
      <c r="Y30" s="1">
        <v>150.11470031738281</v>
      </c>
      <c r="Z30" s="1">
        <v>2.1723497658967972E-2</v>
      </c>
      <c r="AA30" s="1">
        <v>88.48419189453125</v>
      </c>
      <c r="AB30" s="1">
        <v>46.606735229492188</v>
      </c>
      <c r="AC30" s="1">
        <v>1.0437783002853394</v>
      </c>
      <c r="AD30" s="1">
        <v>5.9256266802549362E-2</v>
      </c>
      <c r="AE30" s="1">
        <v>9.3470374122262001E-3</v>
      </c>
      <c r="AF30" s="1">
        <v>5.1516246050596237E-2</v>
      </c>
      <c r="AG30" s="1">
        <v>1.6869494691491127E-2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1.1041609820197609</v>
      </c>
      <c r="AP30">
        <f>(U30-T30)/(1000-U30)*AO30</f>
        <v>2.3111534958394353E-2</v>
      </c>
      <c r="AQ30">
        <f>(P30+273.15)</f>
        <v>303.55036964416502</v>
      </c>
      <c r="AR30">
        <f>(O30+273.15)</f>
        <v>305.23855819702146</v>
      </c>
      <c r="AS30">
        <f>(Y30*AK30+Z30*AL30)*AM30</f>
        <v>24.018351513929247</v>
      </c>
      <c r="AT30">
        <f>((AS30+0.00000010773*(AR30^4-AQ30^4))-AP30*44100)/(L30*0.92*2*29.3+0.00000043092*AQ30^3)</f>
        <v>-7.6485346902884608</v>
      </c>
      <c r="AU30">
        <f>0.61365*EXP(17.502*J30/(240.97+J30))</f>
        <v>4.3594142872379091</v>
      </c>
      <c r="AV30">
        <f>AU30*1000/AA30</f>
        <v>49.267718830885791</v>
      </c>
      <c r="AW30">
        <f>(AV30-U30)</f>
        <v>13.706115284743213</v>
      </c>
      <c r="AX30">
        <f>IF(D30,P30,(O30+P30)/2)</f>
        <v>31.244463920593262</v>
      </c>
      <c r="AY30">
        <f>0.61365*EXP(17.502*AX30/(240.97+AX30))</f>
        <v>4.5746442589414471</v>
      </c>
      <c r="AZ30">
        <f>IF(AW30&lt;&gt;0,(1000-(AV30+U30)/2)/AW30*AP30,0)</f>
        <v>1.6147001957748519</v>
      </c>
      <c r="BA30">
        <f>U30*AA30/1000</f>
        <v>3.146639752254123</v>
      </c>
      <c r="BB30">
        <f>(AY30-BA30)</f>
        <v>1.4280045066873241</v>
      </c>
      <c r="BC30">
        <f>1/(1.6/F30+1.37/N30)</f>
        <v>1.0670512909925727</v>
      </c>
      <c r="BD30">
        <f>G30*AA30*0.001</f>
        <v>34.188833640454725</v>
      </c>
      <c r="BE30">
        <f>G30/S30</f>
        <v>0.98271539318820789</v>
      </c>
      <c r="BF30">
        <f>(1-AP30*AA30/AU30/F30)*100</f>
        <v>81.907518869973615</v>
      </c>
      <c r="BG30">
        <f>(S30-E30/(N30/1.35))</f>
        <v>393.73356556053568</v>
      </c>
      <c r="BH30">
        <f>E30*BF30/100/BG30</f>
        <v>-3.6546709068035312E-3</v>
      </c>
    </row>
    <row r="31" spans="1:60" x14ac:dyDescent="0.35">
      <c r="A31" s="1" t="s">
        <v>0</v>
      </c>
      <c r="B31" s="1" t="s">
        <v>4002</v>
      </c>
      <c r="K31" s="1">
        <v>2.72</v>
      </c>
    </row>
    <row r="32" spans="1:60" x14ac:dyDescent="0.35">
      <c r="A32" s="1" t="s">
        <v>0</v>
      </c>
      <c r="B32" s="1" t="s">
        <v>4001</v>
      </c>
      <c r="K32" s="1">
        <v>2.72</v>
      </c>
    </row>
    <row r="33" spans="1:60" x14ac:dyDescent="0.35">
      <c r="A33" s="1">
        <v>6</v>
      </c>
      <c r="B33" s="1" t="s">
        <v>4000</v>
      </c>
      <c r="C33" s="1">
        <v>1406.0000006705523</v>
      </c>
      <c r="D33" s="1">
        <v>0</v>
      </c>
      <c r="E33">
        <f>(R33-S33*(1000-T33)/(1000-U33))*AO33</f>
        <v>-0.21965320790808437</v>
      </c>
      <c r="F33">
        <f>IF(AZ33&lt;&gt;0,1/(1/AZ33-1/N33),0)</f>
        <v>2.655841575601094</v>
      </c>
      <c r="G33">
        <f>((BC33-AP33/2)*S33-E33)/(BC33+AP33/2)</f>
        <v>383.96047486975851</v>
      </c>
      <c r="H33">
        <f>AP33*1000</f>
        <v>22.881935029803032</v>
      </c>
      <c r="I33">
        <f>(AU33-BA33)</f>
        <v>1.1824973640963448</v>
      </c>
      <c r="J33">
        <f>(P33+AT33*D33)</f>
        <v>30.457328796386719</v>
      </c>
      <c r="K33" s="1"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32.071277618408203</v>
      </c>
      <c r="P33" s="1">
        <v>30.457328796386719</v>
      </c>
      <c r="Q33" s="1">
        <v>32.228206634521484</v>
      </c>
      <c r="R33" s="1">
        <v>399.87045288085938</v>
      </c>
      <c r="S33" s="1">
        <v>391.94711303710938</v>
      </c>
      <c r="T33" s="1">
        <v>16.091236114501953</v>
      </c>
      <c r="U33" s="1">
        <v>36.066696166992188</v>
      </c>
      <c r="V33" s="1">
        <v>29.696052551269531</v>
      </c>
      <c r="W33" s="1">
        <v>66.56036376953125</v>
      </c>
      <c r="X33" s="1">
        <v>300.33908081054688</v>
      </c>
      <c r="Y33" s="1">
        <v>301.00555419921875</v>
      </c>
      <c r="Z33" s="1">
        <v>2.1723141893744469E-2</v>
      </c>
      <c r="AA33" s="1">
        <v>88.479347229003906</v>
      </c>
      <c r="AB33" s="1">
        <v>46.688762664794922</v>
      </c>
      <c r="AC33" s="1">
        <v>1.0390087366104126</v>
      </c>
      <c r="AD33" s="1">
        <v>4.6805310994386673E-2</v>
      </c>
      <c r="AE33" s="1">
        <v>3.7744187284260988E-3</v>
      </c>
      <c r="AF33" s="1">
        <v>3.7513513118028641E-2</v>
      </c>
      <c r="AG33" s="1">
        <v>1.8818264827132225E-2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1.1041877970975984</v>
      </c>
      <c r="AP33">
        <f>(U33-T33)/(1000-U33)*AO33</f>
        <v>2.2881935029803031E-2</v>
      </c>
      <c r="AQ33">
        <f>(P33+273.15)</f>
        <v>303.6073287963867</v>
      </c>
      <c r="AR33">
        <f>(O33+273.15)</f>
        <v>305.22127761840818</v>
      </c>
      <c r="AS33">
        <f>(Y33*AK33+Z33*AL33)*AM33</f>
        <v>48.160887595395252</v>
      </c>
      <c r="AT33">
        <f>((AS33+0.00000010773*(AR33^4-AQ33^4))-AP33*44100)/(L33*0.92*2*29.3+0.00000043092*AQ33^3)</f>
        <v>-7.3862845983218515</v>
      </c>
      <c r="AU33">
        <f>0.61365*EXP(17.502*J33/(240.97+J33))</f>
        <v>4.3736550976586308</v>
      </c>
      <c r="AV33">
        <f>AU33*1000/AA33</f>
        <v>49.431367145359403</v>
      </c>
      <c r="AW33">
        <f>(AV33-U33)</f>
        <v>13.364670978367215</v>
      </c>
      <c r="AX33">
        <f>IF(D33,P33,(O33+P33)/2)</f>
        <v>31.264303207397461</v>
      </c>
      <c r="AY33">
        <f>0.61365*EXP(17.502*AX33/(240.97+AX33))</f>
        <v>4.5798122909324022</v>
      </c>
      <c r="AZ33">
        <f>IF(AW33&lt;&gt;0,(1000-(AV33+U33)/2)/AW33*AP33,0)</f>
        <v>1.6389295703810465</v>
      </c>
      <c r="BA33">
        <f>U33*AA33/1000</f>
        <v>3.191157733562286</v>
      </c>
      <c r="BB33">
        <f>(AY33-BA33)</f>
        <v>1.3886545573701161</v>
      </c>
      <c r="BC33">
        <f>1/(1.6/F33+1.37/N33)</f>
        <v>1.0839955583929501</v>
      </c>
      <c r="BD33">
        <f>G33*AA33*0.001</f>
        <v>33.972572178214591</v>
      </c>
      <c r="BE33">
        <f>G33/S33</f>
        <v>0.97962317388827225</v>
      </c>
      <c r="BF33">
        <f>(1-AP33*AA33/AU33/F33)*100</f>
        <v>82.570378311765381</v>
      </c>
      <c r="BG33">
        <f>(S33-E33/(N33/1.35))</f>
        <v>392.0163905418795</v>
      </c>
      <c r="BH33">
        <f>E33*BF33/100/BG33</f>
        <v>-4.6265536115194154E-4</v>
      </c>
    </row>
    <row r="34" spans="1:60" x14ac:dyDescent="0.35">
      <c r="A34" s="1" t="s">
        <v>0</v>
      </c>
      <c r="B34" s="1" t="s">
        <v>3999</v>
      </c>
      <c r="K34" s="1">
        <v>2.72</v>
      </c>
    </row>
    <row r="35" spans="1:60" x14ac:dyDescent="0.35">
      <c r="A35" s="1" t="s">
        <v>0</v>
      </c>
      <c r="B35" s="1" t="s">
        <v>3998</v>
      </c>
      <c r="K35" s="1">
        <v>2.72</v>
      </c>
    </row>
    <row r="36" spans="1:60" x14ac:dyDescent="0.35">
      <c r="A36" s="1">
        <v>7</v>
      </c>
      <c r="B36" s="1" t="s">
        <v>3997</v>
      </c>
      <c r="C36" s="1">
        <v>1612.0000006705523</v>
      </c>
      <c r="D36" s="1">
        <v>0</v>
      </c>
      <c r="E36">
        <f>(R36-S36*(1000-T36)/(1000-U36))*AO36</f>
        <v>1.0744698111376272</v>
      </c>
      <c r="F36">
        <f>IF(AZ36&lt;&gt;0,1/(1/AZ36-1/N36),0)</f>
        <v>2.8043075003845157</v>
      </c>
      <c r="G36">
        <f>((BC36-AP36/2)*S36-E36)/(BC36+AP36/2)</f>
        <v>382.24453172709792</v>
      </c>
      <c r="H36">
        <f>AP36*1000</f>
        <v>22.94235291525893</v>
      </c>
      <c r="I36">
        <f>(AU36-BA36)</f>
        <v>1.1462066117458516</v>
      </c>
      <c r="J36">
        <f>(P36+AT36*D36)</f>
        <v>30.57054328918457</v>
      </c>
      <c r="K36" s="1"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32.081451416015625</v>
      </c>
      <c r="P36" s="1">
        <v>30.57054328918457</v>
      </c>
      <c r="Q36" s="1">
        <v>32.225311279296875</v>
      </c>
      <c r="R36" s="1">
        <v>400.20175170898438</v>
      </c>
      <c r="S36" s="1">
        <v>391.10232543945313</v>
      </c>
      <c r="T36" s="1">
        <v>16.786212921142578</v>
      </c>
      <c r="U36" s="1">
        <v>36.799583435058594</v>
      </c>
      <c r="V36" s="1">
        <v>30.959573745727539</v>
      </c>
      <c r="W36" s="1">
        <v>67.871139526367188</v>
      </c>
      <c r="X36" s="1">
        <v>300.33316040039063</v>
      </c>
      <c r="Y36" s="1">
        <v>499.24569702148438</v>
      </c>
      <c r="Z36" s="1">
        <v>4.5734107494354248E-2</v>
      </c>
      <c r="AA36" s="1">
        <v>88.475852966308594</v>
      </c>
      <c r="AB36" s="1">
        <v>46.597984313964844</v>
      </c>
      <c r="AC36" s="1">
        <v>1.0438450574874878</v>
      </c>
      <c r="AD36" s="1">
        <v>8.0276429653167725E-2</v>
      </c>
      <c r="AE36" s="1">
        <v>6.5743154846131802E-3</v>
      </c>
      <c r="AF36" s="1">
        <v>4.3475102633237839E-2</v>
      </c>
      <c r="AG36" s="1">
        <v>2.1402018144726753E-2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1.1041660308837888</v>
      </c>
      <c r="AP36">
        <f>(U36-T36)/(1000-U36)*AO36</f>
        <v>2.294235291525893E-2</v>
      </c>
      <c r="AQ36">
        <f>(P36+273.15)</f>
        <v>303.72054328918455</v>
      </c>
      <c r="AR36">
        <f>(O36+273.15)</f>
        <v>305.2314514160156</v>
      </c>
      <c r="AS36">
        <f>(Y36*AK36+Z36*AL36)*AM36</f>
        <v>79.879309737995754</v>
      </c>
      <c r="AT36">
        <f>((AS36+0.00000010773*(AR36^4-AQ36^4))-AP36*44100)/(L36*0.92*2*29.3+0.00000043092*AQ36^3)</f>
        <v>-7.1672862152781409</v>
      </c>
      <c r="AU36">
        <f>0.61365*EXP(17.502*J36/(240.97+J36))</f>
        <v>4.402081144967501</v>
      </c>
      <c r="AV36">
        <f>AU36*1000/AA36</f>
        <v>49.754605323147366</v>
      </c>
      <c r="AW36">
        <f>(AV36-U36)</f>
        <v>12.955021888088773</v>
      </c>
      <c r="AX36">
        <f>IF(D36,P36,(O36+P36)/2)</f>
        <v>31.325997352600098</v>
      </c>
      <c r="AY36">
        <f>0.61365*EXP(17.502*AX36/(240.97+AX36))</f>
        <v>4.5959158027715219</v>
      </c>
      <c r="AZ36">
        <f>IF(AW36&lt;&gt;0,(1000-(AV36+U36)/2)/AW36*AP36,0)</f>
        <v>1.6942830921071288</v>
      </c>
      <c r="BA36">
        <f>U36*AA36/1000</f>
        <v>3.2558745332216494</v>
      </c>
      <c r="BB36">
        <f>(AY36-BA36)</f>
        <v>1.3400412695498725</v>
      </c>
      <c r="BC36">
        <f>1/(1.6/F36+1.37/N36)</f>
        <v>1.1228154996176627</v>
      </c>
      <c r="BD36">
        <f>G36*AA36*0.001</f>
        <v>33.819410986262199</v>
      </c>
      <c r="BE36">
        <f>G36/S36</f>
        <v>0.97735172322894692</v>
      </c>
      <c r="BF36">
        <f>(1-AP36*AA36/AU36/F36)*100</f>
        <v>83.557076472284692</v>
      </c>
      <c r="BG36">
        <f>(S36-E36/(N36/1.35))</f>
        <v>390.76344312502965</v>
      </c>
      <c r="BH36">
        <f>E36*BF36/100/BG36</f>
        <v>2.2975423560197749E-3</v>
      </c>
    </row>
    <row r="37" spans="1:60" x14ac:dyDescent="0.35">
      <c r="A37" s="1" t="s">
        <v>0</v>
      </c>
      <c r="B37" s="1" t="s">
        <v>3996</v>
      </c>
      <c r="K37" s="1">
        <v>2.72</v>
      </c>
    </row>
    <row r="38" spans="1:60" x14ac:dyDescent="0.35">
      <c r="A38" s="1" t="s">
        <v>0</v>
      </c>
      <c r="B38" s="1" t="s">
        <v>3995</v>
      </c>
      <c r="K38" s="1">
        <v>2.72</v>
      </c>
    </row>
    <row r="39" spans="1:60" x14ac:dyDescent="0.35">
      <c r="A39" s="1">
        <v>8</v>
      </c>
      <c r="B39" s="1" t="s">
        <v>3994</v>
      </c>
      <c r="C39" s="1">
        <v>1818.0000006705523</v>
      </c>
      <c r="D39" s="1">
        <v>0</v>
      </c>
      <c r="E39">
        <f>(R39-S39*(1000-T39)/(1000-U39))*AO39</f>
        <v>2.0029669672088524</v>
      </c>
      <c r="F39">
        <f>IF(AZ39&lt;&gt;0,1/(1/AZ39-1/N39),0)</f>
        <v>3.0513625047147612</v>
      </c>
      <c r="G39">
        <f>((BC39-AP39/2)*S39-E39)/(BC39+AP39/2)</f>
        <v>380.8513835407627</v>
      </c>
      <c r="H39">
        <f>AP39*1000</f>
        <v>23.269445192967272</v>
      </c>
      <c r="I39">
        <f>(AU39-BA39)</f>
        <v>1.1048640975191728</v>
      </c>
      <c r="J39">
        <f>(P39+AT39*D39)</f>
        <v>30.729499816894531</v>
      </c>
      <c r="K39" s="1"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32.114326477050781</v>
      </c>
      <c r="P39" s="1">
        <v>30.729499816894531</v>
      </c>
      <c r="Q39" s="1">
        <v>32.241878509521484</v>
      </c>
      <c r="R39" s="1">
        <v>400.15191650390625</v>
      </c>
      <c r="S39" s="1">
        <v>390.11721801757813</v>
      </c>
      <c r="T39" s="1">
        <v>17.443904876708984</v>
      </c>
      <c r="U39" s="1">
        <v>37.721702575683594</v>
      </c>
      <c r="V39" s="1">
        <v>32.112236022949219</v>
      </c>
      <c r="W39" s="1">
        <v>69.44134521484375</v>
      </c>
      <c r="X39" s="1">
        <v>300.35498046875</v>
      </c>
      <c r="Y39" s="1">
        <v>750.05462646484375</v>
      </c>
      <c r="Z39" s="1">
        <v>0.2195269763469696</v>
      </c>
      <c r="AA39" s="1">
        <v>88.474258422851563</v>
      </c>
      <c r="AB39" s="1">
        <v>46.544246673583984</v>
      </c>
      <c r="AC39" s="1">
        <v>1.0449986457824707</v>
      </c>
      <c r="AD39" s="1">
        <v>9.4117119908332825E-2</v>
      </c>
      <c r="AE39" s="1">
        <v>4.3447520583868027E-3</v>
      </c>
      <c r="AF39" s="1">
        <v>3.6215715110301971E-2</v>
      </c>
      <c r="AG39" s="1">
        <v>2.1675014868378639E-2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1.1042462517233453</v>
      </c>
      <c r="AP39">
        <f>(U39-T39)/(1000-U39)*AO39</f>
        <v>2.326944519296727E-2</v>
      </c>
      <c r="AQ39">
        <f>(P39+273.15)</f>
        <v>303.87949981689451</v>
      </c>
      <c r="AR39">
        <f>(O39+273.15)</f>
        <v>305.26432647705076</v>
      </c>
      <c r="AS39">
        <f>(Y39*AK39+Z39*AL39)*AM39</f>
        <v>120.00873755197063</v>
      </c>
      <c r="AT39">
        <f>((AS39+0.00000010773*(AR39^4-AQ39^4))-AP39*44100)/(L39*0.92*2*29.3+0.00000043092*AQ39^3)</f>
        <v>-6.976478112921928</v>
      </c>
      <c r="AU39">
        <f>0.61365*EXP(17.502*J39/(240.97+J39))</f>
        <v>4.4422637593501486</v>
      </c>
      <c r="AV39">
        <f>AU39*1000/AA39</f>
        <v>50.209674978216931</v>
      </c>
      <c r="AW39">
        <f>(AV39-U39)</f>
        <v>12.487972402533337</v>
      </c>
      <c r="AX39">
        <f>IF(D39,P39,(O39+P39)/2)</f>
        <v>31.421913146972656</v>
      </c>
      <c r="AY39">
        <f>0.61365*EXP(17.502*AX39/(240.97+AX39))</f>
        <v>4.6210498376883509</v>
      </c>
      <c r="AZ39">
        <f>IF(AW39&lt;&gt;0,(1000-(AV39+U39)/2)/AW39*AP39,0)</f>
        <v>1.7814251417698534</v>
      </c>
      <c r="BA39">
        <f>U39*AA39/1000</f>
        <v>3.3373996618309758</v>
      </c>
      <c r="BB39">
        <f>(AY39-BA39)</f>
        <v>1.2836501758573751</v>
      </c>
      <c r="BC39">
        <f>1/(1.6/F39+1.37/N39)</f>
        <v>1.1842401031871685</v>
      </c>
      <c r="BD39">
        <f>G39*AA39*0.001</f>
        <v>33.695543728085994</v>
      </c>
      <c r="BE39">
        <f>G39/S39</f>
        <v>0.97624858876031995</v>
      </c>
      <c r="BF39">
        <f>(1-AP39*AA39/AU39/F39)*100</f>
        <v>84.811852250622337</v>
      </c>
      <c r="BG39">
        <f>(S39-E39/(N39/1.35))</f>
        <v>389.48549242182332</v>
      </c>
      <c r="BH39">
        <f>E39*BF39/100/BG39</f>
        <v>4.3615318616749589E-3</v>
      </c>
    </row>
    <row r="40" spans="1:60" x14ac:dyDescent="0.35">
      <c r="A40" s="1" t="s">
        <v>0</v>
      </c>
      <c r="B40" s="1" t="s">
        <v>3993</v>
      </c>
      <c r="K40" s="1">
        <v>2.72</v>
      </c>
    </row>
    <row r="41" spans="1:60" x14ac:dyDescent="0.35">
      <c r="A41" s="1" t="s">
        <v>0</v>
      </c>
      <c r="B41" s="1" t="s">
        <v>3992</v>
      </c>
      <c r="K41" s="1">
        <v>2.72</v>
      </c>
    </row>
    <row r="42" spans="1:60" x14ac:dyDescent="0.35">
      <c r="A42" s="1">
        <v>9</v>
      </c>
      <c r="B42" s="1" t="s">
        <v>3991</v>
      </c>
      <c r="C42" s="1">
        <v>2024.5000006593764</v>
      </c>
      <c r="D42" s="1">
        <v>0</v>
      </c>
      <c r="E42">
        <f>(R42-S42*(1000-T42)/(1000-U42))*AO42</f>
        <v>2.3272756358740514</v>
      </c>
      <c r="F42">
        <f>IF(AZ42&lt;&gt;0,1/(1/AZ42-1/N42),0)</f>
        <v>3.3494960534963454</v>
      </c>
      <c r="G42">
        <f>((BC42-AP42/2)*S42-E42)/(BC42+AP42/2)</f>
        <v>380.33470824973273</v>
      </c>
      <c r="H42">
        <f>AP42*1000</f>
        <v>23.697997764944471</v>
      </c>
      <c r="I42">
        <f>(AU42-BA42)</f>
        <v>1.0658300945470471</v>
      </c>
      <c r="J42">
        <f>(P42+AT42*D42)</f>
        <v>30.914239883422852</v>
      </c>
      <c r="K42" s="1"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32.165637969970703</v>
      </c>
      <c r="P42" s="1">
        <v>30.914239883422852</v>
      </c>
      <c r="Q42" s="1">
        <v>32.274112701416016</v>
      </c>
      <c r="R42" s="1">
        <v>399.93423461914063</v>
      </c>
      <c r="S42" s="1">
        <v>389.4678955078125</v>
      </c>
      <c r="T42" s="1">
        <v>18.066484451293945</v>
      </c>
      <c r="U42" s="1">
        <v>38.697738647460938</v>
      </c>
      <c r="V42" s="1">
        <v>33.159870147705078</v>
      </c>
      <c r="W42" s="1">
        <v>71.027206420898438</v>
      </c>
      <c r="X42" s="1">
        <v>300.3411865234375</v>
      </c>
      <c r="Y42" s="1">
        <v>1001.2308349609375</v>
      </c>
      <c r="Z42" s="1">
        <v>0.15892766416072845</v>
      </c>
      <c r="AA42" s="1">
        <v>88.468612670898438</v>
      </c>
      <c r="AB42" s="1">
        <v>46.613162994384766</v>
      </c>
      <c r="AC42" s="1">
        <v>1.0533373355865479</v>
      </c>
      <c r="AD42" s="1">
        <v>4.2701121419668198E-2</v>
      </c>
      <c r="AE42" s="1">
        <v>9.2520499601960182E-3</v>
      </c>
      <c r="AF42" s="1">
        <v>1.9744718447327614E-2</v>
      </c>
      <c r="AG42" s="1">
        <v>2.2728463634848595E-2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1.1041955386891082</v>
      </c>
      <c r="AP42">
        <f>(U42-T42)/(1000-U42)*AO42</f>
        <v>2.3697997764944471E-2</v>
      </c>
      <c r="AQ42">
        <f>(P42+273.15)</f>
        <v>304.06423988342283</v>
      </c>
      <c r="AR42">
        <f>(O42+273.15)</f>
        <v>305.31563796997068</v>
      </c>
      <c r="AS42">
        <f>(Y42*AK42+Z42*AL42)*AM42</f>
        <v>160.1969300130695</v>
      </c>
      <c r="AT42">
        <f>((AS42+0.00000010773*(AR42^4-AQ42^4))-AP42*44100)/(L42*0.92*2*29.3+0.00000043092*AQ42^3)</f>
        <v>-6.8208943120053798</v>
      </c>
      <c r="AU42">
        <f>0.61365*EXP(17.502*J42/(240.97+J42))</f>
        <v>4.4893653461889258</v>
      </c>
      <c r="AV42">
        <f>AU42*1000/AA42</f>
        <v>50.745289325257993</v>
      </c>
      <c r="AW42">
        <f>(AV42-U42)</f>
        <v>12.047550677797055</v>
      </c>
      <c r="AX42">
        <f>IF(D42,P42,(O42+P42)/2)</f>
        <v>31.539938926696777</v>
      </c>
      <c r="AY42">
        <f>0.61365*EXP(17.502*AX42/(240.97+AX42))</f>
        <v>4.6521418329160333</v>
      </c>
      <c r="AZ42">
        <f>IF(AW42&lt;&gt;0,(1000-(AV42+U42)/2)/AW42*AP42,0)</f>
        <v>1.8790696990527438</v>
      </c>
      <c r="BA42">
        <f>U42*AA42/1000</f>
        <v>3.4235352516418787</v>
      </c>
      <c r="BB42">
        <f>(AY42-BA42)</f>
        <v>1.2286065812741547</v>
      </c>
      <c r="BC42">
        <f>1/(1.6/F42+1.37/N42)</f>
        <v>1.2535236061642345</v>
      </c>
      <c r="BD42">
        <f>G42*AA42*0.001</f>
        <v>33.647683989444765</v>
      </c>
      <c r="BE42">
        <f>G42/S42</f>
        <v>0.97654957606667081</v>
      </c>
      <c r="BF42">
        <f>(1-AP42*AA42/AU42/F42)*100</f>
        <v>86.057634912253675</v>
      </c>
      <c r="BG42">
        <f>(S42-E42/(N42/1.35))</f>
        <v>388.73388460717001</v>
      </c>
      <c r="BH42">
        <f>E42*BF42/100/BG42</f>
        <v>5.1521064909127315E-3</v>
      </c>
    </row>
    <row r="43" spans="1:60" x14ac:dyDescent="0.35">
      <c r="A43" s="1" t="s">
        <v>0</v>
      </c>
      <c r="B43" s="1" t="s">
        <v>3990</v>
      </c>
      <c r="K43" s="1">
        <v>2.72</v>
      </c>
    </row>
    <row r="44" spans="1:60" x14ac:dyDescent="0.35">
      <c r="A44" s="1" t="s">
        <v>0</v>
      </c>
      <c r="B44" s="1" t="s">
        <v>3989</v>
      </c>
      <c r="K44" s="1">
        <v>2.72</v>
      </c>
    </row>
    <row r="45" spans="1:60" x14ac:dyDescent="0.35">
      <c r="A45" s="1">
        <v>10</v>
      </c>
      <c r="B45" s="1" t="s">
        <v>3988</v>
      </c>
      <c r="C45" s="1">
        <v>2231.5000006593764</v>
      </c>
      <c r="D45" s="1">
        <v>0</v>
      </c>
      <c r="E45">
        <f>(R45-S45*(1000-T45)/(1000-U45))*AO45</f>
        <v>3.0021289097198331</v>
      </c>
      <c r="F45">
        <f>IF(AZ45&lt;&gt;0,1/(1/AZ45-1/N45),0)</f>
        <v>3.7281971931874009</v>
      </c>
      <c r="G45">
        <f>((BC45-AP45/2)*S45-E45)/(BC45+AP45/2)</f>
        <v>379.53121678072694</v>
      </c>
      <c r="H45">
        <f>AP45*1000</f>
        <v>24.217466936016201</v>
      </c>
      <c r="I45">
        <f>(AU45-BA45)</f>
        <v>1.0261724194573523</v>
      </c>
      <c r="J45">
        <f>(P45+AT45*D45)</f>
        <v>31.115865707397461</v>
      </c>
      <c r="K45" s="1"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32.235389709472656</v>
      </c>
      <c r="P45" s="1">
        <v>31.115865707397461</v>
      </c>
      <c r="Q45" s="1">
        <v>32.327220916748047</v>
      </c>
      <c r="R45" s="1">
        <v>399.99545288085938</v>
      </c>
      <c r="S45" s="1">
        <v>388.75051879882813</v>
      </c>
      <c r="T45" s="1">
        <v>18.675092697143555</v>
      </c>
      <c r="U45" s="1">
        <v>39.735698699951172</v>
      </c>
      <c r="V45" s="1">
        <v>34.139480590820313</v>
      </c>
      <c r="W45" s="1">
        <v>72.639862060546875</v>
      </c>
      <c r="X45" s="1">
        <v>300.343017578125</v>
      </c>
      <c r="Y45" s="1">
        <v>1250.1817626953125</v>
      </c>
      <c r="Z45" s="1">
        <v>2.2867096588015556E-2</v>
      </c>
      <c r="AA45" s="1">
        <v>88.461906433105469</v>
      </c>
      <c r="AB45" s="1">
        <v>46.529514312744141</v>
      </c>
      <c r="AC45" s="1">
        <v>1.0577989816665649</v>
      </c>
      <c r="AD45" s="1">
        <v>6.5706104040145874E-2</v>
      </c>
      <c r="AE45" s="1">
        <v>7.7126151882112026E-3</v>
      </c>
      <c r="AF45" s="1">
        <v>2.4307992309331894E-2</v>
      </c>
      <c r="AG45" s="1">
        <v>2.2293254733085632E-2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1.1042022705078123</v>
      </c>
      <c r="AP45">
        <f>(U45-T45)/(1000-U45)*AO45</f>
        <v>2.4217466936016202E-2</v>
      </c>
      <c r="AQ45">
        <f>(P45+273.15)</f>
        <v>304.26586570739744</v>
      </c>
      <c r="AR45">
        <f>(O45+273.15)</f>
        <v>305.38538970947263</v>
      </c>
      <c r="AS45">
        <f>(Y45*AK45+Z45*AL45)*AM45</f>
        <v>200.02907756025161</v>
      </c>
      <c r="AT45">
        <f>((AS45+0.00000010773*(AR45^4-AQ45^4))-AP45*44100)/(L45*0.92*2*29.3+0.00000043092*AQ45^3)</f>
        <v>-6.6993532131928761</v>
      </c>
      <c r="AU45">
        <f>0.61365*EXP(17.502*J45/(240.97+J45))</f>
        <v>4.5412680799065033</v>
      </c>
      <c r="AV45">
        <f>AU45*1000/AA45</f>
        <v>51.335860406090063</v>
      </c>
      <c r="AW45">
        <f>(AV45-U45)</f>
        <v>11.600161706138891</v>
      </c>
      <c r="AX45">
        <f>IF(D45,P45,(O45+P45)/2)</f>
        <v>31.675627708435059</v>
      </c>
      <c r="AY45">
        <f>0.61365*EXP(17.502*AX45/(240.97+AX45))</f>
        <v>4.6881118168806362</v>
      </c>
      <c r="AZ45">
        <f>IF(AW45&lt;&gt;0,(1000-(AV45+U45)/2)/AW45*AP45,0)</f>
        <v>1.9926192656480584</v>
      </c>
      <c r="BA45">
        <f>U45*AA45/1000</f>
        <v>3.515095660449151</v>
      </c>
      <c r="BB45">
        <f>(AY45-BA45)</f>
        <v>1.1730161564314852</v>
      </c>
      <c r="BC45">
        <f>1/(1.6/F45+1.37/N45)</f>
        <v>1.3347049104185515</v>
      </c>
      <c r="BD45">
        <f>G45*AA45*0.001</f>
        <v>33.574054987299334</v>
      </c>
      <c r="BE45">
        <f>G45/S45</f>
        <v>0.97628478529986984</v>
      </c>
      <c r="BF45">
        <f>(1-AP45*AA45/AU45/F45)*100</f>
        <v>87.34654878611687</v>
      </c>
      <c r="BG45">
        <f>(S45-E45/(N45/1.35))</f>
        <v>387.80366260745103</v>
      </c>
      <c r="BH45">
        <f>E45*BF45/100/BG45</f>
        <v>6.7618133751482781E-3</v>
      </c>
    </row>
    <row r="46" spans="1:60" x14ac:dyDescent="0.35">
      <c r="A46" s="1" t="s">
        <v>0</v>
      </c>
      <c r="B46" s="1" t="s">
        <v>3987</v>
      </c>
      <c r="K46" s="1">
        <v>2.72</v>
      </c>
    </row>
    <row r="47" spans="1:60" x14ac:dyDescent="0.35">
      <c r="A47" s="1" t="s">
        <v>0</v>
      </c>
      <c r="B47" s="1" t="s">
        <v>3986</v>
      </c>
      <c r="K47" s="1">
        <v>2.72</v>
      </c>
    </row>
    <row r="48" spans="1:60" x14ac:dyDescent="0.35">
      <c r="A48" s="1">
        <v>11</v>
      </c>
      <c r="B48" s="1" t="s">
        <v>3985</v>
      </c>
      <c r="C48" s="1">
        <v>2438.0000006482005</v>
      </c>
      <c r="D48" s="1">
        <v>0</v>
      </c>
      <c r="E48">
        <f>(R48-S48*(1000-T48)/(1000-U48))*AO48</f>
        <v>3.3432801268874108</v>
      </c>
      <c r="F48">
        <f>IF(AZ48&lt;&gt;0,1/(1/AZ48-1/N48),0)</f>
        <v>4.4074473602178799</v>
      </c>
      <c r="G48">
        <f>((BC48-AP48/2)*S48-E48)/(BC48+AP48/2)</f>
        <v>379.47153396696655</v>
      </c>
      <c r="H48">
        <f>AP48*1000</f>
        <v>25.081924766286299</v>
      </c>
      <c r="I48">
        <f>(AU48-BA48)</f>
        <v>0.97412413621550442</v>
      </c>
      <c r="J48">
        <f>(P48+AT48*D48)</f>
        <v>31.371984481811523</v>
      </c>
      <c r="K48" s="1"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32.331092834472656</v>
      </c>
      <c r="P48" s="1">
        <v>31.371984481811523</v>
      </c>
      <c r="Q48" s="1">
        <v>32.395301818847656</v>
      </c>
      <c r="R48" s="1">
        <v>400.18252563476563</v>
      </c>
      <c r="S48" s="1">
        <v>388.332763671875</v>
      </c>
      <c r="T48" s="1">
        <v>19.296773910522461</v>
      </c>
      <c r="U48" s="1">
        <v>41.080471038818359</v>
      </c>
      <c r="V48" s="1">
        <v>35.083572387695313</v>
      </c>
      <c r="W48" s="1">
        <v>74.688636779785156</v>
      </c>
      <c r="X48" s="1">
        <v>300.31729125976563</v>
      </c>
      <c r="Y48" s="1">
        <v>1600.6829833984375</v>
      </c>
      <c r="Z48" s="1">
        <v>0.2138078361749649</v>
      </c>
      <c r="AA48" s="1">
        <v>88.456321716308594</v>
      </c>
      <c r="AB48" s="1">
        <v>46.649143218994141</v>
      </c>
      <c r="AC48" s="1">
        <v>1.0446140766143799</v>
      </c>
      <c r="AD48" s="1">
        <v>5.2069976925849915E-2</v>
      </c>
      <c r="AE48" s="1">
        <v>1.6259977594017982E-2</v>
      </c>
      <c r="AF48" s="1">
        <v>3.0268028378486633E-2</v>
      </c>
      <c r="AG48" s="1">
        <v>2.8656810522079468E-2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1.1041076884550205</v>
      </c>
      <c r="AP48">
        <f>(U48-T48)/(1000-U48)*AO48</f>
        <v>2.50819247662863E-2</v>
      </c>
      <c r="AQ48">
        <f>(P48+273.15)</f>
        <v>304.5219844818115</v>
      </c>
      <c r="AR48">
        <f>(O48+273.15)</f>
        <v>305.48109283447263</v>
      </c>
      <c r="AS48">
        <f>(Y48*AK48+Z48*AL48)*AM48</f>
        <v>256.10927161926156</v>
      </c>
      <c r="AT48">
        <f>((AS48+0.00000010773*(AR48^4-AQ48^4))-AP48*44100)/(L48*0.92*2*29.3+0.00000043092*AQ48^3)</f>
        <v>-6.5721446114830702</v>
      </c>
      <c r="AU48">
        <f>0.61365*EXP(17.502*J48/(240.97+J48))</f>
        <v>4.607951498682719</v>
      </c>
      <c r="AV48">
        <f>AU48*1000/AA48</f>
        <v>52.092958527724491</v>
      </c>
      <c r="AW48">
        <f>(AV48-U48)</f>
        <v>11.012487488906132</v>
      </c>
      <c r="AX48">
        <f>IF(D48,P48,(O48+P48)/2)</f>
        <v>31.85153865814209</v>
      </c>
      <c r="AY48">
        <f>0.61365*EXP(17.502*AX48/(240.97+AX48))</f>
        <v>4.7351046806765247</v>
      </c>
      <c r="AZ48">
        <f>IF(AW48&lt;&gt;0,(1000-(AV48+U48)/2)/AW48*AP48,0)</f>
        <v>2.1714839917025111</v>
      </c>
      <c r="BA48">
        <f>U48*AA48/1000</f>
        <v>3.6338273624672146</v>
      </c>
      <c r="BB48">
        <f>(AY48-BA48)</f>
        <v>1.1012773182093101</v>
      </c>
      <c r="BC48">
        <f>1/(1.6/F48+1.37/N48)</f>
        <v>1.4639373284732822</v>
      </c>
      <c r="BD48">
        <f>G48*AA48*0.001</f>
        <v>33.566656090763118</v>
      </c>
      <c r="BE48">
        <f>G48/S48</f>
        <v>0.97718134926056399</v>
      </c>
      <c r="BF48">
        <f>(1-AP48*AA48/AU48/F48)*100</f>
        <v>89.075672693838385</v>
      </c>
      <c r="BG48">
        <f>(S48-E48/(N48/1.35))</f>
        <v>387.27831012146208</v>
      </c>
      <c r="BH48">
        <f>E48*BF48/100/BG48</f>
        <v>7.6896877135473182E-3</v>
      </c>
    </row>
    <row r="49" spans="1:60" x14ac:dyDescent="0.35">
      <c r="A49" s="1" t="s">
        <v>0</v>
      </c>
      <c r="B49" s="1" t="s">
        <v>3984</v>
      </c>
      <c r="K49" s="1">
        <v>2.72</v>
      </c>
    </row>
    <row r="50" spans="1:60" x14ac:dyDescent="0.35">
      <c r="A50" s="1" t="s">
        <v>0</v>
      </c>
      <c r="B50" s="1" t="s">
        <v>3979</v>
      </c>
      <c r="K50" s="1">
        <v>2.72</v>
      </c>
    </row>
    <row r="51" spans="1:60" x14ac:dyDescent="0.35">
      <c r="A51" s="1">
        <v>12</v>
      </c>
      <c r="B51" s="1" t="s">
        <v>3983</v>
      </c>
      <c r="C51" s="1">
        <v>2646.0000006258488</v>
      </c>
      <c r="D51" s="1">
        <v>0</v>
      </c>
      <c r="E51">
        <f>(R51-S51*(1000-T51)/(1000-U51))*AO51</f>
        <v>3.3073365077391372</v>
      </c>
      <c r="F51">
        <f>IF(AZ51&lt;&gt;0,1/(1/AZ51-1/N51),0)</f>
        <v>5.6008900351878976</v>
      </c>
      <c r="G51">
        <f>((BC51-AP51/2)*S51-E51)/(BC51+AP51/2)</f>
        <v>379.74171575179207</v>
      </c>
      <c r="H51">
        <f>AP51*1000</f>
        <v>26.23857967539702</v>
      </c>
      <c r="I51">
        <f>(AU51-BA51)</f>
        <v>0.91082829174741153</v>
      </c>
      <c r="J51">
        <f>(P51+AT51*D51)</f>
        <v>31.669593811035156</v>
      </c>
      <c r="K51" s="1"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32.449497222900391</v>
      </c>
      <c r="P51" s="1">
        <v>31.669593811035156</v>
      </c>
      <c r="Q51" s="1">
        <v>32.482696533203125</v>
      </c>
      <c r="R51" s="1">
        <v>400.0567626953125</v>
      </c>
      <c r="S51" s="1">
        <v>387.844970703125</v>
      </c>
      <c r="T51" s="1">
        <v>19.937183380126953</v>
      </c>
      <c r="U51" s="1">
        <v>42.686092376708984</v>
      </c>
      <c r="V51" s="1">
        <v>36.004806518554688</v>
      </c>
      <c r="W51" s="1">
        <v>77.08734130859375</v>
      </c>
      <c r="X51" s="1">
        <v>300.33297729492188</v>
      </c>
      <c r="Y51" s="1">
        <v>2000.0728759765625</v>
      </c>
      <c r="Z51" s="1">
        <v>0.18636979162693024</v>
      </c>
      <c r="AA51" s="1">
        <v>88.452201843261719</v>
      </c>
      <c r="AB51" s="1">
        <v>46.796070098876953</v>
      </c>
      <c r="AC51" s="1">
        <v>1.0335478782653809</v>
      </c>
      <c r="AD51" s="1">
        <v>6.2091875821352005E-2</v>
      </c>
      <c r="AE51" s="1">
        <v>1.7669901251792908E-2</v>
      </c>
      <c r="AF51" s="1">
        <v>5.9888187795877457E-2</v>
      </c>
      <c r="AG51" s="1">
        <v>2.8328869491815567E-2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1.1041653577019184</v>
      </c>
      <c r="AP51">
        <f>(U51-T51)/(1000-U51)*AO51</f>
        <v>2.6238579675397021E-2</v>
      </c>
      <c r="AQ51">
        <f>(P51+273.15)</f>
        <v>304.81959381103513</v>
      </c>
      <c r="AR51">
        <f>(O51+273.15)</f>
        <v>305.59949722290037</v>
      </c>
      <c r="AS51">
        <f>(Y51*AK51+Z51*AL51)*AM51</f>
        <v>320.011653003432</v>
      </c>
      <c r="AT51">
        <f>((AS51+0.00000010773*(AR51^4-AQ51^4))-AP51*44100)/(L51*0.92*2*29.3+0.00000043092*AQ51^3)</f>
        <v>-6.4862645569839614</v>
      </c>
      <c r="AU51">
        <f>0.61365*EXP(17.502*J51/(240.97+J51))</f>
        <v>4.68650715055219</v>
      </c>
      <c r="AV51">
        <f>AU51*1000/AA51</f>
        <v>52.983499029868497</v>
      </c>
      <c r="AW51">
        <f>(AV51-U51)</f>
        <v>10.297406653159513</v>
      </c>
      <c r="AX51">
        <f>IF(D51,P51,(O51+P51)/2)</f>
        <v>32.059545516967773</v>
      </c>
      <c r="AY51">
        <f>0.61365*EXP(17.502*AX51/(240.97+AX51))</f>
        <v>4.7912003690277292</v>
      </c>
      <c r="AZ51">
        <f>IF(AW51&lt;&gt;0,(1000-(AV51+U51)/2)/AW51*AP51,0)</f>
        <v>2.4261897600610305</v>
      </c>
      <c r="BA51">
        <f>U51*AA51/1000</f>
        <v>3.7756788588047785</v>
      </c>
      <c r="BB51">
        <f>(AY51-BA51)</f>
        <v>1.0155215102229507</v>
      </c>
      <c r="BC51">
        <f>1/(1.6/F51+1.37/N51)</f>
        <v>1.6508833552990112</v>
      </c>
      <c r="BD51">
        <f>G51*AA51*0.001</f>
        <v>33.588990889984032</v>
      </c>
      <c r="BE51">
        <f>G51/S51</f>
        <v>0.97910697427211058</v>
      </c>
      <c r="BF51">
        <f>(1-AP51*AA51/AU51/F51)*100</f>
        <v>91.158160224549704</v>
      </c>
      <c r="BG51">
        <f>(S51-E51/(N51/1.35))</f>
        <v>386.80185358740709</v>
      </c>
      <c r="BH51">
        <f>E51*BF51/100/BG51</f>
        <v>7.7944484622501399E-3</v>
      </c>
    </row>
    <row r="52" spans="1:60" x14ac:dyDescent="0.35">
      <c r="A52" s="1" t="s">
        <v>0</v>
      </c>
      <c r="B52" s="1" t="s">
        <v>3982</v>
      </c>
    </row>
    <row r="53" spans="1:60" x14ac:dyDescent="0.35">
      <c r="A53" s="1" t="s">
        <v>0</v>
      </c>
      <c r="B53" s="1" t="s">
        <v>3981</v>
      </c>
    </row>
    <row r="54" spans="1:60" x14ac:dyDescent="0.35">
      <c r="A54" s="1" t="s">
        <v>0</v>
      </c>
      <c r="B54" s="1" t="s">
        <v>3980</v>
      </c>
    </row>
    <row r="55" spans="1:60" x14ac:dyDescent="0.35">
      <c r="A55" s="1" t="s">
        <v>0</v>
      </c>
      <c r="B55" s="1" t="s">
        <v>3979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88F007-BD72-4271-B794-37FAF67B8DC4}">
  <dimension ref="A1:BD55"/>
  <sheetViews>
    <sheetView zoomScale="49" workbookViewId="0">
      <selection activeCell="K18" sqref="K18:K51"/>
    </sheetView>
  </sheetViews>
  <sheetFormatPr defaultRowHeight="14.5" x14ac:dyDescent="0.35"/>
  <sheetData>
    <row r="1" spans="1:56" x14ac:dyDescent="0.35">
      <c r="A1" s="1" t="s">
        <v>70</v>
      </c>
    </row>
    <row r="2" spans="1:56" x14ac:dyDescent="0.35">
      <c r="A2" s="1" t="s">
        <v>4203</v>
      </c>
    </row>
    <row r="3" spans="1:56" x14ac:dyDescent="0.35">
      <c r="A3" s="1" t="s">
        <v>69</v>
      </c>
      <c r="B3" s="1" t="s">
        <v>624</v>
      </c>
    </row>
    <row r="4" spans="1:56" x14ac:dyDescent="0.35">
      <c r="A4" s="1" t="s">
        <v>67</v>
      </c>
      <c r="B4" s="1" t="s">
        <v>66</v>
      </c>
      <c r="C4" s="1">
        <v>1</v>
      </c>
      <c r="D4" s="1">
        <v>0.15999999642372131</v>
      </c>
    </row>
    <row r="5" spans="1:56" x14ac:dyDescent="0.35">
      <c r="A5" s="1" t="s">
        <v>65</v>
      </c>
      <c r="B5" s="1">
        <v>4</v>
      </c>
    </row>
    <row r="6" spans="1:56" x14ac:dyDescent="0.35">
      <c r="A6" s="1" t="s">
        <v>64</v>
      </c>
      <c r="B6" s="1" t="s">
        <v>623</v>
      </c>
    </row>
    <row r="7" spans="1:56" x14ac:dyDescent="0.35">
      <c r="A7" s="1" t="s">
        <v>0</v>
      </c>
      <c r="B7" s="1" t="s">
        <v>62</v>
      </c>
    </row>
    <row r="9" spans="1:56" x14ac:dyDescent="0.35">
      <c r="A9" s="1" t="s">
        <v>61</v>
      </c>
      <c r="B9" s="1" t="s">
        <v>60</v>
      </c>
      <c r="C9" s="1" t="s">
        <v>59</v>
      </c>
      <c r="D9" s="1" t="s">
        <v>58</v>
      </c>
      <c r="E9" s="1" t="s">
        <v>57</v>
      </c>
      <c r="F9" s="1" t="s">
        <v>56</v>
      </c>
      <c r="G9" s="1" t="s">
        <v>55</v>
      </c>
      <c r="H9" s="1" t="s">
        <v>54</v>
      </c>
      <c r="I9" s="1" t="s">
        <v>53</v>
      </c>
      <c r="J9" s="1" t="s">
        <v>52</v>
      </c>
      <c r="K9" s="1" t="s">
        <v>51</v>
      </c>
      <c r="L9" s="1" t="s">
        <v>50</v>
      </c>
      <c r="M9" s="1" t="s">
        <v>49</v>
      </c>
      <c r="N9" s="1" t="s">
        <v>48</v>
      </c>
      <c r="O9" s="1" t="s">
        <v>47</v>
      </c>
      <c r="P9" s="1" t="s">
        <v>46</v>
      </c>
      <c r="Q9" s="1" t="s">
        <v>45</v>
      </c>
      <c r="R9" s="1" t="s">
        <v>44</v>
      </c>
      <c r="S9" s="1" t="s">
        <v>43</v>
      </c>
      <c r="T9" s="1" t="s">
        <v>42</v>
      </c>
      <c r="U9" s="1" t="s">
        <v>41</v>
      </c>
      <c r="V9" s="1" t="s">
        <v>40</v>
      </c>
      <c r="W9" s="1" t="s">
        <v>39</v>
      </c>
      <c r="X9" s="1" t="s">
        <v>38</v>
      </c>
      <c r="Y9" s="1" t="s">
        <v>37</v>
      </c>
      <c r="Z9" s="1" t="s">
        <v>36</v>
      </c>
      <c r="AA9" s="1" t="s">
        <v>35</v>
      </c>
      <c r="AB9" s="1" t="s">
        <v>34</v>
      </c>
      <c r="AC9" s="1" t="s">
        <v>33</v>
      </c>
      <c r="AD9" s="1" t="s">
        <v>32</v>
      </c>
      <c r="AE9" s="1" t="s">
        <v>31</v>
      </c>
      <c r="AF9" s="1" t="s">
        <v>30</v>
      </c>
      <c r="AG9" s="1" t="s">
        <v>29</v>
      </c>
      <c r="AH9" s="1" t="s">
        <v>28</v>
      </c>
      <c r="AI9" s="1" t="s">
        <v>27</v>
      </c>
      <c r="AJ9" s="1" t="s">
        <v>26</v>
      </c>
      <c r="AK9" s="1" t="s">
        <v>25</v>
      </c>
      <c r="AL9" s="1" t="s">
        <v>24</v>
      </c>
      <c r="AM9" s="1" t="s">
        <v>23</v>
      </c>
      <c r="AN9" s="1" t="s">
        <v>22</v>
      </c>
      <c r="AO9" s="1" t="s">
        <v>21</v>
      </c>
      <c r="AP9" s="1" t="s">
        <v>20</v>
      </c>
      <c r="AQ9" s="1" t="s">
        <v>19</v>
      </c>
      <c r="AR9" s="1" t="s">
        <v>18</v>
      </c>
      <c r="AS9" s="1" t="s">
        <v>17</v>
      </c>
      <c r="AT9" s="1" t="s">
        <v>16</v>
      </c>
      <c r="AU9" s="1" t="s">
        <v>15</v>
      </c>
      <c r="AV9" s="1" t="s">
        <v>14</v>
      </c>
      <c r="AW9" s="1" t="s">
        <v>13</v>
      </c>
      <c r="AX9" s="1" t="s">
        <v>12</v>
      </c>
      <c r="AY9" s="1" t="s">
        <v>11</v>
      </c>
      <c r="AZ9" s="1" t="s">
        <v>10</v>
      </c>
      <c r="BA9" s="1" t="s">
        <v>9</v>
      </c>
      <c r="BB9" s="1" t="s">
        <v>8</v>
      </c>
      <c r="BC9" s="1" t="s">
        <v>7</v>
      </c>
      <c r="BD9" s="1" t="s">
        <v>6</v>
      </c>
    </row>
    <row r="10" spans="1:56" x14ac:dyDescent="0.35">
      <c r="A10" s="1" t="s">
        <v>5</v>
      </c>
      <c r="B10" s="1" t="s">
        <v>5</v>
      </c>
      <c r="C10" s="1" t="s">
        <v>5</v>
      </c>
      <c r="D10" s="1" t="s">
        <v>5</v>
      </c>
      <c r="E10" s="1" t="s">
        <v>4</v>
      </c>
      <c r="F10" s="1" t="s">
        <v>4</v>
      </c>
      <c r="G10" s="1" t="s">
        <v>4</v>
      </c>
      <c r="H10" s="1" t="s">
        <v>4</v>
      </c>
      <c r="I10" s="1" t="s">
        <v>4</v>
      </c>
      <c r="J10" s="1" t="s">
        <v>4</v>
      </c>
      <c r="K10" s="1" t="s">
        <v>5</v>
      </c>
      <c r="L10" s="1" t="s">
        <v>4</v>
      </c>
      <c r="M10" s="1" t="s">
        <v>5</v>
      </c>
      <c r="N10" s="1" t="s">
        <v>4</v>
      </c>
      <c r="O10" s="1" t="s">
        <v>5</v>
      </c>
      <c r="P10" s="1" t="s">
        <v>5</v>
      </c>
      <c r="Q10" s="1" t="s">
        <v>5</v>
      </c>
      <c r="R10" s="1" t="s">
        <v>5</v>
      </c>
      <c r="S10" s="1" t="s">
        <v>5</v>
      </c>
      <c r="T10" s="1" t="s">
        <v>5</v>
      </c>
      <c r="U10" s="1" t="s">
        <v>5</v>
      </c>
      <c r="V10" s="1" t="s">
        <v>5</v>
      </c>
      <c r="W10" s="1" t="s">
        <v>5</v>
      </c>
      <c r="X10" s="1" t="s">
        <v>5</v>
      </c>
      <c r="Y10" s="1" t="s">
        <v>5</v>
      </c>
      <c r="Z10" s="1" t="s">
        <v>5</v>
      </c>
      <c r="AA10" s="1" t="s">
        <v>5</v>
      </c>
      <c r="AB10" s="1" t="s">
        <v>5</v>
      </c>
      <c r="AC10" s="1" t="s">
        <v>5</v>
      </c>
      <c r="AD10" s="1" t="s">
        <v>5</v>
      </c>
      <c r="AE10" s="1" t="s">
        <v>5</v>
      </c>
      <c r="AF10" s="1" t="s">
        <v>5</v>
      </c>
      <c r="AG10" s="1" t="s">
        <v>5</v>
      </c>
      <c r="AH10" s="1" t="s">
        <v>5</v>
      </c>
      <c r="AI10" s="1" t="s">
        <v>5</v>
      </c>
      <c r="AJ10" s="1" t="s">
        <v>5</v>
      </c>
      <c r="AK10" s="1" t="s">
        <v>4</v>
      </c>
      <c r="AL10" s="1" t="s">
        <v>4</v>
      </c>
      <c r="AM10" s="1" t="s">
        <v>4</v>
      </c>
      <c r="AN10" s="1" t="s">
        <v>4</v>
      </c>
      <c r="AO10" s="1" t="s">
        <v>4</v>
      </c>
      <c r="AP10" s="1" t="s">
        <v>4</v>
      </c>
      <c r="AQ10" s="1" t="s">
        <v>4</v>
      </c>
      <c r="AR10" s="1" t="s">
        <v>4</v>
      </c>
      <c r="AS10" s="1" t="s">
        <v>4</v>
      </c>
      <c r="AT10" s="1" t="s">
        <v>4</v>
      </c>
      <c r="AU10" s="1" t="s">
        <v>4</v>
      </c>
      <c r="AV10" s="1" t="s">
        <v>4</v>
      </c>
      <c r="AW10" s="1" t="s">
        <v>4</v>
      </c>
      <c r="AX10" s="1" t="s">
        <v>4</v>
      </c>
      <c r="AY10" s="1" t="s">
        <v>4</v>
      </c>
      <c r="AZ10" s="1" t="s">
        <v>4</v>
      </c>
      <c r="BA10" s="1" t="s">
        <v>4</v>
      </c>
      <c r="BB10" s="1" t="s">
        <v>4</v>
      </c>
      <c r="BC10" s="1" t="s">
        <v>4</v>
      </c>
      <c r="BD10" s="1" t="s">
        <v>4</v>
      </c>
    </row>
    <row r="11" spans="1:56" x14ac:dyDescent="0.35">
      <c r="A11" s="1" t="s">
        <v>0</v>
      </c>
      <c r="B11" s="1" t="s">
        <v>4202</v>
      </c>
    </row>
    <row r="12" spans="1:56" x14ac:dyDescent="0.35">
      <c r="A12" s="1" t="s">
        <v>0</v>
      </c>
      <c r="B12" s="1" t="s">
        <v>4201</v>
      </c>
    </row>
    <row r="13" spans="1:56" x14ac:dyDescent="0.35">
      <c r="A13" s="1" t="s">
        <v>0</v>
      </c>
      <c r="B13" s="1" t="s">
        <v>4200</v>
      </c>
    </row>
    <row r="14" spans="1:56" x14ac:dyDescent="0.35">
      <c r="A14" s="1" t="s">
        <v>0</v>
      </c>
      <c r="B14" s="1" t="s">
        <v>4199</v>
      </c>
    </row>
    <row r="15" spans="1:56" x14ac:dyDescent="0.35">
      <c r="A15" s="1" t="s">
        <v>0</v>
      </c>
      <c r="B15" s="1" t="s">
        <v>4198</v>
      </c>
    </row>
    <row r="16" spans="1:56" x14ac:dyDescent="0.35">
      <c r="A16" s="1" t="s">
        <v>0</v>
      </c>
      <c r="B16" s="1" t="s">
        <v>4197</v>
      </c>
    </row>
    <row r="17" spans="1:56" x14ac:dyDescent="0.35">
      <c r="A17" s="1" t="s">
        <v>0</v>
      </c>
      <c r="B17" s="1" t="s">
        <v>4196</v>
      </c>
    </row>
    <row r="18" spans="1:56" x14ac:dyDescent="0.35">
      <c r="A18" s="1">
        <v>1</v>
      </c>
      <c r="B18" s="1" t="s">
        <v>4195</v>
      </c>
      <c r="C18" s="1">
        <v>384.00000167638063</v>
      </c>
      <c r="D18" s="1">
        <v>0</v>
      </c>
      <c r="E18">
        <f>(R18-S18*(1000-T18)/(1000-U18))*AK18</f>
        <v>-3.3309208707690625</v>
      </c>
      <c r="F18">
        <f>IF(AV18&lt;&gt;0,1/(1/AV18-1/N18),0)</f>
        <v>6.8549810082180224E-2</v>
      </c>
      <c r="G18">
        <f>((AY18-AL18/2)*S18-E18)/(AY18+AL18/2)</f>
        <v>300.10966974386815</v>
      </c>
      <c r="H18">
        <f>AL18*1000</f>
        <v>21.154260710941429</v>
      </c>
      <c r="I18">
        <f>(AQ18-AW18)</f>
        <v>23.299183786612581</v>
      </c>
      <c r="J18">
        <f>(P18+AP18*D18)</f>
        <v>65.803794860839844</v>
      </c>
      <c r="K18" s="1">
        <v>2.72</v>
      </c>
      <c r="L18">
        <f>(K18*AE18+AF18)</f>
        <v>2.140174012184143</v>
      </c>
      <c r="M18" s="1">
        <v>0.5</v>
      </c>
      <c r="N18">
        <f>L18*(M18+1)*(M18+1)/(M18*M18+1)</f>
        <v>3.8523132219314578</v>
      </c>
      <c r="O18" s="1">
        <v>30.647502899169922</v>
      </c>
      <c r="P18" s="1">
        <v>65.803794860839844</v>
      </c>
      <c r="Q18" s="1">
        <v>30.7681884765625</v>
      </c>
      <c r="R18" s="1">
        <v>400.10623168945313</v>
      </c>
      <c r="S18" s="1">
        <v>395.5347900390625</v>
      </c>
      <c r="T18" s="1">
        <v>14.157955169677734</v>
      </c>
      <c r="U18" s="1">
        <v>32.731060028076172</v>
      </c>
      <c r="V18" s="1">
        <v>28.413387298583984</v>
      </c>
      <c r="W18" s="1">
        <v>65.687469482421875</v>
      </c>
      <c r="X18" s="1">
        <v>299.66049194335938</v>
      </c>
      <c r="Y18" s="1">
        <v>7.0038855075836182E-2</v>
      </c>
      <c r="Z18" s="1">
        <v>0.12965647876262665</v>
      </c>
      <c r="AA18" s="1">
        <v>88.734336853027344</v>
      </c>
      <c r="AB18" s="1">
        <v>18.602783203125</v>
      </c>
      <c r="AC18" s="1">
        <v>1.3841049671173096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1.1016929850858799</v>
      </c>
      <c r="AL18">
        <f>(U18-T18)/(1000-U18)*AK18</f>
        <v>2.1154260710941428E-2</v>
      </c>
      <c r="AM18">
        <f>(P18+273.15)</f>
        <v>338.95379486083982</v>
      </c>
      <c r="AN18">
        <f>(O18+273.15)</f>
        <v>303.7975028991699</v>
      </c>
      <c r="AO18">
        <f>(Y18*AG18+Z18*AH18)*AI18</f>
        <v>1.1206216561655324E-2</v>
      </c>
      <c r="AP18">
        <f>((AO18+0.00000010773*(AN18^4-AM18^4))-AL18*44100)/(L18*51.4+0.00000043092*AM18^3)</f>
        <v>-11.336005185348847</v>
      </c>
      <c r="AQ18">
        <f>0.61365*EXP(17.502*J18/(240.97+J18))</f>
        <v>26.203552692700551</v>
      </c>
      <c r="AR18">
        <f>AQ18*1000/AA18</f>
        <v>295.30341491256172</v>
      </c>
      <c r="AS18">
        <f>(AR18-U18)</f>
        <v>262.57235488448555</v>
      </c>
      <c r="AT18">
        <f>IF(D18,P18,(O18+P18)/2)</f>
        <v>48.225648880004883</v>
      </c>
      <c r="AU18">
        <f>0.61365*EXP(17.502*AT18/(240.97+AT18))</f>
        <v>11.361899417618426</v>
      </c>
      <c r="AV18">
        <f>IF(AS18&lt;&gt;0,(1000-(AR18+U18)/2)/AS18*AL18,0)</f>
        <v>6.7351329945553345E-2</v>
      </c>
      <c r="AW18">
        <f>U18*AA18/1000</f>
        <v>2.9043689060879698</v>
      </c>
      <c r="AX18">
        <f>(AU18-AW18)</f>
        <v>8.4575305115304573</v>
      </c>
      <c r="AY18">
        <f>1/(1.6/F18+1.37/N18)</f>
        <v>4.220064118293599E-2</v>
      </c>
      <c r="AZ18">
        <f>G18*AA18*0.001</f>
        <v>26.630032527903186</v>
      </c>
      <c r="BA18">
        <f>G18/S18</f>
        <v>0.75874405311914461</v>
      </c>
      <c r="BB18">
        <f>(1-AL18*AA18/AQ18/F18)*100</f>
        <v>-4.5016450959920462</v>
      </c>
      <c r="BC18">
        <f>(S18-E18/(N18/1.35))</f>
        <v>396.70207393226673</v>
      </c>
      <c r="BD18">
        <f>E18*BB18/100/BC18</f>
        <v>3.7798198165193617E-4</v>
      </c>
    </row>
    <row r="19" spans="1:56" x14ac:dyDescent="0.35">
      <c r="A19" s="1" t="s">
        <v>0</v>
      </c>
      <c r="B19" s="1" t="s">
        <v>4194</v>
      </c>
      <c r="K19" s="1">
        <v>2.72</v>
      </c>
    </row>
    <row r="20" spans="1:56" x14ac:dyDescent="0.35">
      <c r="A20" s="1" t="s">
        <v>0</v>
      </c>
      <c r="B20" s="1" t="s">
        <v>4193</v>
      </c>
      <c r="K20" s="1">
        <v>2.72</v>
      </c>
    </row>
    <row r="21" spans="1:56" x14ac:dyDescent="0.35">
      <c r="A21" s="1">
        <v>2</v>
      </c>
      <c r="B21" s="1" t="s">
        <v>4192</v>
      </c>
      <c r="C21" s="1">
        <v>587.50000168755651</v>
      </c>
      <c r="D21" s="1">
        <v>0</v>
      </c>
      <c r="E21">
        <f>(R21-S21*(1000-T21)/(1000-U21))*AK21</f>
        <v>-3.2025345044900986</v>
      </c>
      <c r="F21">
        <f>IF(AV21&lt;&gt;0,1/(1/AV21-1/N21),0)</f>
        <v>0.14719877890174865</v>
      </c>
      <c r="G21">
        <f>((AY21-AL21/2)*S21-E21)/(AY21+AL21/2)</f>
        <v>347.10251025548268</v>
      </c>
      <c r="H21">
        <f>AL21*1000</f>
        <v>20.277647037016347</v>
      </c>
      <c r="I21">
        <f>(AQ21-AW21)</f>
        <v>11.46086847901155</v>
      </c>
      <c r="J21">
        <f>(P21+AP21*D21)</f>
        <v>52.900814056396484</v>
      </c>
      <c r="K21" s="1">
        <v>2.72</v>
      </c>
      <c r="L21">
        <f>(K21*AE21+AF21)</f>
        <v>2.140174012184143</v>
      </c>
      <c r="M21" s="1">
        <v>0.5</v>
      </c>
      <c r="N21">
        <f>L21*(M21+1)*(M21+1)/(M21*M21+1)</f>
        <v>3.8523132219314578</v>
      </c>
      <c r="O21" s="1">
        <v>30.648401260375977</v>
      </c>
      <c r="P21" s="1">
        <v>52.900814056396484</v>
      </c>
      <c r="Q21" s="1">
        <v>30.794719696044922</v>
      </c>
      <c r="R21" s="1">
        <v>400.06805419921875</v>
      </c>
      <c r="S21" s="1">
        <v>395.69140625</v>
      </c>
      <c r="T21" s="1">
        <v>14.507954597473145</v>
      </c>
      <c r="U21" s="1">
        <v>32.321044921875</v>
      </c>
      <c r="V21" s="1">
        <v>29.113773345947266</v>
      </c>
      <c r="W21" s="1">
        <v>64.860115051269531</v>
      </c>
      <c r="X21" s="1">
        <v>299.62530517578125</v>
      </c>
      <c r="Y21" s="1">
        <v>26.065254211425781</v>
      </c>
      <c r="Z21" s="1">
        <v>0.15192261338233948</v>
      </c>
      <c r="AA21" s="1">
        <v>88.73272705078125</v>
      </c>
      <c r="AB21" s="1">
        <v>18.580503463745117</v>
      </c>
      <c r="AC21" s="1">
        <v>1.3936147689819336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1.1015636219697837</v>
      </c>
      <c r="AL21">
        <f>(U21-T21)/(1000-U21)*AK21</f>
        <v>2.0277647037016348E-2</v>
      </c>
      <c r="AM21">
        <f>(P21+273.15)</f>
        <v>326.05081405639646</v>
      </c>
      <c r="AN21">
        <f>(O21+273.15)</f>
        <v>303.79840126037595</v>
      </c>
      <c r="AO21">
        <f>(Y21*AG21+Z21*AH21)*AI21</f>
        <v>4.1704405806115119</v>
      </c>
      <c r="AP21">
        <f>((AO21+0.00000010773*(AN21^4-AM21^4))-AL21*44100)/(L21*51.4+0.00000043092*AM21^3)</f>
        <v>-9.5240147741602907</v>
      </c>
      <c r="AQ21">
        <f>0.61365*EXP(17.502*J21/(240.97+J21))</f>
        <v>14.328802936060324</v>
      </c>
      <c r="AR21">
        <f>AQ21*1000/AA21</f>
        <v>161.4827292286422</v>
      </c>
      <c r="AS21">
        <f>(AR21-U21)</f>
        <v>129.1616843067672</v>
      </c>
      <c r="AT21">
        <f>IF(D21,P21,(O21+P21)/2)</f>
        <v>41.77460765838623</v>
      </c>
      <c r="AU21">
        <f>0.61365*EXP(17.502*AT21/(240.97+AT21))</f>
        <v>8.146054836314395</v>
      </c>
      <c r="AV21">
        <f>IF(AS21&lt;&gt;0,(1000-(AR21+U21)/2)/AS21*AL21,0)</f>
        <v>0.14178124783654572</v>
      </c>
      <c r="AW21">
        <f>U21*AA21/1000</f>
        <v>2.8679344570487739</v>
      </c>
      <c r="AX21">
        <f>(AU21-AW21)</f>
        <v>5.2781203792656211</v>
      </c>
      <c r="AY21">
        <f>1/(1.6/F21+1.37/N21)</f>
        <v>8.9084590974631478E-2</v>
      </c>
      <c r="AZ21">
        <f>G21*AA21*0.001</f>
        <v>30.799352301140747</v>
      </c>
      <c r="BA21">
        <f>G21/S21</f>
        <v>0.87720507641295964</v>
      </c>
      <c r="BB21">
        <f>(1-AL21*AA21/AQ21/F21)*100</f>
        <v>14.692488943844184</v>
      </c>
      <c r="BC21">
        <f>(S21-E21/(N21/1.35))</f>
        <v>396.81369857982617</v>
      </c>
      <c r="BD21">
        <f>E21*BB21/100/BC21</f>
        <v>-1.1857756667146583E-3</v>
      </c>
    </row>
    <row r="22" spans="1:56" x14ac:dyDescent="0.35">
      <c r="A22" s="1" t="s">
        <v>0</v>
      </c>
      <c r="B22" s="1" t="s">
        <v>4191</v>
      </c>
      <c r="K22" s="1">
        <v>2.72</v>
      </c>
    </row>
    <row r="23" spans="1:56" x14ac:dyDescent="0.35">
      <c r="A23" s="1" t="s">
        <v>0</v>
      </c>
      <c r="B23" s="1" t="s">
        <v>4190</v>
      </c>
      <c r="K23" s="1">
        <v>2.72</v>
      </c>
    </row>
    <row r="24" spans="1:56" x14ac:dyDescent="0.35">
      <c r="A24" s="1">
        <v>3</v>
      </c>
      <c r="B24" s="1" t="s">
        <v>4189</v>
      </c>
      <c r="C24" s="1">
        <v>790.50000168755651</v>
      </c>
      <c r="D24" s="1">
        <v>0</v>
      </c>
      <c r="E24">
        <f>(R24-S24*(1000-T24)/(1000-U24))*AK24</f>
        <v>-2.8751372610934167</v>
      </c>
      <c r="F24">
        <f>IF(AV24&lt;&gt;0,1/(1/AV24-1/N24),0)</f>
        <v>0.14407177642601979</v>
      </c>
      <c r="G24">
        <f>((AY24-AL24/2)*S24-E24)/(AY24+AL24/2)</f>
        <v>345.60964923314407</v>
      </c>
      <c r="H24">
        <f>AL24*1000</f>
        <v>19.516299369809751</v>
      </c>
      <c r="I24">
        <f>(AQ24-AW24)</f>
        <v>11.277111197859544</v>
      </c>
      <c r="J24">
        <f>(P24+AP24*D24)</f>
        <v>52.595130920410156</v>
      </c>
      <c r="K24" s="1">
        <v>2.72</v>
      </c>
      <c r="L24">
        <f>(K24*AE24+AF24)</f>
        <v>2.140174012184143</v>
      </c>
      <c r="M24" s="1">
        <v>0.5</v>
      </c>
      <c r="N24">
        <f>L24*(M24+1)*(M24+1)/(M24*M24+1)</f>
        <v>3.8523132219314578</v>
      </c>
      <c r="O24" s="1">
        <v>30.553102493286133</v>
      </c>
      <c r="P24" s="1">
        <v>52.595130920410156</v>
      </c>
      <c r="Q24" s="1">
        <v>30.739492416381836</v>
      </c>
      <c r="R24" s="1">
        <v>399.94659423828125</v>
      </c>
      <c r="S24" s="1">
        <v>395.54833984375</v>
      </c>
      <c r="T24" s="1">
        <v>14.847713470458984</v>
      </c>
      <c r="U24" s="1">
        <v>31.999300003051758</v>
      </c>
      <c r="V24" s="1">
        <v>29.955991744995117</v>
      </c>
      <c r="W24" s="1">
        <v>64.560165405273438</v>
      </c>
      <c r="X24" s="1">
        <v>299.59719848632813</v>
      </c>
      <c r="Y24" s="1">
        <v>50.349155426025391</v>
      </c>
      <c r="Z24" s="1">
        <v>0.34051012992858887</v>
      </c>
      <c r="AA24" s="1">
        <v>88.725593566894531</v>
      </c>
      <c r="AB24" s="1">
        <v>18.528167724609375</v>
      </c>
      <c r="AC24" s="1">
        <v>1.3840287923812866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1.1014602885526765</v>
      </c>
      <c r="AL24">
        <f>(U24-T24)/(1000-U24)*AK24</f>
        <v>1.951629936980975E-2</v>
      </c>
      <c r="AM24">
        <f>(P24+273.15)</f>
        <v>325.74513092041013</v>
      </c>
      <c r="AN24">
        <f>(O24+273.15)</f>
        <v>303.70310249328611</v>
      </c>
      <c r="AO24">
        <f>(Y24*AG24+Z24*AH24)*AI24</f>
        <v>8.0558646881014511</v>
      </c>
      <c r="AP24">
        <f>((AO24+0.00000010773*(AN24^4-AM24^4))-AL24*44100)/(L24*51.4+0.00000043092*AM24^3)</f>
        <v>-9.1999970602813388</v>
      </c>
      <c r="AQ24">
        <f>0.61365*EXP(17.502*J24/(240.97+J24))</f>
        <v>14.11626808435544</v>
      </c>
      <c r="AR24">
        <f>AQ24*1000/AA24</f>
        <v>159.10029470484747</v>
      </c>
      <c r="AS24">
        <f>(AR24-U24)</f>
        <v>127.10099470179571</v>
      </c>
      <c r="AT24">
        <f>IF(D24,P24,(O24+P24)/2)</f>
        <v>41.574116706848145</v>
      </c>
      <c r="AU24">
        <f>0.61365*EXP(17.502*AT24/(240.97+AT24))</f>
        <v>8.0602887040928959</v>
      </c>
      <c r="AV24">
        <f>IF(AS24&lt;&gt;0,(1000-(AR24+U24)/2)/AS24*AL24,0)</f>
        <v>0.13887791327943105</v>
      </c>
      <c r="AW24">
        <f>U24*AA24/1000</f>
        <v>2.8391568864958971</v>
      </c>
      <c r="AX24">
        <f>(AU24-AW24)</f>
        <v>5.2211318175969987</v>
      </c>
      <c r="AY24">
        <f>1/(1.6/F24+1.37/N24)</f>
        <v>8.725085265965371E-2</v>
      </c>
      <c r="AZ24">
        <f>G24*AA24*0.001</f>
        <v>30.664421270656923</v>
      </c>
      <c r="BA24">
        <f>G24/S24</f>
        <v>0.87374819818398741</v>
      </c>
      <c r="BB24">
        <f>(1-AL24*AA24/AQ24/F24)*100</f>
        <v>14.857269034871369</v>
      </c>
      <c r="BC24">
        <f>(S24-E24/(N24/1.35))</f>
        <v>396.55589947840764</v>
      </c>
      <c r="BD24">
        <f>E24*BB24/100/BC24</f>
        <v>-1.0771920896003213E-3</v>
      </c>
    </row>
    <row r="25" spans="1:56" x14ac:dyDescent="0.35">
      <c r="A25" s="1" t="s">
        <v>0</v>
      </c>
      <c r="B25" s="1" t="s">
        <v>4188</v>
      </c>
      <c r="K25" s="1">
        <v>2.72</v>
      </c>
    </row>
    <row r="26" spans="1:56" x14ac:dyDescent="0.35">
      <c r="A26" s="1" t="s">
        <v>0</v>
      </c>
      <c r="B26" s="1" t="s">
        <v>4187</v>
      </c>
      <c r="K26" s="1">
        <v>2.72</v>
      </c>
    </row>
    <row r="27" spans="1:56" x14ac:dyDescent="0.35">
      <c r="A27" s="1">
        <v>4</v>
      </c>
      <c r="B27" s="1" t="s">
        <v>4186</v>
      </c>
      <c r="C27" s="1">
        <v>994.50000168755651</v>
      </c>
      <c r="D27" s="1">
        <v>0</v>
      </c>
      <c r="E27">
        <f>(R27-S27*(1000-T27)/(1000-U27))*AK27</f>
        <v>-2.3595902590443463</v>
      </c>
      <c r="F27">
        <f>IF(AV27&lt;&gt;0,1/(1/AV27-1/N27),0)</f>
        <v>0.13978441721304211</v>
      </c>
      <c r="G27">
        <f>((AY27-AL27/2)*S27-E27)/(AY27+AL27/2)</f>
        <v>340.0157465559505</v>
      </c>
      <c r="H27">
        <f>AL27*1000</f>
        <v>19.126090443141376</v>
      </c>
      <c r="I27">
        <f>(AQ27-AW27)</f>
        <v>11.370932203849168</v>
      </c>
      <c r="J27">
        <f>(P27+AP27*D27)</f>
        <v>52.730113983154297</v>
      </c>
      <c r="K27" s="1">
        <v>2.72</v>
      </c>
      <c r="L27">
        <f>(K27*AE27+AF27)</f>
        <v>2.140174012184143</v>
      </c>
      <c r="M27" s="1">
        <v>0.5</v>
      </c>
      <c r="N27">
        <f>L27*(M27+1)*(M27+1)/(M27*M27+1)</f>
        <v>3.8523132219314578</v>
      </c>
      <c r="O27" s="1">
        <v>30.513418197631836</v>
      </c>
      <c r="P27" s="1">
        <v>52.730113983154297</v>
      </c>
      <c r="Q27" s="1">
        <v>30.697778701782227</v>
      </c>
      <c r="R27" s="1">
        <v>399.85702514648438</v>
      </c>
      <c r="S27" s="1">
        <v>395.13885498046875</v>
      </c>
      <c r="T27" s="1">
        <v>15.19251823425293</v>
      </c>
      <c r="U27" s="1">
        <v>31.997983932495117</v>
      </c>
      <c r="V27" s="1">
        <v>30.719264984130859</v>
      </c>
      <c r="W27" s="1">
        <v>64.699913024902344</v>
      </c>
      <c r="X27" s="1">
        <v>299.65451049804688</v>
      </c>
      <c r="Y27" s="1">
        <v>99.599937438964844</v>
      </c>
      <c r="Z27" s="1">
        <v>0.17156806588172913</v>
      </c>
      <c r="AA27" s="1">
        <v>88.719642639160156</v>
      </c>
      <c r="AB27" s="1">
        <v>18.441633224487305</v>
      </c>
      <c r="AC27" s="1">
        <v>1.3811002969741821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1.1016709944781133</v>
      </c>
      <c r="AL27">
        <f>(U27-T27)/(1000-U27)*AK27</f>
        <v>1.9126090443141376E-2</v>
      </c>
      <c r="AM27">
        <f>(P27+273.15)</f>
        <v>325.88011398315427</v>
      </c>
      <c r="AN27">
        <f>(O27+273.15)</f>
        <v>303.66341819763181</v>
      </c>
      <c r="AO27">
        <f>(Y27*AG27+Z27*AH27)*AI27</f>
        <v>15.935989634037242</v>
      </c>
      <c r="AP27">
        <f>((AO27+0.00000010773*(AN27^4-AM27^4))-AL27*44100)/(L27*51.4+0.00000043092*AM27^3)</f>
        <v>-9.017733306720892</v>
      </c>
      <c r="AQ27">
        <f>0.61365*EXP(17.502*J27/(240.97+J27))</f>
        <v>14.209781903513724</v>
      </c>
      <c r="AR27">
        <f>AQ27*1000/AA27</f>
        <v>160.16500383469349</v>
      </c>
      <c r="AS27">
        <f>(AR27-U27)</f>
        <v>128.16701990219838</v>
      </c>
      <c r="AT27">
        <f>IF(D27,P27,(O27+P27)/2)</f>
        <v>41.621766090393066</v>
      </c>
      <c r="AU27">
        <f>0.61365*EXP(17.502*AT27/(240.97+AT27))</f>
        <v>8.080601018807787</v>
      </c>
      <c r="AV27">
        <f>IF(AS27&lt;&gt;0,(1000-(AR27+U27)/2)/AS27*AL27,0)</f>
        <v>0.13488982668399455</v>
      </c>
      <c r="AW27">
        <f>U27*AA27/1000</f>
        <v>2.8388496996645554</v>
      </c>
      <c r="AX27">
        <f>(AU27-AW27)</f>
        <v>5.2417513191432317</v>
      </c>
      <c r="AY27">
        <f>1/(1.6/F27+1.37/N27)</f>
        <v>8.4732638883926029E-2</v>
      </c>
      <c r="AZ27">
        <f>G27*AA27*0.001</f>
        <v>30.166075526131181</v>
      </c>
      <c r="BA27">
        <f>G27/S27</f>
        <v>0.86049686653254354</v>
      </c>
      <c r="BB27">
        <f>(1-AL27*AA27/AQ27/F27)*100</f>
        <v>14.572083100117716</v>
      </c>
      <c r="BC27">
        <f>(S27-E27/(N27/1.35))</f>
        <v>395.965746945425</v>
      </c>
      <c r="BD27">
        <f>E27*BB27/100/BC27</f>
        <v>-8.6836160961573246E-4</v>
      </c>
    </row>
    <row r="28" spans="1:56" x14ac:dyDescent="0.35">
      <c r="A28" s="1" t="s">
        <v>0</v>
      </c>
      <c r="B28" s="1" t="s">
        <v>4185</v>
      </c>
      <c r="K28" s="1">
        <v>2.72</v>
      </c>
    </row>
    <row r="29" spans="1:56" x14ac:dyDescent="0.35">
      <c r="A29" s="1" t="s">
        <v>0</v>
      </c>
      <c r="B29" s="1" t="s">
        <v>4184</v>
      </c>
      <c r="K29" s="1">
        <v>2.72</v>
      </c>
    </row>
    <row r="30" spans="1:56" x14ac:dyDescent="0.35">
      <c r="A30" s="1">
        <v>5</v>
      </c>
      <c r="B30" s="1" t="s">
        <v>4183</v>
      </c>
      <c r="C30" s="1">
        <v>1198.5000016875565</v>
      </c>
      <c r="D30" s="1">
        <v>0</v>
      </c>
      <c r="E30">
        <f>(R30-S30*(1000-T30)/(1000-U30))*AK30</f>
        <v>-2.1493409503056533</v>
      </c>
      <c r="F30">
        <f>IF(AV30&lt;&gt;0,1/(1/AV30-1/N30),0)</f>
        <v>0.14240053642855291</v>
      </c>
      <c r="G30">
        <f>((AY30-AL30/2)*S30-E30)/(AY30+AL30/2)</f>
        <v>340.17502435374797</v>
      </c>
      <c r="H30">
        <f>AL30*1000</f>
        <v>18.812439390679859</v>
      </c>
      <c r="I30">
        <f>(AQ30-AW30)</f>
        <v>11.009629132709602</v>
      </c>
      <c r="J30">
        <f>(P30+AP30*D30)</f>
        <v>52.213485717773438</v>
      </c>
      <c r="K30" s="1">
        <v>2.72</v>
      </c>
      <c r="L30">
        <f>(K30*AE30+AF30)</f>
        <v>2.140174012184143</v>
      </c>
      <c r="M30" s="1">
        <v>0.5</v>
      </c>
      <c r="N30">
        <f>L30*(M30+1)*(M30+1)/(M30*M30+1)</f>
        <v>3.8523132219314578</v>
      </c>
      <c r="O30" s="1">
        <v>30.498788833618164</v>
      </c>
      <c r="P30" s="1">
        <v>52.213485717773438</v>
      </c>
      <c r="Q30" s="1">
        <v>30.668699264526367</v>
      </c>
      <c r="R30" s="1">
        <v>400.27322387695313</v>
      </c>
      <c r="S30" s="1">
        <v>395.47015380859375</v>
      </c>
      <c r="T30" s="1">
        <v>15.537899017333984</v>
      </c>
      <c r="U30" s="1">
        <v>32.069625854492188</v>
      </c>
      <c r="V30" s="1">
        <v>31.442798614501953</v>
      </c>
      <c r="W30" s="1">
        <v>64.896728515625</v>
      </c>
      <c r="X30" s="1">
        <v>299.59869384765625</v>
      </c>
      <c r="Y30" s="1">
        <v>150.57466125488281</v>
      </c>
      <c r="Z30" s="1">
        <v>0.17156669497489929</v>
      </c>
      <c r="AA30" s="1">
        <v>88.7164306640625</v>
      </c>
      <c r="AB30" s="1">
        <v>18.525888442993164</v>
      </c>
      <c r="AC30" s="1">
        <v>1.3920878171920776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1.1014657862046182</v>
      </c>
      <c r="AL30">
        <f>(U30-T30)/(1000-U30)*AK30</f>
        <v>1.881243939067986E-2</v>
      </c>
      <c r="AM30">
        <f>(P30+273.15)</f>
        <v>325.36348571777341</v>
      </c>
      <c r="AN30">
        <f>(O30+273.15)</f>
        <v>303.64878883361814</v>
      </c>
      <c r="AO30">
        <f>(Y30*AG30+Z30*AH30)*AI30</f>
        <v>24.091945262284298</v>
      </c>
      <c r="AP30">
        <f>((AO30+0.00000010773*(AN30^4-AM30^4))-AL30*44100)/(L30*51.4+0.00000043092*AM30^3)</f>
        <v>-8.7865778423249079</v>
      </c>
      <c r="AQ30">
        <f>0.61365*EXP(17.502*J30/(240.97+J30))</f>
        <v>13.854731871252085</v>
      </c>
      <c r="AR30">
        <f>AQ30*1000/AA30</f>
        <v>156.16872508898624</v>
      </c>
      <c r="AS30">
        <f>(AR30-U30)</f>
        <v>124.09909923449405</v>
      </c>
      <c r="AT30">
        <f>IF(D30,P30,(O30+P30)/2)</f>
        <v>41.356137275695801</v>
      </c>
      <c r="AU30">
        <f>0.61365*EXP(17.502*AT30/(240.97+AT30))</f>
        <v>7.9679296947049947</v>
      </c>
      <c r="AV30">
        <f>IF(AS30&lt;&gt;0,(1000-(AR30+U30)/2)/AS30*AL30,0)</f>
        <v>0.13732434974741645</v>
      </c>
      <c r="AW30">
        <f>U30*AA30/1000</f>
        <v>2.8451027385424821</v>
      </c>
      <c r="AX30">
        <f>(AU30-AW30)</f>
        <v>5.1228269561625126</v>
      </c>
      <c r="AY30">
        <f>1/(1.6/F30+1.37/N30)</f>
        <v>8.6269790130471896E-2</v>
      </c>
      <c r="AZ30">
        <f>G30*AA30*0.001</f>
        <v>30.179113961725058</v>
      </c>
      <c r="BA30">
        <f>G30/S30</f>
        <v>0.86017875452212145</v>
      </c>
      <c r="BB30">
        <f>(1-AL30*AA30/AQ30/F30)*100</f>
        <v>15.406026755083857</v>
      </c>
      <c r="BC30">
        <f>(S30-E30/(N30/1.35))</f>
        <v>396.22336625933468</v>
      </c>
      <c r="BD30">
        <f>E30*BB30/100/BC30</f>
        <v>-8.3571053617603633E-4</v>
      </c>
    </row>
    <row r="31" spans="1:56" x14ac:dyDescent="0.35">
      <c r="A31" s="1" t="s">
        <v>0</v>
      </c>
      <c r="B31" s="1" t="s">
        <v>4182</v>
      </c>
      <c r="K31" s="1">
        <v>2.72</v>
      </c>
    </row>
    <row r="32" spans="1:56" x14ac:dyDescent="0.35">
      <c r="A32" s="1" t="s">
        <v>0</v>
      </c>
      <c r="B32" s="1" t="s">
        <v>4181</v>
      </c>
      <c r="K32" s="1">
        <v>2.72</v>
      </c>
    </row>
    <row r="33" spans="1:56" x14ac:dyDescent="0.35">
      <c r="A33" s="1">
        <v>6</v>
      </c>
      <c r="B33" s="1" t="s">
        <v>4180</v>
      </c>
      <c r="C33" s="1">
        <v>1402.5000016875565</v>
      </c>
      <c r="D33" s="1">
        <v>0</v>
      </c>
      <c r="E33">
        <f>(R33-S33*(1000-T33)/(1000-U33))*AK33</f>
        <v>-1.9354612343659823</v>
      </c>
      <c r="F33">
        <f>IF(AV33&lt;&gt;0,1/(1/AV33-1/N33),0)</f>
        <v>0.1399023885974883</v>
      </c>
      <c r="G33">
        <f>((AY33-AL33/2)*S33-E33)/(AY33+AL33/2)</f>
        <v>336.9234271106144</v>
      </c>
      <c r="H33">
        <f>AL33*1000</f>
        <v>18.734488686776913</v>
      </c>
      <c r="I33">
        <f>(AQ33-AW33)</f>
        <v>11.140104263751905</v>
      </c>
      <c r="J33">
        <f>(P33+AP33*D33)</f>
        <v>52.43841552734375</v>
      </c>
      <c r="K33" s="1">
        <v>2.72</v>
      </c>
      <c r="L33">
        <f>(K33*AE33+AF33)</f>
        <v>2.140174012184143</v>
      </c>
      <c r="M33" s="1">
        <v>0.5</v>
      </c>
      <c r="N33">
        <f>L33*(M33+1)*(M33+1)/(M33*M33+1)</f>
        <v>3.8523132219314578</v>
      </c>
      <c r="O33" s="1">
        <v>30.488975524902344</v>
      </c>
      <c r="P33" s="1">
        <v>52.43841552734375</v>
      </c>
      <c r="Q33" s="1">
        <v>30.650634765625</v>
      </c>
      <c r="R33" s="1">
        <v>399.90121459960938</v>
      </c>
      <c r="S33" s="1">
        <v>394.942138671875</v>
      </c>
      <c r="T33" s="1">
        <v>15.877016067504883</v>
      </c>
      <c r="U33" s="1">
        <v>32.331790924072266</v>
      </c>
      <c r="V33" s="1">
        <v>32.145954132080078</v>
      </c>
      <c r="W33" s="1">
        <v>65.461685180664063</v>
      </c>
      <c r="X33" s="1">
        <v>299.67138671875</v>
      </c>
      <c r="Y33" s="1">
        <v>300.66018676757813</v>
      </c>
      <c r="Z33" s="1">
        <v>9.167780727148056E-2</v>
      </c>
      <c r="AA33" s="1">
        <v>88.713279724121094</v>
      </c>
      <c r="AB33" s="1">
        <v>18.536310195922852</v>
      </c>
      <c r="AC33" s="1">
        <v>1.3844906091690063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1.1017330394071689</v>
      </c>
      <c r="AL33">
        <f>(U33-T33)/(1000-U33)*AK33</f>
        <v>1.8734488686776914E-2</v>
      </c>
      <c r="AM33">
        <f>(P33+273.15)</f>
        <v>325.58841552734373</v>
      </c>
      <c r="AN33">
        <f>(O33+273.15)</f>
        <v>303.63897552490232</v>
      </c>
      <c r="AO33">
        <f>(Y33*AG33+Z33*AH33)*AI33</f>
        <v>48.105628807567882</v>
      </c>
      <c r="AP33">
        <f>((AO33+0.00000010773*(AN33^4-AM33^4))-AL33*44100)/(L33*51.4+0.00000043092*AM33^3)</f>
        <v>-8.5922953776618876</v>
      </c>
      <c r="AQ33">
        <f>0.61365*EXP(17.502*J33/(240.97+J33))</f>
        <v>14.008363475980927</v>
      </c>
      <c r="AR33">
        <f>AQ33*1000/AA33</f>
        <v>157.90604878484794</v>
      </c>
      <c r="AS33">
        <f>(AR33-U33)</f>
        <v>125.57425786077567</v>
      </c>
      <c r="AT33">
        <f>IF(D33,P33,(O33+P33)/2)</f>
        <v>41.463695526123047</v>
      </c>
      <c r="AU33">
        <f>0.61365*EXP(17.502*AT33/(240.97+AT33))</f>
        <v>8.0133874718539619</v>
      </c>
      <c r="AV33">
        <f>IF(AS33&lt;&gt;0,(1000-(AR33+U33)/2)/AS33*AL33,0)</f>
        <v>0.13499967786120887</v>
      </c>
      <c r="AW33">
        <f>U33*AA33/1000</f>
        <v>2.8682592122290225</v>
      </c>
      <c r="AX33">
        <f>(AU33-AW33)</f>
        <v>5.1451282596249399</v>
      </c>
      <c r="AY33">
        <f>1/(1.6/F33+1.37/N33)</f>
        <v>8.4801992571582926E-2</v>
      </c>
      <c r="AZ33">
        <f>G33*AA33*0.001</f>
        <v>29.889582234873458</v>
      </c>
      <c r="BA33">
        <f>G33/S33</f>
        <v>0.85309566673141557</v>
      </c>
      <c r="BB33">
        <f>(1-AL33*AA33/AQ33/F33)*100</f>
        <v>15.195685366292434</v>
      </c>
      <c r="BC33">
        <f>(S33-E33/(N33/1.35))</f>
        <v>395.62039937287898</v>
      </c>
      <c r="BD33">
        <f>E33*BB33/100/BC33</f>
        <v>-7.4340605294120335E-4</v>
      </c>
    </row>
    <row r="34" spans="1:56" x14ac:dyDescent="0.35">
      <c r="A34" s="1" t="s">
        <v>0</v>
      </c>
      <c r="B34" s="1" t="s">
        <v>4179</v>
      </c>
      <c r="K34" s="1">
        <v>2.72</v>
      </c>
    </row>
    <row r="35" spans="1:56" x14ac:dyDescent="0.35">
      <c r="A35" s="1" t="s">
        <v>0</v>
      </c>
      <c r="B35" s="1" t="s">
        <v>4178</v>
      </c>
      <c r="K35" s="1">
        <v>2.72</v>
      </c>
    </row>
    <row r="36" spans="1:56" x14ac:dyDescent="0.35">
      <c r="A36" s="1">
        <v>7</v>
      </c>
      <c r="B36" s="1" t="s">
        <v>4177</v>
      </c>
      <c r="C36" s="1">
        <v>1606.0000016763806</v>
      </c>
      <c r="D36" s="1">
        <v>0</v>
      </c>
      <c r="E36">
        <f>(R36-S36*(1000-T36)/(1000-U36))*AK36</f>
        <v>-1.9091484031921708</v>
      </c>
      <c r="F36">
        <f>IF(AV36&lt;&gt;0,1/(1/AV36-1/N36),0)</f>
        <v>0.14184237090791227</v>
      </c>
      <c r="G36">
        <f>((AY36-AL36/2)*S36-E36)/(AY36+AL36/2)</f>
        <v>336.52024841964402</v>
      </c>
      <c r="H36">
        <f>AL36*1000</f>
        <v>18.932533436001147</v>
      </c>
      <c r="I36">
        <f>(AQ36-AW36)</f>
        <v>11.10506312450172</v>
      </c>
      <c r="J36">
        <f>(P36+AP36*D36)</f>
        <v>52.452545166015625</v>
      </c>
      <c r="K36" s="1">
        <v>2.72</v>
      </c>
      <c r="L36">
        <f>(K36*AE36+AF36)</f>
        <v>2.140174012184143</v>
      </c>
      <c r="M36" s="1">
        <v>0.5</v>
      </c>
      <c r="N36">
        <f>L36*(M36+1)*(M36+1)/(M36*M36+1)</f>
        <v>3.8523132219314578</v>
      </c>
      <c r="O36" s="1">
        <v>30.51202392578125</v>
      </c>
      <c r="P36" s="1">
        <v>52.452545166015625</v>
      </c>
      <c r="Q36" s="1">
        <v>30.654027938842773</v>
      </c>
      <c r="R36" s="1">
        <v>399.91946411132813</v>
      </c>
      <c r="S36" s="1">
        <v>394.86599731445313</v>
      </c>
      <c r="T36" s="1">
        <v>16.214611053466797</v>
      </c>
      <c r="U36" s="1">
        <v>32.837348937988281</v>
      </c>
      <c r="V36" s="1">
        <v>32.78497314453125</v>
      </c>
      <c r="W36" s="1">
        <v>66.395156860351563</v>
      </c>
      <c r="X36" s="1">
        <v>299.62261962890625</v>
      </c>
      <c r="Y36" s="1">
        <v>500.92532348632813</v>
      </c>
      <c r="Z36" s="1">
        <v>0.1217995211482048</v>
      </c>
      <c r="AA36" s="1">
        <v>88.7099609375</v>
      </c>
      <c r="AB36" s="1">
        <v>18.69807243347168</v>
      </c>
      <c r="AC36" s="1">
        <v>1.3892885446548462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1.1015537486356843</v>
      </c>
      <c r="AL36">
        <f>(U36-T36)/(1000-U36)*AK36</f>
        <v>1.8932533436001146E-2</v>
      </c>
      <c r="AM36">
        <f>(P36+273.15)</f>
        <v>325.6025451660156</v>
      </c>
      <c r="AN36">
        <f>(O36+273.15)</f>
        <v>303.66202392578123</v>
      </c>
      <c r="AO36">
        <f>(Y36*AG36+Z36*AH36)*AI36</f>
        <v>80.148049966363942</v>
      </c>
      <c r="AP36">
        <f>((AO36+0.00000010773*(AN36^4-AM36^4))-AL36*44100)/(L36*51.4+0.00000043092*AM36^3)</f>
        <v>-8.4049700705028236</v>
      </c>
      <c r="AQ36">
        <f>0.61365*EXP(17.502*J36/(240.97+J36))</f>
        <v>14.018063066081718</v>
      </c>
      <c r="AR36">
        <f>AQ36*1000/AA36</f>
        <v>158.02129679617431</v>
      </c>
      <c r="AS36">
        <f>(AR36-U36)</f>
        <v>125.18394785818603</v>
      </c>
      <c r="AT36">
        <f>IF(D36,P36,(O36+P36)/2)</f>
        <v>41.482284545898438</v>
      </c>
      <c r="AU36">
        <f>0.61365*EXP(17.502*AT36/(240.97+AT36))</f>
        <v>8.0212665445783404</v>
      </c>
      <c r="AV36">
        <f>IF(AS36&lt;&gt;0,(1000-(AR36+U36)/2)/AS36*AL36,0)</f>
        <v>0.1368051965372275</v>
      </c>
      <c r="AW36">
        <f>U36*AA36/1000</f>
        <v>2.9129999415799976</v>
      </c>
      <c r="AX36">
        <f>(AU36-AW36)</f>
        <v>5.1082666029983432</v>
      </c>
      <c r="AY36">
        <f>1/(1.6/F36+1.37/N36)</f>
        <v>8.594197465601508E-2</v>
      </c>
      <c r="AZ36">
        <f>G36*AA36*0.001</f>
        <v>29.852698091984418</v>
      </c>
      <c r="BA36">
        <f>G36/S36</f>
        <v>0.85223911582251222</v>
      </c>
      <c r="BB36">
        <f>(1-AL36*AA36/AQ36/F36)*100</f>
        <v>15.532988452577978</v>
      </c>
      <c r="BC36">
        <f>(S36-E36/(N36/1.35))</f>
        <v>395.53503697863113</v>
      </c>
      <c r="BD36">
        <f>E36*BB36/100/BC36</f>
        <v>-7.4973838797102023E-4</v>
      </c>
    </row>
    <row r="37" spans="1:56" x14ac:dyDescent="0.35">
      <c r="A37" s="1" t="s">
        <v>0</v>
      </c>
      <c r="B37" s="1" t="s">
        <v>4176</v>
      </c>
      <c r="K37" s="1">
        <v>2.72</v>
      </c>
    </row>
    <row r="38" spans="1:56" x14ac:dyDescent="0.35">
      <c r="A38" s="1" t="s">
        <v>0</v>
      </c>
      <c r="B38" s="1" t="s">
        <v>4175</v>
      </c>
      <c r="K38" s="1">
        <v>2.72</v>
      </c>
    </row>
    <row r="39" spans="1:56" x14ac:dyDescent="0.35">
      <c r="A39" s="1">
        <v>8</v>
      </c>
      <c r="B39" s="1" t="s">
        <v>4174</v>
      </c>
      <c r="C39" s="1">
        <v>1810.0000016763806</v>
      </c>
      <c r="D39" s="1">
        <v>0</v>
      </c>
      <c r="E39">
        <f>(R39-S39*(1000-T39)/(1000-U39))*AK39</f>
        <v>-1.8633950452005374</v>
      </c>
      <c r="F39">
        <f>IF(AV39&lt;&gt;0,1/(1/AV39-1/N39),0)</f>
        <v>0.15742103468904919</v>
      </c>
      <c r="G39">
        <f>((AY39-AL39/2)*S39-E39)/(AY39+AL39/2)</f>
        <v>339.6063691794028</v>
      </c>
      <c r="H39">
        <f>AL39*1000</f>
        <v>19.356359628113818</v>
      </c>
      <c r="I39">
        <f>(AQ39-AW39)</f>
        <v>10.312482813971318</v>
      </c>
      <c r="J39">
        <f>(P39+AP39*D39)</f>
        <v>51.363059997558594</v>
      </c>
      <c r="K39" s="1">
        <v>2.72</v>
      </c>
      <c r="L39">
        <f>(K39*AE39+AF39)</f>
        <v>2.140174012184143</v>
      </c>
      <c r="M39" s="1">
        <v>0.5</v>
      </c>
      <c r="N39">
        <f>L39*(M39+1)*(M39+1)/(M39*M39+1)</f>
        <v>3.8523132219314578</v>
      </c>
      <c r="O39" s="1">
        <v>30.556118011474609</v>
      </c>
      <c r="P39" s="1">
        <v>51.363059997558594</v>
      </c>
      <c r="Q39" s="1">
        <v>30.682041168212891</v>
      </c>
      <c r="R39" s="1">
        <v>400.01541137695313</v>
      </c>
      <c r="S39" s="1">
        <v>394.77081298828125</v>
      </c>
      <c r="T39" s="1">
        <v>16.550313949584961</v>
      </c>
      <c r="U39" s="1">
        <v>33.530857086181641</v>
      </c>
      <c r="V39" s="1">
        <v>33.378376007080078</v>
      </c>
      <c r="W39" s="1">
        <v>67.624427795410156</v>
      </c>
      <c r="X39" s="1">
        <v>299.66015625</v>
      </c>
      <c r="Y39" s="1">
        <v>749.56488037109375</v>
      </c>
      <c r="Z39" s="1">
        <v>0.12310793250799179</v>
      </c>
      <c r="AA39" s="1">
        <v>88.7071533203125</v>
      </c>
      <c r="AB39" s="1">
        <v>18.793441772460938</v>
      </c>
      <c r="AC39" s="1">
        <v>1.3852109909057617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1.1016917509191175</v>
      </c>
      <c r="AL39">
        <f>(U39-T39)/(1000-U39)*AK39</f>
        <v>1.9356359628113818E-2</v>
      </c>
      <c r="AM39">
        <f>(P39+273.15)</f>
        <v>324.51305999755857</v>
      </c>
      <c r="AN39">
        <f>(O39+273.15)</f>
        <v>303.70611801147459</v>
      </c>
      <c r="AO39">
        <f>(Y39*AG39+Z39*AH39)*AI39</f>
        <v>119.93037817872209</v>
      </c>
      <c r="AP39">
        <f>((AO39+0.00000010773*(AN39^4-AM39^4))-AL39*44100)/(L39*51.4+0.00000043092*AM39^3)</f>
        <v>-8.1123571074106362</v>
      </c>
      <c r="AQ39">
        <f>0.61365*EXP(17.502*J39/(240.97+J39))</f>
        <v>13.286909694476719</v>
      </c>
      <c r="AR39">
        <f>AQ39*1000/AA39</f>
        <v>149.7839711584368</v>
      </c>
      <c r="AS39">
        <f>(AR39-U39)</f>
        <v>116.25311407225516</v>
      </c>
      <c r="AT39">
        <f>IF(D39,P39,(O39+P39)/2)</f>
        <v>40.959589004516602</v>
      </c>
      <c r="AU39">
        <f>0.61365*EXP(17.502*AT39/(240.97+AT39))</f>
        <v>7.8022589256135157</v>
      </c>
      <c r="AV39">
        <f>IF(AS39&lt;&gt;0,(1000-(AR39+U39)/2)/AS39*AL39,0)</f>
        <v>0.15124072931802515</v>
      </c>
      <c r="AW39">
        <f>U39*AA39/1000</f>
        <v>2.9744268805054017</v>
      </c>
      <c r="AX39">
        <f>(AU39-AW39)</f>
        <v>4.8278320451081136</v>
      </c>
      <c r="AY39">
        <f>1/(1.6/F39+1.37/N39)</f>
        <v>9.5061945939799983E-2</v>
      </c>
      <c r="AZ39">
        <f>G39*AA39*0.001</f>
        <v>30.125514259351934</v>
      </c>
      <c r="BA39">
        <f>G39/S39</f>
        <v>0.86026210146767867</v>
      </c>
      <c r="BB39">
        <f>(1-AL39*AA39/AQ39/F39)*100</f>
        <v>17.908993750323678</v>
      </c>
      <c r="BC39">
        <f>(S39-E39/(N39/1.35))</f>
        <v>395.42381890085846</v>
      </c>
      <c r="BD39">
        <f>E39*BB39/100/BC39</f>
        <v>-8.4394334948364644E-4</v>
      </c>
    </row>
    <row r="40" spans="1:56" x14ac:dyDescent="0.35">
      <c r="A40" s="1" t="s">
        <v>0</v>
      </c>
      <c r="B40" s="1" t="s">
        <v>4173</v>
      </c>
      <c r="K40" s="1">
        <v>2.72</v>
      </c>
    </row>
    <row r="41" spans="1:56" x14ac:dyDescent="0.35">
      <c r="A41" s="1" t="s">
        <v>0</v>
      </c>
      <c r="B41" s="1" t="s">
        <v>4172</v>
      </c>
      <c r="K41" s="1">
        <v>2.72</v>
      </c>
    </row>
    <row r="42" spans="1:56" x14ac:dyDescent="0.35">
      <c r="A42" s="1">
        <v>9</v>
      </c>
      <c r="B42" s="1" t="s">
        <v>4171</v>
      </c>
      <c r="C42" s="1">
        <v>2014.5000016652048</v>
      </c>
      <c r="D42" s="1">
        <v>0</v>
      </c>
      <c r="E42">
        <f>(R42-S42*(1000-T42)/(1000-U42))*AK42</f>
        <v>-1.6132309285697806</v>
      </c>
      <c r="F42">
        <f>IF(AV42&lt;&gt;0,1/(1/AV42-1/N42),0)</f>
        <v>0.16318955370658328</v>
      </c>
      <c r="G42">
        <f>((AY42-AL42/2)*S42-E42)/(AY42+AL42/2)</f>
        <v>337.05820751867407</v>
      </c>
      <c r="H42">
        <f>AL42*1000</f>
        <v>19.874429484887632</v>
      </c>
      <c r="I42">
        <f>(AQ42-AW42)</f>
        <v>10.225017315492938</v>
      </c>
      <c r="J42">
        <f>(P42+AP42*D42)</f>
        <v>51.332180023193359</v>
      </c>
      <c r="K42" s="1">
        <v>2.72</v>
      </c>
      <c r="L42">
        <f>(K42*AE42+AF42)</f>
        <v>2.140174012184143</v>
      </c>
      <c r="M42" s="1">
        <v>0.5</v>
      </c>
      <c r="N42">
        <f>L42*(M42+1)*(M42+1)/(M42*M42+1)</f>
        <v>3.8523132219314578</v>
      </c>
      <c r="O42" s="1">
        <v>30.682445526123047</v>
      </c>
      <c r="P42" s="1">
        <v>51.332180023193359</v>
      </c>
      <c r="Q42" s="1">
        <v>30.755573272705078</v>
      </c>
      <c r="R42" s="1">
        <v>400.1845703125</v>
      </c>
      <c r="S42" s="1">
        <v>394.53164672851563</v>
      </c>
      <c r="T42" s="1">
        <v>16.870412826538086</v>
      </c>
      <c r="U42" s="1">
        <v>34.291488647460938</v>
      </c>
      <c r="V42" s="1">
        <v>33.776371002197266</v>
      </c>
      <c r="W42" s="1">
        <v>68.655227661132813</v>
      </c>
      <c r="X42" s="1">
        <v>299.6640625</v>
      </c>
      <c r="Y42" s="1">
        <v>1000.0216064453125</v>
      </c>
      <c r="Z42" s="1">
        <v>2.6193168014287949E-2</v>
      </c>
      <c r="AA42" s="1">
        <v>88.700057983398438</v>
      </c>
      <c r="AB42" s="1">
        <v>18.886785507202148</v>
      </c>
      <c r="AC42" s="1">
        <v>1.3820775747299194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1.1017061121323526</v>
      </c>
      <c r="AL42">
        <f>(U42-T42)/(1000-U42)*AK42</f>
        <v>1.9874429484887633E-2</v>
      </c>
      <c r="AM42">
        <f>(P42+273.15)</f>
        <v>324.48218002319334</v>
      </c>
      <c r="AN42">
        <f>(O42+273.15)</f>
        <v>303.83244552612302</v>
      </c>
      <c r="AO42">
        <f>(Y42*AG42+Z42*AH42)*AI42</f>
        <v>160.00345345489404</v>
      </c>
      <c r="AP42">
        <f>((AO42+0.00000010773*(AN42^4-AM42^4))-AL42*44100)/(L42*51.4+0.00000043092*AM42^3)</f>
        <v>-7.9586400080057613</v>
      </c>
      <c r="AQ42">
        <f>0.61365*EXP(17.502*J42/(240.97+J42))</f>
        <v>13.266674346859771</v>
      </c>
      <c r="AR42">
        <f>AQ42*1000/AA42</f>
        <v>149.56782045557208</v>
      </c>
      <c r="AS42">
        <f>(AR42-U42)</f>
        <v>115.27633180811114</v>
      </c>
      <c r="AT42">
        <f>IF(D42,P42,(O42+P42)/2)</f>
        <v>41.007312774658203</v>
      </c>
      <c r="AU42">
        <f>0.61365*EXP(17.502*AT42/(240.97+AT42))</f>
        <v>7.8220377660279938</v>
      </c>
      <c r="AV42">
        <f>IF(AS42&lt;&gt;0,(1000-(AR42+U42)/2)/AS42*AL42,0)</f>
        <v>0.15655754971432548</v>
      </c>
      <c r="AW42">
        <f>U42*AA42/1000</f>
        <v>3.0416570313668343</v>
      </c>
      <c r="AX42">
        <f>(AU42-AW42)</f>
        <v>4.7803807346611595</v>
      </c>
      <c r="AY42">
        <f>1/(1.6/F42+1.37/N42)</f>
        <v>9.8423456717534871E-2</v>
      </c>
      <c r="AZ42">
        <f>G42*AA42*0.001</f>
        <v>29.897082550686733</v>
      </c>
      <c r="BA42">
        <f>G42/S42</f>
        <v>0.85432489462780647</v>
      </c>
      <c r="BB42">
        <f>(1-AL42*AA42/AQ42/F42)*100</f>
        <v>18.573803129416987</v>
      </c>
      <c r="BC42">
        <f>(S42-E42/(N42/1.35))</f>
        <v>395.09698542973297</v>
      </c>
      <c r="BD42">
        <f>E42*BB42/100/BC42</f>
        <v>-7.5839185755748214E-4</v>
      </c>
    </row>
    <row r="43" spans="1:56" x14ac:dyDescent="0.35">
      <c r="A43" s="1" t="s">
        <v>0</v>
      </c>
      <c r="B43" s="1" t="s">
        <v>4170</v>
      </c>
      <c r="K43" s="1">
        <v>2.72</v>
      </c>
    </row>
    <row r="44" spans="1:56" x14ac:dyDescent="0.35">
      <c r="A44" s="1" t="s">
        <v>0</v>
      </c>
      <c r="B44" s="1" t="s">
        <v>4169</v>
      </c>
      <c r="K44" s="1">
        <v>2.72</v>
      </c>
    </row>
    <row r="45" spans="1:56" x14ac:dyDescent="0.35">
      <c r="A45" s="1">
        <v>10</v>
      </c>
      <c r="B45" s="1" t="s">
        <v>4168</v>
      </c>
      <c r="C45" s="1">
        <v>2219.5000016652048</v>
      </c>
      <c r="D45" s="1">
        <v>0</v>
      </c>
      <c r="E45">
        <f>(R45-S45*(1000-T45)/(1000-U45))*AK45</f>
        <v>-2.013660284372166</v>
      </c>
      <c r="F45">
        <f>IF(AV45&lt;&gt;0,1/(1/AV45-1/N45),0)</f>
        <v>0.18330006416018407</v>
      </c>
      <c r="G45">
        <f>((AY45-AL45/2)*S45-E45)/(AY45+AL45/2)</f>
        <v>344.21071958801167</v>
      </c>
      <c r="H45">
        <f>AL45*1000</f>
        <v>20.452976429960771</v>
      </c>
      <c r="I45">
        <f>(AQ45-AW45)</f>
        <v>9.4509947393288716</v>
      </c>
      <c r="J45">
        <f>(P45+AP45*D45)</f>
        <v>50.232501983642578</v>
      </c>
      <c r="K45" s="1">
        <v>2.72</v>
      </c>
      <c r="L45">
        <f>(K45*AE45+AF45)</f>
        <v>2.140174012184143</v>
      </c>
      <c r="M45" s="1">
        <v>0.5</v>
      </c>
      <c r="N45">
        <f>L45*(M45+1)*(M45+1)/(M45*M45+1)</f>
        <v>3.8523132219314578</v>
      </c>
      <c r="O45" s="1">
        <v>30.715871810913086</v>
      </c>
      <c r="P45" s="1">
        <v>50.232501983642578</v>
      </c>
      <c r="Q45" s="1">
        <v>30.805692672729492</v>
      </c>
      <c r="R45" s="1">
        <v>400.04684448242188</v>
      </c>
      <c r="S45" s="1">
        <v>394.55032348632813</v>
      </c>
      <c r="T45" s="1">
        <v>17.178293228149414</v>
      </c>
      <c r="U45" s="1">
        <v>35.090141296386719</v>
      </c>
      <c r="V45" s="1">
        <v>34.323478698730469</v>
      </c>
      <c r="W45" s="1">
        <v>70.112655639648438</v>
      </c>
      <c r="X45" s="1">
        <v>299.68966674804688</v>
      </c>
      <c r="Y45" s="1">
        <v>1251.100830078125</v>
      </c>
      <c r="Z45" s="1">
        <v>0.29467734694480896</v>
      </c>
      <c r="AA45" s="1">
        <v>88.690574645996094</v>
      </c>
      <c r="AB45" s="1">
        <v>19.172367095947266</v>
      </c>
      <c r="AC45" s="1">
        <v>1.3797149658203125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1.1018002453972309</v>
      </c>
      <c r="AL45">
        <f>(U45-T45)/(1000-U45)*AK45</f>
        <v>2.045297642996077E-2</v>
      </c>
      <c r="AM45">
        <f>(P45+273.15)</f>
        <v>323.38250198364256</v>
      </c>
      <c r="AN45">
        <f>(O45+273.15)</f>
        <v>303.86587181091306</v>
      </c>
      <c r="AO45">
        <f>(Y45*AG45+Z45*AH45)*AI45</f>
        <v>200.17612833821477</v>
      </c>
      <c r="AP45">
        <f>((AO45+0.00000010773*(AN45^4-AM45^4))-AL45*44100)/(L45*51.4+0.00000043092*AM45^3)</f>
        <v>-7.7179628667969329</v>
      </c>
      <c r="AQ45">
        <f>0.61365*EXP(17.502*J45/(240.97+J45))</f>
        <v>12.563159535314607</v>
      </c>
      <c r="AR45">
        <f>AQ45*1000/AA45</f>
        <v>141.65157442557813</v>
      </c>
      <c r="AS45">
        <f>(AR45-U45)</f>
        <v>106.56143312919141</v>
      </c>
      <c r="AT45">
        <f>IF(D45,P45,(O45+P45)/2)</f>
        <v>40.474186897277832</v>
      </c>
      <c r="AU45">
        <f>0.61365*EXP(17.502*AT45/(240.97+AT45))</f>
        <v>7.603535354652311</v>
      </c>
      <c r="AV45">
        <f>IF(AS45&lt;&gt;0,(1000-(AR45+U45)/2)/AS45*AL45,0)</f>
        <v>0.17497446129904695</v>
      </c>
      <c r="AW45">
        <f>U45*AA45/1000</f>
        <v>3.1121647959857364</v>
      </c>
      <c r="AX45">
        <f>(AU45-AW45)</f>
        <v>4.4913705586665742</v>
      </c>
      <c r="AY45">
        <f>1/(1.6/F45+1.37/N45)</f>
        <v>0.11007775960071699</v>
      </c>
      <c r="AZ45">
        <f>G45*AA45*0.001</f>
        <v>30.52824651957258</v>
      </c>
      <c r="BA45">
        <f>G45/S45</f>
        <v>0.87241271670111609</v>
      </c>
      <c r="BB45">
        <f>(1-AL45*AA45/AQ45/F45)*100</f>
        <v>21.227887056077364</v>
      </c>
      <c r="BC45">
        <f>(S45-E45/(N45/1.35))</f>
        <v>395.25598816811623</v>
      </c>
      <c r="BD45">
        <f>E45*BB45/100/BC45</f>
        <v>-1.0814700944588777E-3</v>
      </c>
    </row>
    <row r="46" spans="1:56" x14ac:dyDescent="0.35">
      <c r="A46" s="1" t="s">
        <v>0</v>
      </c>
      <c r="B46" s="1" t="s">
        <v>4167</v>
      </c>
      <c r="K46" s="1">
        <v>2.72</v>
      </c>
    </row>
    <row r="47" spans="1:56" x14ac:dyDescent="0.35">
      <c r="A47" s="1" t="s">
        <v>0</v>
      </c>
      <c r="B47" s="1" t="s">
        <v>4166</v>
      </c>
      <c r="K47" s="1">
        <v>2.72</v>
      </c>
    </row>
    <row r="48" spans="1:56" x14ac:dyDescent="0.35">
      <c r="A48" s="1">
        <v>11</v>
      </c>
      <c r="B48" s="1" t="s">
        <v>4165</v>
      </c>
      <c r="C48" s="1">
        <v>2424.0000016540289</v>
      </c>
      <c r="D48" s="1">
        <v>0</v>
      </c>
      <c r="E48">
        <f>(R48-S48*(1000-T48)/(1000-U48))*AK48</f>
        <v>-2.0728818991405662</v>
      </c>
      <c r="F48">
        <f>IF(AV48&lt;&gt;0,1/(1/AV48-1/N48),0)</f>
        <v>0.19679191628355927</v>
      </c>
      <c r="G48">
        <f>((AY48-AL48/2)*S48-E48)/(AY48+AL48/2)</f>
        <v>344.8271306932325</v>
      </c>
      <c r="H48">
        <f>AL48*1000</f>
        <v>21.377361579787618</v>
      </c>
      <c r="I48">
        <f>(AQ48-AW48)</f>
        <v>9.23260413565988</v>
      </c>
      <c r="J48">
        <f>(P48+AP48*D48)</f>
        <v>50.036731719970703</v>
      </c>
      <c r="K48" s="1">
        <v>2.72</v>
      </c>
      <c r="L48">
        <f>(K48*AE48+AF48)</f>
        <v>2.140174012184143</v>
      </c>
      <c r="M48" s="1">
        <v>0.5</v>
      </c>
      <c r="N48">
        <f>L48*(M48+1)*(M48+1)/(M48*M48+1)</f>
        <v>3.8523132219314578</v>
      </c>
      <c r="O48" s="1">
        <v>30.841567993164063</v>
      </c>
      <c r="P48" s="1">
        <v>50.036731719970703</v>
      </c>
      <c r="Q48" s="1">
        <v>30.899572372436523</v>
      </c>
      <c r="R48" s="1">
        <v>400.04608154296875</v>
      </c>
      <c r="S48" s="1">
        <v>394.27670288085938</v>
      </c>
      <c r="T48" s="1">
        <v>17.477752685546875</v>
      </c>
      <c r="U48" s="1">
        <v>36.180885314941406</v>
      </c>
      <c r="V48" s="1">
        <v>34.670318603515625</v>
      </c>
      <c r="W48" s="1">
        <v>71.771400451660156</v>
      </c>
      <c r="X48" s="1">
        <v>299.64303588867188</v>
      </c>
      <c r="Y48" s="1">
        <v>1601.1104736328125</v>
      </c>
      <c r="Z48" s="1">
        <v>0.1506119966506958</v>
      </c>
      <c r="AA48" s="1">
        <v>88.686195373535156</v>
      </c>
      <c r="AB48" s="1">
        <v>19.294717788696289</v>
      </c>
      <c r="AC48" s="1">
        <v>1.3730833530426025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1.1016288084142345</v>
      </c>
      <c r="AL48">
        <f>(U48-T48)/(1000-U48)*AK48</f>
        <v>2.1377361579787618E-2</v>
      </c>
      <c r="AM48">
        <f>(P48+273.15)</f>
        <v>323.18673171997068</v>
      </c>
      <c r="AN48">
        <f>(O48+273.15)</f>
        <v>303.99156799316404</v>
      </c>
      <c r="AO48">
        <f>(Y48*AG48+Z48*AH48)*AI48</f>
        <v>256.17767005523274</v>
      </c>
      <c r="AP48">
        <f>((AO48+0.00000010773*(AN48^4-AM48^4))-AL48*44100)/(L48*51.4+0.00000043092*AM48^3)</f>
        <v>-7.5621795447659164</v>
      </c>
      <c r="AQ48">
        <f>0.61365*EXP(17.502*J48/(240.97+J48))</f>
        <v>12.441349199488242</v>
      </c>
      <c r="AR48">
        <f>AQ48*1000/AA48</f>
        <v>140.28507082851888</v>
      </c>
      <c r="AS48">
        <f>(AR48-U48)</f>
        <v>104.10418551357748</v>
      </c>
      <c r="AT48">
        <f>IF(D48,P48,(O48+P48)/2)</f>
        <v>40.439149856567383</v>
      </c>
      <c r="AU48">
        <f>0.61365*EXP(17.502*AT48/(240.97+AT48))</f>
        <v>7.5893624758443545</v>
      </c>
      <c r="AV48">
        <f>IF(AS48&lt;&gt;0,(1000-(AR48+U48)/2)/AS48*AL48,0)</f>
        <v>0.18722756638583654</v>
      </c>
      <c r="AW48">
        <f>U48*AA48/1000</f>
        <v>3.2087450638283626</v>
      </c>
      <c r="AX48">
        <f>(AU48-AW48)</f>
        <v>4.380617412015992</v>
      </c>
      <c r="AY48">
        <f>1/(1.6/F48+1.37/N48)</f>
        <v>0.11784051490697735</v>
      </c>
      <c r="AZ48">
        <f>G48*AA48*0.001</f>
        <v>30.581406282755562</v>
      </c>
      <c r="BA48">
        <f>G48/S48</f>
        <v>0.87458155192453935</v>
      </c>
      <c r="BB48">
        <f>(1-AL48*AA48/AQ48/F48)*100</f>
        <v>22.56534058309353</v>
      </c>
      <c r="BC48">
        <f>(S48-E48/(N48/1.35))</f>
        <v>395.00312111391173</v>
      </c>
      <c r="BD48">
        <f>E48*BB48/100/BC48</f>
        <v>-1.1841750999518677E-3</v>
      </c>
    </row>
    <row r="49" spans="1:56" x14ac:dyDescent="0.35">
      <c r="A49" s="1" t="s">
        <v>0</v>
      </c>
      <c r="B49" s="1" t="s">
        <v>4164</v>
      </c>
      <c r="K49" s="1">
        <v>2.72</v>
      </c>
    </row>
    <row r="50" spans="1:56" x14ac:dyDescent="0.35">
      <c r="A50" s="1" t="s">
        <v>0</v>
      </c>
      <c r="B50" s="1" t="s">
        <v>4159</v>
      </c>
      <c r="K50" s="1">
        <v>2.72</v>
      </c>
    </row>
    <row r="51" spans="1:56" x14ac:dyDescent="0.35">
      <c r="A51" s="1">
        <v>12</v>
      </c>
      <c r="B51" s="1" t="s">
        <v>4163</v>
      </c>
      <c r="C51" s="1">
        <v>2629.500001642853</v>
      </c>
      <c r="D51" s="1">
        <v>0</v>
      </c>
      <c r="E51">
        <f>(R51-S51*(1000-T51)/(1000-U51))*AK51</f>
        <v>-2.5451582837616011</v>
      </c>
      <c r="F51">
        <f>IF(AV51&lt;&gt;0,1/(1/AV51-1/N51),0)</f>
        <v>0.23259675385923431</v>
      </c>
      <c r="G51">
        <f>((AY51-AL51/2)*S51-E51)/(AY51+AL51/2)</f>
        <v>352.08446170593049</v>
      </c>
      <c r="H51">
        <f>AL51*1000</f>
        <v>22.459437539424108</v>
      </c>
      <c r="I51">
        <f>(AQ51-AW51)</f>
        <v>8.3152968841508947</v>
      </c>
      <c r="J51">
        <f>(P51+AP51*D51)</f>
        <v>48.690757751464844</v>
      </c>
      <c r="K51" s="1">
        <v>2.72</v>
      </c>
      <c r="L51">
        <f>(K51*AE51+AF51)</f>
        <v>2.140174012184143</v>
      </c>
      <c r="M51" s="1">
        <v>0.5</v>
      </c>
      <c r="N51">
        <f>L51*(M51+1)*(M51+1)/(M51*M51+1)</f>
        <v>3.8523132219314578</v>
      </c>
      <c r="O51" s="1">
        <v>30.964582443237305</v>
      </c>
      <c r="P51" s="1">
        <v>48.690757751464844</v>
      </c>
      <c r="Q51" s="1">
        <v>31.005060195922852</v>
      </c>
      <c r="R51" s="1">
        <v>400.03814697265625</v>
      </c>
      <c r="S51" s="1">
        <v>394.30953979492188</v>
      </c>
      <c r="T51" s="1">
        <v>17.763010025024414</v>
      </c>
      <c r="U51" s="1">
        <v>37.388198852539063</v>
      </c>
      <c r="V51" s="1">
        <v>34.989532470703125</v>
      </c>
      <c r="W51" s="1">
        <v>73.647171020507813</v>
      </c>
      <c r="X51" s="1">
        <v>299.6436767578125</v>
      </c>
      <c r="Y51" s="1">
        <v>2000.2119140625</v>
      </c>
      <c r="Z51" s="1">
        <v>8.6439929902553558E-2</v>
      </c>
      <c r="AA51" s="1">
        <v>88.685714721679688</v>
      </c>
      <c r="AB51" s="1">
        <v>19.521404266357422</v>
      </c>
      <c r="AC51" s="1">
        <v>1.3682863712310791</v>
      </c>
      <c r="AD51" s="1">
        <v>0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1.101631164550781</v>
      </c>
      <c r="AL51">
        <f>(U51-T51)/(1000-U51)*AK51</f>
        <v>2.2459437539424108E-2</v>
      </c>
      <c r="AM51">
        <f>(P51+273.15)</f>
        <v>321.84075775146482</v>
      </c>
      <c r="AN51">
        <f>(O51+273.15)</f>
        <v>304.11458244323728</v>
      </c>
      <c r="AO51">
        <f>(Y51*AG51+Z51*AH51)*AI51</f>
        <v>320.03389909668476</v>
      </c>
      <c r="AP51">
        <f>((AO51+0.00000010773*(AN51^4-AM51^4))-AL51*44100)/(L51*51.4+0.00000043092*AM51^3)</f>
        <v>-7.275011246152455</v>
      </c>
      <c r="AQ51">
        <f>0.61365*EXP(17.502*J51/(240.97+J51))</f>
        <v>11.631096021544606</v>
      </c>
      <c r="AR51">
        <f>AQ51*1000/AA51</f>
        <v>131.14960011368464</v>
      </c>
      <c r="AS51">
        <f>(AR51-U51)</f>
        <v>93.761401261145579</v>
      </c>
      <c r="AT51">
        <f>IF(D51,P51,(O51+P51)/2)</f>
        <v>39.827670097351074</v>
      </c>
      <c r="AU51">
        <f>0.61365*EXP(17.502*AT51/(240.97+AT51))</f>
        <v>7.3456719111827899</v>
      </c>
      <c r="AV51">
        <f>IF(AS51&lt;&gt;0,(1000-(AR51+U51)/2)/AS51*AL51,0)</f>
        <v>0.21935258196157062</v>
      </c>
      <c r="AW51">
        <f>U51*AA51/1000</f>
        <v>3.3157991373937112</v>
      </c>
      <c r="AX51">
        <f>(AU51-AW51)</f>
        <v>4.0298727737890783</v>
      </c>
      <c r="AY51">
        <f>1/(1.6/F51+1.37/N51)</f>
        <v>0.13822677680292297</v>
      </c>
      <c r="AZ51">
        <f>G51*AA51*0.001</f>
        <v>31.224862128788306</v>
      </c>
      <c r="BA51">
        <f>G51/S51</f>
        <v>0.89291388153846751</v>
      </c>
      <c r="BB51">
        <f>(1-AL51*AA51/AQ51/F51)*100</f>
        <v>26.374500239114262</v>
      </c>
      <c r="BC51">
        <f>(S51-E51/(N51/1.35))</f>
        <v>395.20146199468411</v>
      </c>
      <c r="BD51">
        <f>E51*BB51/100/BC51</f>
        <v>-1.698558437128376E-3</v>
      </c>
    </row>
    <row r="52" spans="1:56" x14ac:dyDescent="0.35">
      <c r="A52" s="1" t="s">
        <v>0</v>
      </c>
      <c r="B52" s="1" t="s">
        <v>4162</v>
      </c>
    </row>
    <row r="53" spans="1:56" x14ac:dyDescent="0.35">
      <c r="A53" s="1" t="s">
        <v>0</v>
      </c>
      <c r="B53" s="1" t="s">
        <v>4161</v>
      </c>
    </row>
    <row r="54" spans="1:56" x14ac:dyDescent="0.35">
      <c r="A54" s="1" t="s">
        <v>0</v>
      </c>
      <c r="B54" s="1" t="s">
        <v>4160</v>
      </c>
    </row>
    <row r="55" spans="1:56" x14ac:dyDescent="0.35">
      <c r="A55" s="1" t="s">
        <v>0</v>
      </c>
      <c r="B55" s="1" t="s">
        <v>4159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C4D623-AFE6-4E79-B9F3-4BEA72884151}">
  <dimension ref="A1:BD56"/>
  <sheetViews>
    <sheetView topLeftCell="B11" zoomScale="56" workbookViewId="0">
      <selection activeCell="K19" sqref="K19:K52"/>
    </sheetView>
  </sheetViews>
  <sheetFormatPr defaultRowHeight="14.5" x14ac:dyDescent="0.35"/>
  <sheetData>
    <row r="1" spans="1:56" x14ac:dyDescent="0.35">
      <c r="A1" s="1" t="s">
        <v>70</v>
      </c>
    </row>
    <row r="2" spans="1:56" x14ac:dyDescent="0.35">
      <c r="A2" s="1" t="s">
        <v>5177</v>
      </c>
    </row>
    <row r="3" spans="1:56" x14ac:dyDescent="0.35">
      <c r="A3" s="1" t="s">
        <v>69</v>
      </c>
      <c r="B3" s="1" t="s">
        <v>68</v>
      </c>
    </row>
    <row r="4" spans="1:56" x14ac:dyDescent="0.35">
      <c r="A4" s="1" t="s">
        <v>67</v>
      </c>
      <c r="B4" s="1" t="s">
        <v>66</v>
      </c>
      <c r="C4" s="1">
        <v>1</v>
      </c>
      <c r="D4" s="1">
        <v>0.15999999642372131</v>
      </c>
    </row>
    <row r="5" spans="1:56" x14ac:dyDescent="0.35">
      <c r="A5" s="1" t="s">
        <v>65</v>
      </c>
      <c r="B5" s="1">
        <v>4</v>
      </c>
    </row>
    <row r="6" spans="1:56" x14ac:dyDescent="0.35">
      <c r="A6" s="1" t="s">
        <v>64</v>
      </c>
      <c r="B6" s="1" t="s">
        <v>63</v>
      </c>
    </row>
    <row r="7" spans="1:56" x14ac:dyDescent="0.35">
      <c r="A7" s="1" t="s">
        <v>0</v>
      </c>
      <c r="B7" s="1" t="s">
        <v>62</v>
      </c>
    </row>
    <row r="9" spans="1:56" x14ac:dyDescent="0.35">
      <c r="A9" s="1" t="s">
        <v>61</v>
      </c>
      <c r="B9" s="1" t="s">
        <v>60</v>
      </c>
      <c r="C9" s="1" t="s">
        <v>59</v>
      </c>
      <c r="D9" s="1" t="s">
        <v>58</v>
      </c>
      <c r="E9" s="1" t="s">
        <v>57</v>
      </c>
      <c r="F9" s="1" t="s">
        <v>56</v>
      </c>
      <c r="G9" s="1" t="s">
        <v>55</v>
      </c>
      <c r="H9" s="1" t="s">
        <v>54</v>
      </c>
      <c r="I9" s="1" t="s">
        <v>53</v>
      </c>
      <c r="J9" s="1" t="s">
        <v>52</v>
      </c>
      <c r="K9" s="1" t="s">
        <v>51</v>
      </c>
      <c r="L9" s="1" t="s">
        <v>50</v>
      </c>
      <c r="M9" s="1" t="s">
        <v>49</v>
      </c>
      <c r="N9" s="1" t="s">
        <v>48</v>
      </c>
      <c r="O9" s="1" t="s">
        <v>47</v>
      </c>
      <c r="P9" s="1" t="s">
        <v>46</v>
      </c>
      <c r="Q9" s="1" t="s">
        <v>45</v>
      </c>
      <c r="R9" s="1" t="s">
        <v>44</v>
      </c>
      <c r="S9" s="1" t="s">
        <v>43</v>
      </c>
      <c r="T9" s="1" t="s">
        <v>42</v>
      </c>
      <c r="U9" s="1" t="s">
        <v>41</v>
      </c>
      <c r="V9" s="1" t="s">
        <v>40</v>
      </c>
      <c r="W9" s="1" t="s">
        <v>39</v>
      </c>
      <c r="X9" s="1" t="s">
        <v>38</v>
      </c>
      <c r="Y9" s="1" t="s">
        <v>37</v>
      </c>
      <c r="Z9" s="1" t="s">
        <v>36</v>
      </c>
      <c r="AA9" s="1" t="s">
        <v>35</v>
      </c>
      <c r="AB9" s="1" t="s">
        <v>34</v>
      </c>
      <c r="AC9" s="1" t="s">
        <v>33</v>
      </c>
      <c r="AD9" s="1" t="s">
        <v>32</v>
      </c>
      <c r="AE9" s="1" t="s">
        <v>31</v>
      </c>
      <c r="AF9" s="1" t="s">
        <v>30</v>
      </c>
      <c r="AG9" s="1" t="s">
        <v>29</v>
      </c>
      <c r="AH9" s="1" t="s">
        <v>28</v>
      </c>
      <c r="AI9" s="1" t="s">
        <v>27</v>
      </c>
      <c r="AJ9" s="1" t="s">
        <v>26</v>
      </c>
      <c r="AK9" s="1" t="s">
        <v>25</v>
      </c>
      <c r="AL9" s="1" t="s">
        <v>24</v>
      </c>
      <c r="AM9" s="1" t="s">
        <v>23</v>
      </c>
      <c r="AN9" s="1" t="s">
        <v>22</v>
      </c>
      <c r="AO9" s="1" t="s">
        <v>21</v>
      </c>
      <c r="AP9" s="1" t="s">
        <v>20</v>
      </c>
      <c r="AQ9" s="1" t="s">
        <v>19</v>
      </c>
      <c r="AR9" s="1" t="s">
        <v>18</v>
      </c>
      <c r="AS9" s="1" t="s">
        <v>17</v>
      </c>
      <c r="AT9" s="1" t="s">
        <v>16</v>
      </c>
      <c r="AU9" s="1" t="s">
        <v>15</v>
      </c>
      <c r="AV9" s="1" t="s">
        <v>14</v>
      </c>
      <c r="AW9" s="1" t="s">
        <v>13</v>
      </c>
      <c r="AX9" s="1" t="s">
        <v>12</v>
      </c>
      <c r="AY9" s="1" t="s">
        <v>11</v>
      </c>
      <c r="AZ9" s="1" t="s">
        <v>10</v>
      </c>
      <c r="BA9" s="1" t="s">
        <v>9</v>
      </c>
      <c r="BB9" s="1" t="s">
        <v>8</v>
      </c>
      <c r="BC9" s="1" t="s">
        <v>7</v>
      </c>
      <c r="BD9" s="1" t="s">
        <v>6</v>
      </c>
    </row>
    <row r="10" spans="1:56" x14ac:dyDescent="0.35">
      <c r="A10" s="1" t="s">
        <v>5</v>
      </c>
      <c r="B10" s="1" t="s">
        <v>5</v>
      </c>
      <c r="C10" s="1" t="s">
        <v>5</v>
      </c>
      <c r="D10" s="1" t="s">
        <v>5</v>
      </c>
      <c r="E10" s="1" t="s">
        <v>4</v>
      </c>
      <c r="F10" s="1" t="s">
        <v>4</v>
      </c>
      <c r="G10" s="1" t="s">
        <v>4</v>
      </c>
      <c r="H10" s="1" t="s">
        <v>4</v>
      </c>
      <c r="I10" s="1" t="s">
        <v>4</v>
      </c>
      <c r="J10" s="1" t="s">
        <v>4</v>
      </c>
      <c r="K10" s="1" t="s">
        <v>5</v>
      </c>
      <c r="L10" s="1" t="s">
        <v>4</v>
      </c>
      <c r="M10" s="1" t="s">
        <v>5</v>
      </c>
      <c r="N10" s="1" t="s">
        <v>4</v>
      </c>
      <c r="O10" s="1" t="s">
        <v>5</v>
      </c>
      <c r="P10" s="1" t="s">
        <v>5</v>
      </c>
      <c r="Q10" s="1" t="s">
        <v>5</v>
      </c>
      <c r="R10" s="1" t="s">
        <v>5</v>
      </c>
      <c r="S10" s="1" t="s">
        <v>5</v>
      </c>
      <c r="T10" s="1" t="s">
        <v>5</v>
      </c>
      <c r="U10" s="1" t="s">
        <v>5</v>
      </c>
      <c r="V10" s="1" t="s">
        <v>5</v>
      </c>
      <c r="W10" s="1" t="s">
        <v>5</v>
      </c>
      <c r="X10" s="1" t="s">
        <v>5</v>
      </c>
      <c r="Y10" s="1" t="s">
        <v>5</v>
      </c>
      <c r="Z10" s="1" t="s">
        <v>5</v>
      </c>
      <c r="AA10" s="1" t="s">
        <v>5</v>
      </c>
      <c r="AB10" s="1" t="s">
        <v>5</v>
      </c>
      <c r="AC10" s="1" t="s">
        <v>5</v>
      </c>
      <c r="AD10" s="1" t="s">
        <v>5</v>
      </c>
      <c r="AE10" s="1" t="s">
        <v>5</v>
      </c>
      <c r="AF10" s="1" t="s">
        <v>5</v>
      </c>
      <c r="AG10" s="1" t="s">
        <v>5</v>
      </c>
      <c r="AH10" s="1" t="s">
        <v>5</v>
      </c>
      <c r="AI10" s="1" t="s">
        <v>5</v>
      </c>
      <c r="AJ10" s="1" t="s">
        <v>5</v>
      </c>
      <c r="AK10" s="1" t="s">
        <v>4</v>
      </c>
      <c r="AL10" s="1" t="s">
        <v>4</v>
      </c>
      <c r="AM10" s="1" t="s">
        <v>4</v>
      </c>
      <c r="AN10" s="1" t="s">
        <v>4</v>
      </c>
      <c r="AO10" s="1" t="s">
        <v>4</v>
      </c>
      <c r="AP10" s="1" t="s">
        <v>4</v>
      </c>
      <c r="AQ10" s="1" t="s">
        <v>4</v>
      </c>
      <c r="AR10" s="1" t="s">
        <v>4</v>
      </c>
      <c r="AS10" s="1" t="s">
        <v>4</v>
      </c>
      <c r="AT10" s="1" t="s">
        <v>4</v>
      </c>
      <c r="AU10" s="1" t="s">
        <v>4</v>
      </c>
      <c r="AV10" s="1" t="s">
        <v>4</v>
      </c>
      <c r="AW10" s="1" t="s">
        <v>4</v>
      </c>
      <c r="AX10" s="1" t="s">
        <v>4</v>
      </c>
      <c r="AY10" s="1" t="s">
        <v>4</v>
      </c>
      <c r="AZ10" s="1" t="s">
        <v>4</v>
      </c>
      <c r="BA10" s="1" t="s">
        <v>4</v>
      </c>
      <c r="BB10" s="1" t="s">
        <v>4</v>
      </c>
      <c r="BC10" s="1" t="s">
        <v>4</v>
      </c>
      <c r="BD10" s="1" t="s">
        <v>4</v>
      </c>
    </row>
    <row r="11" spans="1:56" x14ac:dyDescent="0.35">
      <c r="A11" s="1" t="s">
        <v>0</v>
      </c>
      <c r="B11" s="1" t="s">
        <v>5176</v>
      </c>
    </row>
    <row r="12" spans="1:56" x14ac:dyDescent="0.35">
      <c r="A12" s="1" t="s">
        <v>0</v>
      </c>
      <c r="B12" s="1" t="s">
        <v>5175</v>
      </c>
    </row>
    <row r="13" spans="1:56" x14ac:dyDescent="0.35">
      <c r="A13" s="1" t="s">
        <v>0</v>
      </c>
      <c r="B13" s="1" t="s">
        <v>5174</v>
      </c>
    </row>
    <row r="14" spans="1:56" x14ac:dyDescent="0.35">
      <c r="A14" s="1" t="s">
        <v>0</v>
      </c>
      <c r="B14" s="1" t="s">
        <v>5173</v>
      </c>
    </row>
    <row r="15" spans="1:56" x14ac:dyDescent="0.35">
      <c r="A15" s="1" t="s">
        <v>0</v>
      </c>
      <c r="B15" s="1" t="s">
        <v>5172</v>
      </c>
    </row>
    <row r="16" spans="1:56" x14ac:dyDescent="0.35">
      <c r="A16" s="1" t="s">
        <v>0</v>
      </c>
      <c r="B16" s="1" t="s">
        <v>5171</v>
      </c>
    </row>
    <row r="17" spans="1:56" x14ac:dyDescent="0.35">
      <c r="A17" s="1" t="s">
        <v>0</v>
      </c>
      <c r="B17" s="1" t="s">
        <v>5170</v>
      </c>
    </row>
    <row r="18" spans="1:56" x14ac:dyDescent="0.35">
      <c r="A18" s="1" t="s">
        <v>0</v>
      </c>
      <c r="B18" s="1" t="s">
        <v>5169</v>
      </c>
      <c r="K18">
        <v>2.3691200000000001</v>
      </c>
    </row>
    <row r="19" spans="1:56" x14ac:dyDescent="0.35">
      <c r="A19" s="1">
        <v>1</v>
      </c>
      <c r="B19" s="1" t="s">
        <v>5168</v>
      </c>
      <c r="C19" s="1">
        <v>412.50000146403909</v>
      </c>
      <c r="D19" s="1">
        <v>0</v>
      </c>
      <c r="E19">
        <f>(R19-S19*(1000-T19)/(1000-U19))*AK19</f>
        <v>-7.8778640686913262</v>
      </c>
      <c r="F19">
        <f>IF(AV19&lt;&gt;0,1/(1/AV19-1/N19),0)</f>
        <v>7.0473396319854782</v>
      </c>
      <c r="G19">
        <f>((AY19-AL19/2)*S19-E19)/(AY19+AL19/2)</f>
        <v>389.07240238834856</v>
      </c>
      <c r="H19">
        <f>AL19*1000</f>
        <v>39.133034587277258</v>
      </c>
      <c r="I19">
        <f>(AQ19-AW19)</f>
        <v>1.2496231944659271</v>
      </c>
      <c r="J19">
        <f>(P19+AP19*D19)</f>
        <v>30.228034973144531</v>
      </c>
      <c r="K19" s="1">
        <v>2.72</v>
      </c>
      <c r="L19">
        <f>(K19*AE19+AF19)</f>
        <v>2.140174012184143</v>
      </c>
      <c r="M19" s="1">
        <v>1</v>
      </c>
      <c r="N19">
        <f>L19*(M19+1)*(M19+1)/(M19*M19+1)</f>
        <v>4.2803480243682861</v>
      </c>
      <c r="O19" s="1">
        <v>31.259521484375</v>
      </c>
      <c r="P19" s="1">
        <v>30.228034973144531</v>
      </c>
      <c r="Q19" s="1">
        <v>31.368658065795898</v>
      </c>
      <c r="R19" s="1">
        <v>399.93890380859375</v>
      </c>
      <c r="S19" s="1">
        <v>393.1358642578125</v>
      </c>
      <c r="T19" s="1">
        <v>0.32741719484329224</v>
      </c>
      <c r="U19" s="1">
        <v>34.566169738769531</v>
      </c>
      <c r="V19" s="1">
        <v>0.63449388742446899</v>
      </c>
      <c r="W19" s="1">
        <v>66.984947204589844</v>
      </c>
      <c r="X19" s="1">
        <v>300.13525390625</v>
      </c>
      <c r="Y19" s="1">
        <v>-6.4678817987442017E-2</v>
      </c>
      <c r="Z19" s="1">
        <v>0.17476440966129303</v>
      </c>
      <c r="AA19" s="1">
        <v>88.7269287109375</v>
      </c>
      <c r="AB19" s="1">
        <v>17.158767700195313</v>
      </c>
      <c r="AC19" s="1">
        <v>-1.1270714998245239</v>
      </c>
      <c r="AD19" s="1">
        <v>1</v>
      </c>
      <c r="AE19" s="1">
        <v>-0.21956524252891541</v>
      </c>
      <c r="AF19" s="1">
        <v>2.737391471862793</v>
      </c>
      <c r="AG19" s="1">
        <v>1</v>
      </c>
      <c r="AH19" s="1">
        <v>0</v>
      </c>
      <c r="AI19" s="1">
        <v>0.15999999642372131</v>
      </c>
      <c r="AJ19" s="1">
        <v>111115</v>
      </c>
      <c r="AK19">
        <f>X19*0.000001/(K19*0.0001)</f>
        <v>1.1034384334788598</v>
      </c>
      <c r="AL19">
        <f>(U19-T19)/(1000-U19)*AK19</f>
        <v>3.9133034587277259E-2</v>
      </c>
      <c r="AM19">
        <f>(P19+273.15)</f>
        <v>303.37803497314451</v>
      </c>
      <c r="AN19">
        <f>(O19+273.15)</f>
        <v>304.40952148437498</v>
      </c>
      <c r="AO19">
        <f>(Y19*AG19+Z19*AH19)*AI19</f>
        <v>-1.0348610646681244E-2</v>
      </c>
      <c r="AP19">
        <f>((AO19+0.00000010773*(AN19^4-AM19^4))-AL19*44100)/(L19*51.4+0.00000043092*AM19^3)</f>
        <v>-14.039176493323559</v>
      </c>
      <c r="AQ19">
        <f>0.61365*EXP(17.502*J19/(240.97+J19))</f>
        <v>4.3165732726878963</v>
      </c>
      <c r="AR19">
        <f>AQ19*1000/AA19</f>
        <v>48.650092315838108</v>
      </c>
      <c r="AS19">
        <f>(AR19-U19)</f>
        <v>14.083922577068577</v>
      </c>
      <c r="AT19">
        <f>IF(D19,P19,(O19+P19)/2)</f>
        <v>30.743778228759766</v>
      </c>
      <c r="AU19">
        <f>0.61365*EXP(17.502*AT19/(240.97+AT19))</f>
        <v>4.4458887888243304</v>
      </c>
      <c r="AV19">
        <f>IF(AS19&lt;&gt;0,(1000-(AR19+U19)/2)/AS19*AL19,0)</f>
        <v>2.6629500376364641</v>
      </c>
      <c r="AW19">
        <f>U19*AA19/1000</f>
        <v>3.0669500782219692</v>
      </c>
      <c r="AX19">
        <f>(AU19-AW19)</f>
        <v>1.3789387106023612</v>
      </c>
      <c r="AY19">
        <f>1/(1.6/F19+1.37/N19)</f>
        <v>1.8278078511531888</v>
      </c>
      <c r="AZ19">
        <f>G19*AA19*0.001</f>
        <v>34.521199310104194</v>
      </c>
      <c r="BA19">
        <f>G19/S19</f>
        <v>0.98966397564074904</v>
      </c>
      <c r="BB19">
        <f>(1-AL19*AA19/AQ19/F19)*100</f>
        <v>88.586084418868325</v>
      </c>
      <c r="BC19">
        <f>(S19-E19/(N19/1.35))</f>
        <v>395.62050252371682</v>
      </c>
      <c r="BD19">
        <f>E19*BB19/100/BC19</f>
        <v>-1.7639862620305508E-2</v>
      </c>
    </row>
    <row r="20" spans="1:56" x14ac:dyDescent="0.35">
      <c r="A20" s="1" t="s">
        <v>0</v>
      </c>
      <c r="B20" s="1" t="s">
        <v>5167</v>
      </c>
      <c r="K20" s="1">
        <v>2.72</v>
      </c>
    </row>
    <row r="21" spans="1:56" x14ac:dyDescent="0.35">
      <c r="A21" s="1" t="s">
        <v>0</v>
      </c>
      <c r="B21" s="1" t="s">
        <v>5166</v>
      </c>
      <c r="K21" s="1">
        <v>2.72</v>
      </c>
    </row>
    <row r="22" spans="1:56" x14ac:dyDescent="0.35">
      <c r="A22" s="1">
        <v>2</v>
      </c>
      <c r="B22" s="1" t="s">
        <v>5165</v>
      </c>
      <c r="C22" s="1">
        <v>617.50000148639083</v>
      </c>
      <c r="D22" s="1">
        <v>0</v>
      </c>
      <c r="E22">
        <f>(R22-S22*(1000-T22)/(1000-U22))*AK22</f>
        <v>-7.3932770130438179</v>
      </c>
      <c r="F22">
        <f>IF(AV22&lt;&gt;0,1/(1/AV22-1/N22),0)</f>
        <v>6.4191630137225397</v>
      </c>
      <c r="G22">
        <f>((AY22-AL22/2)*S22-E22)/(AY22+AL22/2)</f>
        <v>388.61329933200517</v>
      </c>
      <c r="H22">
        <f>AL22*1000</f>
        <v>38.389798067900301</v>
      </c>
      <c r="I22">
        <f>(AQ22-AW22)</f>
        <v>1.2716672087966661</v>
      </c>
      <c r="J22">
        <f>(P22+AP22*D22)</f>
        <v>30.161373138427734</v>
      </c>
      <c r="K22" s="1">
        <v>2.72</v>
      </c>
      <c r="L22">
        <f>(K22*AE22+AF22)</f>
        <v>2.140174012184143</v>
      </c>
      <c r="M22" s="1">
        <v>1</v>
      </c>
      <c r="N22">
        <f>L22*(M22+1)*(M22+1)/(M22*M22+1)</f>
        <v>4.2803480243682861</v>
      </c>
      <c r="O22" s="1">
        <v>31.234281539916992</v>
      </c>
      <c r="P22" s="1">
        <v>30.161373138427734</v>
      </c>
      <c r="Q22" s="1">
        <v>31.374395370483398</v>
      </c>
      <c r="R22" s="1">
        <v>399.91558837890625</v>
      </c>
      <c r="S22" s="1">
        <v>392.945068359375</v>
      </c>
      <c r="T22" s="1">
        <v>0.52869385480880737</v>
      </c>
      <c r="U22" s="1">
        <v>34.131141662597656</v>
      </c>
      <c r="V22" s="1">
        <v>1.0260435342788696</v>
      </c>
      <c r="W22" s="1">
        <v>66.238784790039063</v>
      </c>
      <c r="X22" s="1">
        <v>300.14559936523438</v>
      </c>
      <c r="Y22" s="1">
        <v>25.593215942382813</v>
      </c>
      <c r="Z22" s="1">
        <v>1.0847285389900208E-2</v>
      </c>
      <c r="AA22" s="1">
        <v>88.729324340820313</v>
      </c>
      <c r="AB22" s="1">
        <v>17.33580207824707</v>
      </c>
      <c r="AC22" s="1">
        <v>-1.0658344030380249</v>
      </c>
      <c r="AD22" s="1">
        <v>1</v>
      </c>
      <c r="AE22" s="1">
        <v>-0.21956524252891541</v>
      </c>
      <c r="AF22" s="1">
        <v>2.737391471862793</v>
      </c>
      <c r="AG22" s="1">
        <v>1</v>
      </c>
      <c r="AH22" s="1">
        <v>0</v>
      </c>
      <c r="AI22" s="1">
        <v>0.15999999642372131</v>
      </c>
      <c r="AJ22" s="1">
        <v>111115</v>
      </c>
      <c r="AK22">
        <f>X22*0.000001/(K22*0.0001)</f>
        <v>1.1034764682545377</v>
      </c>
      <c r="AL22">
        <f>(U22-T22)/(1000-U22)*AK22</f>
        <v>3.8389798067900299E-2</v>
      </c>
      <c r="AM22">
        <f>(P22+273.15)</f>
        <v>303.31137313842771</v>
      </c>
      <c r="AN22">
        <f>(O22+273.15)</f>
        <v>304.38428153991697</v>
      </c>
      <c r="AO22">
        <f>(Y22*AG22+Z22*AH22)*AI22</f>
        <v>4.0949144592527773</v>
      </c>
      <c r="AP22">
        <f>((AO22+0.00000010773*(AN22^4-AM22^4))-AL22*44100)/(L22*51.4+0.00000043092*AM22^3)</f>
        <v>-13.733793088494172</v>
      </c>
      <c r="AQ22">
        <f>0.61365*EXP(17.502*J22/(240.97+J22))</f>
        <v>4.3001003474997788</v>
      </c>
      <c r="AR22">
        <f>AQ22*1000/AA22</f>
        <v>48.463125121775541</v>
      </c>
      <c r="AS22">
        <f>(AR22-U22)</f>
        <v>14.331983459177884</v>
      </c>
      <c r="AT22">
        <f>IF(D22,P22,(O22+P22)/2)</f>
        <v>30.697827339172363</v>
      </c>
      <c r="AU22">
        <f>0.61365*EXP(17.502*AT22/(240.97+AT22))</f>
        <v>4.434231881814271</v>
      </c>
      <c r="AV22">
        <f>IF(AS22&lt;&gt;0,(1000-(AR22+U22)/2)/AS22*AL22,0)</f>
        <v>2.5679913433490871</v>
      </c>
      <c r="AW22">
        <f>U22*AA22/1000</f>
        <v>3.0284331387031127</v>
      </c>
      <c r="AX22">
        <f>(AU22-AW22)</f>
        <v>1.4057987431111583</v>
      </c>
      <c r="AY22">
        <f>1/(1.6/F22+1.37/N22)</f>
        <v>1.7564779875973255</v>
      </c>
      <c r="AZ22">
        <f>G22*AA22*0.001</f>
        <v>34.481395479585778</v>
      </c>
      <c r="BA22">
        <f>G22/S22</f>
        <v>0.98897614609223661</v>
      </c>
      <c r="BB22">
        <f>(1-AL22*AA22/AQ22/F22)*100</f>
        <v>87.659691780132263</v>
      </c>
      <c r="BC22">
        <f>(S22-E22/(N22/1.35))</f>
        <v>395.27687033220224</v>
      </c>
      <c r="BD22">
        <f>E22*BB22/100/BC22</f>
        <v>-1.6395909623142944E-2</v>
      </c>
    </row>
    <row r="23" spans="1:56" x14ac:dyDescent="0.35">
      <c r="A23" s="1" t="s">
        <v>0</v>
      </c>
      <c r="B23" s="1" t="s">
        <v>5164</v>
      </c>
      <c r="K23" s="1">
        <v>2.72</v>
      </c>
    </row>
    <row r="24" spans="1:56" x14ac:dyDescent="0.35">
      <c r="A24" s="1" t="s">
        <v>0</v>
      </c>
      <c r="B24" s="1" t="s">
        <v>5163</v>
      </c>
      <c r="K24" s="1">
        <v>2.72</v>
      </c>
    </row>
    <row r="25" spans="1:56" x14ac:dyDescent="0.35">
      <c r="A25" s="1">
        <v>3</v>
      </c>
      <c r="B25" s="1" t="s">
        <v>5162</v>
      </c>
      <c r="C25" s="1">
        <v>822.50000148639083</v>
      </c>
      <c r="D25" s="1">
        <v>0</v>
      </c>
      <c r="E25">
        <f>(R25-S25*(1000-T25)/(1000-U25))*AK25</f>
        <v>-6.9256908256190792</v>
      </c>
      <c r="F25">
        <f>IF(AV25&lt;&gt;0,1/(1/AV25-1/N25),0)</f>
        <v>6.1303075237084785</v>
      </c>
      <c r="G25">
        <f>((AY25-AL25/2)*S25-E25)/(AY25+AL25/2)</f>
        <v>388.42683041116265</v>
      </c>
      <c r="H25">
        <f>AL25*1000</f>
        <v>37.699424031890118</v>
      </c>
      <c r="I25">
        <f>(AQ25-AW25)</f>
        <v>1.272732717442572</v>
      </c>
      <c r="J25">
        <f>(P25+AP25*D25)</f>
        <v>30.065265655517578</v>
      </c>
      <c r="K25" s="1">
        <v>2.72</v>
      </c>
      <c r="L25">
        <f>(K25*AE25+AF25)</f>
        <v>2.140174012184143</v>
      </c>
      <c r="M25" s="1">
        <v>1</v>
      </c>
      <c r="N25">
        <f>L25*(M25+1)*(M25+1)/(M25*M25+1)</f>
        <v>4.2803480243682861</v>
      </c>
      <c r="O25" s="1">
        <v>31.189191818237305</v>
      </c>
      <c r="P25" s="1">
        <v>30.065265655517578</v>
      </c>
      <c r="Q25" s="1">
        <v>31.347291946411133</v>
      </c>
      <c r="R25" s="1">
        <v>400.1104736328125</v>
      </c>
      <c r="S25" s="1">
        <v>392.96102905273438</v>
      </c>
      <c r="T25" s="1">
        <v>0.84179997444152832</v>
      </c>
      <c r="U25" s="1">
        <v>33.851730346679688</v>
      </c>
      <c r="V25" s="1">
        <v>1.6379319429397583</v>
      </c>
      <c r="W25" s="1">
        <v>65.866989135742188</v>
      </c>
      <c r="X25" s="1">
        <v>300.12542724609375</v>
      </c>
      <c r="Y25" s="1">
        <v>49.019222259521484</v>
      </c>
      <c r="Z25" s="1">
        <v>0.22538229823112488</v>
      </c>
      <c r="AA25" s="1">
        <v>88.731498718261719</v>
      </c>
      <c r="AB25" s="1">
        <v>18.157171249389648</v>
      </c>
      <c r="AC25" s="1">
        <v>-1.0416485071182251</v>
      </c>
      <c r="AD25" s="1">
        <v>1</v>
      </c>
      <c r="AE25" s="1">
        <v>-0.21956524252891541</v>
      </c>
      <c r="AF25" s="1">
        <v>2.737391471862793</v>
      </c>
      <c r="AG25" s="1">
        <v>1</v>
      </c>
      <c r="AH25" s="1">
        <v>0</v>
      </c>
      <c r="AI25" s="1">
        <v>0.15999999642372131</v>
      </c>
      <c r="AJ25" s="1">
        <v>111115</v>
      </c>
      <c r="AK25">
        <f>X25*0.000001/(K25*0.0001)</f>
        <v>1.103402306051815</v>
      </c>
      <c r="AL25">
        <f>(U25-T25)/(1000-U25)*AK25</f>
        <v>3.7699424031890118E-2</v>
      </c>
      <c r="AM25">
        <f>(P25+273.15)</f>
        <v>303.21526565551756</v>
      </c>
      <c r="AN25">
        <f>(O25+273.15)</f>
        <v>304.33919181823728</v>
      </c>
      <c r="AO25">
        <f>(Y25*AG25+Z25*AH25)*AI25</f>
        <v>7.8430753862170377</v>
      </c>
      <c r="AP25">
        <f>((AO25+0.00000010773*(AN25^4-AM25^4))-AL25*44100)/(L25*51.4+0.00000043092*AM25^3)</f>
        <v>-13.449867679789408</v>
      </c>
      <c r="AQ25">
        <f>0.61365*EXP(17.502*J25/(240.97+J25))</f>
        <v>4.2764474853099221</v>
      </c>
      <c r="AR25">
        <f>AQ25*1000/AA25</f>
        <v>48.195370833173939</v>
      </c>
      <c r="AS25">
        <f>(AR25-U25)</f>
        <v>14.343640486494252</v>
      </c>
      <c r="AT25">
        <f>IF(D25,P25,(O25+P25)/2)</f>
        <v>30.627228736877441</v>
      </c>
      <c r="AU25">
        <f>0.61365*EXP(17.502*AT25/(240.97+AT25))</f>
        <v>4.4163741769083638</v>
      </c>
      <c r="AV25">
        <f>IF(AS25&lt;&gt;0,(1000-(AR25+U25)/2)/AS25*AL25,0)</f>
        <v>2.5204800578310462</v>
      </c>
      <c r="AW25">
        <f>U25*AA25/1000</f>
        <v>3.0037147678673501</v>
      </c>
      <c r="AX25">
        <f>(AU25-AW25)</f>
        <v>1.4126594090410136</v>
      </c>
      <c r="AY25">
        <f>1/(1.6/F25+1.37/N25)</f>
        <v>1.7209756155116767</v>
      </c>
      <c r="AZ25">
        <f>G25*AA25*0.001</f>
        <v>34.465694804766542</v>
      </c>
      <c r="BA25">
        <f>G25/S25</f>
        <v>0.98846145468291913</v>
      </c>
      <c r="BB25">
        <f>(1-AL25*AA25/AQ25/F25)*100</f>
        <v>87.240104205241977</v>
      </c>
      <c r="BC25">
        <f>(S25-E25/(N25/1.35))</f>
        <v>395.14535671986738</v>
      </c>
      <c r="BD25">
        <f>E25*BB25/100/BC25</f>
        <v>-1.5290524842194569E-2</v>
      </c>
    </row>
    <row r="26" spans="1:56" x14ac:dyDescent="0.35">
      <c r="A26" s="1" t="s">
        <v>0</v>
      </c>
      <c r="B26" s="1" t="s">
        <v>5161</v>
      </c>
      <c r="K26" s="1">
        <v>2.72</v>
      </c>
    </row>
    <row r="27" spans="1:56" x14ac:dyDescent="0.35">
      <c r="A27" s="1" t="s">
        <v>0</v>
      </c>
      <c r="B27" s="1" t="s">
        <v>5160</v>
      </c>
      <c r="K27" s="1">
        <v>2.72</v>
      </c>
    </row>
    <row r="28" spans="1:56" x14ac:dyDescent="0.35">
      <c r="A28" s="1">
        <v>4</v>
      </c>
      <c r="B28" s="1" t="s">
        <v>5159</v>
      </c>
      <c r="C28" s="1">
        <v>1028.000001475215</v>
      </c>
      <c r="D28" s="1">
        <v>0</v>
      </c>
      <c r="E28">
        <f>(R28-S28*(1000-T28)/(1000-U28))*AK28</f>
        <v>-6.2819570030427059</v>
      </c>
      <c r="F28">
        <f>IF(AV28&lt;&gt;0,1/(1/AV28-1/N28),0)</f>
        <v>6.0070095851986318</v>
      </c>
      <c r="G28">
        <f>((AY28-AL28/2)*S28-E28)/(AY28+AL28/2)</f>
        <v>387.70327720970607</v>
      </c>
      <c r="H28">
        <f>AL28*1000</f>
        <v>37.186521998955037</v>
      </c>
      <c r="I28">
        <f>(AQ28-AW28)</f>
        <v>1.2660874128333668</v>
      </c>
      <c r="J28">
        <f>(P28+AP28*D28)</f>
        <v>30.037723541259766</v>
      </c>
      <c r="K28" s="1">
        <v>2.72</v>
      </c>
      <c r="L28">
        <f>(K28*AE28+AF28)</f>
        <v>2.140174012184143</v>
      </c>
      <c r="M28" s="1">
        <v>1</v>
      </c>
      <c r="N28">
        <f>L28*(M28+1)*(M28+1)/(M28*M28+1)</f>
        <v>4.2803480243682861</v>
      </c>
      <c r="O28" s="1">
        <v>31.162498474121094</v>
      </c>
      <c r="P28" s="1">
        <v>30.037723541259766</v>
      </c>
      <c r="Q28" s="1">
        <v>31.323154449462891</v>
      </c>
      <c r="R28" s="1">
        <v>400.06137084960938</v>
      </c>
      <c r="S28" s="1">
        <v>392.52664184570313</v>
      </c>
      <c r="T28" s="1">
        <v>1.2924942970275879</v>
      </c>
      <c r="U28" s="1">
        <v>33.849838256835938</v>
      </c>
      <c r="V28" s="1">
        <v>2.5187427997589111</v>
      </c>
      <c r="W28" s="1">
        <v>65.9647216796875</v>
      </c>
      <c r="X28" s="1">
        <v>300.15814208984375</v>
      </c>
      <c r="Y28" s="1">
        <v>101.06317138671875</v>
      </c>
      <c r="Z28" s="1">
        <v>8.1955336034297943E-2</v>
      </c>
      <c r="AA28" s="1">
        <v>88.733146667480469</v>
      </c>
      <c r="AB28" s="1">
        <v>18.599393844604492</v>
      </c>
      <c r="AC28" s="1">
        <v>-1.0410410165786743</v>
      </c>
      <c r="AD28" s="1">
        <v>1</v>
      </c>
      <c r="AE28" s="1">
        <v>-0.21956524252891541</v>
      </c>
      <c r="AF28" s="1">
        <v>2.737391471862793</v>
      </c>
      <c r="AG28" s="1">
        <v>1</v>
      </c>
      <c r="AH28" s="1">
        <v>0</v>
      </c>
      <c r="AI28" s="1">
        <v>0.15999999642372131</v>
      </c>
      <c r="AJ28" s="1">
        <v>111115</v>
      </c>
      <c r="AK28">
        <f>X28*0.000001/(K28*0.0001)</f>
        <v>1.1035225812126606</v>
      </c>
      <c r="AL28">
        <f>(U28-T28)/(1000-U28)*AK28</f>
        <v>3.7186521998955037E-2</v>
      </c>
      <c r="AM28">
        <f>(P28+273.15)</f>
        <v>303.18772354125974</v>
      </c>
      <c r="AN28">
        <f>(O28+273.15)</f>
        <v>304.31249847412107</v>
      </c>
      <c r="AO28">
        <f>(Y28*AG28+Z28*AH28)*AI28</f>
        <v>16.170107060444934</v>
      </c>
      <c r="AP28">
        <f>((AO28+0.00000010773*(AN28^4-AM28^4))-AL28*44100)/(L28*51.4+0.00000043092*AM28^3)</f>
        <v>-13.196548856214358</v>
      </c>
      <c r="AQ28">
        <f>0.61365*EXP(17.502*J28/(240.97+J28))</f>
        <v>4.2696900755476817</v>
      </c>
      <c r="AR28">
        <f>AQ28*1000/AA28</f>
        <v>48.118321460501832</v>
      </c>
      <c r="AS28">
        <f>(AR28-U28)</f>
        <v>14.268483203665895</v>
      </c>
      <c r="AT28">
        <f>IF(D28,P28,(O28+P28)/2)</f>
        <v>30.60011100769043</v>
      </c>
      <c r="AU28">
        <f>0.61365*EXP(17.502*AT28/(240.97+AT28))</f>
        <v>4.4095315025635591</v>
      </c>
      <c r="AV28">
        <f>IF(AS28&lt;&gt;0,(1000-(AR28+U28)/2)/AS28*AL28,0)</f>
        <v>2.4993873632287156</v>
      </c>
      <c r="AW28">
        <f>U28*AA28/1000</f>
        <v>3.0036026627143149</v>
      </c>
      <c r="AX28">
        <f>(AU28-AW28)</f>
        <v>1.4059288398492442</v>
      </c>
      <c r="AY28">
        <f>1/(1.6/F28+1.37/N28)</f>
        <v>1.7052539341876491</v>
      </c>
      <c r="AZ28">
        <f>G28*AA28*0.001</f>
        <v>34.402131760111693</v>
      </c>
      <c r="BA28">
        <f>G28/S28</f>
        <v>0.98771200697787787</v>
      </c>
      <c r="BB28">
        <f>(1-AL28*AA28/AQ28/F28)*100</f>
        <v>87.134793330383502</v>
      </c>
      <c r="BC28">
        <f>(S28-E28/(N28/1.35))</f>
        <v>394.50793913877993</v>
      </c>
      <c r="BD28">
        <f>E28*BB28/100/BC28</f>
        <v>-1.3874930536643151E-2</v>
      </c>
    </row>
    <row r="29" spans="1:56" x14ac:dyDescent="0.35">
      <c r="A29" s="1" t="s">
        <v>0</v>
      </c>
      <c r="B29" s="1" t="s">
        <v>5158</v>
      </c>
      <c r="K29" s="1">
        <v>2.72</v>
      </c>
    </row>
    <row r="30" spans="1:56" x14ac:dyDescent="0.35">
      <c r="A30" s="1" t="s">
        <v>0</v>
      </c>
      <c r="B30" s="1" t="s">
        <v>5157</v>
      </c>
      <c r="K30" s="1">
        <v>2.72</v>
      </c>
    </row>
    <row r="31" spans="1:56" x14ac:dyDescent="0.35">
      <c r="A31" s="1">
        <v>5</v>
      </c>
      <c r="B31" s="1" t="s">
        <v>5156</v>
      </c>
      <c r="C31" s="1">
        <v>1233.000001475215</v>
      </c>
      <c r="D31" s="1">
        <v>0</v>
      </c>
      <c r="E31">
        <f>(R31-S31*(1000-T31)/(1000-U31))*AK31</f>
        <v>-5.7283099310539214</v>
      </c>
      <c r="F31">
        <f>IF(AV31&lt;&gt;0,1/(1/AV31-1/N31),0)</f>
        <v>5.8256510115698941</v>
      </c>
      <c r="G31">
        <f>((AY31-AL31/2)*S31-E31)/(AY31+AL31/2)</f>
        <v>387.10983022591955</v>
      </c>
      <c r="H31">
        <f>AL31*1000</f>
        <v>36.655835828557358</v>
      </c>
      <c r="I31">
        <f>(AQ31-AW31)</f>
        <v>1.2640362074386879</v>
      </c>
      <c r="J31">
        <f>(P31+AP31*D31)</f>
        <v>30.067287445068359</v>
      </c>
      <c r="K31" s="1">
        <v>2.72</v>
      </c>
      <c r="L31">
        <f>(K31*AE31+AF31)</f>
        <v>2.140174012184143</v>
      </c>
      <c r="M31" s="1">
        <v>1</v>
      </c>
      <c r="N31">
        <f>L31*(M31+1)*(M31+1)/(M31*M31+1)</f>
        <v>4.2803480243682861</v>
      </c>
      <c r="O31" s="1">
        <v>31.157337188720703</v>
      </c>
      <c r="P31" s="1">
        <v>30.067287445068359</v>
      </c>
      <c r="Q31" s="1">
        <v>31.310434341430664</v>
      </c>
      <c r="R31" s="1">
        <v>400.034912109375</v>
      </c>
      <c r="S31" s="1">
        <v>392.19747924804688</v>
      </c>
      <c r="T31" s="1">
        <v>1.8632966279983521</v>
      </c>
      <c r="U31" s="1">
        <v>33.955360412597656</v>
      </c>
      <c r="V31" s="1">
        <v>3.6320886611938477</v>
      </c>
      <c r="W31" s="1">
        <v>66.18853759765625</v>
      </c>
      <c r="X31" s="1">
        <v>300.13150024414063</v>
      </c>
      <c r="Y31" s="1">
        <v>150.09548950195313</v>
      </c>
      <c r="Z31" s="1">
        <v>3.8567740470170975E-2</v>
      </c>
      <c r="AA31" s="1">
        <v>88.731430053710938</v>
      </c>
      <c r="AB31" s="1">
        <v>19.066062927246094</v>
      </c>
      <c r="AC31" s="1">
        <v>-1.0247602462768555</v>
      </c>
      <c r="AD31" s="1">
        <v>1</v>
      </c>
      <c r="AE31" s="1">
        <v>-0.21956524252891541</v>
      </c>
      <c r="AF31" s="1">
        <v>2.737391471862793</v>
      </c>
      <c r="AG31" s="1">
        <v>1</v>
      </c>
      <c r="AH31" s="1">
        <v>0</v>
      </c>
      <c r="AI31" s="1">
        <v>0.15999999642372131</v>
      </c>
      <c r="AJ31" s="1">
        <v>111115</v>
      </c>
      <c r="AK31">
        <f>X31*0.000001/(K31*0.0001)</f>
        <v>1.1034246332505169</v>
      </c>
      <c r="AL31">
        <f>(U31-T31)/(1000-U31)*AK31</f>
        <v>3.6655835828557359E-2</v>
      </c>
      <c r="AM31">
        <f>(P31+273.15)</f>
        <v>303.21728744506834</v>
      </c>
      <c r="AN31">
        <f>(O31+273.15)</f>
        <v>304.30733718872068</v>
      </c>
      <c r="AO31">
        <f>(Y31*AG31+Z31*AH31)*AI31</f>
        <v>24.0152777835292</v>
      </c>
      <c r="AP31">
        <f>((AO31+0.00000010773*(AN31^4-AM31^4))-AL31*44100)/(L31*51.4+0.00000043092*AM31^3)</f>
        <v>-12.943496183478773</v>
      </c>
      <c r="AQ31">
        <f>0.61365*EXP(17.502*J31/(240.97+J31))</f>
        <v>4.2769438948376424</v>
      </c>
      <c r="AR31">
        <f>AQ31*1000/AA31</f>
        <v>48.201002646398486</v>
      </c>
      <c r="AS31">
        <f>(AR31-U31)</f>
        <v>14.24564223380083</v>
      </c>
      <c r="AT31">
        <f>IF(D31,P31,(O31+P31)/2)</f>
        <v>30.612312316894531</v>
      </c>
      <c r="AU31">
        <f>0.61365*EXP(17.502*AT31/(240.97+AT31))</f>
        <v>4.4126091410378825</v>
      </c>
      <c r="AV31">
        <f>IF(AS31&lt;&gt;0,(1000-(AR31+U31)/2)/AS31*AL31,0)</f>
        <v>2.4674268926166993</v>
      </c>
      <c r="AW31">
        <f>U31*AA31/1000</f>
        <v>3.0129076873989544</v>
      </c>
      <c r="AX31">
        <f>(AU31-AW31)</f>
        <v>1.3997014536389281</v>
      </c>
      <c r="AY31">
        <f>1/(1.6/F31+1.37/N31)</f>
        <v>1.6814781109655563</v>
      </c>
      <c r="AZ31">
        <f>G31*AA31*0.001</f>
        <v>34.348808823795096</v>
      </c>
      <c r="BA31">
        <f>G31/S31</f>
        <v>0.98702783854735177</v>
      </c>
      <c r="BB31">
        <f>(1-AL31*AA31/AQ31/F31)*100</f>
        <v>86.946030607837159</v>
      </c>
      <c r="BC31">
        <f>(S31-E31/(N31/1.35))</f>
        <v>394.00415907008403</v>
      </c>
      <c r="BD31">
        <f>E31*BB31/100/BC31</f>
        <v>-1.2640826223055169E-2</v>
      </c>
    </row>
    <row r="32" spans="1:56" x14ac:dyDescent="0.35">
      <c r="A32" s="1" t="s">
        <v>0</v>
      </c>
      <c r="B32" s="1" t="s">
        <v>5155</v>
      </c>
      <c r="K32" s="1">
        <v>2.72</v>
      </c>
    </row>
    <row r="33" spans="1:56" x14ac:dyDescent="0.35">
      <c r="A33" s="1" t="s">
        <v>0</v>
      </c>
      <c r="B33" s="1" t="s">
        <v>5154</v>
      </c>
      <c r="K33" s="1">
        <v>2.72</v>
      </c>
    </row>
    <row r="34" spans="1:56" x14ac:dyDescent="0.35">
      <c r="A34" s="1">
        <v>6</v>
      </c>
      <c r="B34" s="1" t="s">
        <v>5153</v>
      </c>
      <c r="C34" s="1">
        <v>1438.000001475215</v>
      </c>
      <c r="D34" s="1">
        <v>0</v>
      </c>
      <c r="E34">
        <f>(R34-S34*(1000-T34)/(1000-U34))*AK34</f>
        <v>-4.9404396664994081</v>
      </c>
      <c r="F34">
        <f>IF(AV34&lt;&gt;0,1/(1/AV34-1/N34),0)</f>
        <v>5.7932885820993354</v>
      </c>
      <c r="G34">
        <f>((AY34-AL34/2)*S34-E34)/(AY34+AL34/2)</f>
        <v>386.17380017923313</v>
      </c>
      <c r="H34">
        <f>AL34*1000</f>
        <v>36.210570244736353</v>
      </c>
      <c r="I34">
        <f>(AQ34-AW34)</f>
        <v>1.2513208082891296</v>
      </c>
      <c r="J34">
        <f>(P34+AP34*D34)</f>
        <v>30.119049072265625</v>
      </c>
      <c r="K34" s="1">
        <v>2.72</v>
      </c>
      <c r="L34">
        <f>(K34*AE34+AF34)</f>
        <v>2.140174012184143</v>
      </c>
      <c r="M34" s="1">
        <v>1</v>
      </c>
      <c r="N34">
        <f>L34*(M34+1)*(M34+1)/(M34*M34+1)</f>
        <v>4.2803480243682861</v>
      </c>
      <c r="O34" s="1">
        <v>31.160175323486328</v>
      </c>
      <c r="P34" s="1">
        <v>30.119049072265625</v>
      </c>
      <c r="Q34" s="1">
        <v>31.311113357543945</v>
      </c>
      <c r="R34" s="1">
        <v>399.9993896484375</v>
      </c>
      <c r="S34" s="1">
        <v>391.62460327148438</v>
      </c>
      <c r="T34" s="1">
        <v>2.5487041473388672</v>
      </c>
      <c r="U34" s="1">
        <v>34.242992401123047</v>
      </c>
      <c r="V34" s="1">
        <v>4.9672064781188965</v>
      </c>
      <c r="W34" s="1">
        <v>66.736663818359375</v>
      </c>
      <c r="X34" s="1">
        <v>300.11737060546875</v>
      </c>
      <c r="Y34" s="1">
        <v>300.72146606445313</v>
      </c>
      <c r="Z34" s="1">
        <v>3.0131146311759949E-2</v>
      </c>
      <c r="AA34" s="1">
        <v>88.729080200195313</v>
      </c>
      <c r="AB34" s="1">
        <v>19.180337905883789</v>
      </c>
      <c r="AC34" s="1">
        <v>-1.0403563976287842</v>
      </c>
      <c r="AD34" s="1">
        <v>1</v>
      </c>
      <c r="AE34" s="1">
        <v>-0.21956524252891541</v>
      </c>
      <c r="AF34" s="1">
        <v>2.737391471862793</v>
      </c>
      <c r="AG34" s="1">
        <v>1</v>
      </c>
      <c r="AH34" s="1">
        <v>0</v>
      </c>
      <c r="AI34" s="1">
        <v>0.15999999642372131</v>
      </c>
      <c r="AJ34" s="1">
        <v>111115</v>
      </c>
      <c r="AK34">
        <f>X34*0.000001/(K34*0.0001)</f>
        <v>1.1033726860495172</v>
      </c>
      <c r="AL34">
        <f>(U34-T34)/(1000-U34)*AK34</f>
        <v>3.6210570244736354E-2</v>
      </c>
      <c r="AM34">
        <f>(P34+273.15)</f>
        <v>303.2690490722656</v>
      </c>
      <c r="AN34">
        <f>(O34+273.15)</f>
        <v>304.31017532348631</v>
      </c>
      <c r="AO34">
        <f>(Y34*AG34+Z34*AH34)*AI34</f>
        <v>48.11543349484873</v>
      </c>
      <c r="AP34">
        <f>((AO34+0.00000010773*(AN34^4-AM34^4))-AL34*44100)/(L34*51.4+0.00000043092*AM34^3)</f>
        <v>-12.58923478957524</v>
      </c>
      <c r="AQ34">
        <f>0.61365*EXP(17.502*J34/(240.97+J34))</f>
        <v>4.289670027343055</v>
      </c>
      <c r="AR34">
        <f>AQ34*1000/AA34</f>
        <v>48.345706026304697</v>
      </c>
      <c r="AS34">
        <f>(AR34-U34)</f>
        <v>14.10271362518165</v>
      </c>
      <c r="AT34">
        <f>IF(D34,P34,(O34+P34)/2)</f>
        <v>30.639612197875977</v>
      </c>
      <c r="AU34">
        <f>0.61365*EXP(17.502*AT34/(240.97+AT34))</f>
        <v>4.4195019975066536</v>
      </c>
      <c r="AV34">
        <f>IF(AS34&lt;&gt;0,(1000-(AR34+U34)/2)/AS34*AL34,0)</f>
        <v>2.4616027265727976</v>
      </c>
      <c r="AW34">
        <f>U34*AA34/1000</f>
        <v>3.0383492190539254</v>
      </c>
      <c r="AX34">
        <f>(AU34-AW34)</f>
        <v>1.3811527784527282</v>
      </c>
      <c r="AY34">
        <f>1/(1.6/F34+1.37/N34)</f>
        <v>1.6771514290608576</v>
      </c>
      <c r="AZ34">
        <f>G34*AA34*0.001</f>
        <v>34.264846087317373</v>
      </c>
      <c r="BA34">
        <f>G34/S34</f>
        <v>0.9860815611513748</v>
      </c>
      <c r="BB34">
        <f>(1-AL34*AA34/AQ34/F34)*100</f>
        <v>87.071376314260533</v>
      </c>
      <c r="BC34">
        <f>(S34-E34/(N34/1.35))</f>
        <v>393.18279281864358</v>
      </c>
      <c r="BD34">
        <f>E34*BB34/100/BC34</f>
        <v>-1.0940735180089303E-2</v>
      </c>
    </row>
    <row r="35" spans="1:56" x14ac:dyDescent="0.35">
      <c r="A35" s="1" t="s">
        <v>0</v>
      </c>
      <c r="B35" s="1" t="s">
        <v>5152</v>
      </c>
      <c r="K35" s="1">
        <v>2.72</v>
      </c>
    </row>
    <row r="36" spans="1:56" x14ac:dyDescent="0.35">
      <c r="A36" s="1" t="s">
        <v>0</v>
      </c>
      <c r="B36" s="1" t="s">
        <v>5151</v>
      </c>
      <c r="K36" s="1">
        <v>2.72</v>
      </c>
    </row>
    <row r="37" spans="1:56" x14ac:dyDescent="0.35">
      <c r="A37" s="1">
        <v>7</v>
      </c>
      <c r="B37" s="1" t="s">
        <v>5150</v>
      </c>
      <c r="C37" s="1">
        <v>1643.000001475215</v>
      </c>
      <c r="D37" s="1">
        <v>0</v>
      </c>
      <c r="E37">
        <f>(R37-S37*(1000-T37)/(1000-U37))*AK37</f>
        <v>-4.3099709123656229</v>
      </c>
      <c r="F37">
        <f>IF(AV37&lt;&gt;0,1/(1/AV37-1/N37),0)</f>
        <v>5.7655784503322209</v>
      </c>
      <c r="G37">
        <f>((AY37-AL37/2)*S37-E37)/(AY37+AL37/2)</f>
        <v>385.25253431393639</v>
      </c>
      <c r="H37">
        <f>AL37*1000</f>
        <v>35.859665290445733</v>
      </c>
      <c r="I37">
        <f>(AQ37-AW37)</f>
        <v>1.2412120190251503</v>
      </c>
      <c r="J37">
        <f>(P37+AP37*D37)</f>
        <v>30.233180999755859</v>
      </c>
      <c r="K37" s="1">
        <v>2.72</v>
      </c>
      <c r="L37">
        <f>(K37*AE37+AF37)</f>
        <v>2.140174012184143</v>
      </c>
      <c r="M37" s="1">
        <v>1</v>
      </c>
      <c r="N37">
        <f>L37*(M37+1)*(M37+1)/(M37*M37+1)</f>
        <v>4.2803480243682861</v>
      </c>
      <c r="O37" s="1">
        <v>31.197046279907227</v>
      </c>
      <c r="P37" s="1">
        <v>30.233180999755859</v>
      </c>
      <c r="Q37" s="1">
        <v>31.330612182617188</v>
      </c>
      <c r="R37" s="1">
        <v>399.794921875</v>
      </c>
      <c r="S37" s="1">
        <v>390.99404907226563</v>
      </c>
      <c r="T37" s="1">
        <v>3.303114652633667</v>
      </c>
      <c r="U37" s="1">
        <v>34.675239562988281</v>
      </c>
      <c r="V37" s="1">
        <v>6.4238462448120117</v>
      </c>
      <c r="W37" s="1">
        <v>67.435867309570313</v>
      </c>
      <c r="X37" s="1">
        <v>300.126708984375</v>
      </c>
      <c r="Y37" s="1">
        <v>499.93780517578125</v>
      </c>
      <c r="Z37" s="1">
        <v>0.1277548223733902</v>
      </c>
      <c r="AA37" s="1">
        <v>88.727149963378906</v>
      </c>
      <c r="AB37" s="1">
        <v>19.348947525024414</v>
      </c>
      <c r="AC37" s="1">
        <v>-1.0598412752151489</v>
      </c>
      <c r="AD37" s="1">
        <v>1</v>
      </c>
      <c r="AE37" s="1">
        <v>-0.21956524252891541</v>
      </c>
      <c r="AF37" s="1">
        <v>2.737391471862793</v>
      </c>
      <c r="AG37" s="1">
        <v>1</v>
      </c>
      <c r="AH37" s="1">
        <v>0</v>
      </c>
      <c r="AI37" s="1">
        <v>0.15999999642372131</v>
      </c>
      <c r="AJ37" s="1">
        <v>111115</v>
      </c>
      <c r="AK37">
        <f>X37*0.000001/(K37*0.0001)</f>
        <v>1.1034070183249078</v>
      </c>
      <c r="AL37">
        <f>(U37-T37)/(1000-U37)*AK37</f>
        <v>3.5859665290445736E-2</v>
      </c>
      <c r="AM37">
        <f>(P37+273.15)</f>
        <v>303.38318099975584</v>
      </c>
      <c r="AN37">
        <f>(O37+273.15)</f>
        <v>304.3470462799072</v>
      </c>
      <c r="AO37">
        <f>(Y37*AG37+Z37*AH37)*AI37</f>
        <v>79.990047040208083</v>
      </c>
      <c r="AP37">
        <f>((AO37+0.00000010773*(AN37^4-AM37^4))-AL37*44100)/(L37*51.4+0.00000043092*AM37^3)</f>
        <v>-12.207421473550879</v>
      </c>
      <c r="AQ37">
        <f>0.61365*EXP(17.502*J37/(240.97+J37))</f>
        <v>4.3178471997465007</v>
      </c>
      <c r="AR37">
        <f>AQ37*1000/AA37</f>
        <v>48.664328804978425</v>
      </c>
      <c r="AS37">
        <f>(AR37-U37)</f>
        <v>13.989089241990143</v>
      </c>
      <c r="AT37">
        <f>IF(D37,P37,(O37+P37)/2)</f>
        <v>30.715113639831543</v>
      </c>
      <c r="AU37">
        <f>0.61365*EXP(17.502*AT37/(240.97+AT37))</f>
        <v>4.4386139746399254</v>
      </c>
      <c r="AV37">
        <f>IF(AS37&lt;&gt;0,(1000-(AR37+U37)/2)/AS37*AL37,0)</f>
        <v>2.4565859994466681</v>
      </c>
      <c r="AW37">
        <f>U37*AA37/1000</f>
        <v>3.0766351807213503</v>
      </c>
      <c r="AX37">
        <f>(AU37-AW37)</f>
        <v>1.361978793918575</v>
      </c>
      <c r="AY37">
        <f>1/(1.6/F37+1.37/N37)</f>
        <v>1.6734260597757133</v>
      </c>
      <c r="AZ37">
        <f>G37*AA37*0.001</f>
        <v>34.182359385844414</v>
      </c>
      <c r="BA37">
        <f>G37/S37</f>
        <v>0.98531559553923531</v>
      </c>
      <c r="BB37">
        <f>(1-AL37*AA37/AQ37/F37)*100</f>
        <v>87.219359824043366</v>
      </c>
      <c r="BC37">
        <f>(S37-E37/(N37/1.35))</f>
        <v>392.35339198049849</v>
      </c>
      <c r="BD37">
        <f>E37*BB37/100/BC37</f>
        <v>-9.5809775452498722E-3</v>
      </c>
    </row>
    <row r="38" spans="1:56" x14ac:dyDescent="0.35">
      <c r="A38" s="1" t="s">
        <v>0</v>
      </c>
      <c r="B38" s="1" t="s">
        <v>5149</v>
      </c>
      <c r="K38" s="1">
        <v>2.72</v>
      </c>
    </row>
    <row r="39" spans="1:56" x14ac:dyDescent="0.35">
      <c r="A39" s="1" t="s">
        <v>0</v>
      </c>
      <c r="B39" s="1" t="s">
        <v>5148</v>
      </c>
      <c r="K39" s="1">
        <v>2.72</v>
      </c>
    </row>
    <row r="40" spans="1:56" x14ac:dyDescent="0.35">
      <c r="A40" s="1">
        <v>8</v>
      </c>
      <c r="B40" s="1" t="s">
        <v>5147</v>
      </c>
      <c r="C40" s="1">
        <v>1848.000001475215</v>
      </c>
      <c r="D40" s="1">
        <v>0</v>
      </c>
      <c r="E40">
        <f>(R40-S40*(1000-T40)/(1000-U40))*AK40</f>
        <v>-3.488879266792281</v>
      </c>
      <c r="F40">
        <f>IF(AV40&lt;&gt;0,1/(1/AV40-1/N40),0)</f>
        <v>5.8527770240930526</v>
      </c>
      <c r="G40">
        <f>((AY40-AL40/2)*S40-E40)/(AY40+AL40/2)</f>
        <v>384.54823765281304</v>
      </c>
      <c r="H40">
        <f>AL40*1000</f>
        <v>35.619315178212489</v>
      </c>
      <c r="I40">
        <f>(AQ40-AW40)</f>
        <v>1.2244620684893595</v>
      </c>
      <c r="J40">
        <f>(P40+AP40*D40)</f>
        <v>30.371828079223633</v>
      </c>
      <c r="K40" s="1">
        <v>2.72</v>
      </c>
      <c r="L40">
        <f>(K40*AE40+AF40)</f>
        <v>2.140174012184143</v>
      </c>
      <c r="M40" s="1">
        <v>1</v>
      </c>
      <c r="N40">
        <f>L40*(M40+1)*(M40+1)/(M40*M40+1)</f>
        <v>4.2803480243682861</v>
      </c>
      <c r="O40" s="1">
        <v>31.245946884155273</v>
      </c>
      <c r="P40" s="1">
        <v>30.371828079223633</v>
      </c>
      <c r="Q40" s="1">
        <v>31.367576599121094</v>
      </c>
      <c r="R40" s="1">
        <v>400.12014770507813</v>
      </c>
      <c r="S40" s="1">
        <v>390.67108154296875</v>
      </c>
      <c r="T40" s="1">
        <v>4.1098308563232422</v>
      </c>
      <c r="U40" s="1">
        <v>35.251899719238281</v>
      </c>
      <c r="V40" s="1">
        <v>7.9705953598022461</v>
      </c>
      <c r="W40" s="1">
        <v>68.367446899414063</v>
      </c>
      <c r="X40" s="1">
        <v>300.13796997070313</v>
      </c>
      <c r="Y40" s="1">
        <v>750.37164306640625</v>
      </c>
      <c r="Z40" s="1">
        <v>9.280502051115036E-2</v>
      </c>
      <c r="AA40" s="1">
        <v>88.72802734375</v>
      </c>
      <c r="AB40" s="1">
        <v>19.545417785644531</v>
      </c>
      <c r="AC40" s="1">
        <v>-1.085354208946228</v>
      </c>
      <c r="AD40" s="1">
        <v>1</v>
      </c>
      <c r="AE40" s="1">
        <v>-0.21956524252891541</v>
      </c>
      <c r="AF40" s="1">
        <v>2.737391471862793</v>
      </c>
      <c r="AG40" s="1">
        <v>1</v>
      </c>
      <c r="AH40" s="1">
        <v>0</v>
      </c>
      <c r="AI40" s="1">
        <v>0.15999999642372131</v>
      </c>
      <c r="AJ40" s="1">
        <v>111115</v>
      </c>
      <c r="AK40">
        <f>X40*0.000001/(K40*0.0001)</f>
        <v>1.1034484190099376</v>
      </c>
      <c r="AL40">
        <f>(U40-T40)/(1000-U40)*AK40</f>
        <v>3.5619315178212492E-2</v>
      </c>
      <c r="AM40">
        <f>(P40+273.15)</f>
        <v>303.52182807922361</v>
      </c>
      <c r="AN40">
        <f>(O40+273.15)</f>
        <v>304.39594688415525</v>
      </c>
      <c r="AO40">
        <f>(Y40*AG40+Z40*AH40)*AI40</f>
        <v>120.05946020708689</v>
      </c>
      <c r="AP40">
        <f>((AO40+0.00000010773*(AN40^4-AM40^4))-AL40*44100)/(L40*51.4+0.00000043092*AM40^3)</f>
        <v>-11.79944717527933</v>
      </c>
      <c r="AQ40">
        <f>0.61365*EXP(17.502*J40/(240.97+J40))</f>
        <v>4.3522935906970668</v>
      </c>
      <c r="AR40">
        <f>AQ40*1000/AA40</f>
        <v>49.052072056503832</v>
      </c>
      <c r="AS40">
        <f>(AR40-U40)</f>
        <v>13.80017233726555</v>
      </c>
      <c r="AT40">
        <f>IF(D40,P40,(O40+P40)/2)</f>
        <v>30.808887481689453</v>
      </c>
      <c r="AU40">
        <f>0.61365*EXP(17.502*AT40/(240.97+AT40))</f>
        <v>4.4624515330492578</v>
      </c>
      <c r="AV40">
        <f>IF(AS40&lt;&gt;0,(1000-(AR40+U40)/2)/AS40*AL40,0)</f>
        <v>2.4722800175005042</v>
      </c>
      <c r="AW40">
        <f>U40*AA40/1000</f>
        <v>3.1278315222077073</v>
      </c>
      <c r="AX40">
        <f>(AU40-AW40)</f>
        <v>1.3346200108415505</v>
      </c>
      <c r="AY40">
        <f>1/(1.6/F40+1.37/N40)</f>
        <v>1.6850848314347981</v>
      </c>
      <c r="AZ40">
        <f>G40*AA40*0.001</f>
        <v>34.120206545449669</v>
      </c>
      <c r="BA40">
        <f>G40/S40</f>
        <v>0.98432736852194602</v>
      </c>
      <c r="BB40">
        <f>(1-AL40*AA40/AQ40/F40)*100</f>
        <v>87.593015806791669</v>
      </c>
      <c r="BC40">
        <f>(S40-E40/(N40/1.35))</f>
        <v>391.77145632169123</v>
      </c>
      <c r="BD40">
        <f>E40*BB40/100/BC40</f>
        <v>-7.8005033759577583E-3</v>
      </c>
    </row>
    <row r="41" spans="1:56" x14ac:dyDescent="0.35">
      <c r="A41" s="1" t="s">
        <v>0</v>
      </c>
      <c r="B41" s="1" t="s">
        <v>5146</v>
      </c>
      <c r="K41" s="1">
        <v>2.72</v>
      </c>
    </row>
    <row r="42" spans="1:56" x14ac:dyDescent="0.35">
      <c r="A42" s="1" t="s">
        <v>0</v>
      </c>
      <c r="B42" s="1" t="s">
        <v>5145</v>
      </c>
      <c r="K42" s="1">
        <v>2.72</v>
      </c>
    </row>
    <row r="43" spans="1:56" x14ac:dyDescent="0.35">
      <c r="A43" s="1">
        <v>9</v>
      </c>
      <c r="B43" s="1" t="s">
        <v>5144</v>
      </c>
      <c r="C43" s="1">
        <v>2053.5000014640391</v>
      </c>
      <c r="D43" s="1">
        <v>0</v>
      </c>
      <c r="E43">
        <f>(R43-S43*(1000-T43)/(1000-U43))*AK43</f>
        <v>-2.8505411029963663</v>
      </c>
      <c r="F43">
        <f>IF(AV43&lt;&gt;0,1/(1/AV43-1/N43),0)</f>
        <v>5.8911116648695554</v>
      </c>
      <c r="G43">
        <f>((AY43-AL43/2)*S43-E43)/(AY43+AL43/2)</f>
        <v>383.71927112671347</v>
      </c>
      <c r="H43">
        <f>AL43*1000</f>
        <v>35.371777206798733</v>
      </c>
      <c r="I43">
        <f>(AQ43-AW43)</f>
        <v>1.2119395507446629</v>
      </c>
      <c r="J43">
        <f>(P43+AP43*D43)</f>
        <v>30.533464431762695</v>
      </c>
      <c r="K43" s="1">
        <v>2.72</v>
      </c>
      <c r="L43">
        <f>(K43*AE43+AF43)</f>
        <v>2.140174012184143</v>
      </c>
      <c r="M43" s="1">
        <v>1</v>
      </c>
      <c r="N43">
        <f>L43*(M43+1)*(M43+1)/(M43*M43+1)</f>
        <v>4.2803480243682861</v>
      </c>
      <c r="O43" s="1">
        <v>31.318632125854492</v>
      </c>
      <c r="P43" s="1">
        <v>30.533464431762695</v>
      </c>
      <c r="Q43" s="1">
        <v>31.423690795898438</v>
      </c>
      <c r="R43" s="1">
        <v>400.0526123046875</v>
      </c>
      <c r="S43" s="1">
        <v>390.13034057617188</v>
      </c>
      <c r="T43" s="1">
        <v>4.943631649017334</v>
      </c>
      <c r="U43" s="1">
        <v>35.849151611328125</v>
      </c>
      <c r="V43" s="1">
        <v>9.548065185546875</v>
      </c>
      <c r="W43" s="1">
        <v>69.238578796386719</v>
      </c>
      <c r="X43" s="1">
        <v>300.14749145507813</v>
      </c>
      <c r="Y43" s="1">
        <v>998.85821533203125</v>
      </c>
      <c r="Z43" s="1">
        <v>0.12052286416292191</v>
      </c>
      <c r="AA43" s="1">
        <v>88.727737426757813</v>
      </c>
      <c r="AB43" s="1">
        <v>19.831380844116211</v>
      </c>
      <c r="AC43" s="1">
        <v>-1.1165891885757446</v>
      </c>
      <c r="AD43" s="1">
        <v>1</v>
      </c>
      <c r="AE43" s="1">
        <v>-0.21956524252891541</v>
      </c>
      <c r="AF43" s="1">
        <v>2.737391471862793</v>
      </c>
      <c r="AG43" s="1">
        <v>1</v>
      </c>
      <c r="AH43" s="1">
        <v>0</v>
      </c>
      <c r="AI43" s="1">
        <v>0.15999999642372131</v>
      </c>
      <c r="AJ43" s="1">
        <v>111115</v>
      </c>
      <c r="AK43">
        <f>X43*0.000001/(K43*0.0001)</f>
        <v>1.1034834244671987</v>
      </c>
      <c r="AL43">
        <f>(U43-T43)/(1000-U43)*AK43</f>
        <v>3.5371777206798731E-2</v>
      </c>
      <c r="AM43">
        <f>(P43+273.15)</f>
        <v>303.68346443176267</v>
      </c>
      <c r="AN43">
        <f>(O43+273.15)</f>
        <v>304.46863212585447</v>
      </c>
      <c r="AO43">
        <f>(Y43*AG43+Z43*AH43)*AI43</f>
        <v>159.81731088092965</v>
      </c>
      <c r="AP43">
        <f>((AO43+0.00000010773*(AN43^4-AM43^4))-AL43*44100)/(L43*51.4+0.00000043092*AM43^3)</f>
        <v>-11.391201133235073</v>
      </c>
      <c r="AQ43">
        <f>0.61365*EXP(17.502*J43/(240.97+J43))</f>
        <v>4.3927536618866165</v>
      </c>
      <c r="AR43">
        <f>AQ43*1000/AA43</f>
        <v>49.508234846095419</v>
      </c>
      <c r="AS43">
        <f>(AR43-U43)</f>
        <v>13.659083234767294</v>
      </c>
      <c r="AT43">
        <f>IF(D43,P43,(O43+P43)/2)</f>
        <v>30.926048278808594</v>
      </c>
      <c r="AU43">
        <f>0.61365*EXP(17.502*AT43/(240.97+AT43))</f>
        <v>4.4923907674894172</v>
      </c>
      <c r="AV43">
        <f>IF(AS43&lt;&gt;0,(1000-(AR43+U43)/2)/AS43*AL43,0)</f>
        <v>2.4790943430408294</v>
      </c>
      <c r="AW43">
        <f>U43*AA43/1000</f>
        <v>3.1808141111419537</v>
      </c>
      <c r="AX43">
        <f>(AU43-AW43)</f>
        <v>1.3115766563474636</v>
      </c>
      <c r="AY43">
        <f>1/(1.6/F43+1.37/N43)</f>
        <v>1.6901512315203635</v>
      </c>
      <c r="AZ43">
        <f>G43*AA43*0.001</f>
        <v>34.046542734117928</v>
      </c>
      <c r="BA43">
        <f>G43/S43</f>
        <v>0.98356685245246478</v>
      </c>
      <c r="BB43">
        <f>(1-AL43*AA43/AQ43/F43)*100</f>
        <v>87.872195605871568</v>
      </c>
      <c r="BC43">
        <f>(S43-E43/(N43/1.35))</f>
        <v>391.02938674417896</v>
      </c>
      <c r="BD43">
        <f>E43*BB43/100/BC43</f>
        <v>-6.4057412019763605E-3</v>
      </c>
    </row>
    <row r="44" spans="1:56" x14ac:dyDescent="0.35">
      <c r="A44" s="1" t="s">
        <v>0</v>
      </c>
      <c r="B44" s="1" t="s">
        <v>5143</v>
      </c>
      <c r="K44" s="1">
        <v>2.72</v>
      </c>
    </row>
    <row r="45" spans="1:56" x14ac:dyDescent="0.35">
      <c r="A45" s="1" t="s">
        <v>0</v>
      </c>
      <c r="B45" s="1" t="s">
        <v>5142</v>
      </c>
      <c r="K45" s="1">
        <v>2.72</v>
      </c>
    </row>
    <row r="46" spans="1:56" x14ac:dyDescent="0.35">
      <c r="A46" s="1">
        <v>10</v>
      </c>
      <c r="B46" s="1" t="s">
        <v>5141</v>
      </c>
      <c r="C46" s="1">
        <v>2259.5000014640391</v>
      </c>
      <c r="D46" s="1">
        <v>0</v>
      </c>
      <c r="E46">
        <f>(R46-S46*(1000-T46)/(1000-U46))*AK46</f>
        <v>-2.1553139674792332</v>
      </c>
      <c r="F46">
        <f>IF(AV46&lt;&gt;0,1/(1/AV46-1/N46),0)</f>
        <v>5.8992905729788534</v>
      </c>
      <c r="G46">
        <f>((AY46-AL46/2)*S46-E46)/(AY46+AL46/2)</f>
        <v>382.88959323769615</v>
      </c>
      <c r="H46">
        <f>AL46*1000</f>
        <v>35.18522159914415</v>
      </c>
      <c r="I46">
        <f>(AQ46-AW46)</f>
        <v>1.2041241427578315</v>
      </c>
      <c r="J46">
        <f>(P46+AP46*D46)</f>
        <v>30.725521087646484</v>
      </c>
      <c r="K46" s="1">
        <v>2.72</v>
      </c>
      <c r="L46">
        <f>(K46*AE46+AF46)</f>
        <v>2.140174012184143</v>
      </c>
      <c r="M46" s="1">
        <v>1</v>
      </c>
      <c r="N46">
        <f>L46*(M46+1)*(M46+1)/(M46*M46+1)</f>
        <v>4.2803480243682861</v>
      </c>
      <c r="O46" s="1">
        <v>31.418251037597656</v>
      </c>
      <c r="P46" s="1">
        <v>30.725521087646484</v>
      </c>
      <c r="Q46" s="1">
        <v>31.500446319580078</v>
      </c>
      <c r="R46" s="1">
        <v>400.12265014648438</v>
      </c>
      <c r="S46" s="1">
        <v>389.6513671875</v>
      </c>
      <c r="T46" s="1">
        <v>5.7602620124816895</v>
      </c>
      <c r="U46" s="1">
        <v>36.483180999755859</v>
      </c>
      <c r="V46" s="1">
        <v>11.062656402587891</v>
      </c>
      <c r="W46" s="1">
        <v>70.066413879394531</v>
      </c>
      <c r="X46" s="1">
        <v>300.1414794921875</v>
      </c>
      <c r="Y46" s="1">
        <v>1250.7796630859375</v>
      </c>
      <c r="Z46" s="1">
        <v>0.22176177799701691</v>
      </c>
      <c r="AA46" s="1">
        <v>88.729377746582031</v>
      </c>
      <c r="AB46" s="1">
        <v>20.125009536743164</v>
      </c>
      <c r="AC46" s="1">
        <v>-1.1316210031509399</v>
      </c>
      <c r="AD46" s="1">
        <v>1</v>
      </c>
      <c r="AE46" s="1">
        <v>-0.21956524252891541</v>
      </c>
      <c r="AF46" s="1">
        <v>2.737391471862793</v>
      </c>
      <c r="AG46" s="1">
        <v>1</v>
      </c>
      <c r="AH46" s="1">
        <v>0</v>
      </c>
      <c r="AI46" s="1">
        <v>0.15999999642372131</v>
      </c>
      <c r="AJ46" s="1">
        <v>111115</v>
      </c>
      <c r="AK46">
        <f>X46*0.000001/(K46*0.0001)</f>
        <v>1.1034613216624536</v>
      </c>
      <c r="AL46">
        <f>(U46-T46)/(1000-U46)*AK46</f>
        <v>3.5185221599144147E-2</v>
      </c>
      <c r="AM46">
        <f>(P46+273.15)</f>
        <v>303.87552108764646</v>
      </c>
      <c r="AN46">
        <f>(O46+273.15)</f>
        <v>304.56825103759763</v>
      </c>
      <c r="AO46">
        <f>(Y46*AG46+Z46*AH46)*AI46</f>
        <v>200.12474162061335</v>
      </c>
      <c r="AP46">
        <f>((AO46+0.00000010773*(AN46^4-AM46^4))-AL46*44100)/(L46*51.4+0.00000043092*AM46^3)</f>
        <v>-11.000627664745712</v>
      </c>
      <c r="AQ46">
        <f>0.61365*EXP(17.502*J46/(240.97+J46))</f>
        <v>4.4412540910820937</v>
      </c>
      <c r="AR46">
        <f>AQ46*1000/AA46</f>
        <v>50.053930320199683</v>
      </c>
      <c r="AS46">
        <f>(AR46-U46)</f>
        <v>13.570749320443824</v>
      </c>
      <c r="AT46">
        <f>IF(D46,P46,(O46+P46)/2)</f>
        <v>31.07188606262207</v>
      </c>
      <c r="AU46">
        <f>0.61365*EXP(17.502*AT46/(240.97+AT46))</f>
        <v>4.5299024444116993</v>
      </c>
      <c r="AV46">
        <f>IF(AS46&lt;&gt;0,(1000-(AR46+U46)/2)/AS46*AL46,0)</f>
        <v>2.480541574020616</v>
      </c>
      <c r="AW46">
        <f>U46*AA46/1000</f>
        <v>3.2371299483242622</v>
      </c>
      <c r="AX46">
        <f>(AU46-AW46)</f>
        <v>1.2927724960874372</v>
      </c>
      <c r="AY46">
        <f>1/(1.6/F46+1.37/N46)</f>
        <v>1.6912275626044144</v>
      </c>
      <c r="AZ46">
        <f>G46*AA46*0.001</f>
        <v>33.973555353622679</v>
      </c>
      <c r="BA46">
        <f>G46/S46</f>
        <v>0.98264660535234283</v>
      </c>
      <c r="BB46">
        <f>(1-AL46*AA46/AQ46/F46)*100</f>
        <v>88.08422434898074</v>
      </c>
      <c r="BC46">
        <f>(S46-E46/(N46/1.35))</f>
        <v>390.33114225240877</v>
      </c>
      <c r="BD46">
        <f>E46*BB46/100/BC46</f>
        <v>-4.8637973890170941E-3</v>
      </c>
    </row>
    <row r="47" spans="1:56" x14ac:dyDescent="0.35">
      <c r="A47" s="1" t="s">
        <v>0</v>
      </c>
      <c r="B47" s="1" t="s">
        <v>5140</v>
      </c>
      <c r="K47" s="1">
        <v>2.72</v>
      </c>
    </row>
    <row r="48" spans="1:56" x14ac:dyDescent="0.35">
      <c r="A48" s="1" t="s">
        <v>0</v>
      </c>
      <c r="B48" s="1" t="s">
        <v>5139</v>
      </c>
      <c r="K48" s="1">
        <v>2.72</v>
      </c>
    </row>
    <row r="49" spans="1:56" x14ac:dyDescent="0.35">
      <c r="A49" s="1">
        <v>11</v>
      </c>
      <c r="B49" s="1" t="s">
        <v>5138</v>
      </c>
      <c r="C49" s="1">
        <v>2464.5000014640391</v>
      </c>
      <c r="D49" s="1">
        <v>0</v>
      </c>
      <c r="E49">
        <f>(R49-S49*(1000-T49)/(1000-U49))*AK49</f>
        <v>-1.9224716095407601</v>
      </c>
      <c r="F49">
        <f>IF(AV49&lt;&gt;0,1/(1/AV49-1/N49),0)</f>
        <v>6.1746165533736237</v>
      </c>
      <c r="G49">
        <f>((AY49-AL49/2)*S49-E49)/(AY49+AL49/2)</f>
        <v>382.57968691313908</v>
      </c>
      <c r="H49">
        <f>AL49*1000</f>
        <v>35.305740970116396</v>
      </c>
      <c r="I49">
        <f>(AQ49-AW49)</f>
        <v>1.1846894213609165</v>
      </c>
      <c r="J49">
        <f>(P49+AP49*D49)</f>
        <v>30.957197189331055</v>
      </c>
      <c r="K49" s="1">
        <v>2.72</v>
      </c>
      <c r="L49">
        <f>(K49*AE49+AF49)</f>
        <v>2.140174012184143</v>
      </c>
      <c r="M49" s="1">
        <v>1</v>
      </c>
      <c r="N49">
        <f>L49*(M49+1)*(M49+1)/(M49*M49+1)</f>
        <v>4.2803480243682861</v>
      </c>
      <c r="O49" s="1">
        <v>31.54180908203125</v>
      </c>
      <c r="P49" s="1">
        <v>30.957197189331055</v>
      </c>
      <c r="Q49" s="1">
        <v>31.599939346313477</v>
      </c>
      <c r="R49" s="1">
        <v>400.07122802734375</v>
      </c>
      <c r="S49" s="1">
        <v>389.35882568359375</v>
      </c>
      <c r="T49" s="1">
        <v>6.5758857727050781</v>
      </c>
      <c r="U49" s="1">
        <v>37.366886138916016</v>
      </c>
      <c r="V49" s="1">
        <v>12.541291236877441</v>
      </c>
      <c r="W49" s="1">
        <v>71.2647705078125</v>
      </c>
      <c r="X49" s="1">
        <v>300.22802734375</v>
      </c>
      <c r="Y49" s="1">
        <v>1599.5086669921875</v>
      </c>
      <c r="Z49" s="1">
        <v>3.6156168207526207E-3</v>
      </c>
      <c r="AA49" s="1">
        <v>88.733390808105469</v>
      </c>
      <c r="AB49" s="1">
        <v>20.377546310424805</v>
      </c>
      <c r="AC49" s="1">
        <v>-1.1851462125778198</v>
      </c>
      <c r="AD49" s="1">
        <v>1</v>
      </c>
      <c r="AE49" s="1">
        <v>-0.21956524252891541</v>
      </c>
      <c r="AF49" s="1">
        <v>2.737391471862793</v>
      </c>
      <c r="AG49" s="1">
        <v>1</v>
      </c>
      <c r="AH49" s="1">
        <v>0</v>
      </c>
      <c r="AI49" s="1">
        <v>0.15999999642372131</v>
      </c>
      <c r="AJ49" s="1">
        <v>111115</v>
      </c>
      <c r="AK49">
        <f>X49*0.000001/(K49*0.0001)</f>
        <v>1.1037795122931982</v>
      </c>
      <c r="AL49">
        <f>(U49-T49)/(1000-U49)*AK49</f>
        <v>3.5305740970116399E-2</v>
      </c>
      <c r="AM49">
        <f>(P49+273.15)</f>
        <v>304.10719718933103</v>
      </c>
      <c r="AN49">
        <f>(O49+273.15)</f>
        <v>304.69180908203123</v>
      </c>
      <c r="AO49">
        <f>(Y49*AG49+Z49*AH49)*AI49</f>
        <v>255.92138099846125</v>
      </c>
      <c r="AP49">
        <f>((AO49+0.00000010773*(AN49^4-AM49^4))-AL49*44100)/(L49*51.4+0.00000043092*AM49^3)</f>
        <v>-10.595410491419941</v>
      </c>
      <c r="AQ49">
        <f>0.61365*EXP(17.502*J49/(240.97+J49))</f>
        <v>4.5003799324073306</v>
      </c>
      <c r="AR49">
        <f>AQ49*1000/AA49</f>
        <v>50.717997942170804</v>
      </c>
      <c r="AS49">
        <f>(AR49-U49)</f>
        <v>13.351111803254788</v>
      </c>
      <c r="AT49">
        <f>IF(D49,P49,(O49+P49)/2)</f>
        <v>31.249503135681152</v>
      </c>
      <c r="AU49">
        <f>0.61365*EXP(17.502*AT49/(240.97+AT49))</f>
        <v>4.5759564670761614</v>
      </c>
      <c r="AV49">
        <f>IF(AS49&lt;&gt;0,(1000-(AR49+U49)/2)/AS49*AL49,0)</f>
        <v>2.527938528049305</v>
      </c>
      <c r="AW49">
        <f>U49*AA49/1000</f>
        <v>3.3156905110464141</v>
      </c>
      <c r="AX49">
        <f>(AU49-AW49)</f>
        <v>1.2602659560297473</v>
      </c>
      <c r="AY49">
        <f>1/(1.6/F49+1.37/N49)</f>
        <v>1.7265406966986989</v>
      </c>
      <c r="AZ49">
        <f>G49*AA49*0.001</f>
        <v>33.947592874106199</v>
      </c>
      <c r="BA49">
        <f>G49/S49</f>
        <v>0.98258896852138233</v>
      </c>
      <c r="BB49">
        <f>(1-AL49*AA49/AQ49/F49)*100</f>
        <v>88.726124462112168</v>
      </c>
      <c r="BC49">
        <f>(S49-E49/(N49/1.35))</f>
        <v>389.9651634528837</v>
      </c>
      <c r="BD49">
        <f>E49*BB49/100/BC49</f>
        <v>-4.374069052544987E-3</v>
      </c>
    </row>
    <row r="50" spans="1:56" x14ac:dyDescent="0.35">
      <c r="A50" s="1" t="s">
        <v>0</v>
      </c>
      <c r="B50" s="1" t="s">
        <v>5137</v>
      </c>
      <c r="K50" s="1">
        <v>2.72</v>
      </c>
    </row>
    <row r="51" spans="1:56" x14ac:dyDescent="0.35">
      <c r="A51" s="1" t="s">
        <v>0</v>
      </c>
      <c r="B51" s="1" t="s">
        <v>5132</v>
      </c>
      <c r="K51" s="1">
        <v>2.72</v>
      </c>
    </row>
    <row r="52" spans="1:56" x14ac:dyDescent="0.35">
      <c r="A52" s="1">
        <v>12</v>
      </c>
      <c r="B52" s="1" t="s">
        <v>5136</v>
      </c>
      <c r="C52" s="1">
        <v>2671.5000014416873</v>
      </c>
      <c r="D52" s="1">
        <v>0</v>
      </c>
      <c r="E52">
        <f>(R52-S52*(1000-T52)/(1000-U52))*AK52</f>
        <v>-1.6548923231792125</v>
      </c>
      <c r="F52">
        <f>IF(AV52&lt;&gt;0,1/(1/AV52-1/N52),0)</f>
        <v>6.8810164652132606</v>
      </c>
      <c r="G52">
        <f>((AY52-AL52/2)*S52-E52)/(AY52+AL52/2)</f>
        <v>382.31720130655862</v>
      </c>
      <c r="H52">
        <f>AL52*1000</f>
        <v>35.770667119179095</v>
      </c>
      <c r="I52">
        <f>(AQ52-AW52)</f>
        <v>1.148672929320806</v>
      </c>
      <c r="J52">
        <f>(P52+AP52*D52)</f>
        <v>31.219137191772461</v>
      </c>
      <c r="K52" s="1">
        <v>2.72</v>
      </c>
      <c r="L52">
        <f>(K52*AE52+AF52)</f>
        <v>2.140174012184143</v>
      </c>
      <c r="M52" s="1">
        <v>1</v>
      </c>
      <c r="N52">
        <f>L52*(M52+1)*(M52+1)/(M52*M52+1)</f>
        <v>4.2803480243682861</v>
      </c>
      <c r="O52" s="1">
        <v>31.697921752929688</v>
      </c>
      <c r="P52" s="1">
        <v>31.219137191772461</v>
      </c>
      <c r="Q52" s="1">
        <v>31.725107192993164</v>
      </c>
      <c r="R52" s="1">
        <v>400.13632202148438</v>
      </c>
      <c r="S52" s="1">
        <v>389.026123046875</v>
      </c>
      <c r="T52" s="1">
        <v>7.3710699081420898</v>
      </c>
      <c r="U52" s="1">
        <v>38.535709381103516</v>
      </c>
      <c r="V52" s="1">
        <v>13.933732032775879</v>
      </c>
      <c r="W52" s="1">
        <v>72.845085144042969</v>
      </c>
      <c r="X52" s="1">
        <v>300.1697998046875</v>
      </c>
      <c r="Y52" s="1">
        <v>1999.8648681640625</v>
      </c>
      <c r="Z52" s="1">
        <v>8.9189305901527405E-2</v>
      </c>
      <c r="AA52" s="1">
        <v>88.732795715332031</v>
      </c>
      <c r="AB52" s="1">
        <v>20.671632766723633</v>
      </c>
      <c r="AC52" s="1">
        <v>-1.2690438032150269</v>
      </c>
      <c r="AD52" s="1">
        <v>1</v>
      </c>
      <c r="AE52" s="1">
        <v>-0.21956524252891541</v>
      </c>
      <c r="AF52" s="1">
        <v>2.737391471862793</v>
      </c>
      <c r="AG52" s="1">
        <v>1</v>
      </c>
      <c r="AH52" s="1">
        <v>0</v>
      </c>
      <c r="AI52" s="1">
        <v>0.15999999642372131</v>
      </c>
      <c r="AJ52" s="1">
        <v>111115</v>
      </c>
      <c r="AK52">
        <f>X52*0.000001/(K52*0.0001)</f>
        <v>1.1035654404584097</v>
      </c>
      <c r="AL52">
        <f>(U52-T52)/(1000-U52)*AK52</f>
        <v>3.5770667119179096E-2</v>
      </c>
      <c r="AM52">
        <f>(P52+273.15)</f>
        <v>304.36913719177244</v>
      </c>
      <c r="AN52">
        <f>(O52+273.15)</f>
        <v>304.84792175292966</v>
      </c>
      <c r="AO52">
        <f>(Y52*AG52+Z52*AH52)*AI52</f>
        <v>319.9783717541759</v>
      </c>
      <c r="AP52">
        <f>((AO52+0.00000010773*(AN52^4-AM52^4))-AL52*44100)/(L52*51.4+0.00000043092*AM52^3)</f>
        <v>-10.246580007268767</v>
      </c>
      <c r="AQ52">
        <f>0.61365*EXP(17.502*J52/(240.97+J52))</f>
        <v>4.5680541575796685</v>
      </c>
      <c r="AR52">
        <f>AQ52*1000/AA52</f>
        <v>51.481012412081142</v>
      </c>
      <c r="AS52">
        <f>(AR52-U52)</f>
        <v>12.945303030977627</v>
      </c>
      <c r="AT52">
        <f>IF(D52,P52,(O52+P52)/2)</f>
        <v>31.458529472351074</v>
      </c>
      <c r="AU52">
        <f>0.61365*EXP(17.502*AT52/(240.97+AT52))</f>
        <v>4.6306764003178271</v>
      </c>
      <c r="AV52">
        <f>IF(AS52&lt;&gt;0,(1000-(AR52+U52)/2)/AS52*AL52,0)</f>
        <v>2.6388480781192967</v>
      </c>
      <c r="AW52">
        <f>U52*AA52/1000</f>
        <v>3.4193812282588625</v>
      </c>
      <c r="AX52">
        <f>(AU52-AW52)</f>
        <v>1.2112951720589646</v>
      </c>
      <c r="AY52">
        <f>1/(1.6/F52+1.37/N52)</f>
        <v>1.8096559762928854</v>
      </c>
      <c r="AZ52">
        <f>G52*AA52*0.001</f>
        <v>33.924074121992341</v>
      </c>
      <c r="BA52">
        <f>G52/S52</f>
        <v>0.98275457265498856</v>
      </c>
      <c r="BB52">
        <f>(1-AL52*AA52/AQ52/F52)*100</f>
        <v>89.902186072487268</v>
      </c>
      <c r="BC52">
        <f>(S52-E52/(N52/1.35))</f>
        <v>389.54806766996944</v>
      </c>
      <c r="BD52">
        <f>E52*BB52/100/BC52</f>
        <v>-3.8192574913357155E-3</v>
      </c>
    </row>
    <row r="53" spans="1:56" x14ac:dyDescent="0.35">
      <c r="A53" s="1" t="s">
        <v>0</v>
      </c>
      <c r="B53" s="1" t="s">
        <v>5135</v>
      </c>
      <c r="K53">
        <v>2.3691200000000001</v>
      </c>
    </row>
    <row r="54" spans="1:56" x14ac:dyDescent="0.35">
      <c r="A54" s="1" t="s">
        <v>0</v>
      </c>
      <c r="B54" s="1" t="s">
        <v>5134</v>
      </c>
      <c r="K54">
        <v>2.3691200000000001</v>
      </c>
    </row>
    <row r="55" spans="1:56" x14ac:dyDescent="0.35">
      <c r="A55" s="1" t="s">
        <v>0</v>
      </c>
      <c r="B55" s="1" t="s">
        <v>5133</v>
      </c>
      <c r="K55">
        <v>2.3691200000000001</v>
      </c>
    </row>
    <row r="56" spans="1:56" x14ac:dyDescent="0.35">
      <c r="A56" s="1" t="s">
        <v>0</v>
      </c>
      <c r="B56" s="1" t="s">
        <v>5132</v>
      </c>
      <c r="K56">
        <v>2.3691200000000001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826568-FD4E-478D-BD99-792D37E346E1}">
  <dimension ref="A1:BD55"/>
  <sheetViews>
    <sheetView zoomScale="38" workbookViewId="0">
      <selection activeCell="K18" sqref="K18:K51"/>
    </sheetView>
  </sheetViews>
  <sheetFormatPr defaultRowHeight="14.5" x14ac:dyDescent="0.35"/>
  <sheetData>
    <row r="1" spans="1:56" x14ac:dyDescent="0.35">
      <c r="A1" s="1" t="s">
        <v>70</v>
      </c>
    </row>
    <row r="2" spans="1:56" x14ac:dyDescent="0.35">
      <c r="A2" s="1" t="s">
        <v>4649</v>
      </c>
    </row>
    <row r="3" spans="1:56" x14ac:dyDescent="0.35">
      <c r="A3" s="1" t="s">
        <v>69</v>
      </c>
      <c r="B3" s="1" t="s">
        <v>68</v>
      </c>
    </row>
    <row r="4" spans="1:56" x14ac:dyDescent="0.35">
      <c r="A4" s="1" t="s">
        <v>67</v>
      </c>
      <c r="B4" s="1" t="s">
        <v>66</v>
      </c>
      <c r="C4" s="1">
        <v>1</v>
      </c>
      <c r="D4" s="1">
        <v>0.15999999642372131</v>
      </c>
    </row>
    <row r="5" spans="1:56" x14ac:dyDescent="0.35">
      <c r="A5" s="1" t="s">
        <v>65</v>
      </c>
      <c r="B5" s="1">
        <v>4</v>
      </c>
    </row>
    <row r="6" spans="1:56" x14ac:dyDescent="0.35">
      <c r="A6" s="1" t="s">
        <v>64</v>
      </c>
      <c r="B6" s="1" t="s">
        <v>63</v>
      </c>
    </row>
    <row r="7" spans="1:56" x14ac:dyDescent="0.35">
      <c r="A7" s="1" t="s">
        <v>0</v>
      </c>
      <c r="B7" s="1" t="s">
        <v>62</v>
      </c>
    </row>
    <row r="9" spans="1:56" x14ac:dyDescent="0.35">
      <c r="A9" s="1" t="s">
        <v>61</v>
      </c>
      <c r="B9" s="1" t="s">
        <v>60</v>
      </c>
      <c r="C9" s="1" t="s">
        <v>59</v>
      </c>
      <c r="D9" s="1" t="s">
        <v>58</v>
      </c>
      <c r="E9" s="1" t="s">
        <v>57</v>
      </c>
      <c r="F9" s="1" t="s">
        <v>56</v>
      </c>
      <c r="G9" s="1" t="s">
        <v>55</v>
      </c>
      <c r="H9" s="1" t="s">
        <v>54</v>
      </c>
      <c r="I9" s="1" t="s">
        <v>53</v>
      </c>
      <c r="J9" s="1" t="s">
        <v>52</v>
      </c>
      <c r="K9" s="1" t="s">
        <v>51</v>
      </c>
      <c r="L9" s="1" t="s">
        <v>50</v>
      </c>
      <c r="M9" s="1" t="s">
        <v>49</v>
      </c>
      <c r="N9" s="1" t="s">
        <v>48</v>
      </c>
      <c r="O9" s="1" t="s">
        <v>47</v>
      </c>
      <c r="P9" s="1" t="s">
        <v>46</v>
      </c>
      <c r="Q9" s="1" t="s">
        <v>45</v>
      </c>
      <c r="R9" s="1" t="s">
        <v>44</v>
      </c>
      <c r="S9" s="1" t="s">
        <v>43</v>
      </c>
      <c r="T9" s="1" t="s">
        <v>42</v>
      </c>
      <c r="U9" s="1" t="s">
        <v>41</v>
      </c>
      <c r="V9" s="1" t="s">
        <v>40</v>
      </c>
      <c r="W9" s="1" t="s">
        <v>39</v>
      </c>
      <c r="X9" s="1" t="s">
        <v>38</v>
      </c>
      <c r="Y9" s="1" t="s">
        <v>37</v>
      </c>
      <c r="Z9" s="1" t="s">
        <v>36</v>
      </c>
      <c r="AA9" s="1" t="s">
        <v>35</v>
      </c>
      <c r="AB9" s="1" t="s">
        <v>34</v>
      </c>
      <c r="AC9" s="1" t="s">
        <v>33</v>
      </c>
      <c r="AD9" s="1" t="s">
        <v>32</v>
      </c>
      <c r="AE9" s="1" t="s">
        <v>31</v>
      </c>
      <c r="AF9" s="1" t="s">
        <v>30</v>
      </c>
      <c r="AG9" s="1" t="s">
        <v>29</v>
      </c>
      <c r="AH9" s="1" t="s">
        <v>28</v>
      </c>
      <c r="AI9" s="1" t="s">
        <v>27</v>
      </c>
      <c r="AJ9" s="1" t="s">
        <v>26</v>
      </c>
      <c r="AK9" s="1" t="s">
        <v>25</v>
      </c>
      <c r="AL9" s="1" t="s">
        <v>24</v>
      </c>
      <c r="AM9" s="1" t="s">
        <v>23</v>
      </c>
      <c r="AN9" s="1" t="s">
        <v>22</v>
      </c>
      <c r="AO9" s="1" t="s">
        <v>21</v>
      </c>
      <c r="AP9" s="1" t="s">
        <v>20</v>
      </c>
      <c r="AQ9" s="1" t="s">
        <v>19</v>
      </c>
      <c r="AR9" s="1" t="s">
        <v>18</v>
      </c>
      <c r="AS9" s="1" t="s">
        <v>17</v>
      </c>
      <c r="AT9" s="1" t="s">
        <v>16</v>
      </c>
      <c r="AU9" s="1" t="s">
        <v>15</v>
      </c>
      <c r="AV9" s="1" t="s">
        <v>14</v>
      </c>
      <c r="AW9" s="1" t="s">
        <v>13</v>
      </c>
      <c r="AX9" s="1" t="s">
        <v>12</v>
      </c>
      <c r="AY9" s="1" t="s">
        <v>11</v>
      </c>
      <c r="AZ9" s="1" t="s">
        <v>10</v>
      </c>
      <c r="BA9" s="1" t="s">
        <v>9</v>
      </c>
      <c r="BB9" s="1" t="s">
        <v>8</v>
      </c>
      <c r="BC9" s="1" t="s">
        <v>7</v>
      </c>
      <c r="BD9" s="1" t="s">
        <v>6</v>
      </c>
    </row>
    <row r="10" spans="1:56" x14ac:dyDescent="0.35">
      <c r="A10" s="1" t="s">
        <v>5</v>
      </c>
      <c r="B10" s="1" t="s">
        <v>5</v>
      </c>
      <c r="C10" s="1" t="s">
        <v>5</v>
      </c>
      <c r="D10" s="1" t="s">
        <v>5</v>
      </c>
      <c r="E10" s="1" t="s">
        <v>4</v>
      </c>
      <c r="F10" s="1" t="s">
        <v>4</v>
      </c>
      <c r="G10" s="1" t="s">
        <v>4</v>
      </c>
      <c r="H10" s="1" t="s">
        <v>4</v>
      </c>
      <c r="I10" s="1" t="s">
        <v>4</v>
      </c>
      <c r="J10" s="1" t="s">
        <v>4</v>
      </c>
      <c r="K10" s="1" t="s">
        <v>5</v>
      </c>
      <c r="L10" s="1" t="s">
        <v>4</v>
      </c>
      <c r="M10" s="1" t="s">
        <v>5</v>
      </c>
      <c r="N10" s="1" t="s">
        <v>4</v>
      </c>
      <c r="O10" s="1" t="s">
        <v>5</v>
      </c>
      <c r="P10" s="1" t="s">
        <v>5</v>
      </c>
      <c r="Q10" s="1" t="s">
        <v>5</v>
      </c>
      <c r="R10" s="1" t="s">
        <v>5</v>
      </c>
      <c r="S10" s="1" t="s">
        <v>5</v>
      </c>
      <c r="T10" s="1" t="s">
        <v>5</v>
      </c>
      <c r="U10" s="1" t="s">
        <v>5</v>
      </c>
      <c r="V10" s="1" t="s">
        <v>5</v>
      </c>
      <c r="W10" s="1" t="s">
        <v>5</v>
      </c>
      <c r="X10" s="1" t="s">
        <v>5</v>
      </c>
      <c r="Y10" s="1" t="s">
        <v>5</v>
      </c>
      <c r="Z10" s="1" t="s">
        <v>5</v>
      </c>
      <c r="AA10" s="1" t="s">
        <v>5</v>
      </c>
      <c r="AB10" s="1" t="s">
        <v>5</v>
      </c>
      <c r="AC10" s="1" t="s">
        <v>5</v>
      </c>
      <c r="AD10" s="1" t="s">
        <v>5</v>
      </c>
      <c r="AE10" s="1" t="s">
        <v>5</v>
      </c>
      <c r="AF10" s="1" t="s">
        <v>5</v>
      </c>
      <c r="AG10" s="1" t="s">
        <v>5</v>
      </c>
      <c r="AH10" s="1" t="s">
        <v>5</v>
      </c>
      <c r="AI10" s="1" t="s">
        <v>5</v>
      </c>
      <c r="AJ10" s="1" t="s">
        <v>5</v>
      </c>
      <c r="AK10" s="1" t="s">
        <v>4</v>
      </c>
      <c r="AL10" s="1" t="s">
        <v>4</v>
      </c>
      <c r="AM10" s="1" t="s">
        <v>4</v>
      </c>
      <c r="AN10" s="1" t="s">
        <v>4</v>
      </c>
      <c r="AO10" s="1" t="s">
        <v>4</v>
      </c>
      <c r="AP10" s="1" t="s">
        <v>4</v>
      </c>
      <c r="AQ10" s="1" t="s">
        <v>4</v>
      </c>
      <c r="AR10" s="1" t="s">
        <v>4</v>
      </c>
      <c r="AS10" s="1" t="s">
        <v>4</v>
      </c>
      <c r="AT10" s="1" t="s">
        <v>4</v>
      </c>
      <c r="AU10" s="1" t="s">
        <v>4</v>
      </c>
      <c r="AV10" s="1" t="s">
        <v>4</v>
      </c>
      <c r="AW10" s="1" t="s">
        <v>4</v>
      </c>
      <c r="AX10" s="1" t="s">
        <v>4</v>
      </c>
      <c r="AY10" s="1" t="s">
        <v>4</v>
      </c>
      <c r="AZ10" s="1" t="s">
        <v>4</v>
      </c>
      <c r="BA10" s="1" t="s">
        <v>4</v>
      </c>
      <c r="BB10" s="1" t="s">
        <v>4</v>
      </c>
      <c r="BC10" s="1" t="s">
        <v>4</v>
      </c>
      <c r="BD10" s="1" t="s">
        <v>4</v>
      </c>
    </row>
    <row r="11" spans="1:56" x14ac:dyDescent="0.35">
      <c r="A11" s="1" t="s">
        <v>0</v>
      </c>
      <c r="B11" s="1" t="s">
        <v>4648</v>
      </c>
    </row>
    <row r="12" spans="1:56" x14ac:dyDescent="0.35">
      <c r="A12" s="1" t="s">
        <v>0</v>
      </c>
      <c r="B12" s="1" t="s">
        <v>4647</v>
      </c>
    </row>
    <row r="13" spans="1:56" x14ac:dyDescent="0.35">
      <c r="A13" s="1" t="s">
        <v>0</v>
      </c>
      <c r="B13" s="1" t="s">
        <v>4646</v>
      </c>
    </row>
    <row r="14" spans="1:56" x14ac:dyDescent="0.35">
      <c r="A14" s="1" t="s">
        <v>0</v>
      </c>
      <c r="B14" s="1" t="s">
        <v>4645</v>
      </c>
    </row>
    <row r="15" spans="1:56" x14ac:dyDescent="0.35">
      <c r="A15" s="1" t="s">
        <v>0</v>
      </c>
      <c r="B15" s="1" t="s">
        <v>4644</v>
      </c>
    </row>
    <row r="16" spans="1:56" x14ac:dyDescent="0.35">
      <c r="A16" s="1" t="s">
        <v>0</v>
      </c>
      <c r="B16" s="1" t="s">
        <v>4643</v>
      </c>
    </row>
    <row r="17" spans="1:56" x14ac:dyDescent="0.35">
      <c r="A17" s="1" t="s">
        <v>0</v>
      </c>
      <c r="B17" s="1" t="s">
        <v>4642</v>
      </c>
    </row>
    <row r="18" spans="1:56" x14ac:dyDescent="0.35">
      <c r="A18" s="1">
        <v>1</v>
      </c>
      <c r="B18" s="1" t="s">
        <v>4641</v>
      </c>
      <c r="C18" s="1">
        <v>377.5000014193356</v>
      </c>
      <c r="D18" s="1">
        <v>0</v>
      </c>
      <c r="E18">
        <f>(R18-S18*(1000-T18)/(1000-U18))*AK18</f>
        <v>-5.1414288380466804</v>
      </c>
      <c r="F18">
        <f>IF(AV18&lt;&gt;0,1/(1/AV18-1/N18),0)</f>
        <v>1.9223128499415556</v>
      </c>
      <c r="G18">
        <f>((AY18-AL18/2)*S18-E18)/(AY18+AL18/2)</f>
        <v>389.84552366382576</v>
      </c>
      <c r="H18">
        <f>AL18*1000</f>
        <v>25.413972948485213</v>
      </c>
      <c r="I18">
        <f>(AQ18-AW18)</f>
        <v>1.6304836231927853</v>
      </c>
      <c r="J18">
        <f>(P18+AP18*D18)</f>
        <v>30.92854118347168</v>
      </c>
      <c r="K18" s="1"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31.504106521606445</v>
      </c>
      <c r="P18" s="1">
        <v>30.92854118347168</v>
      </c>
      <c r="Q18" s="1">
        <v>31.583030700683594</v>
      </c>
      <c r="R18" s="1">
        <v>399.86697387695313</v>
      </c>
      <c r="S18" s="1">
        <v>395.41958618164063</v>
      </c>
      <c r="T18" s="1">
        <v>9.953608512878418</v>
      </c>
      <c r="U18" s="1">
        <v>32.241138458251953</v>
      </c>
      <c r="V18" s="1">
        <v>19.035032272338867</v>
      </c>
      <c r="W18" s="1">
        <v>61.657150268554688</v>
      </c>
      <c r="X18" s="1">
        <v>300.15576171875</v>
      </c>
      <c r="Y18" s="1">
        <v>-0.16391612589359283</v>
      </c>
      <c r="Z18" s="1">
        <v>0.11811272799968719</v>
      </c>
      <c r="AA18" s="1">
        <v>88.785514831542969</v>
      </c>
      <c r="AB18" s="1">
        <v>252.79168701171875</v>
      </c>
      <c r="AC18" s="1">
        <v>11.504962921142578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131115</v>
      </c>
      <c r="AK18">
        <f>X18*0.000001/(K18*0.0001)</f>
        <v>1.1035138298483453</v>
      </c>
      <c r="AL18">
        <f>(U18-T18)/(1000-U18)*AK18</f>
        <v>2.5413972948485214E-2</v>
      </c>
      <c r="AM18">
        <f>(P18+273.15)</f>
        <v>304.07854118347166</v>
      </c>
      <c r="AN18">
        <f>(O18+273.15)</f>
        <v>304.65410652160642</v>
      </c>
      <c r="AO18">
        <f>(Y18*AG18+Z18*AH18)*AI18</f>
        <v>-2.6226579556765106E-2</v>
      </c>
      <c r="AP18">
        <f>((AO18+0.00000010773*(AN18^4-AM18^4))-AL18*44100)/(L18*51.4+0.00000043092*AM18^3)</f>
        <v>-9.1203887987252887</v>
      </c>
      <c r="AQ18">
        <f>0.61365*EXP(17.502*J18/(240.97+J18))</f>
        <v>4.4930296999637447</v>
      </c>
      <c r="AR18">
        <f>AQ18*1000/AA18</f>
        <v>50.605436128726474</v>
      </c>
      <c r="AS18">
        <f>(AR18-U18)</f>
        <v>18.364297670474521</v>
      </c>
      <c r="AT18">
        <f>IF(D18,P18,(O18+P18)/2)</f>
        <v>31.216323852539063</v>
      </c>
      <c r="AU18">
        <f>0.61365*EXP(17.502*AT18/(240.97+AT18))</f>
        <v>4.5673226275839962</v>
      </c>
      <c r="AV18">
        <f>IF(AS18&lt;&gt;0,(1000-(AR18+U18)/2)/AS18*AL18,0)</f>
        <v>1.3265545507323324</v>
      </c>
      <c r="AW18">
        <f>U18*AA18/1000</f>
        <v>2.8625460767709594</v>
      </c>
      <c r="AX18">
        <f>(AU18-AW18)</f>
        <v>1.7047765508130368</v>
      </c>
      <c r="AY18">
        <f>1/(1.6/F18+1.37/N18)</f>
        <v>0.86775565864131454</v>
      </c>
      <c r="AZ18">
        <f>G18*AA18*0.001</f>
        <v>34.612635523265233</v>
      </c>
      <c r="BA18">
        <f>G18/S18</f>
        <v>0.98590342331890879</v>
      </c>
      <c r="BB18">
        <f>(1-AL18*AA18/AQ18/F18)*100</f>
        <v>73.875299384779439</v>
      </c>
      <c r="BC18">
        <f>(S18-E18/(N18/1.35))</f>
        <v>397.04116669141411</v>
      </c>
      <c r="BD18">
        <f>E18*BB18/100/BC18</f>
        <v>-9.5663781627823539E-3</v>
      </c>
    </row>
    <row r="19" spans="1:56" x14ac:dyDescent="0.35">
      <c r="A19" s="1" t="s">
        <v>0</v>
      </c>
      <c r="B19" s="1" t="s">
        <v>4640</v>
      </c>
      <c r="K19" s="1">
        <v>2.72</v>
      </c>
    </row>
    <row r="20" spans="1:56" x14ac:dyDescent="0.35">
      <c r="A20" s="1" t="s">
        <v>0</v>
      </c>
      <c r="B20" s="1" t="s">
        <v>2378</v>
      </c>
      <c r="K20" s="1">
        <v>2.72</v>
      </c>
    </row>
    <row r="21" spans="1:56" x14ac:dyDescent="0.35">
      <c r="A21" s="1">
        <v>2</v>
      </c>
      <c r="B21" s="1" t="s">
        <v>4639</v>
      </c>
      <c r="C21" s="1">
        <v>581.5000014193356</v>
      </c>
      <c r="D21" s="1">
        <v>0</v>
      </c>
      <c r="E21">
        <f>(R21-S21*(1000-T21)/(1000-U21))*AK21</f>
        <v>-4.1788336962083203</v>
      </c>
      <c r="F21">
        <f>IF(AV21&lt;&gt;0,1/(1/AV21-1/N21),0)</f>
        <v>1.689781045160001</v>
      </c>
      <c r="G21">
        <f>((AY21-AL21/2)*S21-E21)/(AY21+AL21/2)</f>
        <v>388.81836454567429</v>
      </c>
      <c r="H21">
        <f>AL21*1000</f>
        <v>23.764756751879489</v>
      </c>
      <c r="I21">
        <f>(AQ21-AW21)</f>
        <v>1.6697885896510511</v>
      </c>
      <c r="J21">
        <f>(P21+AP21*D21)</f>
        <v>30.94084358215332</v>
      </c>
      <c r="K21" s="1"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31.556972503662109</v>
      </c>
      <c r="P21" s="1">
        <v>30.94084358215332</v>
      </c>
      <c r="Q21" s="1">
        <v>31.672893524169922</v>
      </c>
      <c r="R21" s="1">
        <v>400.05606079101563</v>
      </c>
      <c r="S21" s="1">
        <v>395.32876586914063</v>
      </c>
      <c r="T21" s="1">
        <v>10.981639862060547</v>
      </c>
      <c r="U21" s="1">
        <v>31.833917617797852</v>
      </c>
      <c r="V21" s="1">
        <v>20.938087463378906</v>
      </c>
      <c r="W21" s="1">
        <v>60.695976257324219</v>
      </c>
      <c r="X21" s="1">
        <v>300.12255859375</v>
      </c>
      <c r="Y21" s="1">
        <v>24.842081069946289</v>
      </c>
      <c r="Z21" s="1">
        <v>5.7851865887641907E-2</v>
      </c>
      <c r="AA21" s="1">
        <v>88.785659790039063</v>
      </c>
      <c r="AB21" s="1">
        <v>252.67910766601563</v>
      </c>
      <c r="AC21" s="1">
        <v>11.446361541748047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131115</v>
      </c>
      <c r="AK21">
        <f>X21*0.000001/(K21*0.0001)</f>
        <v>1.1033917595358453</v>
      </c>
      <c r="AL21">
        <f>(U21-T21)/(1000-U21)*AK21</f>
        <v>2.3764756751879487E-2</v>
      </c>
      <c r="AM21">
        <f>(P21+273.15)</f>
        <v>304.0908435821533</v>
      </c>
      <c r="AN21">
        <f>(O21+273.15)</f>
        <v>304.70697250366209</v>
      </c>
      <c r="AO21">
        <f>(Y21*AG21+Z21*AH21)*AI21</f>
        <v>3.9747328823492012</v>
      </c>
      <c r="AP21">
        <f>((AO21+0.00000010773*(AN21^4-AM21^4))-AL21*44100)/(L21*51.4+0.00000043092*AM21^3)</f>
        <v>-8.4879073265248337</v>
      </c>
      <c r="AQ21">
        <f>0.61365*EXP(17.502*J21/(240.97+J21))</f>
        <v>4.4961839690489818</v>
      </c>
      <c r="AR21">
        <f>AQ21*1000/AA21</f>
        <v>50.640880291722652</v>
      </c>
      <c r="AS21">
        <f>(AR21-U21)</f>
        <v>18.806962673924801</v>
      </c>
      <c r="AT21">
        <f>IF(D21,P21,(O21+P21)/2)</f>
        <v>31.248908042907715</v>
      </c>
      <c r="AU21">
        <f>0.61365*EXP(17.502*AT21/(240.97+AT21))</f>
        <v>4.575801488260125</v>
      </c>
      <c r="AV21">
        <f>IF(AS21&lt;&gt;0,(1000-(AR21+U21)/2)/AS21*AL21,0)</f>
        <v>1.2115066314365412</v>
      </c>
      <c r="AW21">
        <f>U21*AA21/1000</f>
        <v>2.8263953793979306</v>
      </c>
      <c r="AX21">
        <f>(AU21-AW21)</f>
        <v>1.7494061088621944</v>
      </c>
      <c r="AY21">
        <f>1/(1.6/F21+1.37/N21)</f>
        <v>0.78930605879330351</v>
      </c>
      <c r="AZ21">
        <f>G21*AA21*0.001</f>
        <v>34.521495034671624</v>
      </c>
      <c r="BA21">
        <f>G21/S21</f>
        <v>0.98353167822444432</v>
      </c>
      <c r="BB21">
        <f>(1-AL21*AA21/AQ21/F21)*100</f>
        <v>72.228349395338839</v>
      </c>
      <c r="BC21">
        <f>(S21-E21/(N21/1.35))</f>
        <v>396.64674876627055</v>
      </c>
      <c r="BD21">
        <f>E21*BB21/100/BC21</f>
        <v>-7.6095483251422628E-3</v>
      </c>
    </row>
    <row r="22" spans="1:56" x14ac:dyDescent="0.35">
      <c r="A22" s="1" t="s">
        <v>0</v>
      </c>
      <c r="B22" s="1" t="s">
        <v>4638</v>
      </c>
      <c r="K22" s="1">
        <v>2.72</v>
      </c>
    </row>
    <row r="23" spans="1:56" x14ac:dyDescent="0.35">
      <c r="A23" s="1" t="s">
        <v>0</v>
      </c>
      <c r="B23" s="1" t="s">
        <v>4637</v>
      </c>
      <c r="K23" s="1">
        <v>2.72</v>
      </c>
    </row>
    <row r="24" spans="1:56" x14ac:dyDescent="0.35">
      <c r="A24" s="1">
        <v>3</v>
      </c>
      <c r="B24" s="1" t="s">
        <v>4636</v>
      </c>
      <c r="C24" s="1">
        <v>785.5000014193356</v>
      </c>
      <c r="D24" s="1">
        <v>0</v>
      </c>
      <c r="E24">
        <f>(R24-S24*(1000-T24)/(1000-U24))*AK24</f>
        <v>-3.6137173317858235</v>
      </c>
      <c r="F24">
        <f>IF(AV24&lt;&gt;0,1/(1/AV24-1/N24),0)</f>
        <v>1.5695484101657782</v>
      </c>
      <c r="G24">
        <f>((AY24-AL24/2)*S24-E24)/(AY24+AL24/2)</f>
        <v>388.21247091869975</v>
      </c>
      <c r="H24">
        <f>AL24*1000</f>
        <v>22.593465922529326</v>
      </c>
      <c r="I24">
        <f>(AQ24-AW24)</f>
        <v>1.6748308887074583</v>
      </c>
      <c r="J24">
        <f>(P24+AP24*D24)</f>
        <v>30.931072235107422</v>
      </c>
      <c r="K24" s="1"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31.569347381591797</v>
      </c>
      <c r="P24" s="1">
        <v>30.931072235107422</v>
      </c>
      <c r="Q24" s="1">
        <v>31.704580307006836</v>
      </c>
      <c r="R24" s="1">
        <v>400.04425048828125</v>
      </c>
      <c r="S24" s="1">
        <v>395.22671508789063</v>
      </c>
      <c r="T24" s="1">
        <v>11.922346115112305</v>
      </c>
      <c r="U24" s="1">
        <v>31.747913360595703</v>
      </c>
      <c r="V24" s="1">
        <v>22.716421127319336</v>
      </c>
      <c r="W24" s="1">
        <v>60.491367340087891</v>
      </c>
      <c r="X24" s="1">
        <v>300.13357543945313</v>
      </c>
      <c r="Y24" s="1">
        <v>50.757625579833984</v>
      </c>
      <c r="Z24" s="1">
        <v>0.1856096088886261</v>
      </c>
      <c r="AA24" s="1">
        <v>88.788436889648438</v>
      </c>
      <c r="AB24" s="1">
        <v>252.76570129394531</v>
      </c>
      <c r="AC24" s="1">
        <v>11.435394287109375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131115</v>
      </c>
      <c r="AK24">
        <f>X24*0.000001/(K24*0.0001)</f>
        <v>1.1034322626450479</v>
      </c>
      <c r="AL24">
        <f>(U24-T24)/(1000-U24)*AK24</f>
        <v>2.2593465922529327E-2</v>
      </c>
      <c r="AM24">
        <f>(P24+273.15)</f>
        <v>304.0810722351074</v>
      </c>
      <c r="AN24">
        <f>(O24+273.15)</f>
        <v>304.71934738159177</v>
      </c>
      <c r="AO24">
        <f>(Y24*AG24+Z24*AH24)*AI24</f>
        <v>8.121219911250023</v>
      </c>
      <c r="AP24">
        <f>((AO24+0.00000010773*(AN24^4-AM24^4))-AL24*44100)/(L24*51.4+0.00000043092*AM24^3)</f>
        <v>-8.0288566924031937</v>
      </c>
      <c r="AQ24">
        <f>0.61365*EXP(17.502*J24/(240.97+J24))</f>
        <v>4.4936784905027363</v>
      </c>
      <c r="AR24">
        <f>AQ24*1000/AA24</f>
        <v>50.611077837621444</v>
      </c>
      <c r="AS24">
        <f>(AR24-U24)</f>
        <v>18.863164477025741</v>
      </c>
      <c r="AT24">
        <f>IF(D24,P24,(O24+P24)/2)</f>
        <v>31.250209808349609</v>
      </c>
      <c r="AU24">
        <f>0.61365*EXP(17.502*AT24/(240.97+AT24))</f>
        <v>4.5761405103576589</v>
      </c>
      <c r="AV24">
        <f>IF(AS24&lt;&gt;0,(1000-(AR24+U24)/2)/AS24*AL24,0)</f>
        <v>1.1484328845453431</v>
      </c>
      <c r="AW24">
        <f>U24*AA24/1000</f>
        <v>2.8188476017952779</v>
      </c>
      <c r="AX24">
        <f>(AU24-AW24)</f>
        <v>1.757292908562381</v>
      </c>
      <c r="AY24">
        <f>1/(1.6/F24+1.37/N24)</f>
        <v>0.74656453605110074</v>
      </c>
      <c r="AZ24">
        <f>G24*AA24*0.001</f>
        <v>34.468778473939459</v>
      </c>
      <c r="BA24">
        <f>G24/S24</f>
        <v>0.98225260615889531</v>
      </c>
      <c r="BB24">
        <f>(1-AL24*AA24/AQ24/F24)*100</f>
        <v>71.557841208893151</v>
      </c>
      <c r="BC24">
        <f>(S24-E24/(N24/1.35))</f>
        <v>396.36646315747214</v>
      </c>
      <c r="BD24">
        <f>E24*BB24/100/BC24</f>
        <v>-6.5240083366745411E-3</v>
      </c>
    </row>
    <row r="25" spans="1:56" x14ac:dyDescent="0.35">
      <c r="A25" s="1" t="s">
        <v>0</v>
      </c>
      <c r="B25" s="1" t="s">
        <v>4635</v>
      </c>
      <c r="K25" s="1">
        <v>2.72</v>
      </c>
    </row>
    <row r="26" spans="1:56" x14ac:dyDescent="0.35">
      <c r="A26" s="1" t="s">
        <v>0</v>
      </c>
      <c r="B26" s="1" t="s">
        <v>4634</v>
      </c>
      <c r="K26" s="1">
        <v>2.72</v>
      </c>
    </row>
    <row r="27" spans="1:56" x14ac:dyDescent="0.35">
      <c r="A27" s="1">
        <v>4</v>
      </c>
      <c r="B27" s="1" t="s">
        <v>4633</v>
      </c>
      <c r="C27" s="1">
        <v>989.5000014193356</v>
      </c>
      <c r="D27" s="1">
        <v>0</v>
      </c>
      <c r="E27">
        <f>(R27-S27*(1000-T27)/(1000-U27))*AK27</f>
        <v>-2.7045811790825485</v>
      </c>
      <c r="F27">
        <f>IF(AV27&lt;&gt;0,1/(1/AV27-1/N27),0)</f>
        <v>1.5091154266751168</v>
      </c>
      <c r="G27">
        <f>((AY27-AL27/2)*S27-E27)/(AY27+AL27/2)</f>
        <v>386.7252670596406</v>
      </c>
      <c r="H27">
        <f>AL27*1000</f>
        <v>21.83570612822502</v>
      </c>
      <c r="I27">
        <f>(AQ27-AW27)</f>
        <v>1.6658079027844397</v>
      </c>
      <c r="J27">
        <f>(P27+AP27*D27)</f>
        <v>30.976869583129883</v>
      </c>
      <c r="K27" s="1"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31.588821411132813</v>
      </c>
      <c r="P27" s="1">
        <v>30.976869583129883</v>
      </c>
      <c r="Q27" s="1">
        <v>31.727605819702148</v>
      </c>
      <c r="R27" s="1">
        <v>400.13052368164063</v>
      </c>
      <c r="S27" s="1">
        <v>394.76913452148438</v>
      </c>
      <c r="T27" s="1">
        <v>12.823720932006836</v>
      </c>
      <c r="U27" s="1">
        <v>31.981195449829102</v>
      </c>
      <c r="V27" s="1">
        <v>24.407417297363281</v>
      </c>
      <c r="W27" s="1">
        <v>60.869884490966797</v>
      </c>
      <c r="X27" s="1">
        <v>300.11083984375</v>
      </c>
      <c r="Y27" s="1">
        <v>101.29721069335938</v>
      </c>
      <c r="Z27" s="1">
        <v>4.0978595614433289E-2</v>
      </c>
      <c r="AA27" s="1">
        <v>88.790428161621094</v>
      </c>
      <c r="AB27" s="1">
        <v>252.71066284179688</v>
      </c>
      <c r="AC27" s="1">
        <v>11.478483200073242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131115</v>
      </c>
      <c r="AK27">
        <f>X27*0.000001/(K27*0.0001)</f>
        <v>1.1033486758961393</v>
      </c>
      <c r="AL27">
        <f>(U27-T27)/(1000-U27)*AK27</f>
        <v>2.1835706128225021E-2</v>
      </c>
      <c r="AM27">
        <f>(P27+273.15)</f>
        <v>304.12686958312986</v>
      </c>
      <c r="AN27">
        <f>(O27+273.15)</f>
        <v>304.73882141113279</v>
      </c>
      <c r="AO27">
        <f>(Y27*AG27+Z27*AH27)*AI27</f>
        <v>16.207553348670444</v>
      </c>
      <c r="AP27">
        <f>((AO27+0.00000010773*(AN27^4-AM27^4))-AL27*44100)/(L27*51.4+0.00000043092*AM27^3)</f>
        <v>-7.691256548008008</v>
      </c>
      <c r="AQ27">
        <f>0.61365*EXP(17.502*J27/(240.97+J27))</f>
        <v>4.5054319398952538</v>
      </c>
      <c r="AR27">
        <f>AQ27*1000/AA27</f>
        <v>50.742315733563366</v>
      </c>
      <c r="AS27">
        <f>(AR27-U27)</f>
        <v>18.761120283734265</v>
      </c>
      <c r="AT27">
        <f>IF(D27,P27,(O27+P27)/2)</f>
        <v>31.282845497131348</v>
      </c>
      <c r="AU27">
        <f>0.61365*EXP(17.502*AT27/(240.97+AT27))</f>
        <v>4.5846470580263761</v>
      </c>
      <c r="AV27">
        <f>IF(AS27&lt;&gt;0,(1000-(AR27+U27)/2)/AS27*AL27,0)</f>
        <v>1.1157405672797489</v>
      </c>
      <c r="AW27">
        <f>U27*AA27/1000</f>
        <v>2.8396240371108141</v>
      </c>
      <c r="AX27">
        <f>(AU27-AW27)</f>
        <v>1.7450230209155619</v>
      </c>
      <c r="AY27">
        <f>1/(1.6/F27+1.37/N27)</f>
        <v>0.72448481970275302</v>
      </c>
      <c r="AZ27">
        <f>G27*AA27*0.001</f>
        <v>34.337502043142756</v>
      </c>
      <c r="BA27">
        <f>G27/S27</f>
        <v>0.9796238693493754</v>
      </c>
      <c r="BB27">
        <f>(1-AL27*AA27/AQ27/F27)*100</f>
        <v>71.484926268338825</v>
      </c>
      <c r="BC27">
        <f>(S27-E27/(N27/1.35))</f>
        <v>395.62214567174016</v>
      </c>
      <c r="BD27">
        <f>E27*BB27/100/BC27</f>
        <v>-4.8869050504030762E-3</v>
      </c>
    </row>
    <row r="28" spans="1:56" x14ac:dyDescent="0.35">
      <c r="A28" s="1" t="s">
        <v>0</v>
      </c>
      <c r="B28" s="1" t="s">
        <v>4632</v>
      </c>
      <c r="K28" s="1">
        <v>2.72</v>
      </c>
    </row>
    <row r="29" spans="1:56" x14ac:dyDescent="0.35">
      <c r="A29" s="1" t="s">
        <v>0</v>
      </c>
      <c r="B29" s="1" t="s">
        <v>4631</v>
      </c>
      <c r="K29" s="1">
        <v>2.72</v>
      </c>
    </row>
    <row r="30" spans="1:56" x14ac:dyDescent="0.35">
      <c r="A30" s="1">
        <v>5</v>
      </c>
      <c r="B30" s="1" t="s">
        <v>4630</v>
      </c>
      <c r="C30" s="1">
        <v>1193.5000014193356</v>
      </c>
      <c r="D30" s="1">
        <v>0</v>
      </c>
      <c r="E30">
        <f>(R30-S30*(1000-T30)/(1000-U30))*AK30</f>
        <v>-2.2205047795390551</v>
      </c>
      <c r="F30">
        <f>IF(AV30&lt;&gt;0,1/(1/AV30-1/N30),0)</f>
        <v>1.4738471065723393</v>
      </c>
      <c r="G30">
        <f>((AY30-AL30/2)*S30-E30)/(AY30+AL30/2)</f>
        <v>385.97254940411307</v>
      </c>
      <c r="H30">
        <f>AL30*1000</f>
        <v>21.237077386554738</v>
      </c>
      <c r="I30">
        <f>(AQ30-AW30)</f>
        <v>1.6484012701946171</v>
      </c>
      <c r="J30">
        <f>(P30+AP30*D30)</f>
        <v>31.024747848510742</v>
      </c>
      <c r="K30" s="1"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31.618946075439453</v>
      </c>
      <c r="P30" s="1">
        <v>31.024747848510742</v>
      </c>
      <c r="Q30" s="1">
        <v>31.756801605224609</v>
      </c>
      <c r="R30" s="1">
        <v>400.08111572265625</v>
      </c>
      <c r="S30" s="1">
        <v>394.50067138671875</v>
      </c>
      <c r="T30" s="1">
        <v>13.691103935241699</v>
      </c>
      <c r="U30" s="1">
        <v>32.315841674804688</v>
      </c>
      <c r="V30" s="1">
        <v>26.013872146606445</v>
      </c>
      <c r="W30" s="1">
        <v>61.401924133300781</v>
      </c>
      <c r="X30" s="1">
        <v>300.12841796875</v>
      </c>
      <c r="Y30" s="1">
        <v>150.34173583984375</v>
      </c>
      <c r="Z30" s="1">
        <v>9.2803478240966797E-2</v>
      </c>
      <c r="AA30" s="1">
        <v>88.790718078613281</v>
      </c>
      <c r="AB30" s="1">
        <v>252.60531616210938</v>
      </c>
      <c r="AC30" s="1">
        <v>11.551980972290039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131115</v>
      </c>
      <c r="AK30">
        <f>X30*0.000001/(K30*0.0001)</f>
        <v>1.1034133013556982</v>
      </c>
      <c r="AL30">
        <f>(U30-T30)/(1000-U30)*AK30</f>
        <v>2.1237077386554736E-2</v>
      </c>
      <c r="AM30">
        <f>(P30+273.15)</f>
        <v>304.17474784851072</v>
      </c>
      <c r="AN30">
        <f>(O30+273.15)</f>
        <v>304.76894607543943</v>
      </c>
      <c r="AO30">
        <f>(Y30*AG30+Z30*AH30)*AI30</f>
        <v>24.054677196711054</v>
      </c>
      <c r="AP30">
        <f>((AO30+0.00000010773*(AN30^4-AM30^4))-AL30*44100)/(L30*51.4+0.00000043092*AM30^3)</f>
        <v>-7.4122344278524395</v>
      </c>
      <c r="AQ30">
        <f>0.61365*EXP(17.502*J30/(240.97+J30))</f>
        <v>4.517748057815302</v>
      </c>
      <c r="AR30">
        <f>AQ30*1000/AA30</f>
        <v>50.880859571553309</v>
      </c>
      <c r="AS30">
        <f>(AR30-U30)</f>
        <v>18.565017896748621</v>
      </c>
      <c r="AT30">
        <f>IF(D30,P30,(O30+P30)/2)</f>
        <v>31.321846961975098</v>
      </c>
      <c r="AU30">
        <f>0.61365*EXP(17.502*AT30/(240.97+AT30))</f>
        <v>4.5948309156956268</v>
      </c>
      <c r="AV30">
        <f>IF(AS30&lt;&gt;0,(1000-(AR30+U30)/2)/AS30*AL30,0)</f>
        <v>1.0963442162251766</v>
      </c>
      <c r="AW30">
        <f>U30*AA30/1000</f>
        <v>2.8693467876206848</v>
      </c>
      <c r="AX30">
        <f>(AU30-AW30)</f>
        <v>1.725484128074942</v>
      </c>
      <c r="AY30">
        <f>1/(1.6/F30+1.37/N30)</f>
        <v>0.71140871658140581</v>
      </c>
      <c r="AZ30">
        <f>G30*AA30*0.001</f>
        <v>34.270779820224242</v>
      </c>
      <c r="BA30">
        <f>G30/S30</f>
        <v>0.9783824905731382</v>
      </c>
      <c r="BB30">
        <f>(1-AL30*AA30/AQ30/F30)*100</f>
        <v>71.680350314004599</v>
      </c>
      <c r="BC30">
        <f>(S30-E30/(N30/1.35))</f>
        <v>395.20100730223584</v>
      </c>
      <c r="BD30">
        <f>E30*BB30/100/BC30</f>
        <v>-4.027483673632341E-3</v>
      </c>
    </row>
    <row r="31" spans="1:56" x14ac:dyDescent="0.35">
      <c r="A31" s="1" t="s">
        <v>0</v>
      </c>
      <c r="B31" s="1" t="s">
        <v>4629</v>
      </c>
      <c r="K31" s="1">
        <v>2.72</v>
      </c>
    </row>
    <row r="32" spans="1:56" x14ac:dyDescent="0.35">
      <c r="A32" s="1" t="s">
        <v>0</v>
      </c>
      <c r="B32" s="1" t="s">
        <v>4628</v>
      </c>
      <c r="K32" s="1">
        <v>2.72</v>
      </c>
    </row>
    <row r="33" spans="1:56" x14ac:dyDescent="0.35">
      <c r="A33" s="1">
        <v>6</v>
      </c>
      <c r="B33" s="1" t="s">
        <v>4627</v>
      </c>
      <c r="C33" s="1">
        <v>1397.0000014305115</v>
      </c>
      <c r="D33" s="1">
        <v>0</v>
      </c>
      <c r="E33">
        <f>(R33-S33*(1000-T33)/(1000-U33))*AK33</f>
        <v>-1.1468914312726632</v>
      </c>
      <c r="F33">
        <f>IF(AV33&lt;&gt;0,1/(1/AV33-1/N33),0)</f>
        <v>1.4784522056918559</v>
      </c>
      <c r="G33">
        <f>((AY33-AL33/2)*S33-E33)/(AY33+AL33/2)</f>
        <v>383.78312568245605</v>
      </c>
      <c r="H33">
        <f>AL33*1000</f>
        <v>20.951870134375465</v>
      </c>
      <c r="I33">
        <f>(AQ33-AW33)</f>
        <v>1.6218340101442266</v>
      </c>
      <c r="J33">
        <f>(P33+AP33*D33)</f>
        <v>31.109846115112305</v>
      </c>
      <c r="K33" s="1"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31.663591384887695</v>
      </c>
      <c r="P33" s="1">
        <v>31.109846115112305</v>
      </c>
      <c r="Q33" s="1">
        <v>31.794506072998047</v>
      </c>
      <c r="R33" s="1">
        <v>400.02890014648438</v>
      </c>
      <c r="S33" s="1">
        <v>393.59469604492188</v>
      </c>
      <c r="T33" s="1">
        <v>14.498144149780273</v>
      </c>
      <c r="U33" s="1">
        <v>32.862209320068359</v>
      </c>
      <c r="V33" s="1">
        <v>27.477754592895508</v>
      </c>
      <c r="W33" s="1">
        <v>62.282440185546875</v>
      </c>
      <c r="X33" s="1">
        <v>300.13125610351563</v>
      </c>
      <c r="Y33" s="1">
        <v>300.40689086914063</v>
      </c>
      <c r="Z33" s="1">
        <v>0.15427201986312866</v>
      </c>
      <c r="AA33" s="1">
        <v>88.791259765625</v>
      </c>
      <c r="AB33" s="1">
        <v>252.58602905273438</v>
      </c>
      <c r="AC33" s="1">
        <v>11.641617774963379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131115</v>
      </c>
      <c r="AK33">
        <f>X33*0.000001/(K33*0.0001)</f>
        <v>1.1034237356746894</v>
      </c>
      <c r="AL33">
        <f>(U33-T33)/(1000-U33)*AK33</f>
        <v>2.0951870134375467E-2</v>
      </c>
      <c r="AM33">
        <f>(P33+273.15)</f>
        <v>304.25984611511228</v>
      </c>
      <c r="AN33">
        <f>(O33+273.15)</f>
        <v>304.81359138488767</v>
      </c>
      <c r="AO33">
        <f>(Y33*AG33+Z33*AH33)*AI33</f>
        <v>48.065101464723739</v>
      </c>
      <c r="AP33">
        <f>((AO33+0.00000010773*(AN33^4-AM33^4))-AL33*44100)/(L33*51.4+0.00000043092*AM33^3)</f>
        <v>-7.1160573016528677</v>
      </c>
      <c r="AQ33">
        <f>0.61365*EXP(17.502*J33/(240.97+J33))</f>
        <v>4.539710974354759</v>
      </c>
      <c r="AR33">
        <f>AQ33*1000/AA33</f>
        <v>51.127903651078512</v>
      </c>
      <c r="AS33">
        <f>(AR33-U33)</f>
        <v>18.265694331010152</v>
      </c>
      <c r="AT33">
        <f>IF(D33,P33,(O33+P33)/2)</f>
        <v>31.38671875</v>
      </c>
      <c r="AU33">
        <f>0.61365*EXP(17.502*AT33/(240.97+AT33))</f>
        <v>4.6118135351359459</v>
      </c>
      <c r="AV33">
        <f>IF(AS33&lt;&gt;0,(1000-(AR33+U33)/2)/AS33*AL33,0)</f>
        <v>1.0988903460695285</v>
      </c>
      <c r="AW33">
        <f>U33*AA33/1000</f>
        <v>2.9178769642105324</v>
      </c>
      <c r="AX33">
        <f>(AU33-AW33)</f>
        <v>1.6939365709254135</v>
      </c>
      <c r="AY33">
        <f>1/(1.6/F33+1.37/N33)</f>
        <v>0.71312418841551484</v>
      </c>
      <c r="AZ33">
        <f>G33*AA33*0.001</f>
        <v>34.076587206134462</v>
      </c>
      <c r="BA33">
        <f>G33/S33</f>
        <v>0.97507189385157256</v>
      </c>
      <c r="BB33">
        <f>(1-AL33*AA33/AQ33/F33)*100</f>
        <v>72.282279068180657</v>
      </c>
      <c r="BC33">
        <f>(S33-E33/(N33/1.35))</f>
        <v>393.95641977004971</v>
      </c>
      <c r="BD33">
        <f>E33*BB33/100/BC33</f>
        <v>-2.1042918032543813E-3</v>
      </c>
    </row>
    <row r="34" spans="1:56" x14ac:dyDescent="0.35">
      <c r="A34" s="1" t="s">
        <v>0</v>
      </c>
      <c r="B34" s="1" t="s">
        <v>4626</v>
      </c>
      <c r="K34" s="1">
        <v>2.72</v>
      </c>
    </row>
    <row r="35" spans="1:56" x14ac:dyDescent="0.35">
      <c r="A35" s="1" t="s">
        <v>0</v>
      </c>
      <c r="B35" s="1" t="s">
        <v>4625</v>
      </c>
      <c r="K35" s="1">
        <v>2.72</v>
      </c>
    </row>
    <row r="36" spans="1:56" x14ac:dyDescent="0.35">
      <c r="A36" s="1">
        <v>7</v>
      </c>
      <c r="B36" s="1" t="s">
        <v>4624</v>
      </c>
      <c r="C36" s="1">
        <v>1601.5000014193356</v>
      </c>
      <c r="D36" s="1">
        <v>0</v>
      </c>
      <c r="E36">
        <f>(R36-S36*(1000-T36)/(1000-U36))*AK36</f>
        <v>-0.45037429351290492</v>
      </c>
      <c r="F36">
        <f>IF(AV36&lt;&gt;0,1/(1/AV36-1/N36),0)</f>
        <v>1.5049915273562802</v>
      </c>
      <c r="G36">
        <f>((AY36-AL36/2)*S36-E36)/(AY36+AL36/2)</f>
        <v>382.25331354355319</v>
      </c>
      <c r="H36">
        <f>AL36*1000</f>
        <v>20.846682947926272</v>
      </c>
      <c r="I36">
        <f>(AQ36-AW36)</f>
        <v>1.5917050694350121</v>
      </c>
      <c r="J36">
        <f>(P36+AP36*D36)</f>
        <v>31.206851959228516</v>
      </c>
      <c r="K36" s="1"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31.722414016723633</v>
      </c>
      <c r="P36" s="1">
        <v>31.206851959228516</v>
      </c>
      <c r="Q36" s="1">
        <v>31.842746734619141</v>
      </c>
      <c r="R36" s="1">
        <v>399.81735229492188</v>
      </c>
      <c r="S36" s="1">
        <v>392.80477905273438</v>
      </c>
      <c r="T36" s="1">
        <v>15.227465629577637</v>
      </c>
      <c r="U36" s="1">
        <v>33.4864501953125</v>
      </c>
      <c r="V36" s="1">
        <v>28.762428283691406</v>
      </c>
      <c r="W36" s="1">
        <v>63.250942230224609</v>
      </c>
      <c r="X36" s="1">
        <v>300.14920043945313</v>
      </c>
      <c r="Y36" s="1">
        <v>500.66964721679688</v>
      </c>
      <c r="Z36" s="1">
        <v>0.13739863038063049</v>
      </c>
      <c r="AA36" s="1">
        <v>88.786819458007813</v>
      </c>
      <c r="AB36" s="1">
        <v>252.64952087402344</v>
      </c>
      <c r="AC36" s="1">
        <v>11.734401702880859</v>
      </c>
      <c r="AD36" s="1">
        <v>0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131115</v>
      </c>
      <c r="AK36">
        <f>X36*0.000001/(K36*0.0001)</f>
        <v>1.1034897074979892</v>
      </c>
      <c r="AL36">
        <f>(U36-T36)/(1000-U36)*AK36</f>
        <v>2.0846682947926271E-2</v>
      </c>
      <c r="AM36">
        <f>(P36+273.15)</f>
        <v>304.35685195922849</v>
      </c>
      <c r="AN36">
        <f>(O36+273.15)</f>
        <v>304.87241401672361</v>
      </c>
      <c r="AO36">
        <f>(Y36*AG36+Z36*AH36)*AI36</f>
        <v>80.107141764153312</v>
      </c>
      <c r="AP36">
        <f>((AO36+0.00000010773*(AN36^4-AM36^4))-AL36*44100)/(L36*51.4+0.00000043092*AM36^3)</f>
        <v>-6.8188627316628345</v>
      </c>
      <c r="AQ36">
        <f>0.61365*EXP(17.502*J36/(240.97+J36))</f>
        <v>4.5648604772157935</v>
      </c>
      <c r="AR36">
        <f>AQ36*1000/AA36</f>
        <v>51.413717768939428</v>
      </c>
      <c r="AS36">
        <f>(AR36-U36)</f>
        <v>17.927267573626928</v>
      </c>
      <c r="AT36">
        <f>IF(D36,P36,(O36+P36)/2)</f>
        <v>31.464632987976074</v>
      </c>
      <c r="AU36">
        <f>0.61365*EXP(17.502*AT36/(240.97+AT36))</f>
        <v>4.6322827332521994</v>
      </c>
      <c r="AV36">
        <f>IF(AS36&lt;&gt;0,(1000-(AR36+U36)/2)/AS36*AL36,0)</f>
        <v>1.1134847753041885</v>
      </c>
      <c r="AW36">
        <f>U36*AA36/1000</f>
        <v>2.9731554077807814</v>
      </c>
      <c r="AX36">
        <f>(AU36-AW36)</f>
        <v>1.6591273254714181</v>
      </c>
      <c r="AY36">
        <f>1/(1.6/F36+1.37/N36)</f>
        <v>0.72296316195500732</v>
      </c>
      <c r="AZ36">
        <f>G36*AA36*0.001</f>
        <v>33.939055936816708</v>
      </c>
      <c r="BA36">
        <f>G36/S36</f>
        <v>0.97313814375011809</v>
      </c>
      <c r="BB36">
        <f>(1-AL36*AA36/AQ36/F36)*100</f>
        <v>73.058368159005056</v>
      </c>
      <c r="BC36">
        <f>(S36-E36/(N36/1.35))</f>
        <v>392.9468248146166</v>
      </c>
      <c r="BD36">
        <f>E36*BB36/100/BC36</f>
        <v>-8.3735530781654192E-4</v>
      </c>
    </row>
    <row r="37" spans="1:56" x14ac:dyDescent="0.35">
      <c r="A37" s="1" t="s">
        <v>0</v>
      </c>
      <c r="B37" s="1" t="s">
        <v>4623</v>
      </c>
      <c r="K37" s="1">
        <v>2.72</v>
      </c>
    </row>
    <row r="38" spans="1:56" x14ac:dyDescent="0.35">
      <c r="A38" s="1" t="s">
        <v>0</v>
      </c>
      <c r="B38" s="1" t="s">
        <v>4622</v>
      </c>
      <c r="K38" s="1">
        <v>2.72</v>
      </c>
    </row>
    <row r="39" spans="1:56" x14ac:dyDescent="0.35">
      <c r="A39" s="1">
        <v>8</v>
      </c>
      <c r="B39" s="1" t="s">
        <v>4621</v>
      </c>
      <c r="C39" s="1">
        <v>1805.5000014193356</v>
      </c>
      <c r="D39" s="1">
        <v>0</v>
      </c>
      <c r="E39">
        <f>(R39-S39*(1000-T39)/(1000-U39))*AK39</f>
        <v>-3.947609997942985E-2</v>
      </c>
      <c r="F39">
        <f>IF(AV39&lt;&gt;0,1/(1/AV39-1/N39),0)</f>
        <v>1.5303747493294833</v>
      </c>
      <c r="G39">
        <f>((AY39-AL39/2)*S39-E39)/(AY39+AL39/2)</f>
        <v>381.6610439286024</v>
      </c>
      <c r="H39">
        <f>AL39*1000</f>
        <v>20.83481621563444</v>
      </c>
      <c r="I39">
        <f>(AQ39-AW39)</f>
        <v>1.5704860693435467</v>
      </c>
      <c r="J39">
        <f>(P39+AP39*D39)</f>
        <v>31.341119766235352</v>
      </c>
      <c r="K39" s="1"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31.799749374389648</v>
      </c>
      <c r="P39" s="1">
        <v>31.341119766235352</v>
      </c>
      <c r="Q39" s="1">
        <v>31.906503677368164</v>
      </c>
      <c r="R39" s="1">
        <v>399.99945068359375</v>
      </c>
      <c r="S39" s="1">
        <v>392.62179565429688</v>
      </c>
      <c r="T39" s="1">
        <v>15.881040573120117</v>
      </c>
      <c r="U39" s="1">
        <v>34.118679046630859</v>
      </c>
      <c r="V39" s="1">
        <v>29.866630554199219</v>
      </c>
      <c r="W39" s="1">
        <v>64.165191650390625</v>
      </c>
      <c r="X39" s="1">
        <v>300.13299560546875</v>
      </c>
      <c r="Y39" s="1">
        <v>750.00396728515625</v>
      </c>
      <c r="Z39" s="1">
        <v>5.5440668016672134E-2</v>
      </c>
      <c r="AA39" s="1">
        <v>88.789619445800781</v>
      </c>
      <c r="AB39" s="1">
        <v>252.64244079589844</v>
      </c>
      <c r="AC39" s="1">
        <v>11.825827598571777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131115</v>
      </c>
      <c r="AK39">
        <f>X39*0.000001/(K39*0.0001)</f>
        <v>1.1034301309024583</v>
      </c>
      <c r="AL39">
        <f>(U39-T39)/(1000-U39)*AK39</f>
        <v>2.083481621563444E-2</v>
      </c>
      <c r="AM39">
        <f>(P39+273.15)</f>
        <v>304.49111976623533</v>
      </c>
      <c r="AN39">
        <f>(O39+273.15)</f>
        <v>304.94974937438963</v>
      </c>
      <c r="AO39">
        <f>(Y39*AG39+Z39*AH39)*AI39</f>
        <v>120.0006320834018</v>
      </c>
      <c r="AP39">
        <f>((AO39+0.00000010773*(AN39^4-AM39^4))-AL39*44100)/(L39*51.4+0.00000043092*AM39^3)</f>
        <v>-6.4927693864722107</v>
      </c>
      <c r="AQ39">
        <f>0.61365*EXP(17.502*J39/(240.97+J39))</f>
        <v>4.5998705978873176</v>
      </c>
      <c r="AR39">
        <f>AQ39*1000/AA39</f>
        <v>51.806400642309143</v>
      </c>
      <c r="AS39">
        <f>(AR39-U39)</f>
        <v>17.687721595678283</v>
      </c>
      <c r="AT39">
        <f>IF(D39,P39,(O39+P39)/2)</f>
        <v>31.5704345703125</v>
      </c>
      <c r="AU39">
        <f>0.61365*EXP(17.502*AT39/(240.97+AT39))</f>
        <v>4.660204973046584</v>
      </c>
      <c r="AV39">
        <f>IF(AS39&lt;&gt;0,(1000-(AR39+U39)/2)/AS39*AL39,0)</f>
        <v>1.1273187157519478</v>
      </c>
      <c r="AW39">
        <f>U39*AA39/1000</f>
        <v>3.0293845285437708</v>
      </c>
      <c r="AX39">
        <f>(AU39-AW39)</f>
        <v>1.6308204445028132</v>
      </c>
      <c r="AY39">
        <f>1/(1.6/F39+1.37/N39)</f>
        <v>0.73229869918676749</v>
      </c>
      <c r="AZ39">
        <f>G39*AA39*0.001</f>
        <v>33.887538847707667</v>
      </c>
      <c r="BA39">
        <f>G39/S39</f>
        <v>0.97208318069192112</v>
      </c>
      <c r="BB39">
        <f>(1-AL39*AA39/AQ39/F39)*100</f>
        <v>73.721022521954254</v>
      </c>
      <c r="BC39">
        <f>(S39-E39/(N39/1.35))</f>
        <v>392.63424621548228</v>
      </c>
      <c r="BD39">
        <f>E39*BB39/100/BC39</f>
        <v>-7.4120341863030047E-5</v>
      </c>
    </row>
    <row r="40" spans="1:56" x14ac:dyDescent="0.35">
      <c r="A40" s="1" t="s">
        <v>0</v>
      </c>
      <c r="B40" s="1" t="s">
        <v>4620</v>
      </c>
      <c r="K40" s="1">
        <v>2.72</v>
      </c>
    </row>
    <row r="41" spans="1:56" x14ac:dyDescent="0.35">
      <c r="A41" s="1" t="s">
        <v>0</v>
      </c>
      <c r="B41" s="1" t="s">
        <v>4619</v>
      </c>
      <c r="K41" s="1">
        <v>2.72</v>
      </c>
    </row>
    <row r="42" spans="1:56" x14ac:dyDescent="0.35">
      <c r="A42" s="1">
        <v>9</v>
      </c>
      <c r="B42" s="1" t="s">
        <v>4618</v>
      </c>
      <c r="C42" s="1">
        <v>2009.5000014193356</v>
      </c>
      <c r="D42" s="1">
        <v>0</v>
      </c>
      <c r="E42">
        <f>(R42-S42*(1000-T42)/(1000-U42))*AK42</f>
        <v>0.11963854555201456</v>
      </c>
      <c r="F42">
        <f>IF(AV42&lt;&gt;0,1/(1/AV42-1/N42),0)</f>
        <v>1.5210879942509978</v>
      </c>
      <c r="G42">
        <f>((AY42-AL42/2)*S42-E42)/(AY42+AL42/2)</f>
        <v>381.39303756260273</v>
      </c>
      <c r="H42">
        <f>AL42*1000</f>
        <v>20.722269498864996</v>
      </c>
      <c r="I42">
        <f>(AQ42-AW42)</f>
        <v>1.5681800146727114</v>
      </c>
      <c r="J42">
        <f>(P42+AP42*D42)</f>
        <v>31.49785041809082</v>
      </c>
      <c r="K42" s="1"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31.892881393432617</v>
      </c>
      <c r="P42" s="1">
        <v>31.49785041809082</v>
      </c>
      <c r="Q42" s="1">
        <v>31.985507965087891</v>
      </c>
      <c r="R42" s="1">
        <v>400.03988647460938</v>
      </c>
      <c r="S42" s="1">
        <v>392.558837890625</v>
      </c>
      <c r="T42" s="1">
        <v>16.478721618652344</v>
      </c>
      <c r="U42" s="1">
        <v>34.609645843505859</v>
      </c>
      <c r="V42" s="1">
        <v>30.826303482055664</v>
      </c>
      <c r="W42" s="1">
        <v>64.743339538574219</v>
      </c>
      <c r="X42" s="1">
        <v>300.11605834960938</v>
      </c>
      <c r="Y42" s="1">
        <v>1001.1487426757813</v>
      </c>
      <c r="Z42" s="1">
        <v>3.3747211098670959E-2</v>
      </c>
      <c r="AA42" s="1">
        <v>88.786041259765625</v>
      </c>
      <c r="AB42" s="1">
        <v>252.78233337402344</v>
      </c>
      <c r="AC42" s="1">
        <v>11.872905731201172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131115</v>
      </c>
      <c r="AK42">
        <f>X42*0.000001/(K42*0.0001)</f>
        <v>1.1033678615794458</v>
      </c>
      <c r="AL42">
        <f>(U42-T42)/(1000-U42)*AK42</f>
        <v>2.0722269498864996E-2</v>
      </c>
      <c r="AM42">
        <f>(P42+273.15)</f>
        <v>304.6478504180908</v>
      </c>
      <c r="AN42">
        <f>(O42+273.15)</f>
        <v>305.04288139343259</v>
      </c>
      <c r="AO42">
        <f>(Y42*AG42+Z42*AH42)*AI42</f>
        <v>160.18379524773809</v>
      </c>
      <c r="AP42">
        <f>((AO42+0.00000010773*(AN42^4-AM42^4))-AL42*44100)/(L42*51.4+0.00000043092*AM42^3)</f>
        <v>-6.1285876825995116</v>
      </c>
      <c r="AQ42">
        <f>0.61365*EXP(17.502*J42/(240.97+J42))</f>
        <v>4.6410334585200985</v>
      </c>
      <c r="AR42">
        <f>AQ42*1000/AA42</f>
        <v>52.272107109062354</v>
      </c>
      <c r="AS42">
        <f>(AR42-U42)</f>
        <v>17.662461265556495</v>
      </c>
      <c r="AT42">
        <f>IF(D42,P42,(O42+P42)/2)</f>
        <v>31.695365905761719</v>
      </c>
      <c r="AU42">
        <f>0.61365*EXP(17.502*AT42/(240.97+AT42))</f>
        <v>4.6933643738149442</v>
      </c>
      <c r="AV42">
        <f>IF(AS42&lt;&gt;0,(1000-(AR42+U42)/2)/AS42*AL42,0)</f>
        <v>1.1222714462741099</v>
      </c>
      <c r="AW42">
        <f>U42*AA42/1000</f>
        <v>3.0728534438473871</v>
      </c>
      <c r="AX42">
        <f>(AU42-AW42)</f>
        <v>1.6205109299675571</v>
      </c>
      <c r="AY42">
        <f>1/(1.6/F42+1.37/N42)</f>
        <v>0.72889161346308584</v>
      </c>
      <c r="AZ42">
        <f>G42*AA42*0.001</f>
        <v>33.862377969220589</v>
      </c>
      <c r="BA42">
        <f>G42/S42</f>
        <v>0.97155636493112585</v>
      </c>
      <c r="BB42">
        <f>(1-AL42*AA42/AQ42/F42)*100</f>
        <v>73.93768605443077</v>
      </c>
      <c r="BC42">
        <f>(S42-E42/(N42/1.35))</f>
        <v>392.52110450175667</v>
      </c>
      <c r="BD42">
        <f>E42*BB42/100/BC42</f>
        <v>2.2535851243621422E-4</v>
      </c>
    </row>
    <row r="43" spans="1:56" x14ac:dyDescent="0.35">
      <c r="A43" s="1" t="s">
        <v>0</v>
      </c>
      <c r="B43" s="1" t="s">
        <v>4617</v>
      </c>
      <c r="K43" s="1">
        <v>2.72</v>
      </c>
    </row>
    <row r="44" spans="1:56" x14ac:dyDescent="0.35">
      <c r="A44" s="1" t="s">
        <v>0</v>
      </c>
      <c r="B44" s="1" t="s">
        <v>4616</v>
      </c>
      <c r="K44" s="1">
        <v>2.72</v>
      </c>
    </row>
    <row r="45" spans="1:56" x14ac:dyDescent="0.35">
      <c r="A45" s="1">
        <v>10</v>
      </c>
      <c r="B45" s="1" t="s">
        <v>4615</v>
      </c>
      <c r="C45" s="1">
        <v>2213.0000014305115</v>
      </c>
      <c r="D45" s="1">
        <v>0</v>
      </c>
      <c r="E45">
        <f>(R45-S45*(1000-T45)/(1000-U45))*AK45</f>
        <v>0.15336848860039748</v>
      </c>
      <c r="F45">
        <f>IF(AV45&lt;&gt;0,1/(1/AV45-1/N45),0)</f>
        <v>1.4874078588677866</v>
      </c>
      <c r="G45">
        <f>((AY45-AL45/2)*S45-E45)/(AY45+AL45/2)</f>
        <v>381.36212503533147</v>
      </c>
      <c r="H45">
        <f>AL45*1000</f>
        <v>20.519271738634036</v>
      </c>
      <c r="I45">
        <f>(AQ45-AW45)</f>
        <v>1.5780530383424165</v>
      </c>
      <c r="J45">
        <f>(P45+AP45*D45)</f>
        <v>31.659748077392578</v>
      </c>
      <c r="K45" s="1"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32.003738403320313</v>
      </c>
      <c r="P45" s="1">
        <v>31.659748077392578</v>
      </c>
      <c r="Q45" s="1">
        <v>32.078624725341797</v>
      </c>
      <c r="R45" s="1">
        <v>400.10101318359375</v>
      </c>
      <c r="S45" s="1">
        <v>392.66021728515625</v>
      </c>
      <c r="T45" s="1">
        <v>17.035953521728516</v>
      </c>
      <c r="U45" s="1">
        <v>34.981185913085938</v>
      </c>
      <c r="V45" s="1">
        <v>31.669244766235352</v>
      </c>
      <c r="W45" s="1">
        <v>65.02880859375</v>
      </c>
      <c r="X45" s="1">
        <v>300.1356201171875</v>
      </c>
      <c r="Y45" s="1">
        <v>1250.392578125</v>
      </c>
      <c r="Z45" s="1">
        <v>4.2184166610240936E-2</v>
      </c>
      <c r="AA45" s="1">
        <v>88.785919189453125</v>
      </c>
      <c r="AB45" s="1">
        <v>252.8814697265625</v>
      </c>
      <c r="AC45" s="1">
        <v>11.905508041381836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131115</v>
      </c>
      <c r="AK45">
        <f>X45*0.000001/(K45*0.0001)</f>
        <v>1.103439779842601</v>
      </c>
      <c r="AL45">
        <f>(U45-T45)/(1000-U45)*AK45</f>
        <v>2.0519271738634035E-2</v>
      </c>
      <c r="AM45">
        <f>(P45+273.15)</f>
        <v>304.80974807739256</v>
      </c>
      <c r="AN45">
        <f>(O45+273.15)</f>
        <v>305.15373840332029</v>
      </c>
      <c r="AO45">
        <f>(Y45*AG45+Z45*AH45)*AI45</f>
        <v>200.06280802824767</v>
      </c>
      <c r="AP45">
        <f>((AO45+0.00000010773*(AN45^4-AM45^4))-AL45*44100)/(L45*51.4+0.00000043092*AM45^3)</f>
        <v>-5.733092236041152</v>
      </c>
      <c r="AQ45">
        <f>0.61365*EXP(17.502*J45/(240.97+J45))</f>
        <v>4.6838897839729006</v>
      </c>
      <c r="AR45">
        <f>AQ45*1000/AA45</f>
        <v>52.754871794234909</v>
      </c>
      <c r="AS45">
        <f>(AR45-U45)</f>
        <v>17.773685881148971</v>
      </c>
      <c r="AT45">
        <f>IF(D45,P45,(O45+P45)/2)</f>
        <v>31.831743240356445</v>
      </c>
      <c r="AU45">
        <f>0.61365*EXP(17.502*AT45/(240.97+AT45))</f>
        <v>4.7297961349800817</v>
      </c>
      <c r="AV45">
        <f>IF(AS45&lt;&gt;0,(1000-(AR45+U45)/2)/AS45*AL45,0)</f>
        <v>1.1038302277388548</v>
      </c>
      <c r="AW45">
        <f>U45*AA45/1000</f>
        <v>3.1058367456304841</v>
      </c>
      <c r="AX45">
        <f>(AU45-AW45)</f>
        <v>1.6239593893495976</v>
      </c>
      <c r="AY45">
        <f>1/(1.6/F45+1.37/N45)</f>
        <v>0.71645333535402367</v>
      </c>
      <c r="AZ45">
        <f>G45*AA45*0.001</f>
        <v>33.859586815305065</v>
      </c>
      <c r="BA45">
        <f>G45/S45</f>
        <v>0.97122679672532264</v>
      </c>
      <c r="BB45">
        <f>(1-AL45*AA45/AQ45/F45)*100</f>
        <v>73.850144150202212</v>
      </c>
      <c r="BC45">
        <f>(S45-E45/(N45/1.35))</f>
        <v>392.6118456437776</v>
      </c>
      <c r="BD45">
        <f>E45*BB45/100/BC45</f>
        <v>2.8848556448076454E-4</v>
      </c>
    </row>
    <row r="46" spans="1:56" x14ac:dyDescent="0.35">
      <c r="A46" s="1" t="s">
        <v>0</v>
      </c>
      <c r="B46" s="1" t="s">
        <v>4614</v>
      </c>
      <c r="K46" s="1">
        <v>2.72</v>
      </c>
    </row>
    <row r="47" spans="1:56" x14ac:dyDescent="0.35">
      <c r="A47" s="1" t="s">
        <v>0</v>
      </c>
      <c r="B47" s="1" t="s">
        <v>4613</v>
      </c>
      <c r="K47" s="1">
        <v>2.72</v>
      </c>
    </row>
    <row r="48" spans="1:56" x14ac:dyDescent="0.35">
      <c r="A48" s="1">
        <v>11</v>
      </c>
      <c r="B48" s="1" t="s">
        <v>4612</v>
      </c>
      <c r="C48" s="1">
        <v>2417.0000014305115</v>
      </c>
      <c r="D48" s="1">
        <v>0</v>
      </c>
      <c r="E48">
        <f>(R48-S48*(1000-T48)/(1000-U48))*AK48</f>
        <v>-0.34334486673297299</v>
      </c>
      <c r="F48">
        <f>IF(AV48&lt;&gt;0,1/(1/AV48-1/N48),0)</f>
        <v>1.4328701910949579</v>
      </c>
      <c r="G48">
        <f>((AY48-AL48/2)*S48-E48)/(AY48+AL48/2)</f>
        <v>382.13661172146351</v>
      </c>
      <c r="H48">
        <f>AL48*1000</f>
        <v>20.296138179376896</v>
      </c>
      <c r="I48">
        <f>(AQ48-AW48)</f>
        <v>1.6042096015997469</v>
      </c>
      <c r="J48">
        <f>(P48+AP48*D48)</f>
        <v>31.863698959350586</v>
      </c>
      <c r="K48" s="1"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32.133739471435547</v>
      </c>
      <c r="P48" s="1">
        <v>31.863698959350586</v>
      </c>
      <c r="Q48" s="1">
        <v>32.185939788818359</v>
      </c>
      <c r="R48" s="1">
        <v>399.8602294921875</v>
      </c>
      <c r="S48" s="1">
        <v>392.94384765625</v>
      </c>
      <c r="T48" s="1">
        <v>17.555940628051758</v>
      </c>
      <c r="U48" s="1">
        <v>35.299964904785156</v>
      </c>
      <c r="V48" s="1">
        <v>32.396938323974609</v>
      </c>
      <c r="W48" s="1">
        <v>65.140960693359375</v>
      </c>
      <c r="X48" s="1">
        <v>300.1390380859375</v>
      </c>
      <c r="Y48" s="1">
        <v>1600.3253173828125</v>
      </c>
      <c r="Z48" s="1">
        <v>1.3257304206490517E-2</v>
      </c>
      <c r="AA48" s="1">
        <v>88.786453247070313</v>
      </c>
      <c r="AB48" s="1">
        <v>253.06752014160156</v>
      </c>
      <c r="AC48" s="1">
        <v>11.939813613891602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131115</v>
      </c>
      <c r="AK48">
        <f>X48*0.000001/(K48*0.0001)</f>
        <v>1.1034523459041818</v>
      </c>
      <c r="AL48">
        <f>(U48-T48)/(1000-U48)*AK48</f>
        <v>2.0296138179376897E-2</v>
      </c>
      <c r="AM48">
        <f>(P48+273.15)</f>
        <v>305.01369895935056</v>
      </c>
      <c r="AN48">
        <f>(O48+273.15)</f>
        <v>305.28373947143552</v>
      </c>
      <c r="AO48">
        <f>(Y48*AG48+Z48*AH48)*AI48</f>
        <v>256.05204505804068</v>
      </c>
      <c r="AP48">
        <f>((AO48+0.00000010773*(AN48^4-AM48^4))-AL48*44100)/(L48*51.4+0.00000043092*AM48^3)</f>
        <v>-5.2007363816879941</v>
      </c>
      <c r="AQ48">
        <f>0.61365*EXP(17.502*J48/(240.97+J48))</f>
        <v>4.7383682852416769</v>
      </c>
      <c r="AR48">
        <f>AQ48*1000/AA48</f>
        <v>53.368144710725097</v>
      </c>
      <c r="AS48">
        <f>(AR48-U48)</f>
        <v>18.068179805939941</v>
      </c>
      <c r="AT48">
        <f>IF(D48,P48,(O48+P48)/2)</f>
        <v>31.998719215393066</v>
      </c>
      <c r="AU48">
        <f>0.61365*EXP(17.502*AT48/(240.97+AT48))</f>
        <v>4.7747370781304861</v>
      </c>
      <c r="AV48">
        <f>IF(AS48&lt;&gt;0,(1000-(AR48+U48)/2)/AS48*AL48,0)</f>
        <v>1.0735075854497562</v>
      </c>
      <c r="AW48">
        <f>U48*AA48/1000</f>
        <v>3.13415868364193</v>
      </c>
      <c r="AX48">
        <f>(AU48-AW48)</f>
        <v>1.6405783944885561</v>
      </c>
      <c r="AY48">
        <f>1/(1.6/F48+1.37/N48)</f>
        <v>0.69603599204185485</v>
      </c>
      <c r="AZ48">
        <f>G48*AA48*0.001</f>
        <v>33.928554410601578</v>
      </c>
      <c r="BA48">
        <f>G48/S48</f>
        <v>0.97249674222093752</v>
      </c>
      <c r="BB48">
        <f>(1-AL48*AA48/AQ48/F48)*100</f>
        <v>73.458561459205768</v>
      </c>
      <c r="BC48">
        <f>(S48-E48/(N48/1.35))</f>
        <v>393.05213688120335</v>
      </c>
      <c r="BD48">
        <f>E48*BB48/100/BC48</f>
        <v>-6.4168637256970125E-4</v>
      </c>
    </row>
    <row r="49" spans="1:56" x14ac:dyDescent="0.35">
      <c r="A49" s="1" t="s">
        <v>0</v>
      </c>
      <c r="B49" s="1" t="s">
        <v>4611</v>
      </c>
      <c r="K49" s="1">
        <v>2.72</v>
      </c>
    </row>
    <row r="50" spans="1:56" x14ac:dyDescent="0.35">
      <c r="A50" s="1" t="s">
        <v>0</v>
      </c>
      <c r="B50" s="1" t="s">
        <v>4610</v>
      </c>
      <c r="K50" s="1">
        <v>2.72</v>
      </c>
    </row>
    <row r="51" spans="1:56" x14ac:dyDescent="0.35">
      <c r="A51" s="1">
        <v>12</v>
      </c>
      <c r="B51" s="1" t="s">
        <v>4609</v>
      </c>
      <c r="C51" s="1">
        <v>2620.0000014305115</v>
      </c>
      <c r="D51" s="1">
        <v>0</v>
      </c>
      <c r="E51">
        <f>(R51-S51*(1000-T51)/(1000-U51))*AK51</f>
        <v>-0.74045801907969444</v>
      </c>
      <c r="F51">
        <f>IF(AV51&lt;&gt;0,1/(1/AV51-1/N51),0)</f>
        <v>1.3295793388752137</v>
      </c>
      <c r="G51">
        <f>((AY51-AL51/2)*S51-E51)/(AY51+AL51/2)</f>
        <v>382.95671242211773</v>
      </c>
      <c r="H51">
        <f>AL51*1000</f>
        <v>19.828769002850386</v>
      </c>
      <c r="I51">
        <f>(AQ51-AW51)</f>
        <v>1.657874213308749</v>
      </c>
      <c r="J51">
        <f>(P51+AP51*D51)</f>
        <v>32.091060638427734</v>
      </c>
      <c r="K51" s="1"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32.292152404785156</v>
      </c>
      <c r="P51" s="1">
        <v>32.091060638427734</v>
      </c>
      <c r="Q51" s="1">
        <v>32.316219329833984</v>
      </c>
      <c r="R51" s="1">
        <v>399.95794677734375</v>
      </c>
      <c r="S51" s="1">
        <v>393.55722045898438</v>
      </c>
      <c r="T51" s="1">
        <v>18.052734375</v>
      </c>
      <c r="U51" s="1">
        <v>35.385635375976563</v>
      </c>
      <c r="V51" s="1">
        <v>33.017959594726563</v>
      </c>
      <c r="W51" s="1">
        <v>64.7193603515625</v>
      </c>
      <c r="X51" s="1">
        <v>300.15606689453125</v>
      </c>
      <c r="Y51" s="1">
        <v>2000.3388671875</v>
      </c>
      <c r="Z51" s="1">
        <v>7.2314273566007614E-3</v>
      </c>
      <c r="AA51" s="1">
        <v>88.789573669433594</v>
      </c>
      <c r="AB51" s="1">
        <v>253.40744018554688</v>
      </c>
      <c r="AC51" s="1">
        <v>11.977265357971191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131115</v>
      </c>
      <c r="AK51">
        <f>X51*0.000001/(K51*0.0001)</f>
        <v>1.1035149518181293</v>
      </c>
      <c r="AL51">
        <f>(U51-T51)/(1000-U51)*AK51</f>
        <v>1.9828769002850386E-2</v>
      </c>
      <c r="AM51">
        <f>(P51+273.15)</f>
        <v>305.24106063842771</v>
      </c>
      <c r="AN51">
        <f>(O51+273.15)</f>
        <v>305.44215240478513</v>
      </c>
      <c r="AO51">
        <f>(Y51*AG51+Z51*AH51)*AI51</f>
        <v>320.05421159623074</v>
      </c>
      <c r="AP51">
        <f>((AO51+0.00000010773*(AN51^4-AM51^4))-AL51*44100)/(L51*51.4+0.00000043092*AM51^3)</f>
        <v>-4.5143654028784042</v>
      </c>
      <c r="AQ51">
        <f>0.61365*EXP(17.502*J51/(240.97+J51))</f>
        <v>4.7997496923637355</v>
      </c>
      <c r="AR51">
        <f>AQ51*1000/AA51</f>
        <v>54.057582371477039</v>
      </c>
      <c r="AS51">
        <f>(AR51-U51)</f>
        <v>18.671946995500477</v>
      </c>
      <c r="AT51">
        <f>IF(D51,P51,(O51+P51)/2)</f>
        <v>32.191606521606445</v>
      </c>
      <c r="AU51">
        <f>0.61365*EXP(17.502*AT51/(240.97+AT51))</f>
        <v>4.827114297771371</v>
      </c>
      <c r="AV51">
        <f>IF(AS51&lt;&gt;0,(1000-(AR51+U51)/2)/AS51*AL51,0)</f>
        <v>1.014462742188698</v>
      </c>
      <c r="AW51">
        <f>U51*AA51/1000</f>
        <v>3.1418754790549865</v>
      </c>
      <c r="AX51">
        <f>(AU51-AW51)</f>
        <v>1.6852388187163845</v>
      </c>
      <c r="AY51">
        <f>1/(1.6/F51+1.37/N51)</f>
        <v>0.65640247222285264</v>
      </c>
      <c r="AZ51">
        <f>G51*AA51*0.001</f>
        <v>34.00256322980772</v>
      </c>
      <c r="BA51">
        <f>G51/S51</f>
        <v>0.97306488742728736</v>
      </c>
      <c r="BB51">
        <f>(1-AL51*AA51/AQ51/F51)*100</f>
        <v>72.41170400060723</v>
      </c>
      <c r="BC51">
        <f>(S51-E51/(N51/1.35))</f>
        <v>393.79075715274541</v>
      </c>
      <c r="BD51">
        <f>E51*BB51/100/BC51</f>
        <v>-1.3615816503706633E-3</v>
      </c>
    </row>
    <row r="52" spans="1:56" x14ac:dyDescent="0.35">
      <c r="A52" s="1" t="s">
        <v>0</v>
      </c>
      <c r="B52" s="1" t="s">
        <v>4608</v>
      </c>
    </row>
    <row r="53" spans="1:56" x14ac:dyDescent="0.35">
      <c r="A53" s="1" t="s">
        <v>0</v>
      </c>
      <c r="B53" s="1" t="s">
        <v>4607</v>
      </c>
    </row>
    <row r="54" spans="1:56" x14ac:dyDescent="0.35">
      <c r="A54" s="1" t="s">
        <v>0</v>
      </c>
      <c r="B54" s="1" t="s">
        <v>4606</v>
      </c>
    </row>
    <row r="55" spans="1:56" x14ac:dyDescent="0.35">
      <c r="A55" s="1" t="s">
        <v>0</v>
      </c>
      <c r="B55" s="1" t="s">
        <v>4605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4BB1C3-D4E2-4ECA-9328-0E75C6D07EDA}">
  <dimension ref="A1:BD55"/>
  <sheetViews>
    <sheetView topLeftCell="B3" zoomScale="48" workbookViewId="0">
      <selection activeCell="K18" sqref="K18:K51"/>
    </sheetView>
  </sheetViews>
  <sheetFormatPr defaultRowHeight="14.5" x14ac:dyDescent="0.35"/>
  <sheetData>
    <row r="1" spans="1:56" x14ac:dyDescent="0.35">
      <c r="A1" s="1" t="s">
        <v>70</v>
      </c>
    </row>
    <row r="2" spans="1:56" x14ac:dyDescent="0.35">
      <c r="A2" s="1" t="s">
        <v>4694</v>
      </c>
    </row>
    <row r="3" spans="1:56" x14ac:dyDescent="0.35">
      <c r="A3" s="1" t="s">
        <v>69</v>
      </c>
      <c r="B3" s="1" t="s">
        <v>68</v>
      </c>
    </row>
    <row r="4" spans="1:56" x14ac:dyDescent="0.35">
      <c r="A4" s="1" t="s">
        <v>67</v>
      </c>
      <c r="B4" s="1" t="s">
        <v>66</v>
      </c>
      <c r="C4" s="1">
        <v>1</v>
      </c>
      <c r="D4" s="1">
        <v>0.15999999642372131</v>
      </c>
    </row>
    <row r="5" spans="1:56" x14ac:dyDescent="0.35">
      <c r="A5" s="1" t="s">
        <v>65</v>
      </c>
      <c r="B5" s="1">
        <v>4</v>
      </c>
    </row>
    <row r="6" spans="1:56" x14ac:dyDescent="0.35">
      <c r="A6" s="1" t="s">
        <v>64</v>
      </c>
      <c r="B6" s="1" t="s">
        <v>63</v>
      </c>
    </row>
    <row r="7" spans="1:56" x14ac:dyDescent="0.35">
      <c r="A7" s="1" t="s">
        <v>0</v>
      </c>
      <c r="B7" s="1" t="s">
        <v>62</v>
      </c>
    </row>
    <row r="9" spans="1:56" x14ac:dyDescent="0.35">
      <c r="A9" s="1" t="s">
        <v>61</v>
      </c>
      <c r="B9" s="1" t="s">
        <v>60</v>
      </c>
      <c r="C9" s="1" t="s">
        <v>59</v>
      </c>
      <c r="D9" s="1" t="s">
        <v>58</v>
      </c>
      <c r="E9" s="1" t="s">
        <v>57</v>
      </c>
      <c r="F9" s="1" t="s">
        <v>56</v>
      </c>
      <c r="G9" s="1" t="s">
        <v>55</v>
      </c>
      <c r="H9" s="1" t="s">
        <v>54</v>
      </c>
      <c r="I9" s="1" t="s">
        <v>53</v>
      </c>
      <c r="J9" s="1" t="s">
        <v>52</v>
      </c>
      <c r="K9" s="1" t="s">
        <v>51</v>
      </c>
      <c r="L9" s="1" t="s">
        <v>50</v>
      </c>
      <c r="M9" s="1" t="s">
        <v>49</v>
      </c>
      <c r="N9" s="1" t="s">
        <v>48</v>
      </c>
      <c r="O9" s="1" t="s">
        <v>47</v>
      </c>
      <c r="P9" s="1" t="s">
        <v>46</v>
      </c>
      <c r="Q9" s="1" t="s">
        <v>45</v>
      </c>
      <c r="R9" s="1" t="s">
        <v>44</v>
      </c>
      <c r="S9" s="1" t="s">
        <v>43</v>
      </c>
      <c r="T9" s="1" t="s">
        <v>42</v>
      </c>
      <c r="U9" s="1" t="s">
        <v>41</v>
      </c>
      <c r="V9" s="1" t="s">
        <v>40</v>
      </c>
      <c r="W9" s="1" t="s">
        <v>39</v>
      </c>
      <c r="X9" s="1" t="s">
        <v>38</v>
      </c>
      <c r="Y9" s="1" t="s">
        <v>37</v>
      </c>
      <c r="Z9" s="1" t="s">
        <v>36</v>
      </c>
      <c r="AA9" s="1" t="s">
        <v>35</v>
      </c>
      <c r="AB9" s="1" t="s">
        <v>34</v>
      </c>
      <c r="AC9" s="1" t="s">
        <v>33</v>
      </c>
      <c r="AD9" s="1" t="s">
        <v>32</v>
      </c>
      <c r="AE9" s="1" t="s">
        <v>31</v>
      </c>
      <c r="AF9" s="1" t="s">
        <v>30</v>
      </c>
      <c r="AG9" s="1" t="s">
        <v>29</v>
      </c>
      <c r="AH9" s="1" t="s">
        <v>28</v>
      </c>
      <c r="AI9" s="1" t="s">
        <v>27</v>
      </c>
      <c r="AJ9" s="1" t="s">
        <v>26</v>
      </c>
      <c r="AK9" s="1" t="s">
        <v>25</v>
      </c>
      <c r="AL9" s="1" t="s">
        <v>24</v>
      </c>
      <c r="AM9" s="1" t="s">
        <v>23</v>
      </c>
      <c r="AN9" s="1" t="s">
        <v>22</v>
      </c>
      <c r="AO9" s="1" t="s">
        <v>21</v>
      </c>
      <c r="AP9" s="1" t="s">
        <v>20</v>
      </c>
      <c r="AQ9" s="1" t="s">
        <v>19</v>
      </c>
      <c r="AR9" s="1" t="s">
        <v>18</v>
      </c>
      <c r="AS9" s="1" t="s">
        <v>17</v>
      </c>
      <c r="AT9" s="1" t="s">
        <v>16</v>
      </c>
      <c r="AU9" s="1" t="s">
        <v>15</v>
      </c>
      <c r="AV9" s="1" t="s">
        <v>14</v>
      </c>
      <c r="AW9" s="1" t="s">
        <v>13</v>
      </c>
      <c r="AX9" s="1" t="s">
        <v>12</v>
      </c>
      <c r="AY9" s="1" t="s">
        <v>11</v>
      </c>
      <c r="AZ9" s="1" t="s">
        <v>10</v>
      </c>
      <c r="BA9" s="1" t="s">
        <v>9</v>
      </c>
      <c r="BB9" s="1" t="s">
        <v>8</v>
      </c>
      <c r="BC9" s="1" t="s">
        <v>7</v>
      </c>
      <c r="BD9" s="1" t="s">
        <v>6</v>
      </c>
    </row>
    <row r="10" spans="1:56" x14ac:dyDescent="0.35">
      <c r="A10" s="1" t="s">
        <v>5</v>
      </c>
      <c r="B10" s="1" t="s">
        <v>5</v>
      </c>
      <c r="C10" s="1" t="s">
        <v>5</v>
      </c>
      <c r="D10" s="1" t="s">
        <v>5</v>
      </c>
      <c r="E10" s="1" t="s">
        <v>4</v>
      </c>
      <c r="F10" s="1" t="s">
        <v>4</v>
      </c>
      <c r="G10" s="1" t="s">
        <v>4</v>
      </c>
      <c r="H10" s="1" t="s">
        <v>4</v>
      </c>
      <c r="I10" s="1" t="s">
        <v>4</v>
      </c>
      <c r="J10" s="1" t="s">
        <v>4</v>
      </c>
      <c r="K10" s="1" t="s">
        <v>5</v>
      </c>
      <c r="L10" s="1" t="s">
        <v>4</v>
      </c>
      <c r="M10" s="1" t="s">
        <v>5</v>
      </c>
      <c r="N10" s="1" t="s">
        <v>4</v>
      </c>
      <c r="O10" s="1" t="s">
        <v>5</v>
      </c>
      <c r="P10" s="1" t="s">
        <v>5</v>
      </c>
      <c r="Q10" s="1" t="s">
        <v>5</v>
      </c>
      <c r="R10" s="1" t="s">
        <v>5</v>
      </c>
      <c r="S10" s="1" t="s">
        <v>5</v>
      </c>
      <c r="T10" s="1" t="s">
        <v>5</v>
      </c>
      <c r="U10" s="1" t="s">
        <v>5</v>
      </c>
      <c r="V10" s="1" t="s">
        <v>5</v>
      </c>
      <c r="W10" s="1" t="s">
        <v>5</v>
      </c>
      <c r="X10" s="1" t="s">
        <v>5</v>
      </c>
      <c r="Y10" s="1" t="s">
        <v>5</v>
      </c>
      <c r="Z10" s="1" t="s">
        <v>5</v>
      </c>
      <c r="AA10" s="1" t="s">
        <v>5</v>
      </c>
      <c r="AB10" s="1" t="s">
        <v>5</v>
      </c>
      <c r="AC10" s="1" t="s">
        <v>5</v>
      </c>
      <c r="AD10" s="1" t="s">
        <v>5</v>
      </c>
      <c r="AE10" s="1" t="s">
        <v>5</v>
      </c>
      <c r="AF10" s="1" t="s">
        <v>5</v>
      </c>
      <c r="AG10" s="1" t="s">
        <v>5</v>
      </c>
      <c r="AH10" s="1" t="s">
        <v>5</v>
      </c>
      <c r="AI10" s="1" t="s">
        <v>5</v>
      </c>
      <c r="AJ10" s="1" t="s">
        <v>5</v>
      </c>
      <c r="AK10" s="1" t="s">
        <v>4</v>
      </c>
      <c r="AL10" s="1" t="s">
        <v>4</v>
      </c>
      <c r="AM10" s="1" t="s">
        <v>4</v>
      </c>
      <c r="AN10" s="1" t="s">
        <v>4</v>
      </c>
      <c r="AO10" s="1" t="s">
        <v>4</v>
      </c>
      <c r="AP10" s="1" t="s">
        <v>4</v>
      </c>
      <c r="AQ10" s="1" t="s">
        <v>4</v>
      </c>
      <c r="AR10" s="1" t="s">
        <v>4</v>
      </c>
      <c r="AS10" s="1" t="s">
        <v>4</v>
      </c>
      <c r="AT10" s="1" t="s">
        <v>4</v>
      </c>
      <c r="AU10" s="1" t="s">
        <v>4</v>
      </c>
      <c r="AV10" s="1" t="s">
        <v>4</v>
      </c>
      <c r="AW10" s="1" t="s">
        <v>4</v>
      </c>
      <c r="AX10" s="1" t="s">
        <v>4</v>
      </c>
      <c r="AY10" s="1" t="s">
        <v>4</v>
      </c>
      <c r="AZ10" s="1" t="s">
        <v>4</v>
      </c>
      <c r="BA10" s="1" t="s">
        <v>4</v>
      </c>
      <c r="BB10" s="1" t="s">
        <v>4</v>
      </c>
      <c r="BC10" s="1" t="s">
        <v>4</v>
      </c>
      <c r="BD10" s="1" t="s">
        <v>4</v>
      </c>
    </row>
    <row r="11" spans="1:56" x14ac:dyDescent="0.35">
      <c r="A11" s="1" t="s">
        <v>0</v>
      </c>
      <c r="B11" s="1" t="s">
        <v>4693</v>
      </c>
    </row>
    <row r="12" spans="1:56" x14ac:dyDescent="0.35">
      <c r="A12" s="1" t="s">
        <v>0</v>
      </c>
      <c r="B12" s="1" t="s">
        <v>4692</v>
      </c>
    </row>
    <row r="13" spans="1:56" x14ac:dyDescent="0.35">
      <c r="A13" s="1" t="s">
        <v>0</v>
      </c>
      <c r="B13" s="1" t="s">
        <v>4691</v>
      </c>
    </row>
    <row r="14" spans="1:56" x14ac:dyDescent="0.35">
      <c r="A14" s="1" t="s">
        <v>0</v>
      </c>
      <c r="B14" s="1" t="s">
        <v>4690</v>
      </c>
    </row>
    <row r="15" spans="1:56" x14ac:dyDescent="0.35">
      <c r="A15" s="1" t="s">
        <v>0</v>
      </c>
      <c r="B15" s="1" t="s">
        <v>4689</v>
      </c>
    </row>
    <row r="16" spans="1:56" x14ac:dyDescent="0.35">
      <c r="A16" s="1" t="s">
        <v>0</v>
      </c>
      <c r="B16" s="1" t="s">
        <v>4688</v>
      </c>
    </row>
    <row r="17" spans="1:56" x14ac:dyDescent="0.35">
      <c r="A17" s="1" t="s">
        <v>0</v>
      </c>
      <c r="B17" s="1" t="s">
        <v>4687</v>
      </c>
    </row>
    <row r="18" spans="1:56" x14ac:dyDescent="0.35">
      <c r="A18" s="1">
        <v>1</v>
      </c>
      <c r="B18" s="1" t="s">
        <v>4686</v>
      </c>
      <c r="C18" s="1">
        <v>391.50000144168735</v>
      </c>
      <c r="D18" s="1">
        <v>0</v>
      </c>
      <c r="E18">
        <f>(R18-S18*(1000-T18)/(1000-U18))*AK18</f>
        <v>-4.2669342161909203</v>
      </c>
      <c r="F18">
        <f>IF(AV18&lt;&gt;0,1/(1/AV18-1/N18),0)</f>
        <v>1.80641672724534</v>
      </c>
      <c r="G18">
        <f>((AY18-AL18/2)*S18-E18)/(AY18+AL18/2)</f>
        <v>392.51314226809433</v>
      </c>
      <c r="H18">
        <f>AL18*1000</f>
        <v>19.910115903719635</v>
      </c>
      <c r="I18">
        <f>(AQ18-AW18)</f>
        <v>1.3304276824285415</v>
      </c>
      <c r="J18">
        <f>(P18+AP18*D18)</f>
        <v>31.245172500610352</v>
      </c>
      <c r="K18" s="1"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32.460777282714844</v>
      </c>
      <c r="P18" s="1">
        <v>31.245172500610352</v>
      </c>
      <c r="Q18" s="1">
        <v>32.545745849609375</v>
      </c>
      <c r="R18" s="1">
        <v>400.13723754882813</v>
      </c>
      <c r="S18" s="1">
        <v>396.84335327148438</v>
      </c>
      <c r="T18" s="1">
        <v>19.152482986450195</v>
      </c>
      <c r="U18" s="1">
        <v>36.538501739501953</v>
      </c>
      <c r="V18" s="1">
        <v>34.699283599853516</v>
      </c>
      <c r="W18" s="1">
        <v>66.198196411132813</v>
      </c>
      <c r="X18" s="1">
        <v>300.1075439453125</v>
      </c>
      <c r="Y18" s="1">
        <v>-4.0354333817958832E-2</v>
      </c>
      <c r="Z18" s="1">
        <v>2.2899311035871506E-2</v>
      </c>
      <c r="AA18" s="1">
        <v>88.794036865234375</v>
      </c>
      <c r="AB18" s="1">
        <v>247.91304016113281</v>
      </c>
      <c r="AC18" s="1">
        <v>12.209315299987793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131115</v>
      </c>
      <c r="AK18">
        <f>X18*0.000001/(K18*0.0001)</f>
        <v>1.1033365586224722</v>
      </c>
      <c r="AL18">
        <f>(U18-T18)/(1000-U18)*AK18</f>
        <v>1.9910115903719636E-2</v>
      </c>
      <c r="AM18">
        <f>(P18+273.15)</f>
        <v>304.39517250061033</v>
      </c>
      <c r="AN18">
        <f>(O18+273.15)</f>
        <v>305.61077728271482</v>
      </c>
      <c r="AO18">
        <f>(Y18*AG18+Z18*AH18)*AI18</f>
        <v>-6.4566932665550691E-3</v>
      </c>
      <c r="AP18">
        <f>((AO18+0.00000010773*(AN18^4-AM18^4))-AL18*44100)/(L18*51.4+0.00000043092*AM18^3)</f>
        <v>-7.0660526035077247</v>
      </c>
      <c r="AQ18">
        <f>0.61365*EXP(17.502*J18/(240.97+J18))</f>
        <v>4.5748287528863081</v>
      </c>
      <c r="AR18">
        <f>AQ18*1000/AA18</f>
        <v>51.521801625369015</v>
      </c>
      <c r="AS18">
        <f>(AR18-U18)</f>
        <v>14.983299885867062</v>
      </c>
      <c r="AT18">
        <f>IF(D18,P18,(O18+P18)/2)</f>
        <v>31.852974891662598</v>
      </c>
      <c r="AU18">
        <f>0.61365*EXP(17.502*AT18/(240.97+AT18))</f>
        <v>4.73549003778772</v>
      </c>
      <c r="AV18">
        <f>IF(AS18&lt;&gt;0,(1000-(AR18+U18)/2)/AS18*AL18,0)</f>
        <v>1.2703123227492252</v>
      </c>
      <c r="AW18">
        <f>U18*AA18/1000</f>
        <v>3.2444010704577666</v>
      </c>
      <c r="AX18">
        <f>(AU18-AW18)</f>
        <v>1.4910889673299534</v>
      </c>
      <c r="AY18">
        <f>1/(1.6/F18+1.37/N18)</f>
        <v>0.82932573927023578</v>
      </c>
      <c r="AZ18">
        <f>G18*AA18*0.001</f>
        <v>34.852826424642153</v>
      </c>
      <c r="BA18">
        <f>G18/S18</f>
        <v>0.98908836202573935</v>
      </c>
      <c r="BB18">
        <f>(1-AL18*AA18/AQ18/F18)*100</f>
        <v>78.607339402944703</v>
      </c>
      <c r="BC18">
        <f>(S18-E18/(N18/1.35))</f>
        <v>398.18912262459855</v>
      </c>
      <c r="BD18">
        <f>E18*BB18/100/BC18</f>
        <v>-8.423443210385604E-3</v>
      </c>
    </row>
    <row r="19" spans="1:56" x14ac:dyDescent="0.35">
      <c r="A19" s="1" t="s">
        <v>0</v>
      </c>
      <c r="B19" s="1" t="s">
        <v>4685</v>
      </c>
      <c r="K19" s="1">
        <v>2.72</v>
      </c>
    </row>
    <row r="20" spans="1:56" x14ac:dyDescent="0.35">
      <c r="A20" s="1" t="s">
        <v>0</v>
      </c>
      <c r="B20" s="1" t="s">
        <v>4684</v>
      </c>
      <c r="K20" s="1">
        <v>2.72</v>
      </c>
    </row>
    <row r="21" spans="1:56" x14ac:dyDescent="0.35">
      <c r="A21" s="1">
        <v>2</v>
      </c>
      <c r="B21" s="1" t="s">
        <v>4683</v>
      </c>
      <c r="C21" s="1">
        <v>595.50000144168735</v>
      </c>
      <c r="D21" s="1">
        <v>0</v>
      </c>
      <c r="E21">
        <f>(R21-S21*(1000-T21)/(1000-U21))*AK21</f>
        <v>-3.0143205004898772</v>
      </c>
      <c r="F21">
        <f>IF(AV21&lt;&gt;0,1/(1/AV21-1/N21),0)</f>
        <v>1.7550868373628048</v>
      </c>
      <c r="G21">
        <f>((AY21-AL21/2)*S21-E21)/(AY21+AL21/2)</f>
        <v>390.25636429948298</v>
      </c>
      <c r="H21">
        <f>AL21*1000</f>
        <v>19.261987088390864</v>
      </c>
      <c r="I21">
        <f>(AQ21-AW21)</f>
        <v>1.3139268598808402</v>
      </c>
      <c r="J21">
        <f>(P21+AP21*D21)</f>
        <v>31.12425422668457</v>
      </c>
      <c r="K21" s="1"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32.448520660400391</v>
      </c>
      <c r="P21" s="1">
        <v>31.12425422668457</v>
      </c>
      <c r="Q21" s="1">
        <v>32.571907043457031</v>
      </c>
      <c r="R21" s="1">
        <v>400.04803466796875</v>
      </c>
      <c r="S21" s="1">
        <v>395.86904907226563</v>
      </c>
      <c r="T21" s="1">
        <v>19.548696517944336</v>
      </c>
      <c r="U21" s="1">
        <v>36.371391296386719</v>
      </c>
      <c r="V21" s="1">
        <v>35.441055297851563</v>
      </c>
      <c r="W21" s="1">
        <v>65.939971923828125</v>
      </c>
      <c r="X21" s="1">
        <v>300.11251831054688</v>
      </c>
      <c r="Y21" s="1">
        <v>25.925830841064453</v>
      </c>
      <c r="Z21" s="1">
        <v>6.6288203001022339E-2</v>
      </c>
      <c r="AA21" s="1">
        <v>88.792640686035156</v>
      </c>
      <c r="AB21" s="1">
        <v>246.98684692382813</v>
      </c>
      <c r="AC21" s="1">
        <v>12.191906929016113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131115</v>
      </c>
      <c r="AK21">
        <f>X21*0.000001/(K21*0.0001)</f>
        <v>1.1033548467299517</v>
      </c>
      <c r="AL21">
        <f>(U21-T21)/(1000-U21)*AK21</f>
        <v>1.9261987088390865E-2</v>
      </c>
      <c r="AM21">
        <f>(P21+273.15)</f>
        <v>304.27425422668455</v>
      </c>
      <c r="AN21">
        <f>(O21+273.15)</f>
        <v>305.59852066040037</v>
      </c>
      <c r="AO21">
        <f>(Y21*AG21+Z21*AH21)*AI21</f>
        <v>4.1481328418523162</v>
      </c>
      <c r="AP21">
        <f>((AO21+0.00000010773*(AN21^4-AM21^4))-AL21*44100)/(L21*51.4+0.00000043092*AM21^3)</f>
        <v>-6.7880799072644598</v>
      </c>
      <c r="AQ21">
        <f>0.61365*EXP(17.502*J21/(240.97+J21))</f>
        <v>4.5434387385120925</v>
      </c>
      <c r="AR21">
        <f>AQ21*1000/AA21</f>
        <v>51.169091305408841</v>
      </c>
      <c r="AS21">
        <f>(AR21-U21)</f>
        <v>14.797700009022122</v>
      </c>
      <c r="AT21">
        <f>IF(D21,P21,(O21+P21)/2)</f>
        <v>31.78638744354248</v>
      </c>
      <c r="AU21">
        <f>0.61365*EXP(17.502*AT21/(240.97+AT21))</f>
        <v>4.7176525841312413</v>
      </c>
      <c r="AV21">
        <f>IF(AS21&lt;&gt;0,(1000-(AR21+U21)/2)/AS21*AL21,0)</f>
        <v>1.2447127090268941</v>
      </c>
      <c r="AW21">
        <f>U21*AA21/1000</f>
        <v>3.2295118786312522</v>
      </c>
      <c r="AX21">
        <f>(AU21-AW21)</f>
        <v>1.4881407054999891</v>
      </c>
      <c r="AY21">
        <f>1/(1.6/F21+1.37/N21)</f>
        <v>0.81188387823215902</v>
      </c>
      <c r="AZ21">
        <f>G21*AA21*0.001</f>
        <v>34.651893130682431</v>
      </c>
      <c r="BA21">
        <f>G21/S21</f>
        <v>0.98582186511944747</v>
      </c>
      <c r="BB21">
        <f>(1-AL21*AA21/AQ21/F21)*100</f>
        <v>78.551606256308546</v>
      </c>
      <c r="BC21">
        <f>(S21-E21/(N21/1.35))</f>
        <v>396.81975042937358</v>
      </c>
      <c r="BD21">
        <f>E21*BB21/100/BC21</f>
        <v>-5.966933773548201E-3</v>
      </c>
    </row>
    <row r="22" spans="1:56" x14ac:dyDescent="0.35">
      <c r="A22" s="1" t="s">
        <v>0</v>
      </c>
      <c r="B22" s="1" t="s">
        <v>4682</v>
      </c>
      <c r="K22" s="1">
        <v>2.72</v>
      </c>
    </row>
    <row r="23" spans="1:56" x14ac:dyDescent="0.35">
      <c r="A23" s="1" t="s">
        <v>0</v>
      </c>
      <c r="B23" s="1" t="s">
        <v>4681</v>
      </c>
      <c r="K23" s="1">
        <v>2.72</v>
      </c>
    </row>
    <row r="24" spans="1:56" x14ac:dyDescent="0.35">
      <c r="A24" s="1">
        <v>3</v>
      </c>
      <c r="B24" s="1" t="s">
        <v>4680</v>
      </c>
      <c r="C24" s="1">
        <v>799.50000144168735</v>
      </c>
      <c r="D24" s="1">
        <v>0</v>
      </c>
      <c r="E24">
        <f>(R24-S24*(1000-T24)/(1000-U24))*AK24</f>
        <v>-2.1387610348709858</v>
      </c>
      <c r="F24">
        <f>IF(AV24&lt;&gt;0,1/(1/AV24-1/N24),0)</f>
        <v>1.7181771138104229</v>
      </c>
      <c r="G24">
        <f>((AY24-AL24/2)*S24-E24)/(AY24+AL24/2)</f>
        <v>388.89615941036396</v>
      </c>
      <c r="H24">
        <f>AL24*1000</f>
        <v>18.687107833455432</v>
      </c>
      <c r="I24">
        <f>(AQ24-AW24)</f>
        <v>1.2943224321122244</v>
      </c>
      <c r="J24">
        <f>(P24+AP24*D24)</f>
        <v>31.012136459350586</v>
      </c>
      <c r="K24" s="1"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32.400196075439453</v>
      </c>
      <c r="P24" s="1">
        <v>31.012136459350586</v>
      </c>
      <c r="Q24" s="1">
        <v>32.544036865234375</v>
      </c>
      <c r="R24" s="1">
        <v>400.14694213867188</v>
      </c>
      <c r="S24" s="1">
        <v>395.389404296875</v>
      </c>
      <c r="T24" s="1">
        <v>19.94874382019043</v>
      </c>
      <c r="U24" s="1">
        <v>36.269008636474609</v>
      </c>
      <c r="V24" s="1">
        <v>36.262348175048828</v>
      </c>
      <c r="W24" s="1">
        <v>65.928939819335938</v>
      </c>
      <c r="X24" s="1">
        <v>300.15087890625</v>
      </c>
      <c r="Y24" s="1">
        <v>51.3656005859375</v>
      </c>
      <c r="Z24" s="1">
        <v>5.0619304180145264E-2</v>
      </c>
      <c r="AA24" s="1">
        <v>88.785957336425781</v>
      </c>
      <c r="AB24" s="1">
        <v>246.85366821289063</v>
      </c>
      <c r="AC24" s="1">
        <v>12.196935653686523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131115</v>
      </c>
      <c r="AK24">
        <f>X24*0.000001/(K24*0.0001)</f>
        <v>1.1034958783318012</v>
      </c>
      <c r="AL24">
        <f>(U24-T24)/(1000-U24)*AK24</f>
        <v>1.8687107833455431E-2</v>
      </c>
      <c r="AM24">
        <f>(P24+273.15)</f>
        <v>304.16213645935056</v>
      </c>
      <c r="AN24">
        <f>(O24+273.15)</f>
        <v>305.55019607543943</v>
      </c>
      <c r="AO24">
        <f>(Y24*AG24+Z24*AH24)*AI24</f>
        <v>8.2184959100522974</v>
      </c>
      <c r="AP24">
        <f>((AO24+0.00000010773*(AN24^4-AM24^4))-AL24*44100)/(L24*51.4+0.00000043092*AM24^3)</f>
        <v>-6.5416426260582714</v>
      </c>
      <c r="AQ24">
        <f>0.61365*EXP(17.502*J24/(240.97+J24))</f>
        <v>4.5145010855447172</v>
      </c>
      <c r="AR24">
        <f>AQ24*1000/AA24</f>
        <v>50.847017039400384</v>
      </c>
      <c r="AS24">
        <f>(AR24-U24)</f>
        <v>14.578008402925775</v>
      </c>
      <c r="AT24">
        <f>IF(D24,P24,(O24+P24)/2)</f>
        <v>31.70616626739502</v>
      </c>
      <c r="AU24">
        <f>0.61365*EXP(17.502*AT24/(240.97+AT24))</f>
        <v>4.6962406402438894</v>
      </c>
      <c r="AV24">
        <f>IF(AS24&lt;&gt;0,(1000-(AR24+U24)/2)/AS24*AL24,0)</f>
        <v>1.2260340409019628</v>
      </c>
      <c r="AW24">
        <f>U24*AA24/1000</f>
        <v>3.2201786534324928</v>
      </c>
      <c r="AX24">
        <f>(AU24-AW24)</f>
        <v>1.4760619868113967</v>
      </c>
      <c r="AY24">
        <f>1/(1.6/F24+1.37/N24)</f>
        <v>0.79917722285799808</v>
      </c>
      <c r="AZ24">
        <f>G24*AA24*0.001</f>
        <v>34.528517817708419</v>
      </c>
      <c r="BA24">
        <f>G24/S24</f>
        <v>0.9835775951101724</v>
      </c>
      <c r="BB24">
        <f>(1-AL24*AA24/AQ24/F24)*100</f>
        <v>78.610103565016374</v>
      </c>
      <c r="BC24">
        <f>(S24-E24/(N24/1.35))</f>
        <v>396.06395865101587</v>
      </c>
      <c r="BD24">
        <f>E24*BB24/100/BC24</f>
        <v>-4.2449766705526656E-3</v>
      </c>
    </row>
    <row r="25" spans="1:56" x14ac:dyDescent="0.35">
      <c r="A25" s="1" t="s">
        <v>0</v>
      </c>
      <c r="B25" s="1" t="s">
        <v>4679</v>
      </c>
      <c r="K25" s="1">
        <v>2.72</v>
      </c>
    </row>
    <row r="26" spans="1:56" x14ac:dyDescent="0.35">
      <c r="A26" s="1" t="s">
        <v>0</v>
      </c>
      <c r="B26" s="1" t="s">
        <v>4678</v>
      </c>
      <c r="K26" s="1">
        <v>2.72</v>
      </c>
    </row>
    <row r="27" spans="1:56" x14ac:dyDescent="0.35">
      <c r="A27" s="1">
        <v>4</v>
      </c>
      <c r="B27" s="1" t="s">
        <v>4677</v>
      </c>
      <c r="C27" s="1">
        <v>1002.5000014416873</v>
      </c>
      <c r="D27" s="1">
        <v>0</v>
      </c>
      <c r="E27">
        <f>(R27-S27*(1000-T27)/(1000-U27))*AK27</f>
        <v>-0.87712476331675848</v>
      </c>
      <c r="F27">
        <f>IF(AV27&lt;&gt;0,1/(1/AV27-1/N27),0)</f>
        <v>1.6998136202672609</v>
      </c>
      <c r="G27">
        <f>((AY27-AL27/2)*S27-E27)/(AY27+AL27/2)</f>
        <v>386.27518016480644</v>
      </c>
      <c r="H27">
        <f>AL27*1000</f>
        <v>18.345479795878319</v>
      </c>
      <c r="I27">
        <f>(AQ27-AW27)</f>
        <v>1.2803553958397145</v>
      </c>
      <c r="J27">
        <f>(P27+AP27*D27)</f>
        <v>30.99000358581543</v>
      </c>
      <c r="K27" s="1"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32.369152069091797</v>
      </c>
      <c r="P27" s="1">
        <v>30.99000358581543</v>
      </c>
      <c r="Q27" s="1">
        <v>32.514381408691406</v>
      </c>
      <c r="R27" s="1">
        <v>399.95843505859375</v>
      </c>
      <c r="S27" s="1">
        <v>394.19891357421875</v>
      </c>
      <c r="T27" s="1">
        <v>20.341634750366211</v>
      </c>
      <c r="U27" s="1">
        <v>36.364387512207031</v>
      </c>
      <c r="V27" s="1">
        <v>37.039150238037109</v>
      </c>
      <c r="W27" s="1">
        <v>66.214248657226563</v>
      </c>
      <c r="X27" s="1">
        <v>300.10531616210938</v>
      </c>
      <c r="Y27" s="1">
        <v>101.07472229003906</v>
      </c>
      <c r="Z27" s="1">
        <v>0.11811214685440063</v>
      </c>
      <c r="AA27" s="1">
        <v>88.780601501464844</v>
      </c>
      <c r="AB27" s="1">
        <v>246.82322692871094</v>
      </c>
      <c r="AC27" s="1">
        <v>12.196569442749023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131115</v>
      </c>
      <c r="AK27">
        <f>X27*0.000001/(K27*0.0001)</f>
        <v>1.1033283682430488</v>
      </c>
      <c r="AL27">
        <f>(U27-T27)/(1000-U27)*AK27</f>
        <v>1.8345479795878319E-2</v>
      </c>
      <c r="AM27">
        <f>(P27+273.15)</f>
        <v>304.14000358581541</v>
      </c>
      <c r="AN27">
        <f>(O27+273.15)</f>
        <v>305.51915206909177</v>
      </c>
      <c r="AO27">
        <f>(Y27*AG27+Z27*AH27)*AI27</f>
        <v>16.171955204934875</v>
      </c>
      <c r="AP27">
        <f>((AO27+0.00000010773*(AN27^4-AM27^4))-AL27*44100)/(L27*51.4+0.00000043092*AM27^3)</f>
        <v>-6.3542268795471193</v>
      </c>
      <c r="AQ27">
        <f>0.61365*EXP(17.502*J27/(240.97+J27))</f>
        <v>4.5088075924058115</v>
      </c>
      <c r="AR27">
        <f>AQ27*1000/AA27</f>
        <v>50.785954545840937</v>
      </c>
      <c r="AS27">
        <f>(AR27-U27)</f>
        <v>14.421567033633906</v>
      </c>
      <c r="AT27">
        <f>IF(D27,P27,(O27+P27)/2)</f>
        <v>31.679577827453613</v>
      </c>
      <c r="AU27">
        <f>0.61365*EXP(17.502*AT27/(240.97+AT27))</f>
        <v>4.689162578251147</v>
      </c>
      <c r="AV27">
        <f>IF(AS27&lt;&gt;0,(1000-(AR27+U27)/2)/AS27*AL27,0)</f>
        <v>1.2166550510941396</v>
      </c>
      <c r="AW27">
        <f>U27*AA27/1000</f>
        <v>3.2284521965660971</v>
      </c>
      <c r="AX27">
        <f>(AU27-AW27)</f>
        <v>1.46071038168505</v>
      </c>
      <c r="AY27">
        <f>1/(1.6/F27+1.37/N27)</f>
        <v>0.79280318645867653</v>
      </c>
      <c r="AZ27">
        <f>G27*AA27*0.001</f>
        <v>34.29374284011822</v>
      </c>
      <c r="BA27">
        <f>G27/S27</f>
        <v>0.979899149549735</v>
      </c>
      <c r="BB27">
        <f>(1-AL27*AA27/AQ27/F27)*100</f>
        <v>78.748766164285612</v>
      </c>
      <c r="BC27">
        <f>(S27-E27/(N27/1.35))</f>
        <v>394.47555426411975</v>
      </c>
      <c r="BD27">
        <f>E27*BB27/100/BC27</f>
        <v>-1.7509955214382823E-3</v>
      </c>
    </row>
    <row r="28" spans="1:56" x14ac:dyDescent="0.35">
      <c r="A28" s="1" t="s">
        <v>0</v>
      </c>
      <c r="B28" s="1" t="s">
        <v>4676</v>
      </c>
      <c r="K28" s="1">
        <v>2.72</v>
      </c>
    </row>
    <row r="29" spans="1:56" x14ac:dyDescent="0.35">
      <c r="A29" s="1" t="s">
        <v>0</v>
      </c>
      <c r="B29" s="1" t="s">
        <v>4675</v>
      </c>
      <c r="K29" s="1">
        <v>2.72</v>
      </c>
    </row>
    <row r="30" spans="1:56" x14ac:dyDescent="0.35">
      <c r="A30" s="1">
        <v>5</v>
      </c>
      <c r="B30" s="1" t="s">
        <v>4674</v>
      </c>
      <c r="C30" s="1">
        <v>1206.5000014416873</v>
      </c>
      <c r="D30" s="1">
        <v>0</v>
      </c>
      <c r="E30">
        <f>(R30-S30*(1000-T30)/(1000-U30))*AK30</f>
        <v>0.22185630153058197</v>
      </c>
      <c r="F30">
        <f>IF(AV30&lt;&gt;0,1/(1/AV30-1/N30),0)</f>
        <v>1.7041948269142617</v>
      </c>
      <c r="G30">
        <f>((AY30-AL30/2)*S30-E30)/(AY30+AL30/2)</f>
        <v>384.39939897384875</v>
      </c>
      <c r="H30">
        <f>AL30*1000</f>
        <v>18.108706470561252</v>
      </c>
      <c r="I30">
        <f>(AQ30-AW30)</f>
        <v>1.2613463229886537</v>
      </c>
      <c r="J30">
        <f>(P30+AP30*D30)</f>
        <v>30.978635787963867</v>
      </c>
      <c r="K30" s="1"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32.349876403808594</v>
      </c>
      <c r="P30" s="1">
        <v>30.978635787963867</v>
      </c>
      <c r="Q30" s="1">
        <v>32.493595123291016</v>
      </c>
      <c r="R30" s="1">
        <v>400.20672607421875</v>
      </c>
      <c r="S30" s="1">
        <v>393.54632568359375</v>
      </c>
      <c r="T30" s="1">
        <v>20.734027862548828</v>
      </c>
      <c r="U30" s="1">
        <v>36.547279357910156</v>
      </c>
      <c r="V30" s="1">
        <v>37.792995452880859</v>
      </c>
      <c r="W30" s="1">
        <v>66.61663818359375</v>
      </c>
      <c r="X30" s="1">
        <v>300.09970092773438</v>
      </c>
      <c r="Y30" s="1">
        <v>148.90116882324219</v>
      </c>
      <c r="Z30" s="1">
        <v>8.4367118775844574E-2</v>
      </c>
      <c r="AA30" s="1">
        <v>88.776496887207031</v>
      </c>
      <c r="AB30" s="1">
        <v>246.74891662597656</v>
      </c>
      <c r="AC30" s="1">
        <v>12.19826602935791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131115</v>
      </c>
      <c r="AK30">
        <f>X30*0.000001/(K30*0.0001)</f>
        <v>1.1033077239990232</v>
      </c>
      <c r="AL30">
        <f>(U30-T30)/(1000-U30)*AK30</f>
        <v>1.8108706470561252E-2</v>
      </c>
      <c r="AM30">
        <f>(P30+273.15)</f>
        <v>304.12863578796384</v>
      </c>
      <c r="AN30">
        <f>(O30+273.15)</f>
        <v>305.49987640380857</v>
      </c>
      <c r="AO30">
        <f>(Y30*AG30+Z30*AH30)*AI30</f>
        <v>23.824186479206674</v>
      </c>
      <c r="AP30">
        <f>((AO30+0.00000010773*(AN30^4-AM30^4))-AL30*44100)/(L30*51.4+0.00000043092*AM30^3)</f>
        <v>-6.2069516525782573</v>
      </c>
      <c r="AQ30">
        <f>0.61365*EXP(17.502*J30/(240.97+J30))</f>
        <v>4.5058857551420504</v>
      </c>
      <c r="AR30">
        <f>AQ30*1000/AA30</f>
        <v>50.755390369445436</v>
      </c>
      <c r="AS30">
        <f>(AR30-U30)</f>
        <v>14.20811101153528</v>
      </c>
      <c r="AT30">
        <f>IF(D30,P30,(O30+P30)/2)</f>
        <v>31.66425609588623</v>
      </c>
      <c r="AU30">
        <f>0.61365*EXP(17.502*AT30/(240.97+AT30))</f>
        <v>4.6850880269516981</v>
      </c>
      <c r="AV30">
        <f>IF(AS30&lt;&gt;0,(1000-(AR30+U30)/2)/AS30*AL30,0)</f>
        <v>1.2188979412116363</v>
      </c>
      <c r="AW30">
        <f>U30*AA30/1000</f>
        <v>3.2445394321533967</v>
      </c>
      <c r="AX30">
        <f>(AU30-AW30)</f>
        <v>1.4405485947983014</v>
      </c>
      <c r="AY30">
        <f>1/(1.6/F30+1.37/N30)</f>
        <v>0.79432709160276205</v>
      </c>
      <c r="AZ30">
        <f>G30*AA30*0.001</f>
        <v>34.125632046446142</v>
      </c>
      <c r="BA30">
        <f>G30/S30</f>
        <v>0.97675768743652558</v>
      </c>
      <c r="BB30">
        <f>(1-AL30*AA30/AQ30/F30)*100</f>
        <v>79.064370972605431</v>
      </c>
      <c r="BC30">
        <f>(S30-E30/(N30/1.35))</f>
        <v>393.47635333429849</v>
      </c>
      <c r="BD30">
        <f>E30*BB30/100/BC30</f>
        <v>4.4579372504048104E-4</v>
      </c>
    </row>
    <row r="31" spans="1:56" x14ac:dyDescent="0.35">
      <c r="A31" s="1" t="s">
        <v>0</v>
      </c>
      <c r="B31" s="1" t="s">
        <v>4673</v>
      </c>
      <c r="K31" s="1">
        <v>2.72</v>
      </c>
    </row>
    <row r="32" spans="1:56" x14ac:dyDescent="0.35">
      <c r="A32" s="1" t="s">
        <v>0</v>
      </c>
      <c r="B32" s="1" t="s">
        <v>4672</v>
      </c>
      <c r="K32" s="1">
        <v>2.72</v>
      </c>
    </row>
    <row r="33" spans="1:56" x14ac:dyDescent="0.35">
      <c r="A33" s="1">
        <v>6</v>
      </c>
      <c r="B33" s="1" t="s">
        <v>4671</v>
      </c>
      <c r="C33" s="1">
        <v>1410.5000014416873</v>
      </c>
      <c r="D33" s="1">
        <v>0</v>
      </c>
      <c r="E33">
        <f>(R33-S33*(1000-T33)/(1000-U33))*AK33</f>
        <v>2.11493065231996</v>
      </c>
      <c r="F33">
        <f>IF(AV33&lt;&gt;0,1/(1/AV33-1/N33),0)</f>
        <v>1.7488910957245167</v>
      </c>
      <c r="G33">
        <f>((AY33-AL33/2)*S33-E33)/(AY33+AL33/2)</f>
        <v>380.35288614805847</v>
      </c>
      <c r="H33">
        <f>AL33*1000</f>
        <v>18.160819499954069</v>
      </c>
      <c r="I33">
        <f>(AQ33-AW33)</f>
        <v>1.2413873774467614</v>
      </c>
      <c r="J33">
        <f>(P33+AP33*D33)</f>
        <v>31.048372268676758</v>
      </c>
      <c r="K33" s="1"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32.345497131347656</v>
      </c>
      <c r="P33" s="1">
        <v>31.048372268676758</v>
      </c>
      <c r="Q33" s="1">
        <v>32.483779907226563</v>
      </c>
      <c r="R33" s="1">
        <v>399.98379516601563</v>
      </c>
      <c r="S33" s="1">
        <v>391.62136840820313</v>
      </c>
      <c r="T33" s="1">
        <v>21.12554931640625</v>
      </c>
      <c r="U33" s="1">
        <v>36.975936889648438</v>
      </c>
      <c r="V33" s="1">
        <v>38.514453887939453</v>
      </c>
      <c r="W33" s="1">
        <v>67.411643981933594</v>
      </c>
      <c r="X33" s="1">
        <v>300.12460327148438</v>
      </c>
      <c r="Y33" s="1">
        <v>300.57177734375</v>
      </c>
      <c r="Z33" s="1">
        <v>0.1783730536699295</v>
      </c>
      <c r="AA33" s="1">
        <v>88.772560119628906</v>
      </c>
      <c r="AB33" s="1">
        <v>246.06011962890625</v>
      </c>
      <c r="AC33" s="1">
        <v>12.206659317016602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131115</v>
      </c>
      <c r="AK33">
        <f>X33*0.000001/(K33*0.0001)</f>
        <v>1.103399276733398</v>
      </c>
      <c r="AL33">
        <f>(U33-T33)/(1000-U33)*AK33</f>
        <v>1.8160819499954069E-2</v>
      </c>
      <c r="AM33">
        <f>(P33+273.15)</f>
        <v>304.19837226867674</v>
      </c>
      <c r="AN33">
        <f>(O33+273.15)</f>
        <v>305.49549713134763</v>
      </c>
      <c r="AO33">
        <f>(Y33*AG33+Z33*AH33)*AI33</f>
        <v>48.091483300071559</v>
      </c>
      <c r="AP33">
        <f>((AO33+0.00000010773*(AN33^4-AM33^4))-AL33*44100)/(L33*51.4+0.00000043092*AM33^3)</f>
        <v>-6.0340165462959412</v>
      </c>
      <c r="AQ33">
        <f>0.61365*EXP(17.502*J33/(240.97+J33))</f>
        <v>4.5238359579626817</v>
      </c>
      <c r="AR33">
        <f>AQ33*1000/AA33</f>
        <v>50.959845608444894</v>
      </c>
      <c r="AS33">
        <f>(AR33-U33)</f>
        <v>13.983908718796457</v>
      </c>
      <c r="AT33">
        <f>IF(D33,P33,(O33+P33)/2)</f>
        <v>31.696934700012207</v>
      </c>
      <c r="AU33">
        <f>0.61365*EXP(17.502*AT33/(240.97+AT33))</f>
        <v>4.6937820673853698</v>
      </c>
      <c r="AV33">
        <f>IF(AS33&lt;&gt;0,(1000-(AR33+U33)/2)/AS33*AL33,0)</f>
        <v>1.241593242084666</v>
      </c>
      <c r="AW33">
        <f>U33*AA33/1000</f>
        <v>3.2824485805159203</v>
      </c>
      <c r="AX33">
        <f>(AU33-AW33)</f>
        <v>1.4113334868694496</v>
      </c>
      <c r="AY33">
        <f>1/(1.6/F33+1.37/N33)</f>
        <v>0.80976062165862506</v>
      </c>
      <c r="AZ33">
        <f>G33*AA33*0.001</f>
        <v>33.764899452252891</v>
      </c>
      <c r="BA33">
        <f>G33/S33</f>
        <v>0.97122607914387593</v>
      </c>
      <c r="BB33">
        <f>(1-AL33*AA33/AQ33/F33)*100</f>
        <v>79.622797005889538</v>
      </c>
      <c r="BC33">
        <f>(S33-E33/(N33/1.35))</f>
        <v>390.95433003553404</v>
      </c>
      <c r="BD33">
        <f>E33*BB33/100/BC33</f>
        <v>4.3073239269635424E-3</v>
      </c>
    </row>
    <row r="34" spans="1:56" x14ac:dyDescent="0.35">
      <c r="A34" s="1" t="s">
        <v>0</v>
      </c>
      <c r="B34" s="1" t="s">
        <v>4670</v>
      </c>
      <c r="K34" s="1">
        <v>2.72</v>
      </c>
    </row>
    <row r="35" spans="1:56" x14ac:dyDescent="0.35">
      <c r="A35" s="1" t="s">
        <v>0</v>
      </c>
      <c r="B35" s="1" t="s">
        <v>4669</v>
      </c>
      <c r="K35" s="1">
        <v>2.72</v>
      </c>
    </row>
    <row r="36" spans="1:56" x14ac:dyDescent="0.35">
      <c r="A36" s="1">
        <v>7</v>
      </c>
      <c r="B36" s="1" t="s">
        <v>4668</v>
      </c>
      <c r="C36" s="1">
        <v>1614.5000014416873</v>
      </c>
      <c r="D36" s="1">
        <v>0</v>
      </c>
      <c r="E36">
        <f>(R36-S36*(1000-T36)/(1000-U36))*AK36</f>
        <v>3.4606861804593541</v>
      </c>
      <c r="F36">
        <f>IF(AV36&lt;&gt;0,1/(1/AV36-1/N36),0)</f>
        <v>1.8448644779709815</v>
      </c>
      <c r="G36">
        <f>((AY36-AL36/2)*S36-E36)/(AY36+AL36/2)</f>
        <v>377.89848220383789</v>
      </c>
      <c r="H36">
        <f>AL36*1000</f>
        <v>18.44877702449579</v>
      </c>
      <c r="I36">
        <f>(AQ36-AW36)</f>
        <v>1.2138730244443412</v>
      </c>
      <c r="J36">
        <f>(P36+AP36*D36)</f>
        <v>31.157590866088867</v>
      </c>
      <c r="K36" s="1"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32.367637634277344</v>
      </c>
      <c r="P36" s="1">
        <v>31.157590866088867</v>
      </c>
      <c r="Q36" s="1">
        <v>32.494693756103516</v>
      </c>
      <c r="R36" s="1">
        <v>400.08517456054688</v>
      </c>
      <c r="S36" s="1">
        <v>390.42251586914063</v>
      </c>
      <c r="T36" s="1">
        <v>21.516069412231445</v>
      </c>
      <c r="U36" s="1">
        <v>37.604652404785156</v>
      </c>
      <c r="V36" s="1">
        <v>39.176715850830078</v>
      </c>
      <c r="W36" s="1">
        <v>68.471000671386719</v>
      </c>
      <c r="X36" s="1">
        <v>300.17340087890625</v>
      </c>
      <c r="Y36" s="1">
        <v>500.20150756835938</v>
      </c>
      <c r="Z36" s="1">
        <v>8.0750152468681335E-2</v>
      </c>
      <c r="AA36" s="1">
        <v>88.770957946777344</v>
      </c>
      <c r="AB36" s="1">
        <v>245.858642578125</v>
      </c>
      <c r="AC36" s="1">
        <v>12.254141807556152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131115</v>
      </c>
      <c r="AK36">
        <f>X36*0.000001/(K36*0.0001)</f>
        <v>1.103578679701861</v>
      </c>
      <c r="AL36">
        <f>(U36-T36)/(1000-U36)*AK36</f>
        <v>1.844877702449579E-2</v>
      </c>
      <c r="AM36">
        <f>(P36+273.15)</f>
        <v>304.30759086608884</v>
      </c>
      <c r="AN36">
        <f>(O36+273.15)</f>
        <v>305.51763763427732</v>
      </c>
      <c r="AO36">
        <f>(Y36*AG36+Z36*AH36)*AI36</f>
        <v>80.03223942207751</v>
      </c>
      <c r="AP36">
        <f>((AO36+0.00000010773*(AN36^4-AM36^4))-AL36*44100)/(L36*51.4+0.00000043092*AM36^3)</f>
        <v>-5.8844671542271225</v>
      </c>
      <c r="AQ36">
        <f>0.61365*EXP(17.502*J36/(240.97+J36))</f>
        <v>4.5520740416727037</v>
      </c>
      <c r="AR36">
        <f>AQ36*1000/AA36</f>
        <v>51.278865824585353</v>
      </c>
      <c r="AS36">
        <f>(AR36-U36)</f>
        <v>13.674213419800196</v>
      </c>
      <c r="AT36">
        <f>IF(D36,P36,(O36+P36)/2)</f>
        <v>31.762614250183105</v>
      </c>
      <c r="AU36">
        <f>0.61365*EXP(17.502*AT36/(240.97+AT36))</f>
        <v>4.7112984044479962</v>
      </c>
      <c r="AV36">
        <f>IF(AS36&lt;&gt;0,(1000-(AR36+U36)/2)/AS36*AL36,0)</f>
        <v>1.2892062145590086</v>
      </c>
      <c r="AW36">
        <f>U36*AA36/1000</f>
        <v>3.3382010172283625</v>
      </c>
      <c r="AX36">
        <f>(AU36-AW36)</f>
        <v>1.3730973872196337</v>
      </c>
      <c r="AY36">
        <f>1/(1.6/F36+1.37/N36)</f>
        <v>0.84221887697613695</v>
      </c>
      <c r="AZ36">
        <f>G36*AA36*0.001</f>
        <v>33.546410271867877</v>
      </c>
      <c r="BA36">
        <f>G36/S36</f>
        <v>0.96792184580486529</v>
      </c>
      <c r="BB36">
        <f>(1-AL36*AA36/AQ36/F36)*100</f>
        <v>80.498648864691432</v>
      </c>
      <c r="BC36">
        <f>(S36-E36/(N36/1.35))</f>
        <v>389.33103304647699</v>
      </c>
      <c r="BD36">
        <f>E36*BB36/100/BC36</f>
        <v>7.1553649215122216E-3</v>
      </c>
    </row>
    <row r="37" spans="1:56" x14ac:dyDescent="0.35">
      <c r="A37" s="1" t="s">
        <v>0</v>
      </c>
      <c r="B37" s="1" t="s">
        <v>4667</v>
      </c>
      <c r="K37" s="1">
        <v>2.72</v>
      </c>
    </row>
    <row r="38" spans="1:56" x14ac:dyDescent="0.35">
      <c r="A38" s="1" t="s">
        <v>0</v>
      </c>
      <c r="B38" s="1" t="s">
        <v>4666</v>
      </c>
      <c r="K38" s="1">
        <v>2.72</v>
      </c>
    </row>
    <row r="39" spans="1:56" x14ac:dyDescent="0.35">
      <c r="A39" s="1">
        <v>8</v>
      </c>
      <c r="B39" s="1" t="s">
        <v>4665</v>
      </c>
      <c r="C39" s="1">
        <v>1818.5000014193356</v>
      </c>
      <c r="D39" s="1">
        <v>0</v>
      </c>
      <c r="E39">
        <f>(R39-S39*(1000-T39)/(1000-U39))*AK39</f>
        <v>4.8211011440272697</v>
      </c>
      <c r="F39">
        <f>IF(AV39&lt;&gt;0,1/(1/AV39-1/N39),0)</f>
        <v>1.9602664662757554</v>
      </c>
      <c r="G39">
        <f>((AY39-AL39/2)*S39-E39)/(AY39+AL39/2)</f>
        <v>375.33909005521764</v>
      </c>
      <c r="H39">
        <f>AL39*1000</f>
        <v>18.87560386503937</v>
      </c>
      <c r="I39">
        <f>(AQ39-AW39)</f>
        <v>1.1900275837186918</v>
      </c>
      <c r="J39">
        <f>(P39+AP39*D39)</f>
        <v>31.327859878540039</v>
      </c>
      <c r="K39" s="1"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32.405502319335938</v>
      </c>
      <c r="P39" s="1">
        <v>31.327859878540039</v>
      </c>
      <c r="Q39" s="1">
        <v>32.521324157714844</v>
      </c>
      <c r="R39" s="1">
        <v>400.03726196289063</v>
      </c>
      <c r="S39" s="1">
        <v>389.01416015625</v>
      </c>
      <c r="T39" s="1">
        <v>21.925224304199219</v>
      </c>
      <c r="U39" s="1">
        <v>38.374061584472656</v>
      </c>
      <c r="V39" s="1">
        <v>39.834999084472656</v>
      </c>
      <c r="W39" s="1">
        <v>69.720184326171875</v>
      </c>
      <c r="X39" s="1">
        <v>300.15164184570313</v>
      </c>
      <c r="Y39" s="1">
        <v>750.50341796875</v>
      </c>
      <c r="Z39" s="1">
        <v>9.2800095677375793E-2</v>
      </c>
      <c r="AA39" s="1">
        <v>88.767646789550781</v>
      </c>
      <c r="AB39" s="1">
        <v>245.70808410644531</v>
      </c>
      <c r="AC39" s="1">
        <v>12.310107231140137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131115</v>
      </c>
      <c r="AK39">
        <f>X39*0.000001/(K39*0.0001)</f>
        <v>1.1034986832562612</v>
      </c>
      <c r="AL39">
        <f>(U39-T39)/(1000-U39)*AK39</f>
        <v>1.8875603865039371E-2</v>
      </c>
      <c r="AM39">
        <f>(P39+273.15)</f>
        <v>304.47785987854002</v>
      </c>
      <c r="AN39">
        <f>(O39+273.15)</f>
        <v>305.55550231933591</v>
      </c>
      <c r="AO39">
        <f>(Y39*AG39+Z39*AH39)*AI39</f>
        <v>120.08054419099062</v>
      </c>
      <c r="AP39">
        <f>((AO39+0.00000010773*(AN39^4-AM39^4))-AL39*44100)/(L39*51.4+0.00000043092*AM39^3)</f>
        <v>-5.722876581294611</v>
      </c>
      <c r="AQ39">
        <f>0.61365*EXP(17.502*J39/(240.97+J39))</f>
        <v>4.5964027283296298</v>
      </c>
      <c r="AR39">
        <f>AQ39*1000/AA39</f>
        <v>51.780157462399828</v>
      </c>
      <c r="AS39">
        <f>(AR39-U39)</f>
        <v>13.406095877927172</v>
      </c>
      <c r="AT39">
        <f>IF(D39,P39,(O39+P39)/2)</f>
        <v>31.866681098937988</v>
      </c>
      <c r="AU39">
        <f>0.61365*EXP(17.502*AT39/(240.97+AT39))</f>
        <v>4.7391689364403558</v>
      </c>
      <c r="AV39">
        <f>IF(AS39&lt;&gt;0,(1000-(AR39+U39)/2)/AS39*AL39,0)</f>
        <v>1.3445186701947527</v>
      </c>
      <c r="AW39">
        <f>U39*AA39/1000</f>
        <v>3.406375144610938</v>
      </c>
      <c r="AX39">
        <f>(AU39-AW39)</f>
        <v>1.3327937918294177</v>
      </c>
      <c r="AY39">
        <f>1/(1.6/F39+1.37/N39)</f>
        <v>0.88006245211804679</v>
      </c>
      <c r="AZ39">
        <f>G39*AA39*0.001</f>
        <v>33.317967772332949</v>
      </c>
      <c r="BA39">
        <f>G39/S39</f>
        <v>0.96484685777109069</v>
      </c>
      <c r="BB39">
        <f>(1-AL39*AA39/AQ39/F39)*100</f>
        <v>81.403878416313674</v>
      </c>
      <c r="BC39">
        <f>(S39-E39/(N39/1.35))</f>
        <v>387.49360937220541</v>
      </c>
      <c r="BD39">
        <f>E39*BB39/100/BC39</f>
        <v>1.0128072357037875E-2</v>
      </c>
    </row>
    <row r="40" spans="1:56" x14ac:dyDescent="0.35">
      <c r="A40" s="1" t="s">
        <v>0</v>
      </c>
      <c r="B40" s="1" t="s">
        <v>4664</v>
      </c>
      <c r="K40" s="1">
        <v>2.72</v>
      </c>
    </row>
    <row r="41" spans="1:56" x14ac:dyDescent="0.35">
      <c r="A41" s="1" t="s">
        <v>0</v>
      </c>
      <c r="B41" s="1" t="s">
        <v>4663</v>
      </c>
      <c r="K41" s="1">
        <v>2.72</v>
      </c>
    </row>
    <row r="42" spans="1:56" x14ac:dyDescent="0.35">
      <c r="A42" s="1">
        <v>9</v>
      </c>
      <c r="B42" s="1" t="s">
        <v>4662</v>
      </c>
      <c r="C42" s="1">
        <v>2023.5000014193356</v>
      </c>
      <c r="D42" s="1">
        <v>0</v>
      </c>
      <c r="E42">
        <f>(R42-S42*(1000-T42)/(1000-U42))*AK42</f>
        <v>5.9547894249409943</v>
      </c>
      <c r="F42">
        <f>IF(AV42&lt;&gt;0,1/(1/AV42-1/N42),0)</f>
        <v>2.0978769061027727</v>
      </c>
      <c r="G42">
        <f>((AY42-AL42/2)*S42-E42)/(AY42+AL42/2)</f>
        <v>373.39893431167883</v>
      </c>
      <c r="H42">
        <f>AL42*1000</f>
        <v>19.365580411010761</v>
      </c>
      <c r="I42">
        <f>(AQ42-AW42)</f>
        <v>1.1650576328428066</v>
      </c>
      <c r="J42">
        <f>(P42+AP42*D42)</f>
        <v>31.509624481201172</v>
      </c>
      <c r="K42" s="1"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32.463405609130859</v>
      </c>
      <c r="P42" s="1">
        <v>31.509624481201172</v>
      </c>
      <c r="Q42" s="1">
        <v>32.562076568603516</v>
      </c>
      <c r="R42" s="1">
        <v>400.03067016601563</v>
      </c>
      <c r="S42" s="1">
        <v>387.82711791992188</v>
      </c>
      <c r="T42" s="1">
        <v>22.3333740234375</v>
      </c>
      <c r="U42" s="1">
        <v>39.1964111328125</v>
      </c>
      <c r="V42" s="1">
        <v>40.440803527832031</v>
      </c>
      <c r="W42" s="1">
        <v>70.976036071777344</v>
      </c>
      <c r="X42" s="1">
        <v>300.12228393554688</v>
      </c>
      <c r="Y42" s="1">
        <v>999.73858642578125</v>
      </c>
      <c r="Z42" s="1">
        <v>0.20368753373622894</v>
      </c>
      <c r="AA42" s="1">
        <v>88.76019287109375</v>
      </c>
      <c r="AB42" s="1">
        <v>245.66120910644531</v>
      </c>
      <c r="AC42" s="1">
        <v>12.373291015625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131115</v>
      </c>
      <c r="AK42">
        <f>X42*0.000001/(K42*0.0001)</f>
        <v>1.1033907497630395</v>
      </c>
      <c r="AL42">
        <f>(U42-T42)/(1000-U42)*AK42</f>
        <v>1.936558041101076E-2</v>
      </c>
      <c r="AM42">
        <f>(P42+273.15)</f>
        <v>304.65962448120115</v>
      </c>
      <c r="AN42">
        <f>(O42+273.15)</f>
        <v>305.61340560913084</v>
      </c>
      <c r="AO42">
        <f>(Y42*AG42+Z42*AH42)*AI42</f>
        <v>159.9581702527812</v>
      </c>
      <c r="AP42">
        <f>((AO42+0.00000010773*(AN42^4-AM42^4))-AL42*44100)/(L42*51.4+0.00000043092*AM42^3)</f>
        <v>-5.5846208323126332</v>
      </c>
      <c r="AQ42">
        <f>0.61365*EXP(17.502*J42/(240.97+J42))</f>
        <v>4.6441386448459303</v>
      </c>
      <c r="AR42">
        <f>AQ42*1000/AA42</f>
        <v>52.32231358026231</v>
      </c>
      <c r="AS42">
        <f>(AR42-U42)</f>
        <v>13.12590244744981</v>
      </c>
      <c r="AT42">
        <f>IF(D42,P42,(O42+P42)/2)</f>
        <v>31.986515045166016</v>
      </c>
      <c r="AU42">
        <f>0.61365*EXP(17.502*AT42/(240.97+AT42))</f>
        <v>4.7714398269499911</v>
      </c>
      <c r="AV42">
        <f>IF(AS42&lt;&gt;0,(1000-(AR42+U42)/2)/AS42*AL42,0)</f>
        <v>1.4078592975775897</v>
      </c>
      <c r="AW42">
        <f>U42*AA42/1000</f>
        <v>3.4790810120031237</v>
      </c>
      <c r="AX42">
        <f>(AU42-AW42)</f>
        <v>1.2923588149468674</v>
      </c>
      <c r="AY42">
        <f>1/(1.6/F42+1.37/N42)</f>
        <v>0.92357998411189557</v>
      </c>
      <c r="AZ42">
        <f>G42*AA42*0.001</f>
        <v>33.142961427365478</v>
      </c>
      <c r="BA42">
        <f>G42/S42</f>
        <v>0.96279738331443299</v>
      </c>
      <c r="BB42">
        <f>(1-AL42*AA42/AQ42/F42)*100</f>
        <v>82.357359837385715</v>
      </c>
      <c r="BC42">
        <f>(S42-E42/(N42/1.35))</f>
        <v>385.94900761723062</v>
      </c>
      <c r="BD42">
        <f>E42*BB42/100/BC42</f>
        <v>1.2706879037038619E-2</v>
      </c>
    </row>
    <row r="43" spans="1:56" x14ac:dyDescent="0.35">
      <c r="A43" s="1" t="s">
        <v>0</v>
      </c>
      <c r="B43" s="1" t="s">
        <v>4661</v>
      </c>
      <c r="K43" s="1">
        <v>2.72</v>
      </c>
    </row>
    <row r="44" spans="1:56" x14ac:dyDescent="0.35">
      <c r="A44" s="1" t="s">
        <v>0</v>
      </c>
      <c r="B44" s="1" t="s">
        <v>4660</v>
      </c>
      <c r="K44" s="1">
        <v>2.72</v>
      </c>
    </row>
    <row r="45" spans="1:56" x14ac:dyDescent="0.35">
      <c r="A45" s="1">
        <v>10</v>
      </c>
      <c r="B45" s="1" t="s">
        <v>4659</v>
      </c>
      <c r="C45" s="1">
        <v>2229.0000014081597</v>
      </c>
      <c r="D45" s="1">
        <v>0</v>
      </c>
      <c r="E45">
        <f>(R45-S45*(1000-T45)/(1000-U45))*AK45</f>
        <v>6.9415204175914695</v>
      </c>
      <c r="F45">
        <f>IF(AV45&lt;&gt;0,1/(1/AV45-1/N45),0)</f>
        <v>2.2709825585640582</v>
      </c>
      <c r="G45">
        <f>((AY45-AL45/2)*S45-E45)/(AY45+AL45/2)</f>
        <v>371.87906664123062</v>
      </c>
      <c r="H45">
        <f>AL45*1000</f>
        <v>19.938667657729596</v>
      </c>
      <c r="I45">
        <f>(AQ45-AW45)</f>
        <v>1.137196553411898</v>
      </c>
      <c r="J45">
        <f>(P45+AP45*D45)</f>
        <v>31.695289611816406</v>
      </c>
      <c r="K45" s="1"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32.537059783935547</v>
      </c>
      <c r="P45" s="1">
        <v>31.695289611816406</v>
      </c>
      <c r="Q45" s="1">
        <v>32.620426177978516</v>
      </c>
      <c r="R45" s="1">
        <v>400.01934814453125</v>
      </c>
      <c r="S45" s="1">
        <v>386.74044799804688</v>
      </c>
      <c r="T45" s="1">
        <v>22.723665237426758</v>
      </c>
      <c r="U45" s="1">
        <v>40.069023132324219</v>
      </c>
      <c r="V45" s="1">
        <v>40.972526550292969</v>
      </c>
      <c r="W45" s="1">
        <v>72.247550964355469</v>
      </c>
      <c r="X45" s="1">
        <v>300.1385498046875</v>
      </c>
      <c r="Y45" s="1">
        <v>1250.171630859375</v>
      </c>
      <c r="Z45" s="1">
        <v>0.10003145784139633</v>
      </c>
      <c r="AA45" s="1">
        <v>88.750541687011719</v>
      </c>
      <c r="AB45" s="1">
        <v>245.55830383300781</v>
      </c>
      <c r="AC45" s="1">
        <v>12.440980911254883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131115</v>
      </c>
      <c r="AK45">
        <f>X45*0.000001/(K45*0.0001)</f>
        <v>1.1034505507525274</v>
      </c>
      <c r="AL45">
        <f>(U45-T45)/(1000-U45)*AK45</f>
        <v>1.9938667657729597E-2</v>
      </c>
      <c r="AM45">
        <f>(P45+273.15)</f>
        <v>304.84528961181638</v>
      </c>
      <c r="AN45">
        <f>(O45+273.15)</f>
        <v>305.68705978393552</v>
      </c>
      <c r="AO45">
        <f>(Y45*AG45+Z45*AH45)*AI45</f>
        <v>200.02745646653784</v>
      </c>
      <c r="AP45">
        <f>((AO45+0.00000010773*(AN45^4-AM45^4))-AL45*44100)/(L45*51.4+0.00000043092*AM45^3)</f>
        <v>-5.4736467474858257</v>
      </c>
      <c r="AQ45">
        <f>0.61365*EXP(17.502*J45/(240.97+J45))</f>
        <v>4.6933440612750754</v>
      </c>
      <c r="AR45">
        <f>AQ45*1000/AA45</f>
        <v>52.882427217477222</v>
      </c>
      <c r="AS45">
        <f>(AR45-U45)</f>
        <v>12.813404085153003</v>
      </c>
      <c r="AT45">
        <f>IF(D45,P45,(O45+P45)/2)</f>
        <v>32.116174697875977</v>
      </c>
      <c r="AU45">
        <f>0.61365*EXP(17.502*AT45/(240.97+AT45))</f>
        <v>4.806572060468902</v>
      </c>
      <c r="AV45">
        <f>IF(AS45&lt;&gt;0,(1000-(AR45+U45)/2)/AS45*AL45,0)</f>
        <v>1.4837589990114055</v>
      </c>
      <c r="AW45">
        <f>U45*AA45/1000</f>
        <v>3.5561475078631775</v>
      </c>
      <c r="AX45">
        <f>(AU45-AW45)</f>
        <v>1.2504245526057245</v>
      </c>
      <c r="AY45">
        <f>1/(1.6/F45+1.37/N45)</f>
        <v>0.97598273403227442</v>
      </c>
      <c r="AZ45">
        <f>G45*AA45*0.001</f>
        <v>33.004468606469551</v>
      </c>
      <c r="BA45">
        <f>G45/S45</f>
        <v>0.96157272549652917</v>
      </c>
      <c r="BB45">
        <f>(1-AL45*AA45/AQ45/F45)*100</f>
        <v>83.397596853832184</v>
      </c>
      <c r="BC45">
        <f>(S45-E45/(N45/1.35))</f>
        <v>384.55112775810414</v>
      </c>
      <c r="BD45">
        <f>E45*BB45/100/BC45</f>
        <v>1.505407420630658E-2</v>
      </c>
    </row>
    <row r="46" spans="1:56" x14ac:dyDescent="0.35">
      <c r="A46" s="1" t="s">
        <v>0</v>
      </c>
      <c r="B46" s="1" t="s">
        <v>4658</v>
      </c>
      <c r="K46" s="1">
        <v>2.72</v>
      </c>
    </row>
    <row r="47" spans="1:56" x14ac:dyDescent="0.35">
      <c r="A47" s="1" t="s">
        <v>0</v>
      </c>
      <c r="B47" s="1" t="s">
        <v>4657</v>
      </c>
      <c r="K47" s="1">
        <v>2.72</v>
      </c>
    </row>
    <row r="48" spans="1:56" x14ac:dyDescent="0.35">
      <c r="A48" s="1">
        <v>11</v>
      </c>
      <c r="B48" s="1" t="s">
        <v>4656</v>
      </c>
      <c r="C48" s="1">
        <v>2434.5000013969839</v>
      </c>
      <c r="D48" s="1">
        <v>0</v>
      </c>
      <c r="E48">
        <f>(R48-S48*(1000-T48)/(1000-U48))*AK48</f>
        <v>7.946057286217318</v>
      </c>
      <c r="F48">
        <f>IF(AV48&lt;&gt;0,1/(1/AV48-1/N48),0)</f>
        <v>2.5297951887273022</v>
      </c>
      <c r="G48">
        <f>((AY48-AL48/2)*S48-E48)/(AY48+AL48/2)</f>
        <v>370.50744026027985</v>
      </c>
      <c r="H48">
        <f>AL48*1000</f>
        <v>20.820971394924754</v>
      </c>
      <c r="I48">
        <f>(AQ48-AW48)</f>
        <v>1.1069951448782365</v>
      </c>
      <c r="J48">
        <f>(P48+AP48*D48)</f>
        <v>31.952524185180664</v>
      </c>
      <c r="K48" s="1"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32.638561248779297</v>
      </c>
      <c r="P48" s="1">
        <v>31.952524185180664</v>
      </c>
      <c r="Q48" s="1">
        <v>32.699184417724609</v>
      </c>
      <c r="R48" s="1">
        <v>400.05068969726563</v>
      </c>
      <c r="S48" s="1">
        <v>385.57382202148438</v>
      </c>
      <c r="T48" s="1">
        <v>23.095287322998047</v>
      </c>
      <c r="U48" s="1">
        <v>41.187572479248047</v>
      </c>
      <c r="V48" s="1">
        <v>41.40338134765625</v>
      </c>
      <c r="W48" s="1">
        <v>73.837791442871094</v>
      </c>
      <c r="X48" s="1">
        <v>300.1304931640625</v>
      </c>
      <c r="Y48" s="1">
        <v>1600.67919921875</v>
      </c>
      <c r="Z48" s="1">
        <v>5.9055373072624207E-2</v>
      </c>
      <c r="AA48" s="1">
        <v>88.746955871582031</v>
      </c>
      <c r="AB48" s="1">
        <v>245.37509155273438</v>
      </c>
      <c r="AC48" s="1">
        <v>12.507518768310547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131115</v>
      </c>
      <c r="AK48">
        <f>X48*0.000001/(K48*0.0001)</f>
        <v>1.1034209307502296</v>
      </c>
      <c r="AL48">
        <f>(U48-T48)/(1000-U48)*AK48</f>
        <v>2.0820971394924753E-2</v>
      </c>
      <c r="AM48">
        <f>(P48+273.15)</f>
        <v>305.10252418518064</v>
      </c>
      <c r="AN48">
        <f>(O48+273.15)</f>
        <v>305.78856124877927</v>
      </c>
      <c r="AO48">
        <f>(Y48*AG48+Z48*AH48)*AI48</f>
        <v>256.1086661505251</v>
      </c>
      <c r="AP48">
        <f>((AO48+0.00000010773*(AN48^4-AM48^4))-AL48*44100)/(L48*51.4+0.00000043092*AM48^3)</f>
        <v>-5.3472867533970883</v>
      </c>
      <c r="AQ48">
        <f>0.61365*EXP(17.502*J48/(240.97+J48))</f>
        <v>4.7622668221516493</v>
      </c>
      <c r="AR48">
        <f>AQ48*1000/AA48</f>
        <v>53.661185055662195</v>
      </c>
      <c r="AS48">
        <f>(AR48-U48)</f>
        <v>12.473612576414148</v>
      </c>
      <c r="AT48">
        <f>IF(D48,P48,(O48+P48)/2)</f>
        <v>32.29554271697998</v>
      </c>
      <c r="AU48">
        <f>0.61365*EXP(17.502*AT48/(240.97+AT48))</f>
        <v>4.8555442621181877</v>
      </c>
      <c r="AV48">
        <f>IF(AS48&lt;&gt;0,(1000-(AR48+U48)/2)/AS48*AL48,0)</f>
        <v>1.5900405467689414</v>
      </c>
      <c r="AW48">
        <f>U48*AA48/1000</f>
        <v>3.6552716772734128</v>
      </c>
      <c r="AX48">
        <f>(AU48-AW48)</f>
        <v>1.2002725848447748</v>
      </c>
      <c r="AY48">
        <f>1/(1.6/F48+1.37/N48)</f>
        <v>1.0498360325668705</v>
      </c>
      <c r="AZ48">
        <f>G48*AA48*0.001</f>
        <v>32.881407450871869</v>
      </c>
      <c r="BA48">
        <f>G48/S48</f>
        <v>0.96092478041632967</v>
      </c>
      <c r="BB48">
        <f>(1-AL48*AA48/AQ48/F48)*100</f>
        <v>84.662472098050799</v>
      </c>
      <c r="BC48">
        <f>(S48-E48/(N48/1.35))</f>
        <v>383.06767596155584</v>
      </c>
      <c r="BD48">
        <f>E48*BB48/100/BC48</f>
        <v>1.7561723306338213E-2</v>
      </c>
    </row>
    <row r="49" spans="1:56" x14ac:dyDescent="0.35">
      <c r="A49" s="1" t="s">
        <v>0</v>
      </c>
      <c r="B49" s="1" t="s">
        <v>4655</v>
      </c>
      <c r="K49" s="1">
        <v>2.72</v>
      </c>
    </row>
    <row r="50" spans="1:56" x14ac:dyDescent="0.35">
      <c r="A50" s="1" t="s">
        <v>0</v>
      </c>
      <c r="B50" s="1" t="s">
        <v>4650</v>
      </c>
      <c r="K50" s="1">
        <v>2.72</v>
      </c>
    </row>
    <row r="51" spans="1:56" x14ac:dyDescent="0.35">
      <c r="A51" s="1">
        <v>12</v>
      </c>
      <c r="B51" s="1" t="s">
        <v>4654</v>
      </c>
      <c r="C51" s="1">
        <v>2641.000001385808</v>
      </c>
      <c r="D51" s="1">
        <v>0</v>
      </c>
      <c r="E51">
        <f>(R51-S51*(1000-T51)/(1000-U51))*AK51</f>
        <v>9.1258163194129622</v>
      </c>
      <c r="F51">
        <f>IF(AV51&lt;&gt;0,1/(1/AV51-1/N51),0)</f>
        <v>-0.73826816569235953</v>
      </c>
      <c r="G51">
        <f>((AY51-AL51/2)*S51-E51)/(AY51+AL51/2)</f>
        <v>417.28292455923724</v>
      </c>
      <c r="H51">
        <f>AL51*1000</f>
        <v>21.856150110456628</v>
      </c>
      <c r="I51">
        <f>(AQ51-AW51)</f>
        <v>-2.1077184204252157</v>
      </c>
      <c r="J51">
        <f>(P51+AP51*D51)</f>
        <v>14.494945526123047</v>
      </c>
      <c r="K51" s="1"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32.773086547851563</v>
      </c>
      <c r="P51" s="1">
        <v>14.494945526123047</v>
      </c>
      <c r="Q51" s="1">
        <v>32.803173065185547</v>
      </c>
      <c r="R51" s="1">
        <v>400.12591552734375</v>
      </c>
      <c r="S51" s="1">
        <v>384.24636840820313</v>
      </c>
      <c r="T51" s="1">
        <v>23.451229095458984</v>
      </c>
      <c r="U51" s="1">
        <v>42.416374206542969</v>
      </c>
      <c r="V51" s="1">
        <v>41.723361968994141</v>
      </c>
      <c r="W51" s="1">
        <v>75.465286254882813</v>
      </c>
      <c r="X51" s="1">
        <v>300.1671142578125</v>
      </c>
      <c r="Y51" s="1">
        <v>2000.4468994140625</v>
      </c>
      <c r="Z51" s="1">
        <v>1.3257462531328201E-2</v>
      </c>
      <c r="AA51" s="1">
        <v>88.7451171875</v>
      </c>
      <c r="AB51" s="1">
        <v>244.81260681152344</v>
      </c>
      <c r="AC51" s="1">
        <v>12.51556396484375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131115</v>
      </c>
      <c r="AK51">
        <f>X51*0.000001/(K51*0.0001)</f>
        <v>1.1035555671243102</v>
      </c>
      <c r="AL51">
        <f>(U51-T51)/(1000-U51)*AK51</f>
        <v>2.1856150110456628E-2</v>
      </c>
      <c r="AM51">
        <f>(P51+273.15)</f>
        <v>287.64494552612302</v>
      </c>
      <c r="AN51">
        <f>(O51+273.15)</f>
        <v>305.92308654785154</v>
      </c>
      <c r="AO51">
        <f>(Y51*AG51+Z51*AH51)*AI51</f>
        <v>320.07149675209439</v>
      </c>
      <c r="AP51">
        <f>((AO51+0.00000010773*(AN51^4-AM51^4))-AL51*44100)/(L51*51.4+0.00000043092*AM51^3)</f>
        <v>-3.6395303165845094</v>
      </c>
      <c r="AQ51">
        <f>0.61365*EXP(17.502*J51/(240.97+J51))</f>
        <v>1.6565276792032921</v>
      </c>
      <c r="AR51">
        <f>AQ51*1000/AA51</f>
        <v>18.666127576387026</v>
      </c>
      <c r="AS51">
        <f>(AR51-U51)</f>
        <v>-23.750246630155942</v>
      </c>
      <c r="AT51">
        <f>IF(D51,P51,(O51+P51)/2)</f>
        <v>23.634016036987305</v>
      </c>
      <c r="AU51">
        <f>0.61365*EXP(17.502*AT51/(240.97+AT51))</f>
        <v>2.9297604608745953</v>
      </c>
      <c r="AV51">
        <f>IF(AS51&lt;&gt;0,(1000-(AR51+U51)/2)/AS51*AL51,0)</f>
        <v>-0.8921438280774826</v>
      </c>
      <c r="AW51">
        <f>U51*AA51/1000</f>
        <v>3.7642460996285081</v>
      </c>
      <c r="AX51">
        <f>(AU51-AW51)</f>
        <v>-0.8344856387539128</v>
      </c>
      <c r="AY51">
        <f>1/(1.6/F51+1.37/N51)</f>
        <v>-0.54136964246999375</v>
      </c>
      <c r="AZ51">
        <f>G51*AA51*0.001</f>
        <v>37.031822040352232</v>
      </c>
      <c r="BA51">
        <f>G51/S51</f>
        <v>1.0859775364641515</v>
      </c>
      <c r="BB51">
        <f>(1-AL51*AA51/AQ51/F51)*100</f>
        <v>258.60077059698597</v>
      </c>
      <c r="BC51">
        <f>(S51-E51/(N51/1.35))</f>
        <v>381.36813234864212</v>
      </c>
      <c r="BD51">
        <f>E51*BB51/100/BC51</f>
        <v>6.1880973588252286E-2</v>
      </c>
    </row>
    <row r="52" spans="1:56" x14ac:dyDescent="0.35">
      <c r="A52" s="1" t="s">
        <v>0</v>
      </c>
      <c r="B52" s="1" t="s">
        <v>4653</v>
      </c>
      <c r="K52" s="1">
        <v>2.6275200000000001</v>
      </c>
    </row>
    <row r="53" spans="1:56" x14ac:dyDescent="0.35">
      <c r="A53" s="1" t="s">
        <v>0</v>
      </c>
      <c r="B53" s="1" t="s">
        <v>4652</v>
      </c>
      <c r="K53" s="1">
        <v>2.6275200000000001</v>
      </c>
    </row>
    <row r="54" spans="1:56" x14ac:dyDescent="0.35">
      <c r="A54" s="1" t="s">
        <v>0</v>
      </c>
      <c r="B54" s="1" t="s">
        <v>4651</v>
      </c>
    </row>
    <row r="55" spans="1:56" x14ac:dyDescent="0.35">
      <c r="A55" s="1" t="s">
        <v>0</v>
      </c>
      <c r="B55" s="1" t="s">
        <v>4650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98DF01-6FA6-4A85-A96C-A9C2CFF0AF41}">
  <dimension ref="A1:BD55"/>
  <sheetViews>
    <sheetView zoomScale="44" workbookViewId="0">
      <selection activeCell="K18" sqref="K18:K51"/>
    </sheetView>
  </sheetViews>
  <sheetFormatPr defaultRowHeight="14.5" x14ac:dyDescent="0.35"/>
  <sheetData>
    <row r="1" spans="1:56" x14ac:dyDescent="0.35">
      <c r="A1" s="1" t="s">
        <v>70</v>
      </c>
    </row>
    <row r="2" spans="1:56" x14ac:dyDescent="0.35">
      <c r="A2" s="1" t="s">
        <v>4248</v>
      </c>
    </row>
    <row r="3" spans="1:56" x14ac:dyDescent="0.35">
      <c r="A3" s="1" t="s">
        <v>69</v>
      </c>
      <c r="B3" s="1" t="s">
        <v>624</v>
      </c>
    </row>
    <row r="4" spans="1:56" x14ac:dyDescent="0.35">
      <c r="A4" s="1" t="s">
        <v>67</v>
      </c>
      <c r="B4" s="1" t="s">
        <v>66</v>
      </c>
      <c r="C4" s="1">
        <v>1</v>
      </c>
      <c r="D4" s="1">
        <v>0.15999999642372131</v>
      </c>
    </row>
    <row r="5" spans="1:56" x14ac:dyDescent="0.35">
      <c r="A5" s="1" t="s">
        <v>65</v>
      </c>
      <c r="B5" s="1">
        <v>4</v>
      </c>
    </row>
    <row r="6" spans="1:56" x14ac:dyDescent="0.35">
      <c r="A6" s="1" t="s">
        <v>64</v>
      </c>
      <c r="B6" s="1" t="s">
        <v>623</v>
      </c>
    </row>
    <row r="7" spans="1:56" x14ac:dyDescent="0.35">
      <c r="A7" s="1" t="s">
        <v>0</v>
      </c>
      <c r="B7" s="1" t="s">
        <v>62</v>
      </c>
    </row>
    <row r="9" spans="1:56" x14ac:dyDescent="0.35">
      <c r="A9" s="1" t="s">
        <v>61</v>
      </c>
      <c r="B9" s="1" t="s">
        <v>60</v>
      </c>
      <c r="C9" s="1" t="s">
        <v>59</v>
      </c>
      <c r="D9" s="1" t="s">
        <v>58</v>
      </c>
      <c r="E9" s="1" t="s">
        <v>57</v>
      </c>
      <c r="F9" s="1" t="s">
        <v>56</v>
      </c>
      <c r="G9" s="1" t="s">
        <v>55</v>
      </c>
      <c r="H9" s="1" t="s">
        <v>54</v>
      </c>
      <c r="I9" s="1" t="s">
        <v>53</v>
      </c>
      <c r="J9" s="1" t="s">
        <v>52</v>
      </c>
      <c r="K9" s="1" t="s">
        <v>51</v>
      </c>
      <c r="L9" s="1" t="s">
        <v>50</v>
      </c>
      <c r="M9" s="1" t="s">
        <v>49</v>
      </c>
      <c r="N9" s="1" t="s">
        <v>48</v>
      </c>
      <c r="O9" s="1" t="s">
        <v>47</v>
      </c>
      <c r="P9" s="1" t="s">
        <v>46</v>
      </c>
      <c r="Q9" s="1" t="s">
        <v>45</v>
      </c>
      <c r="R9" s="1" t="s">
        <v>44</v>
      </c>
      <c r="S9" s="1" t="s">
        <v>43</v>
      </c>
      <c r="T9" s="1" t="s">
        <v>42</v>
      </c>
      <c r="U9" s="1" t="s">
        <v>41</v>
      </c>
      <c r="V9" s="1" t="s">
        <v>40</v>
      </c>
      <c r="W9" s="1" t="s">
        <v>39</v>
      </c>
      <c r="X9" s="1" t="s">
        <v>38</v>
      </c>
      <c r="Y9" s="1" t="s">
        <v>37</v>
      </c>
      <c r="Z9" s="1" t="s">
        <v>36</v>
      </c>
      <c r="AA9" s="1" t="s">
        <v>35</v>
      </c>
      <c r="AB9" s="1" t="s">
        <v>34</v>
      </c>
      <c r="AC9" s="1" t="s">
        <v>33</v>
      </c>
      <c r="AD9" s="1" t="s">
        <v>32</v>
      </c>
      <c r="AE9" s="1" t="s">
        <v>31</v>
      </c>
      <c r="AF9" s="1" t="s">
        <v>30</v>
      </c>
      <c r="AG9" s="1" t="s">
        <v>29</v>
      </c>
      <c r="AH9" s="1" t="s">
        <v>28</v>
      </c>
      <c r="AI9" s="1" t="s">
        <v>27</v>
      </c>
      <c r="AJ9" s="1" t="s">
        <v>26</v>
      </c>
      <c r="AK9" s="1" t="s">
        <v>25</v>
      </c>
      <c r="AL9" s="1" t="s">
        <v>24</v>
      </c>
      <c r="AM9" s="1" t="s">
        <v>23</v>
      </c>
      <c r="AN9" s="1" t="s">
        <v>22</v>
      </c>
      <c r="AO9" s="1" t="s">
        <v>21</v>
      </c>
      <c r="AP9" s="1" t="s">
        <v>20</v>
      </c>
      <c r="AQ9" s="1" t="s">
        <v>19</v>
      </c>
      <c r="AR9" s="1" t="s">
        <v>18</v>
      </c>
      <c r="AS9" s="1" t="s">
        <v>17</v>
      </c>
      <c r="AT9" s="1" t="s">
        <v>16</v>
      </c>
      <c r="AU9" s="1" t="s">
        <v>15</v>
      </c>
      <c r="AV9" s="1" t="s">
        <v>14</v>
      </c>
      <c r="AW9" s="1" t="s">
        <v>13</v>
      </c>
      <c r="AX9" s="1" t="s">
        <v>12</v>
      </c>
      <c r="AY9" s="1" t="s">
        <v>11</v>
      </c>
      <c r="AZ9" s="1" t="s">
        <v>10</v>
      </c>
      <c r="BA9" s="1" t="s">
        <v>9</v>
      </c>
      <c r="BB9" s="1" t="s">
        <v>8</v>
      </c>
      <c r="BC9" s="1" t="s">
        <v>7</v>
      </c>
      <c r="BD9" s="1" t="s">
        <v>6</v>
      </c>
    </row>
    <row r="10" spans="1:56" x14ac:dyDescent="0.35">
      <c r="A10" s="1" t="s">
        <v>5</v>
      </c>
      <c r="B10" s="1" t="s">
        <v>5</v>
      </c>
      <c r="C10" s="1" t="s">
        <v>5</v>
      </c>
      <c r="D10" s="1" t="s">
        <v>5</v>
      </c>
      <c r="E10" s="1" t="s">
        <v>4</v>
      </c>
      <c r="F10" s="1" t="s">
        <v>4</v>
      </c>
      <c r="G10" s="1" t="s">
        <v>4</v>
      </c>
      <c r="H10" s="1" t="s">
        <v>4</v>
      </c>
      <c r="I10" s="1" t="s">
        <v>4</v>
      </c>
      <c r="J10" s="1" t="s">
        <v>4</v>
      </c>
      <c r="K10" s="1" t="s">
        <v>5</v>
      </c>
      <c r="L10" s="1" t="s">
        <v>4</v>
      </c>
      <c r="M10" s="1" t="s">
        <v>5</v>
      </c>
      <c r="N10" s="1" t="s">
        <v>4</v>
      </c>
      <c r="O10" s="1" t="s">
        <v>5</v>
      </c>
      <c r="P10" s="1" t="s">
        <v>5</v>
      </c>
      <c r="Q10" s="1" t="s">
        <v>5</v>
      </c>
      <c r="R10" s="1" t="s">
        <v>5</v>
      </c>
      <c r="S10" s="1" t="s">
        <v>5</v>
      </c>
      <c r="T10" s="1" t="s">
        <v>5</v>
      </c>
      <c r="U10" s="1" t="s">
        <v>5</v>
      </c>
      <c r="V10" s="1" t="s">
        <v>5</v>
      </c>
      <c r="W10" s="1" t="s">
        <v>5</v>
      </c>
      <c r="X10" s="1" t="s">
        <v>5</v>
      </c>
      <c r="Y10" s="1" t="s">
        <v>5</v>
      </c>
      <c r="Z10" s="1" t="s">
        <v>5</v>
      </c>
      <c r="AA10" s="1" t="s">
        <v>5</v>
      </c>
      <c r="AB10" s="1" t="s">
        <v>5</v>
      </c>
      <c r="AC10" s="1" t="s">
        <v>5</v>
      </c>
      <c r="AD10" s="1" t="s">
        <v>5</v>
      </c>
      <c r="AE10" s="1" t="s">
        <v>5</v>
      </c>
      <c r="AF10" s="1" t="s">
        <v>5</v>
      </c>
      <c r="AG10" s="1" t="s">
        <v>5</v>
      </c>
      <c r="AH10" s="1" t="s">
        <v>5</v>
      </c>
      <c r="AI10" s="1" t="s">
        <v>5</v>
      </c>
      <c r="AJ10" s="1" t="s">
        <v>5</v>
      </c>
      <c r="AK10" s="1" t="s">
        <v>4</v>
      </c>
      <c r="AL10" s="1" t="s">
        <v>4</v>
      </c>
      <c r="AM10" s="1" t="s">
        <v>4</v>
      </c>
      <c r="AN10" s="1" t="s">
        <v>4</v>
      </c>
      <c r="AO10" s="1" t="s">
        <v>4</v>
      </c>
      <c r="AP10" s="1" t="s">
        <v>4</v>
      </c>
      <c r="AQ10" s="1" t="s">
        <v>4</v>
      </c>
      <c r="AR10" s="1" t="s">
        <v>4</v>
      </c>
      <c r="AS10" s="1" t="s">
        <v>4</v>
      </c>
      <c r="AT10" s="1" t="s">
        <v>4</v>
      </c>
      <c r="AU10" s="1" t="s">
        <v>4</v>
      </c>
      <c r="AV10" s="1" t="s">
        <v>4</v>
      </c>
      <c r="AW10" s="1" t="s">
        <v>4</v>
      </c>
      <c r="AX10" s="1" t="s">
        <v>4</v>
      </c>
      <c r="AY10" s="1" t="s">
        <v>4</v>
      </c>
      <c r="AZ10" s="1" t="s">
        <v>4</v>
      </c>
      <c r="BA10" s="1" t="s">
        <v>4</v>
      </c>
      <c r="BB10" s="1" t="s">
        <v>4</v>
      </c>
      <c r="BC10" s="1" t="s">
        <v>4</v>
      </c>
      <c r="BD10" s="1" t="s">
        <v>4</v>
      </c>
    </row>
    <row r="11" spans="1:56" x14ac:dyDescent="0.35">
      <c r="A11" s="1" t="s">
        <v>0</v>
      </c>
      <c r="B11" s="1" t="s">
        <v>4247</v>
      </c>
    </row>
    <row r="12" spans="1:56" x14ac:dyDescent="0.35">
      <c r="A12" s="1" t="s">
        <v>0</v>
      </c>
      <c r="B12" s="1" t="s">
        <v>4246</v>
      </c>
    </row>
    <row r="13" spans="1:56" x14ac:dyDescent="0.35">
      <c r="A13" s="1" t="s">
        <v>0</v>
      </c>
      <c r="B13" s="1" t="s">
        <v>4245</v>
      </c>
    </row>
    <row r="14" spans="1:56" x14ac:dyDescent="0.35">
      <c r="A14" s="1" t="s">
        <v>0</v>
      </c>
      <c r="B14" s="1" t="s">
        <v>4244</v>
      </c>
    </row>
    <row r="15" spans="1:56" x14ac:dyDescent="0.35">
      <c r="A15" s="1" t="s">
        <v>0</v>
      </c>
      <c r="B15" s="1" t="s">
        <v>4243</v>
      </c>
    </row>
    <row r="16" spans="1:56" x14ac:dyDescent="0.35">
      <c r="A16" s="1" t="s">
        <v>0</v>
      </c>
      <c r="B16" s="1" t="s">
        <v>4242</v>
      </c>
    </row>
    <row r="17" spans="1:56" x14ac:dyDescent="0.35">
      <c r="A17" s="1" t="s">
        <v>0</v>
      </c>
      <c r="B17" s="1" t="s">
        <v>4241</v>
      </c>
    </row>
    <row r="18" spans="1:56" x14ac:dyDescent="0.35">
      <c r="A18" s="1">
        <v>1</v>
      </c>
      <c r="B18" s="1" t="s">
        <v>4240</v>
      </c>
      <c r="C18" s="1">
        <v>378.50001724436879</v>
      </c>
      <c r="D18" s="1">
        <v>0</v>
      </c>
      <c r="E18">
        <f>(R18-S18*(1000-T18)/(1000-U18))*AK18</f>
        <v>-5.9211215542649143</v>
      </c>
      <c r="F18">
        <f>IF(AV18&lt;&gt;0,1/(1/AV18-1/N18),0)</f>
        <v>2.2978487840226784</v>
      </c>
      <c r="G18">
        <f>((AY18-AL18/2)*S18-E18)/(AY18+AL18/2)</f>
        <v>391.16483580035879</v>
      </c>
      <c r="H18">
        <f>AL18*1000</f>
        <v>26.32019051281728</v>
      </c>
      <c r="I18">
        <f>(AQ18-AW18)</f>
        <v>1.5685638525744938</v>
      </c>
      <c r="J18">
        <f>(P18+AP18*D18)</f>
        <v>27.570819854736328</v>
      </c>
      <c r="K18" s="1">
        <v>2.72</v>
      </c>
      <c r="L18">
        <f>(K18*AE18+AF18)</f>
        <v>2.140174012184143</v>
      </c>
      <c r="M18" s="1">
        <v>0.5</v>
      </c>
      <c r="N18">
        <f>L18*(M18+1)*(M18+1)/(M18*M18+1)</f>
        <v>3.8523132219314578</v>
      </c>
      <c r="O18" s="1">
        <v>27.755710601806641</v>
      </c>
      <c r="P18" s="1">
        <v>27.570819854736328</v>
      </c>
      <c r="Q18" s="1">
        <v>27.883518218994141</v>
      </c>
      <c r="R18" s="1">
        <v>399.91409301757813</v>
      </c>
      <c r="S18" s="1">
        <v>395.83102416992188</v>
      </c>
      <c r="T18" s="1">
        <v>0.72011756896972656</v>
      </c>
      <c r="U18" s="1">
        <v>24.041921615600586</v>
      </c>
      <c r="V18" s="1">
        <v>1.7072291374206543</v>
      </c>
      <c r="W18" s="1">
        <v>56.997730255126953</v>
      </c>
      <c r="X18" s="1">
        <v>299.58975219726563</v>
      </c>
      <c r="Y18" s="1">
        <v>0.28081563115119934</v>
      </c>
      <c r="Z18" s="1">
        <v>0.3103959858417511</v>
      </c>
      <c r="AA18" s="1">
        <v>88.693405151367188</v>
      </c>
      <c r="AB18" s="1">
        <v>16.695209503173828</v>
      </c>
      <c r="AC18" s="1">
        <v>1.1622685194015503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1.1014329124899469</v>
      </c>
      <c r="AL18">
        <f>(U18-T18)/(1000-U18)*AK18</f>
        <v>2.6320190512817282E-2</v>
      </c>
      <c r="AM18">
        <f>(P18+273.15)</f>
        <v>300.72081985473631</v>
      </c>
      <c r="AN18">
        <f>(O18+273.15)</f>
        <v>300.90571060180662</v>
      </c>
      <c r="AO18">
        <f>(Y18*AG18+Z18*AH18)*AI18</f>
        <v>4.4930499979916938E-2</v>
      </c>
      <c r="AP18">
        <f>((AO18+0.00000010773*(AN18^4-AM18^4))-AL18*44100)/(L18*51.4+0.00000043092*AM18^3)</f>
        <v>-9.5174999322842897</v>
      </c>
      <c r="AQ18">
        <f>0.61365*EXP(17.502*J18/(240.97+J18))</f>
        <v>3.700923747044369</v>
      </c>
      <c r="AR18">
        <f>AQ18*1000/AA18</f>
        <v>41.727158188686595</v>
      </c>
      <c r="AS18">
        <f>(AR18-U18)</f>
        <v>17.685236573086009</v>
      </c>
      <c r="AT18">
        <f>IF(D18,P18,(O18+P18)/2)</f>
        <v>27.663265228271484</v>
      </c>
      <c r="AU18">
        <f>0.61365*EXP(17.502*AT18/(240.97+AT18))</f>
        <v>3.7209800094404222</v>
      </c>
      <c r="AV18">
        <f>IF(AS18&lt;&gt;0,(1000-(AR18+U18)/2)/AS18*AL18,0)</f>
        <v>1.4393170853255244</v>
      </c>
      <c r="AW18">
        <f>U18*AA18/1000</f>
        <v>2.1323598944698752</v>
      </c>
      <c r="AX18">
        <f>(AU18-AW18)</f>
        <v>1.588620114970547</v>
      </c>
      <c r="AY18">
        <f>1/(1.6/F18+1.37/N18)</f>
        <v>0.9506300599173001</v>
      </c>
      <c r="AZ18">
        <f>G18*AA18*0.001</f>
        <v>34.693741262609244</v>
      </c>
      <c r="BA18">
        <f>G18/S18</f>
        <v>0.98821166587599263</v>
      </c>
      <c r="BB18">
        <f>(1-AL18*AA18/AQ18/F18)*100</f>
        <v>72.549593832978175</v>
      </c>
      <c r="BC18">
        <f>(S18-E18/(N18/1.35))</f>
        <v>397.90601486713467</v>
      </c>
      <c r="BD18">
        <f>E18*BB18/100/BC18</f>
        <v>-1.0795890178766258E-2</v>
      </c>
    </row>
    <row r="19" spans="1:56" x14ac:dyDescent="0.35">
      <c r="A19" s="1" t="s">
        <v>0</v>
      </c>
      <c r="B19" s="1" t="s">
        <v>4239</v>
      </c>
      <c r="K19" s="1">
        <v>2.72</v>
      </c>
    </row>
    <row r="20" spans="1:56" x14ac:dyDescent="0.35">
      <c r="A20" s="1" t="s">
        <v>0</v>
      </c>
      <c r="B20" s="1" t="s">
        <v>4238</v>
      </c>
      <c r="K20" s="1">
        <v>2.72</v>
      </c>
    </row>
    <row r="21" spans="1:56" x14ac:dyDescent="0.35">
      <c r="A21" s="1">
        <v>2</v>
      </c>
      <c r="B21" s="1" t="s">
        <v>4237</v>
      </c>
      <c r="C21" s="1">
        <v>582.00001725554466</v>
      </c>
      <c r="D21" s="1">
        <v>0</v>
      </c>
      <c r="E21">
        <f>(R21-S21*(1000-T21)/(1000-U21))*AK21</f>
        <v>-5.4893181036945222</v>
      </c>
      <c r="F21">
        <f>IF(AV21&lt;&gt;0,1/(1/AV21-1/N21),0)</f>
        <v>2.0860636318483561</v>
      </c>
      <c r="G21">
        <f>((AY21-AL21/2)*S21-E21)/(AY21+AL21/2)</f>
        <v>390.41114038876384</v>
      </c>
      <c r="H21">
        <f>AL21*1000</f>
        <v>25.960069727791151</v>
      </c>
      <c r="I21">
        <f>(AQ21-AW21)</f>
        <v>1.6444689839136193</v>
      </c>
      <c r="J21">
        <f>(P21+AP21*D21)</f>
        <v>28.000682830810547</v>
      </c>
      <c r="K21" s="1">
        <v>2.72</v>
      </c>
      <c r="L21">
        <f>(K21*AE21+AF21)</f>
        <v>2.140174012184143</v>
      </c>
      <c r="M21" s="1">
        <v>0.5</v>
      </c>
      <c r="N21">
        <f>L21*(M21+1)*(M21+1)/(M21*M21+1)</f>
        <v>3.8523132219314578</v>
      </c>
      <c r="O21" s="1">
        <v>27.973003387451172</v>
      </c>
      <c r="P21" s="1">
        <v>28.000682830810547</v>
      </c>
      <c r="Q21" s="1">
        <v>28.109373092651367</v>
      </c>
      <c r="R21" s="1">
        <v>400.046875</v>
      </c>
      <c r="S21" s="1">
        <v>395.7037353515625</v>
      </c>
      <c r="T21" s="1">
        <v>1.245543360710144</v>
      </c>
      <c r="U21" s="1">
        <v>24.245841979980469</v>
      </c>
      <c r="V21" s="1">
        <v>2.9157853126525879</v>
      </c>
      <c r="W21" s="1">
        <v>56.758899688720703</v>
      </c>
      <c r="X21" s="1">
        <v>299.55853271484375</v>
      </c>
      <c r="Y21" s="1">
        <v>25.021835327148438</v>
      </c>
      <c r="Z21" s="1">
        <v>0.32218042016029358</v>
      </c>
      <c r="AA21" s="1">
        <v>88.696517944335938</v>
      </c>
      <c r="AB21" s="1">
        <v>16.680046081542969</v>
      </c>
      <c r="AC21" s="1">
        <v>1.1926038265228271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1.101318134981043</v>
      </c>
      <c r="AL21">
        <f>(U21-T21)/(1000-U21)*AK21</f>
        <v>2.5960069727791149E-2</v>
      </c>
      <c r="AM21">
        <f>(P21+273.15)</f>
        <v>301.15068283081052</v>
      </c>
      <c r="AN21">
        <f>(O21+273.15)</f>
        <v>301.12300338745115</v>
      </c>
      <c r="AO21">
        <f>(Y21*AG21+Z21*AH21)*AI21</f>
        <v>4.0034935628586936</v>
      </c>
      <c r="AP21">
        <f>((AO21+0.00000010773*(AN21^4-AM21^4))-AL21*44100)/(L21*51.4+0.00000043092*AM21^3)</f>
        <v>-9.3711270847777222</v>
      </c>
      <c r="AQ21">
        <f>0.61365*EXP(17.502*J21/(240.97+J21))</f>
        <v>3.7949907421664903</v>
      </c>
      <c r="AR21">
        <f>AQ21*1000/AA21</f>
        <v>42.786242685965938</v>
      </c>
      <c r="AS21">
        <f>(AR21-U21)</f>
        <v>18.540400705985469</v>
      </c>
      <c r="AT21">
        <f>IF(D21,P21,(O21+P21)/2)</f>
        <v>27.986843109130859</v>
      </c>
      <c r="AU21">
        <f>0.61365*EXP(17.502*AT21/(240.97+AT21))</f>
        <v>3.7919300052779374</v>
      </c>
      <c r="AV21">
        <f>IF(AS21&lt;&gt;0,(1000-(AR21+U21)/2)/AS21*AL21,0)</f>
        <v>1.353260446184837</v>
      </c>
      <c r="AW21">
        <f>U21*AA21/1000</f>
        <v>2.1505217582528711</v>
      </c>
      <c r="AX21">
        <f>(AU21-AW21)</f>
        <v>1.6414082470250664</v>
      </c>
      <c r="AY21">
        <f>1/(1.6/F21+1.37/N21)</f>
        <v>0.89076916400738115</v>
      </c>
      <c r="AZ21">
        <f>G21*AA21*0.001</f>
        <v>34.62810871916065</v>
      </c>
      <c r="BA21">
        <f>G21/S21</f>
        <v>0.98662485468302075</v>
      </c>
      <c r="BB21">
        <f>(1-AL21*AA21/AQ21/F21)*100</f>
        <v>70.914659478779214</v>
      </c>
      <c r="BC21">
        <f>(S21-E21/(N21/1.35))</f>
        <v>397.627405368268</v>
      </c>
      <c r="BD21">
        <f>E21*BB21/100/BC21</f>
        <v>-9.7898967435019867E-3</v>
      </c>
    </row>
    <row r="22" spans="1:56" x14ac:dyDescent="0.35">
      <c r="A22" s="1" t="s">
        <v>0</v>
      </c>
      <c r="B22" s="1" t="s">
        <v>4236</v>
      </c>
      <c r="K22" s="1">
        <v>2.72</v>
      </c>
    </row>
    <row r="23" spans="1:56" x14ac:dyDescent="0.35">
      <c r="A23" s="1" t="s">
        <v>0</v>
      </c>
      <c r="B23" s="1" t="s">
        <v>4235</v>
      </c>
      <c r="K23" s="1">
        <v>2.72</v>
      </c>
    </row>
    <row r="24" spans="1:56" x14ac:dyDescent="0.35">
      <c r="A24" s="1">
        <v>3</v>
      </c>
      <c r="B24" s="1" t="s">
        <v>4234</v>
      </c>
      <c r="C24" s="1">
        <v>785.50001724436879</v>
      </c>
      <c r="D24" s="1">
        <v>0</v>
      </c>
      <c r="E24">
        <f>(R24-S24*(1000-T24)/(1000-U24))*AK24</f>
        <v>-5.1048383883765558</v>
      </c>
      <c r="F24">
        <f>IF(AV24&lt;&gt;0,1/(1/AV24-1/N24),0)</f>
        <v>0.22678607067082149</v>
      </c>
      <c r="G24">
        <f>((AY24-AL24/2)*S24-E24)/(AY24+AL24/2)</f>
        <v>361.9178628605153</v>
      </c>
      <c r="H24">
        <f>AL24*1000</f>
        <v>25.475938377344747</v>
      </c>
      <c r="I24">
        <f>(AQ24-AW24)</f>
        <v>9.7141622514609089</v>
      </c>
      <c r="J24">
        <f>(P24+AP24*D24)</f>
        <v>49.125789642333984</v>
      </c>
      <c r="K24" s="1">
        <v>2.72</v>
      </c>
      <c r="L24">
        <f>(K24*AE24+AF24)</f>
        <v>2.140174012184143</v>
      </c>
      <c r="M24" s="1">
        <v>0.5</v>
      </c>
      <c r="N24">
        <f>L24*(M24+1)*(M24+1)/(M24*M24+1)</f>
        <v>3.8523132219314578</v>
      </c>
      <c r="O24" s="1">
        <v>28.149560928344727</v>
      </c>
      <c r="P24" s="1">
        <v>49.125789642333984</v>
      </c>
      <c r="Q24" s="1">
        <v>28.304130554199219</v>
      </c>
      <c r="R24" s="1">
        <v>400.10992431640625</v>
      </c>
      <c r="S24" s="1">
        <v>395.5947265625</v>
      </c>
      <c r="T24" s="1">
        <v>1.9440897703170776</v>
      </c>
      <c r="U24" s="1">
        <v>24.506523132324219</v>
      </c>
      <c r="V24" s="1">
        <v>4.5045680999755859</v>
      </c>
      <c r="W24" s="1">
        <v>56.783027648925781</v>
      </c>
      <c r="X24" s="1">
        <v>299.5970458984375</v>
      </c>
      <c r="Y24" s="1">
        <v>49.615180969238281</v>
      </c>
      <c r="Z24" s="1">
        <v>0.38504183292388916</v>
      </c>
      <c r="AA24" s="1">
        <v>88.698188781738281</v>
      </c>
      <c r="AB24" s="1">
        <v>16.747270584106445</v>
      </c>
      <c r="AC24" s="1">
        <v>1.2006890773773193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1.1014597275677847</v>
      </c>
      <c r="AL24">
        <f>(U24-T24)/(1000-U24)*AK24</f>
        <v>2.5475938377344746E-2</v>
      </c>
      <c r="AM24">
        <f>(P24+273.15)</f>
        <v>322.27578964233396</v>
      </c>
      <c r="AN24">
        <f>(O24+273.15)</f>
        <v>301.2995609283447</v>
      </c>
      <c r="AO24">
        <f>(Y24*AG24+Z24*AH24)*AI24</f>
        <v>7.9384287776404108</v>
      </c>
      <c r="AP24">
        <f>((AO24+0.00000010773*(AN24^4-AM24^4))-AL24*44100)/(L24*51.4+0.00000043092*AM24^3)</f>
        <v>-11.16967897679212</v>
      </c>
      <c r="AQ24">
        <f>0.61365*EXP(17.502*J24/(240.97+J24))</f>
        <v>11.887846466635839</v>
      </c>
      <c r="AR24">
        <f>AQ24*1000/AA24</f>
        <v>134.02580853018929</v>
      </c>
      <c r="AS24">
        <f>(AR24-U24)</f>
        <v>109.51928539786508</v>
      </c>
      <c r="AT24">
        <f>IF(D24,P24,(O24+P24)/2)</f>
        <v>38.637675285339355</v>
      </c>
      <c r="AU24">
        <f>0.61365*EXP(17.502*AT24/(240.97+AT24))</f>
        <v>6.8908116188236104</v>
      </c>
      <c r="AV24">
        <f>IF(AS24&lt;&gt;0,(1000-(AR24+U24)/2)/AS24*AL24,0)</f>
        <v>0.21417742396698025</v>
      </c>
      <c r="AW24">
        <f>U24*AA24/1000</f>
        <v>2.1736842151749296</v>
      </c>
      <c r="AX24">
        <f>(AU24-AW24)</f>
        <v>4.7171274036486803</v>
      </c>
      <c r="AY24">
        <f>1/(1.6/F24+1.37/N24)</f>
        <v>0.13493933627368701</v>
      </c>
      <c r="AZ24">
        <f>G24*AA24*0.001</f>
        <v>32.101458923485254</v>
      </c>
      <c r="BA24">
        <f>G24/S24</f>
        <v>0.91487029163756028</v>
      </c>
      <c r="BB24">
        <f>(1-AL24*AA24/AQ24/F24)*100</f>
        <v>16.184299807200333</v>
      </c>
      <c r="BC24">
        <f>(S24-E24/(N24/1.35))</f>
        <v>397.38365997141244</v>
      </c>
      <c r="BD24">
        <f>E24*BB24/100/BC24</f>
        <v>-2.079054658430975E-3</v>
      </c>
    </row>
    <row r="25" spans="1:56" x14ac:dyDescent="0.35">
      <c r="A25" s="1" t="s">
        <v>0</v>
      </c>
      <c r="B25" s="1" t="s">
        <v>4233</v>
      </c>
      <c r="K25" s="1">
        <v>2.72</v>
      </c>
    </row>
    <row r="26" spans="1:56" x14ac:dyDescent="0.35">
      <c r="A26" s="1" t="s">
        <v>0</v>
      </c>
      <c r="B26" s="1" t="s">
        <v>4232</v>
      </c>
      <c r="K26" s="1">
        <v>2.72</v>
      </c>
    </row>
    <row r="27" spans="1:56" x14ac:dyDescent="0.35">
      <c r="A27" s="1">
        <v>4</v>
      </c>
      <c r="B27" s="1" t="s">
        <v>4231</v>
      </c>
      <c r="C27" s="1">
        <v>989.50001724436879</v>
      </c>
      <c r="D27" s="1">
        <v>0</v>
      </c>
      <c r="E27">
        <f>(R27-S27*(1000-T27)/(1000-U27))*AK27</f>
        <v>-4.5646085301894042</v>
      </c>
      <c r="F27">
        <f>IF(AV27&lt;&gt;0,1/(1/AV27-1/N27),0)</f>
        <v>0.21648030882130506</v>
      </c>
      <c r="G27">
        <f>((AY27-AL27/2)*S27-E27)/(AY27+AL27/2)</f>
        <v>357.67322188943444</v>
      </c>
      <c r="H27">
        <f>AL27*1000</f>
        <v>24.942861580441864</v>
      </c>
      <c r="I27">
        <f>(AQ27-AW27)</f>
        <v>9.9221768576037448</v>
      </c>
      <c r="J27">
        <f>(P27+AP27*D27)</f>
        <v>49.526153564453125</v>
      </c>
      <c r="K27" s="1">
        <v>2.72</v>
      </c>
      <c r="L27">
        <f>(K27*AE27+AF27)</f>
        <v>2.140174012184143</v>
      </c>
      <c r="M27" s="1">
        <v>0.5</v>
      </c>
      <c r="N27">
        <f>L27*(M27+1)*(M27+1)/(M27*M27+1)</f>
        <v>3.8523132219314578</v>
      </c>
      <c r="O27" s="1">
        <v>28.354158401489258</v>
      </c>
      <c r="P27" s="1">
        <v>49.526153564453125</v>
      </c>
      <c r="Q27" s="1">
        <v>28.496593475341797</v>
      </c>
      <c r="R27" s="1">
        <v>399.83453369140625</v>
      </c>
      <c r="S27" s="1">
        <v>395.03286743164063</v>
      </c>
      <c r="T27" s="1">
        <v>2.7902848720550537</v>
      </c>
      <c r="U27" s="1">
        <v>24.873140335083008</v>
      </c>
      <c r="V27" s="1">
        <v>6.388916015625</v>
      </c>
      <c r="W27" s="1">
        <v>56.952033996582031</v>
      </c>
      <c r="X27" s="1">
        <v>299.585693359375</v>
      </c>
      <c r="Y27" s="1">
        <v>99.891494750976563</v>
      </c>
      <c r="Z27" s="1">
        <v>8.7749361991882324E-2</v>
      </c>
      <c r="AA27" s="1">
        <v>88.700653076171875</v>
      </c>
      <c r="AB27" s="1">
        <v>16.752187728881836</v>
      </c>
      <c r="AC27" s="1">
        <v>1.2113386392593384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1.1014179902918197</v>
      </c>
      <c r="AL27">
        <f>(U27-T27)/(1000-U27)*AK27</f>
        <v>2.4942861580441865E-2</v>
      </c>
      <c r="AM27">
        <f>(P27+273.15)</f>
        <v>322.6761535644531</v>
      </c>
      <c r="AN27">
        <f>(O27+273.15)</f>
        <v>301.50415840148924</v>
      </c>
      <c r="AO27">
        <f>(Y27*AG27+Z27*AH27)*AI27</f>
        <v>15.982638802916426</v>
      </c>
      <c r="AP27">
        <f>((AO27+0.00000010773*(AN27^4-AM27^4))-AL27*44100)/(L27*51.4+0.00000043092*AM27^3)</f>
        <v>-10.938461630116699</v>
      </c>
      <c r="AQ27">
        <f>0.61365*EXP(17.502*J27/(240.97+J27))</f>
        <v>12.128440649380881</v>
      </c>
      <c r="AR27">
        <f>AQ27*1000/AA27</f>
        <v>136.73451354372278</v>
      </c>
      <c r="AS27">
        <f>(AR27-U27)</f>
        <v>111.86137320863978</v>
      </c>
      <c r="AT27">
        <f>IF(D27,P27,(O27+P27)/2)</f>
        <v>38.940155982971191</v>
      </c>
      <c r="AU27">
        <f>0.61365*EXP(17.502*AT27/(240.97+AT27))</f>
        <v>7.0040504051262076</v>
      </c>
      <c r="AV27">
        <f>IF(AS27&lt;&gt;0,(1000-(AR27+U27)/2)/AS27*AL27,0)</f>
        <v>0.20496246606198043</v>
      </c>
      <c r="AW27">
        <f>U27*AA27/1000</f>
        <v>2.2062637917771353</v>
      </c>
      <c r="AX27">
        <f>(AU27-AW27)</f>
        <v>4.7977866133490723</v>
      </c>
      <c r="AY27">
        <f>1/(1.6/F27+1.37/N27)</f>
        <v>0.12908884166761947</v>
      </c>
      <c r="AZ27">
        <f>G27*AA27*0.001</f>
        <v>31.72584836945137</v>
      </c>
      <c r="BA27">
        <f>G27/S27</f>
        <v>0.90542648821829697</v>
      </c>
      <c r="BB27">
        <f>(1-AL27*AA27/AQ27/F27)*100</f>
        <v>15.734514386598375</v>
      </c>
      <c r="BC27">
        <f>(S27-E27/(N27/1.35))</f>
        <v>396.63248334051161</v>
      </c>
      <c r="BD27">
        <f>E27*BB27/100/BC27</f>
        <v>-1.8107921464867833E-3</v>
      </c>
    </row>
    <row r="28" spans="1:56" x14ac:dyDescent="0.35">
      <c r="A28" s="1" t="s">
        <v>0</v>
      </c>
      <c r="B28" s="1" t="s">
        <v>4230</v>
      </c>
      <c r="K28" s="1">
        <v>2.72</v>
      </c>
    </row>
    <row r="29" spans="1:56" x14ac:dyDescent="0.35">
      <c r="A29" s="1" t="s">
        <v>0</v>
      </c>
      <c r="B29" s="1" t="s">
        <v>4229</v>
      </c>
      <c r="K29" s="1">
        <v>2.72</v>
      </c>
    </row>
    <row r="30" spans="1:56" x14ac:dyDescent="0.35">
      <c r="A30" s="1">
        <v>5</v>
      </c>
      <c r="B30" s="1" t="s">
        <v>4228</v>
      </c>
      <c r="C30" s="1">
        <v>1193.5000172443688</v>
      </c>
      <c r="D30" s="1">
        <v>0</v>
      </c>
      <c r="E30">
        <f>(R30-S30*(1000-T30)/(1000-U30))*AK30</f>
        <v>-4.229029196922407</v>
      </c>
      <c r="F30">
        <f>IF(AV30&lt;&gt;0,1/(1/AV30-1/N30),0)</f>
        <v>0.21091428440946547</v>
      </c>
      <c r="G30">
        <f>((AY30-AL30/2)*S30-E30)/(AY30+AL30/2)</f>
        <v>356.1613580155701</v>
      </c>
      <c r="H30">
        <f>AL30*1000</f>
        <v>24.351080693055124</v>
      </c>
      <c r="I30">
        <f>(AQ30-AW30)</f>
        <v>9.9249234940363067</v>
      </c>
      <c r="J30">
        <f>(P30+AP30*D30)</f>
        <v>49.584819793701172</v>
      </c>
      <c r="K30" s="1">
        <v>2.72</v>
      </c>
      <c r="L30">
        <f>(K30*AE30+AF30)</f>
        <v>2.140174012184143</v>
      </c>
      <c r="M30" s="1">
        <v>0.5</v>
      </c>
      <c r="N30">
        <f>L30*(M30+1)*(M30+1)/(M30*M30+1)</f>
        <v>3.8523132219314578</v>
      </c>
      <c r="O30" s="1">
        <v>28.51837158203125</v>
      </c>
      <c r="P30" s="1">
        <v>49.584819793701172</v>
      </c>
      <c r="Q30" s="1">
        <v>28.668359756469727</v>
      </c>
      <c r="R30" s="1">
        <v>400.12911987304688</v>
      </c>
      <c r="S30" s="1">
        <v>395.23092651367188</v>
      </c>
      <c r="T30" s="1">
        <v>3.6933972835540771</v>
      </c>
      <c r="U30" s="1">
        <v>25.242902755737305</v>
      </c>
      <c r="V30" s="1">
        <v>8.3766870498657227</v>
      </c>
      <c r="W30" s="1">
        <v>57.251327514648438</v>
      </c>
      <c r="X30" s="1">
        <v>299.60305786132813</v>
      </c>
      <c r="Y30" s="1">
        <v>149.99946594238281</v>
      </c>
      <c r="Z30" s="1">
        <v>0.42041724920272827</v>
      </c>
      <c r="AA30" s="1">
        <v>88.703041076660156</v>
      </c>
      <c r="AB30" s="1">
        <v>16.823945999145508</v>
      </c>
      <c r="AC30" s="1">
        <v>1.2219079732894897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1.1014818303725296</v>
      </c>
      <c r="AL30">
        <f>(U30-T30)/(1000-U30)*AK30</f>
        <v>2.4351080693055124E-2</v>
      </c>
      <c r="AM30">
        <f>(P30+273.15)</f>
        <v>322.73481979370115</v>
      </c>
      <c r="AN30">
        <f>(O30+273.15)</f>
        <v>301.66837158203123</v>
      </c>
      <c r="AO30">
        <f>(Y30*AG30+Z30*AH30)*AI30</f>
        <v>23.999914014341357</v>
      </c>
      <c r="AP30">
        <f>((AO30+0.00000010773*(AN30^4-AM30^4))-AL30*44100)/(L30*51.4+0.00000043092*AM30^3)</f>
        <v>-10.654964519044411</v>
      </c>
      <c r="AQ30">
        <f>0.61365*EXP(17.502*J30/(240.97+J30))</f>
        <v>12.16404573407261</v>
      </c>
      <c r="AR30">
        <f>AQ30*1000/AA30</f>
        <v>137.132228911521</v>
      </c>
      <c r="AS30">
        <f>(AR30-U30)</f>
        <v>111.88932615578369</v>
      </c>
      <c r="AT30">
        <f>IF(D30,P30,(O30+P30)/2)</f>
        <v>39.051595687866211</v>
      </c>
      <c r="AU30">
        <f>0.61365*EXP(17.502*AT30/(240.97+AT30))</f>
        <v>7.0461746775635197</v>
      </c>
      <c r="AV30">
        <f>IF(AS30&lt;&gt;0,(1000-(AR30+U30)/2)/AS30*AL30,0)</f>
        <v>0.19996613166671712</v>
      </c>
      <c r="AW30">
        <f>U30*AA30/1000</f>
        <v>2.2391222400363038</v>
      </c>
      <c r="AX30">
        <f>(AU30-AW30)</f>
        <v>4.8070524375272159</v>
      </c>
      <c r="AY30">
        <f>1/(1.6/F30+1.37/N30)</f>
        <v>0.12591840833030754</v>
      </c>
      <c r="AZ30">
        <f>G30*AA30*0.001</f>
        <v>31.592595569974179</v>
      </c>
      <c r="BA30">
        <f>G30/S30</f>
        <v>0.90114749156212537</v>
      </c>
      <c r="BB30">
        <f>(1-AL30*AA30/AQ30/F30)*100</f>
        <v>15.807634647709479</v>
      </c>
      <c r="BC30">
        <f>(S30-E30/(N30/1.35))</f>
        <v>396.71294240566698</v>
      </c>
      <c r="BD30">
        <f>E30*BB30/100/BC30</f>
        <v>-1.6851214395492502E-3</v>
      </c>
    </row>
    <row r="31" spans="1:56" x14ac:dyDescent="0.35">
      <c r="A31" s="1" t="s">
        <v>0</v>
      </c>
      <c r="B31" s="1" t="s">
        <v>4227</v>
      </c>
      <c r="K31" s="1">
        <v>2.72</v>
      </c>
    </row>
    <row r="32" spans="1:56" x14ac:dyDescent="0.35">
      <c r="A32" s="1" t="s">
        <v>0</v>
      </c>
      <c r="B32" s="1" t="s">
        <v>4226</v>
      </c>
      <c r="K32" s="1">
        <v>2.72</v>
      </c>
    </row>
    <row r="33" spans="1:56" x14ac:dyDescent="0.35">
      <c r="A33" s="1">
        <v>6</v>
      </c>
      <c r="B33" s="1" t="s">
        <v>4225</v>
      </c>
      <c r="C33" s="1">
        <v>1397.0000172555447</v>
      </c>
      <c r="D33" s="1">
        <v>0</v>
      </c>
      <c r="E33">
        <f>(R33-S33*(1000-T33)/(1000-U33))*AK33</f>
        <v>-3.530863780823934</v>
      </c>
      <c r="F33">
        <f>IF(AV33&lt;&gt;0,1/(1/AV33-1/N33),0)</f>
        <v>1.7004958127018006</v>
      </c>
      <c r="G33">
        <f>((AY33-AL33/2)*S33-E33)/(AY33+AL33/2)</f>
        <v>386.78481435012941</v>
      </c>
      <c r="H33">
        <f>AL33*1000</f>
        <v>23.969199491738099</v>
      </c>
      <c r="I33">
        <f>(AQ33-AW33)</f>
        <v>1.7381555516708591</v>
      </c>
      <c r="J33">
        <f>(P33+AP33*D33)</f>
        <v>29.005207061767578</v>
      </c>
      <c r="K33" s="1">
        <v>2.72</v>
      </c>
      <c r="L33">
        <f>(K33*AE33+AF33)</f>
        <v>2.140174012184143</v>
      </c>
      <c r="M33" s="1">
        <v>0.5</v>
      </c>
      <c r="N33">
        <f>L33*(M33+1)*(M33+1)/(M33*M33+1)</f>
        <v>3.8523132219314578</v>
      </c>
      <c r="O33" s="1">
        <v>28.672290802001953</v>
      </c>
      <c r="P33" s="1">
        <v>29.005207061767578</v>
      </c>
      <c r="Q33" s="1">
        <v>28.824735641479492</v>
      </c>
      <c r="R33" s="1">
        <v>399.7198486328125</v>
      </c>
      <c r="S33" s="1">
        <v>394.34445190429688</v>
      </c>
      <c r="T33" s="1">
        <v>4.5588798522949219</v>
      </c>
      <c r="U33" s="1">
        <v>25.757959365844727</v>
      </c>
      <c r="V33" s="1">
        <v>10.247748374938965</v>
      </c>
      <c r="W33" s="1">
        <v>57.900424957275391</v>
      </c>
      <c r="X33" s="1">
        <v>299.62103271484375</v>
      </c>
      <c r="Y33" s="1">
        <v>299.4425048828125</v>
      </c>
      <c r="Z33" s="1">
        <v>0.32611161470413208</v>
      </c>
      <c r="AA33" s="1">
        <v>88.703811645507813</v>
      </c>
      <c r="AB33" s="1">
        <v>16.956151962280273</v>
      </c>
      <c r="AC33" s="1">
        <v>1.2306147813796997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1.1015479143928075</v>
      </c>
      <c r="AL33">
        <f>(U33-T33)/(1000-U33)*AK33</f>
        <v>2.3969199491738098E-2</v>
      </c>
      <c r="AM33">
        <f>(P33+273.15)</f>
        <v>302.15520706176756</v>
      </c>
      <c r="AN33">
        <f>(O33+273.15)</f>
        <v>301.82229080200193</v>
      </c>
      <c r="AO33">
        <f>(Y33*AG33+Z33*AH33)*AI33</f>
        <v>47.910799710360152</v>
      </c>
      <c r="AP33">
        <f>((AO33+0.00000010773*(AN33^4-AM33^4))-AL33*44100)/(L33*51.4+0.00000043092*AM33^3)</f>
        <v>-8.3112837986012309</v>
      </c>
      <c r="AQ33">
        <f>0.61365*EXP(17.502*J33/(240.97+J33))</f>
        <v>4.0229847276313935</v>
      </c>
      <c r="AR33">
        <f>AQ33*1000/AA33</f>
        <v>45.353008546111646</v>
      </c>
      <c r="AS33">
        <f>(AR33-U33)</f>
        <v>19.595049180266919</v>
      </c>
      <c r="AT33">
        <f>IF(D33,P33,(O33+P33)/2)</f>
        <v>28.838748931884766</v>
      </c>
      <c r="AU33">
        <f>0.61365*EXP(17.502*AT33/(240.97+AT33))</f>
        <v>3.9843984388217035</v>
      </c>
      <c r="AV33">
        <f>IF(AS33&lt;&gt;0,(1000-(AR33+U33)/2)/AS33*AL33,0)</f>
        <v>1.1797348805356287</v>
      </c>
      <c r="AW33">
        <f>U33*AA33/1000</f>
        <v>2.2848291759605344</v>
      </c>
      <c r="AX33">
        <f>(AU33-AW33)</f>
        <v>1.6995692628611692</v>
      </c>
      <c r="AY33">
        <f>1/(1.6/F33+1.37/N33)</f>
        <v>0.77128801258539215</v>
      </c>
      <c r="AZ33">
        <f>G33*AA33*0.001</f>
        <v>34.309287319456587</v>
      </c>
      <c r="BA33">
        <f>G33/S33</f>
        <v>0.9808298620212309</v>
      </c>
      <c r="BB33">
        <f>(1-AL33*AA33/AQ33/F33)*100</f>
        <v>68.920654721500398</v>
      </c>
      <c r="BC33">
        <f>(S33-E33/(N33/1.35))</f>
        <v>395.58180354979015</v>
      </c>
      <c r="BD33">
        <f>E33*BB33/100/BC33</f>
        <v>-6.1516844638226254E-3</v>
      </c>
    </row>
    <row r="34" spans="1:56" x14ac:dyDescent="0.35">
      <c r="A34" s="1" t="s">
        <v>0</v>
      </c>
      <c r="B34" s="1" t="s">
        <v>4224</v>
      </c>
      <c r="K34" s="1">
        <v>2.72</v>
      </c>
    </row>
    <row r="35" spans="1:56" x14ac:dyDescent="0.35">
      <c r="A35" s="1" t="s">
        <v>0</v>
      </c>
      <c r="B35" s="1" t="s">
        <v>4223</v>
      </c>
      <c r="K35" s="1">
        <v>2.72</v>
      </c>
    </row>
    <row r="36" spans="1:56" x14ac:dyDescent="0.35">
      <c r="A36" s="1">
        <v>7</v>
      </c>
      <c r="B36" s="1" t="s">
        <v>4222</v>
      </c>
      <c r="C36" s="1">
        <v>1600.0000172555447</v>
      </c>
      <c r="D36" s="1">
        <v>0</v>
      </c>
      <c r="E36">
        <f>(R36-S36*(1000-T36)/(1000-U36))*AK36</f>
        <v>-2.9179780150761911</v>
      </c>
      <c r="F36">
        <f>IF(AV36&lt;&gt;0,1/(1/AV36-1/N36),0)</f>
        <v>1.8581987763223455</v>
      </c>
      <c r="G36">
        <f>((AY36-AL36/2)*S36-E36)/(AY36+AL36/2)</f>
        <v>386.34834466455129</v>
      </c>
      <c r="H36">
        <f>AL36*1000</f>
        <v>23.839718092520457</v>
      </c>
      <c r="I36">
        <f>(AQ36-AW36)</f>
        <v>1.6269496979117868</v>
      </c>
      <c r="J36">
        <f>(P36+AP36*D36)</f>
        <v>28.77519416809082</v>
      </c>
      <c r="K36" s="1">
        <v>2.72</v>
      </c>
      <c r="L36">
        <f>(K36*AE36+AF36)</f>
        <v>2.140174012184143</v>
      </c>
      <c r="M36" s="1">
        <v>0.5</v>
      </c>
      <c r="N36">
        <f>L36*(M36+1)*(M36+1)/(M36*M36+1)</f>
        <v>3.8523132219314578</v>
      </c>
      <c r="O36" s="1">
        <v>28.849872589111328</v>
      </c>
      <c r="P36" s="1">
        <v>28.77519416809082</v>
      </c>
      <c r="Q36" s="1">
        <v>28.986150741577148</v>
      </c>
      <c r="R36" s="1">
        <v>399.99679565429688</v>
      </c>
      <c r="S36" s="1">
        <v>394.11691284179688</v>
      </c>
      <c r="T36" s="1">
        <v>5.3430685997009277</v>
      </c>
      <c r="U36" s="1">
        <v>26.411262512207031</v>
      </c>
      <c r="V36" s="1">
        <v>11.887608528137207</v>
      </c>
      <c r="W36" s="1">
        <v>58.761501312255859</v>
      </c>
      <c r="X36" s="1">
        <v>299.65274047851563</v>
      </c>
      <c r="Y36" s="1">
        <v>500.14334106445313</v>
      </c>
      <c r="Z36" s="1">
        <v>0.30646184086799622</v>
      </c>
      <c r="AA36" s="1">
        <v>88.704643249511719</v>
      </c>
      <c r="AB36" s="1">
        <v>16.974765777587891</v>
      </c>
      <c r="AC36" s="1">
        <v>1.2493971586227417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1.1016644870533661</v>
      </c>
      <c r="AL36">
        <f>(U36-T36)/(1000-U36)*AK36</f>
        <v>2.3839718092520456E-2</v>
      </c>
      <c r="AM36">
        <f>(P36+273.15)</f>
        <v>301.9251941680908</v>
      </c>
      <c r="AN36">
        <f>(O36+273.15)</f>
        <v>301.99987258911131</v>
      </c>
      <c r="AO36">
        <f>(Y36*AG36+Z36*AH36)*AI36</f>
        <v>80.022932781660529</v>
      </c>
      <c r="AP36">
        <f>((AO36+0.00000010773*(AN36^4-AM36^4))-AL36*44100)/(L36*51.4+0.00000043092*AM36^3)</f>
        <v>-7.9630809829646783</v>
      </c>
      <c r="AQ36">
        <f>0.61365*EXP(17.502*J36/(240.97+J36))</f>
        <v>3.9697513168263141</v>
      </c>
      <c r="AR36">
        <f>AQ36*1000/AA36</f>
        <v>44.752463584798484</v>
      </c>
      <c r="AS36">
        <f>(AR36-U36)</f>
        <v>18.341201072591453</v>
      </c>
      <c r="AT36">
        <f>IF(D36,P36,(O36+P36)/2)</f>
        <v>28.812533378601074</v>
      </c>
      <c r="AU36">
        <f>0.61365*EXP(17.502*AT36/(240.97+AT36))</f>
        <v>3.9783509816912455</v>
      </c>
      <c r="AV36">
        <f>IF(AS36&lt;&gt;0,(1000-(AR36+U36)/2)/AS36*AL36,0)</f>
        <v>1.2535414893082018</v>
      </c>
      <c r="AW36">
        <f>U36*AA36/1000</f>
        <v>2.3428016189145273</v>
      </c>
      <c r="AX36">
        <f>(AU36-AW36)</f>
        <v>1.6355493627767181</v>
      </c>
      <c r="AY36">
        <f>1/(1.6/F36+1.37/N36)</f>
        <v>0.82190922435421199</v>
      </c>
      <c r="AZ36">
        <f>G36*AA36*0.001</f>
        <v>34.270892083508414</v>
      </c>
      <c r="BA36">
        <f>G36/S36</f>
        <v>0.98028867088897553</v>
      </c>
      <c r="BB36">
        <f>(1-AL36*AA36/AQ36/F36)*100</f>
        <v>71.332356314384327</v>
      </c>
      <c r="BC36">
        <f>(S36-E36/(N36/1.35))</f>
        <v>395.13948553861871</v>
      </c>
      <c r="BD36">
        <f>E36*BB36/100/BC36</f>
        <v>-5.2676650931310623E-3</v>
      </c>
    </row>
    <row r="37" spans="1:56" x14ac:dyDescent="0.35">
      <c r="A37" s="1" t="s">
        <v>0</v>
      </c>
      <c r="B37" s="1" t="s">
        <v>4221</v>
      </c>
      <c r="K37" s="1">
        <v>2.72</v>
      </c>
    </row>
    <row r="38" spans="1:56" x14ac:dyDescent="0.35">
      <c r="A38" s="1" t="s">
        <v>0</v>
      </c>
      <c r="B38" s="1" t="s">
        <v>4220</v>
      </c>
      <c r="K38" s="1">
        <v>2.72</v>
      </c>
    </row>
    <row r="39" spans="1:56" x14ac:dyDescent="0.35">
      <c r="A39" s="1">
        <v>8</v>
      </c>
      <c r="B39" s="1" t="s">
        <v>4219</v>
      </c>
      <c r="C39" s="1">
        <v>1803.0000172555447</v>
      </c>
      <c r="D39" s="1">
        <v>0</v>
      </c>
      <c r="E39">
        <f>(R39-S39*(1000-T39)/(1000-U39))*AK39</f>
        <v>-2.5708347899237434</v>
      </c>
      <c r="F39">
        <f>IF(AV39&lt;&gt;0,1/(1/AV39-1/N39),0)</f>
        <v>0.21644728791810788</v>
      </c>
      <c r="G39">
        <f>((AY39-AL39/2)*S39-E39)/(AY39+AL39/2)</f>
        <v>345.22754509974396</v>
      </c>
      <c r="H39">
        <f>AL39*1000</f>
        <v>23.937268040472492</v>
      </c>
      <c r="I39">
        <f>(AQ39-AW39)</f>
        <v>9.5235719969603885</v>
      </c>
      <c r="J39">
        <f>(P39+AP39*D39)</f>
        <v>49.203559875488281</v>
      </c>
      <c r="K39" s="1">
        <v>2.72</v>
      </c>
      <c r="L39">
        <f>(K39*AE39+AF39)</f>
        <v>2.140174012184143</v>
      </c>
      <c r="M39" s="1">
        <v>0.5</v>
      </c>
      <c r="N39">
        <f>L39*(M39+1)*(M39+1)/(M39*M39+1)</f>
        <v>3.8523132219314578</v>
      </c>
      <c r="O39" s="1">
        <v>29.043203353881836</v>
      </c>
      <c r="P39" s="1">
        <v>49.203559875488281</v>
      </c>
      <c r="Q39" s="1">
        <v>29.153789520263672</v>
      </c>
      <c r="R39" s="1">
        <v>400.06759643554688</v>
      </c>
      <c r="S39" s="1">
        <v>393.84326171875</v>
      </c>
      <c r="T39" s="1">
        <v>6.0369653701782227</v>
      </c>
      <c r="U39" s="1">
        <v>27.176080703735352</v>
      </c>
      <c r="V39" s="1">
        <v>13.282175064086914</v>
      </c>
      <c r="W39" s="1">
        <v>59.791206359863281</v>
      </c>
      <c r="X39" s="1">
        <v>299.63388061523438</v>
      </c>
      <c r="Y39" s="1">
        <v>749.80126953125</v>
      </c>
      <c r="Z39" s="1">
        <v>0.17549753189086914</v>
      </c>
      <c r="AA39" s="1">
        <v>88.706123352050781</v>
      </c>
      <c r="AB39" s="1">
        <v>17.032400131225586</v>
      </c>
      <c r="AC39" s="1">
        <v>1.2552138566970825</v>
      </c>
      <c r="AD39" s="1">
        <v>0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1.1015951493207143</v>
      </c>
      <c r="AL39">
        <f>(U39-T39)/(1000-U39)*AK39</f>
        <v>2.3937268040472491E-2</v>
      </c>
      <c r="AM39">
        <f>(P39+273.15)</f>
        <v>322.35355987548826</v>
      </c>
      <c r="AN39">
        <f>(O39+273.15)</f>
        <v>302.19320335388181</v>
      </c>
      <c r="AO39">
        <f>(Y39*AG39+Z39*AH39)*AI39</f>
        <v>119.9682004435017</v>
      </c>
      <c r="AP39">
        <f>((AO39+0.00000010773*(AN39^4-AM39^4))-AL39*44100)/(L39*51.4+0.00000043092*AM39^3)</f>
        <v>-9.6471707017371209</v>
      </c>
      <c r="AQ39">
        <f>0.61365*EXP(17.502*J39/(240.97+J39))</f>
        <v>11.934256764091224</v>
      </c>
      <c r="AR39">
        <f>AQ39*1000/AA39</f>
        <v>134.53701179936996</v>
      </c>
      <c r="AS39">
        <f>(AR39-U39)</f>
        <v>107.36093109563461</v>
      </c>
      <c r="AT39">
        <f>IF(D39,P39,(O39+P39)/2)</f>
        <v>39.123381614685059</v>
      </c>
      <c r="AU39">
        <f>0.61365*EXP(17.502*AT39/(240.97+AT39))</f>
        <v>7.0734259932876915</v>
      </c>
      <c r="AV39">
        <f>IF(AS39&lt;&gt;0,(1000-(AR39+U39)/2)/AS39*AL39,0)</f>
        <v>0.20493286520050333</v>
      </c>
      <c r="AW39">
        <f>U39*AA39/1000</f>
        <v>2.4106847671308351</v>
      </c>
      <c r="AX39">
        <f>(AU39-AW39)</f>
        <v>4.6627412261568564</v>
      </c>
      <c r="AY39">
        <f>1/(1.6/F39+1.37/N39)</f>
        <v>0.12907005487757062</v>
      </c>
      <c r="AZ39">
        <f>G39*AA39*0.001</f>
        <v>30.623797200143564</v>
      </c>
      <c r="BA39">
        <f>G39/S39</f>
        <v>0.87656075057157301</v>
      </c>
      <c r="BB39">
        <f>(1-AL39*AA39/AQ39/F39)*100</f>
        <v>17.798326904144403</v>
      </c>
      <c r="BC39">
        <f>(S39-E39/(N39/1.35))</f>
        <v>394.74418196236843</v>
      </c>
      <c r="BD39">
        <f>E39*BB39/100/BC39</f>
        <v>-1.1591445827052679E-3</v>
      </c>
    </row>
    <row r="40" spans="1:56" x14ac:dyDescent="0.35">
      <c r="A40" s="1" t="s">
        <v>0</v>
      </c>
      <c r="B40" s="1" t="s">
        <v>4218</v>
      </c>
      <c r="K40" s="1">
        <v>2.72</v>
      </c>
    </row>
    <row r="41" spans="1:56" x14ac:dyDescent="0.35">
      <c r="A41" s="1" t="s">
        <v>0</v>
      </c>
      <c r="B41" s="1" t="s">
        <v>4217</v>
      </c>
      <c r="K41" s="1">
        <v>2.72</v>
      </c>
    </row>
    <row r="42" spans="1:56" x14ac:dyDescent="0.35">
      <c r="A42" s="1">
        <v>9</v>
      </c>
      <c r="B42" s="1" t="s">
        <v>4216</v>
      </c>
      <c r="C42" s="1">
        <v>2007.0000172555447</v>
      </c>
      <c r="D42" s="1">
        <v>0</v>
      </c>
      <c r="E42">
        <f>(R42-S42*(1000-T42)/(1000-U42))*AK42</f>
        <v>-2.433828051795861</v>
      </c>
      <c r="F42">
        <f>IF(AV42&lt;&gt;0,1/(1/AV42-1/N42),0)</f>
        <v>1.9621083203997007</v>
      </c>
      <c r="G42">
        <f>((AY42-AL42/2)*S42-E42)/(AY42+AL42/2)</f>
        <v>385.41426885465967</v>
      </c>
      <c r="H42">
        <f>AL42*1000</f>
        <v>24.047889625908788</v>
      </c>
      <c r="I42">
        <f>(AQ42-AW42)</f>
        <v>1.5805700613162359</v>
      </c>
      <c r="J42">
        <f>(P42+AP42*D42)</f>
        <v>29.142719268798828</v>
      </c>
      <c r="K42" s="1">
        <v>2.72</v>
      </c>
      <c r="L42">
        <f>(K42*AE42+AF42)</f>
        <v>2.140174012184143</v>
      </c>
      <c r="M42" s="1">
        <v>0.5</v>
      </c>
      <c r="N42">
        <f>L42*(M42+1)*(M42+1)/(M42*M42+1)</f>
        <v>3.8523132219314578</v>
      </c>
      <c r="O42" s="1">
        <v>29.208730697631836</v>
      </c>
      <c r="P42" s="1">
        <v>29.142719268798828</v>
      </c>
      <c r="Q42" s="1">
        <v>29.312385559082031</v>
      </c>
      <c r="R42" s="1">
        <v>399.91513061523438</v>
      </c>
      <c r="S42" s="1">
        <v>393.53240966796875</v>
      </c>
      <c r="T42" s="1">
        <v>6.6701970100402832</v>
      </c>
      <c r="U42" s="1">
        <v>27.89546012878418</v>
      </c>
      <c r="V42" s="1">
        <v>14.535834312438965</v>
      </c>
      <c r="W42" s="1">
        <v>60.790374755859375</v>
      </c>
      <c r="X42" s="1">
        <v>299.57513427734375</v>
      </c>
      <c r="Y42" s="1">
        <v>999.01885986328125</v>
      </c>
      <c r="Z42" s="1">
        <v>0.48195934295654297</v>
      </c>
      <c r="AA42" s="1">
        <v>88.707496643066406</v>
      </c>
      <c r="AB42" s="1">
        <v>17.332485198974609</v>
      </c>
      <c r="AC42" s="1">
        <v>1.2686241865158081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1.101379170137293</v>
      </c>
      <c r="AL42">
        <f>(U42-T42)/(1000-U42)*AK42</f>
        <v>2.4047889625908786E-2</v>
      </c>
      <c r="AM42">
        <f>(P42+273.15)</f>
        <v>302.29271926879881</v>
      </c>
      <c r="AN42">
        <f>(O42+273.15)</f>
        <v>302.35873069763181</v>
      </c>
      <c r="AO42">
        <f>(Y42*AG42+Z42*AH42)*AI42</f>
        <v>159.84301400535514</v>
      </c>
      <c r="AP42">
        <f>((AO42+0.00000010773*(AN42^4-AM42^4))-AL42*44100)/(L42*51.4+0.00000043092*AM42^3)</f>
        <v>-7.3816204576365498</v>
      </c>
      <c r="AQ42">
        <f>0.61365*EXP(17.502*J42/(240.97+J42))</f>
        <v>4.0551064970471513</v>
      </c>
      <c r="AR42">
        <f>AQ42*1000/AA42</f>
        <v>45.713233385040049</v>
      </c>
      <c r="AS42">
        <f>(AR42-U42)</f>
        <v>17.817773256255869</v>
      </c>
      <c r="AT42">
        <f>IF(D42,P42,(O42+P42)/2)</f>
        <v>29.175724983215332</v>
      </c>
      <c r="AU42">
        <f>0.61365*EXP(17.502*AT42/(240.97+AT42))</f>
        <v>4.0628495678343306</v>
      </c>
      <c r="AV42">
        <f>IF(AS42&lt;&gt;0,(1000-(AR42+U42)/2)/AS42*AL42,0)</f>
        <v>1.2999841464034998</v>
      </c>
      <c r="AW42">
        <f>U42*AA42/1000</f>
        <v>2.4745364357309154</v>
      </c>
      <c r="AX42">
        <f>(AU42-AW42)</f>
        <v>1.5883131321034152</v>
      </c>
      <c r="AY42">
        <f>1/(1.6/F42+1.37/N42)</f>
        <v>0.85391273475197538</v>
      </c>
      <c r="AZ42">
        <f>G42*AA42*0.001</f>
        <v>34.189134960614616</v>
      </c>
      <c r="BA42">
        <f>G42/S42</f>
        <v>0.9793710997776307</v>
      </c>
      <c r="BB42">
        <f>(1-AL42*AA42/AQ42/F42)*100</f>
        <v>73.189059450237565</v>
      </c>
      <c r="BC42">
        <f>(S42-E42/(N42/1.35))</f>
        <v>394.38531743549368</v>
      </c>
      <c r="BD42">
        <f>E42*BB42/100/BC42</f>
        <v>-4.5166383762163843E-3</v>
      </c>
    </row>
    <row r="43" spans="1:56" x14ac:dyDescent="0.35">
      <c r="A43" s="1" t="s">
        <v>0</v>
      </c>
      <c r="B43" s="1" t="s">
        <v>4215</v>
      </c>
      <c r="K43" s="1">
        <v>2.72</v>
      </c>
    </row>
    <row r="44" spans="1:56" x14ac:dyDescent="0.35">
      <c r="A44" s="1" t="s">
        <v>0</v>
      </c>
      <c r="B44" s="1" t="s">
        <v>4214</v>
      </c>
      <c r="K44" s="1">
        <v>2.72</v>
      </c>
    </row>
    <row r="45" spans="1:56" x14ac:dyDescent="0.35">
      <c r="A45" s="1">
        <v>10</v>
      </c>
      <c r="B45" s="1" t="s">
        <v>4213</v>
      </c>
      <c r="C45" s="1">
        <v>2211.5000172443688</v>
      </c>
      <c r="D45" s="1">
        <v>0</v>
      </c>
      <c r="E45">
        <f>(R45-S45*(1000-T45)/(1000-U45))*AK45</f>
        <v>-2.0487729191062543</v>
      </c>
      <c r="F45">
        <f>IF(AV45&lt;&gt;0,1/(1/AV45-1/N45),0)</f>
        <v>0.23089328232071737</v>
      </c>
      <c r="G45">
        <f>((AY45-AL45/2)*S45-E45)/(AY45+AL45/2)</f>
        <v>342.82454597895929</v>
      </c>
      <c r="H45">
        <f>AL45*1000</f>
        <v>24.303217822247703</v>
      </c>
      <c r="I45">
        <f>(AQ45-AW45)</f>
        <v>9.105535864759279</v>
      </c>
      <c r="J45">
        <f>(P45+AP45*D45)</f>
        <v>48.72613525390625</v>
      </c>
      <c r="K45" s="1">
        <v>2.72</v>
      </c>
      <c r="L45">
        <f>(K45*AE45+AF45)</f>
        <v>2.140174012184143</v>
      </c>
      <c r="M45" s="1">
        <v>0.5</v>
      </c>
      <c r="N45">
        <f>L45*(M45+1)*(M45+1)/(M45*M45+1)</f>
        <v>3.8523132219314578</v>
      </c>
      <c r="O45" s="1">
        <v>29.430818557739258</v>
      </c>
      <c r="P45" s="1">
        <v>48.72613525390625</v>
      </c>
      <c r="Q45" s="1">
        <v>29.491594314575195</v>
      </c>
      <c r="R45" s="1">
        <v>399.85604858398438</v>
      </c>
      <c r="S45" s="1">
        <v>393.04318237304688</v>
      </c>
      <c r="T45" s="1">
        <v>7.2685394287109375</v>
      </c>
      <c r="U45" s="1">
        <v>28.701679229736328</v>
      </c>
      <c r="V45" s="1">
        <v>15.639232635498047</v>
      </c>
      <c r="W45" s="1">
        <v>61.7554931640625</v>
      </c>
      <c r="X45" s="1">
        <v>299.57083129882813</v>
      </c>
      <c r="Y45" s="1">
        <v>1250.3292236328125</v>
      </c>
      <c r="Z45" s="1">
        <v>0.13620859384536743</v>
      </c>
      <c r="AA45" s="1">
        <v>88.714645385742188</v>
      </c>
      <c r="AB45" s="1">
        <v>17.489200592041016</v>
      </c>
      <c r="AC45" s="1">
        <v>1.2898241281509399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1.1013633503633384</v>
      </c>
      <c r="AL45">
        <f>(U45-T45)/(1000-U45)*AK45</f>
        <v>2.4303217822247702E-2</v>
      </c>
      <c r="AM45">
        <f>(P45+273.15)</f>
        <v>321.87613525390623</v>
      </c>
      <c r="AN45">
        <f>(O45+273.15)</f>
        <v>302.58081855773924</v>
      </c>
      <c r="AO45">
        <f>(Y45*AG45+Z45*AH45)*AI45</f>
        <v>200.05267130972425</v>
      </c>
      <c r="AP45">
        <f>((AO45+0.00000010773*(AN45^4-AM45^4))-AL45*44100)/(L45*51.4+0.00000043092*AM45^3)</f>
        <v>-9.0455825864975221</v>
      </c>
      <c r="AQ45">
        <f>0.61365*EXP(17.502*J45/(240.97+J45))</f>
        <v>11.65179515960066</v>
      </c>
      <c r="AR45">
        <f>AQ45*1000/AA45</f>
        <v>131.34015369094047</v>
      </c>
      <c r="AS45">
        <f>(AR45-U45)</f>
        <v>102.63847446120414</v>
      </c>
      <c r="AT45">
        <f>IF(D45,P45,(O45+P45)/2)</f>
        <v>39.078476905822754</v>
      </c>
      <c r="AU45">
        <f>0.61365*EXP(17.502*AT45/(240.97+AT45))</f>
        <v>7.0563686212180761</v>
      </c>
      <c r="AV45">
        <f>IF(AS45&lt;&gt;0,(1000-(AR45+U45)/2)/AS45*AL45,0)</f>
        <v>0.21783694834267422</v>
      </c>
      <c r="AW45">
        <f>U45*AA45/1000</f>
        <v>2.5462592948413802</v>
      </c>
      <c r="AX45">
        <f>(AU45-AW45)</f>
        <v>4.5101093263766963</v>
      </c>
      <c r="AY45">
        <f>1/(1.6/F45+1.37/N45)</f>
        <v>0.13726386101069071</v>
      </c>
      <c r="AZ45">
        <f>G45*AA45*0.001</f>
        <v>30.41355802605144</v>
      </c>
      <c r="BA45">
        <f>G45/S45</f>
        <v>0.87223124927167961</v>
      </c>
      <c r="BB45">
        <f>(1-AL45*AA45/AQ45/F45)*100</f>
        <v>19.858962293100358</v>
      </c>
      <c r="BC45">
        <f>(S45-E45/(N45/1.35))</f>
        <v>393.76115188420897</v>
      </c>
      <c r="BD45">
        <f>E45*BB45/100/BC45</f>
        <v>-1.0332787770699302E-3</v>
      </c>
    </row>
    <row r="46" spans="1:56" x14ac:dyDescent="0.35">
      <c r="A46" s="1" t="s">
        <v>0</v>
      </c>
      <c r="B46" s="1" t="s">
        <v>4212</v>
      </c>
      <c r="K46" s="1">
        <v>2.72</v>
      </c>
    </row>
    <row r="47" spans="1:56" x14ac:dyDescent="0.35">
      <c r="A47" s="1" t="s">
        <v>0</v>
      </c>
      <c r="B47" s="1" t="s">
        <v>4211</v>
      </c>
      <c r="K47" s="1">
        <v>2.72</v>
      </c>
    </row>
    <row r="48" spans="1:56" x14ac:dyDescent="0.35">
      <c r="A48" s="1">
        <v>11</v>
      </c>
      <c r="B48" s="1" t="s">
        <v>4210</v>
      </c>
      <c r="C48" s="1">
        <v>2415.5000172443688</v>
      </c>
      <c r="D48" s="1">
        <v>0</v>
      </c>
      <c r="E48">
        <f>(R48-S48*(1000-T48)/(1000-U48))*AK48</f>
        <v>-1.9450086019219814</v>
      </c>
      <c r="F48">
        <f>IF(AV48&lt;&gt;0,1/(1/AV48-1/N48),0)</f>
        <v>0.24332566681720766</v>
      </c>
      <c r="G48">
        <f>((AY48-AL48/2)*S48-E48)/(AY48+AL48/2)</f>
        <v>343.2519710971049</v>
      </c>
      <c r="H48">
        <f>AL48*1000</f>
        <v>24.752014560982651</v>
      </c>
      <c r="I48">
        <f>(AQ48-AW48)</f>
        <v>8.8329599246471453</v>
      </c>
      <c r="J48">
        <f>(P48+AP48*D48)</f>
        <v>48.39764404296875</v>
      </c>
      <c r="K48" s="1">
        <v>2.72</v>
      </c>
      <c r="L48">
        <f>(K48*AE48+AF48)</f>
        <v>2.140174012184143</v>
      </c>
      <c r="M48" s="1">
        <v>0.5</v>
      </c>
      <c r="N48">
        <f>L48*(M48+1)*(M48+1)/(M48*M48+1)</f>
        <v>3.8523132219314578</v>
      </c>
      <c r="O48" s="1">
        <v>29.564149856567383</v>
      </c>
      <c r="P48" s="1">
        <v>48.39764404296875</v>
      </c>
      <c r="Q48" s="1">
        <v>29.637554168701172</v>
      </c>
      <c r="R48" s="1">
        <v>399.984130859375</v>
      </c>
      <c r="S48" s="1">
        <v>392.91983032226563</v>
      </c>
      <c r="T48" s="1">
        <v>7.8124380111694336</v>
      </c>
      <c r="U48" s="1">
        <v>29.620206832885742</v>
      </c>
      <c r="V48" s="1">
        <v>16.681468963623047</v>
      </c>
      <c r="W48" s="1">
        <v>63.246402740478516</v>
      </c>
      <c r="X48" s="1">
        <v>299.57803344726563</v>
      </c>
      <c r="Y48" s="1">
        <v>1600.0106201171875</v>
      </c>
      <c r="Z48" s="1">
        <v>0.11918028444051743</v>
      </c>
      <c r="AA48" s="1">
        <v>88.718284606933594</v>
      </c>
      <c r="AB48" s="1">
        <v>17.682878494262695</v>
      </c>
      <c r="AC48" s="1">
        <v>1.290764331817627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1.1013898288502411</v>
      </c>
      <c r="AL48">
        <f>(U48-T48)/(1000-U48)*AK48</f>
        <v>2.4752014560982652E-2</v>
      </c>
      <c r="AM48">
        <f>(P48+273.15)</f>
        <v>321.54764404296873</v>
      </c>
      <c r="AN48">
        <f>(O48+273.15)</f>
        <v>302.71414985656736</v>
      </c>
      <c r="AO48">
        <f>(Y48*AG48+Z48*AH48)*AI48</f>
        <v>256.00169349666612</v>
      </c>
      <c r="AP48">
        <f>((AO48+0.00000010773*(AN48^4-AM48^4))-AL48*44100)/(L48*51.4+0.00000043092*AM48^3)</f>
        <v>-8.7072483258558737</v>
      </c>
      <c r="AQ48">
        <f>0.61365*EXP(17.502*J48/(240.97+J48))</f>
        <v>11.460813864563342</v>
      </c>
      <c r="AR48">
        <f>AQ48*1000/AA48</f>
        <v>129.18209493500112</v>
      </c>
      <c r="AS48">
        <f>(AR48-U48)</f>
        <v>99.561888102115375</v>
      </c>
      <c r="AT48">
        <f>IF(D48,P48,(O48+P48)/2)</f>
        <v>38.980896949768066</v>
      </c>
      <c r="AU48">
        <f>0.61365*EXP(17.502*AT48/(240.97+AT48))</f>
        <v>7.0194251160688346</v>
      </c>
      <c r="AV48">
        <f>IF(AS48&lt;&gt;0,(1000-(AR48+U48)/2)/AS48*AL48,0)</f>
        <v>0.22886946554060336</v>
      </c>
      <c r="AW48">
        <f>U48*AA48/1000</f>
        <v>2.6278539399161964</v>
      </c>
      <c r="AX48">
        <f>(AU48-AW48)</f>
        <v>4.3915711761526381</v>
      </c>
      <c r="AY48">
        <f>1/(1.6/F48+1.37/N48)</f>
        <v>0.14427557547127945</v>
      </c>
      <c r="AZ48">
        <f>G48*AA48*0.001</f>
        <v>30.452726063683894</v>
      </c>
      <c r="BA48">
        <f>G48/S48</f>
        <v>0.87359289251340644</v>
      </c>
      <c r="BB48">
        <f>(1-AL48*AA48/AQ48/F48)*100</f>
        <v>21.255486087332955</v>
      </c>
      <c r="BC48">
        <f>(S48-E48/(N48/1.35))</f>
        <v>393.60143679124275</v>
      </c>
      <c r="BD48">
        <f>E48*BB48/100/BC48</f>
        <v>-1.050354480789726E-3</v>
      </c>
    </row>
    <row r="49" spans="1:56" x14ac:dyDescent="0.35">
      <c r="A49" s="1" t="s">
        <v>0</v>
      </c>
      <c r="B49" s="1" t="s">
        <v>4209</v>
      </c>
      <c r="K49" s="1">
        <v>2.72</v>
      </c>
    </row>
    <row r="50" spans="1:56" x14ac:dyDescent="0.35">
      <c r="A50" s="1" t="s">
        <v>0</v>
      </c>
      <c r="B50" s="1" t="s">
        <v>4204</v>
      </c>
      <c r="K50" s="1">
        <v>2.72</v>
      </c>
    </row>
    <row r="51" spans="1:56" x14ac:dyDescent="0.35">
      <c r="A51" s="1">
        <v>12</v>
      </c>
      <c r="B51" s="1" t="s">
        <v>4208</v>
      </c>
      <c r="C51" s="1">
        <v>2619.5000172443688</v>
      </c>
      <c r="D51" s="1">
        <v>0</v>
      </c>
      <c r="E51">
        <f>(R51-S51*(1000-T51)/(1000-U51))*AK51</f>
        <v>-1.7246115218491014</v>
      </c>
      <c r="F51">
        <f>IF(AV51&lt;&gt;0,1/(1/AV51-1/N51),0)</f>
        <v>0.26331072327631116</v>
      </c>
      <c r="G51">
        <f>((AY51-AL51/2)*S51-E51)/(AY51+AL51/2)</f>
        <v>343.22235701602642</v>
      </c>
      <c r="H51">
        <f>AL51*1000</f>
        <v>25.532991410380561</v>
      </c>
      <c r="I51">
        <f>(AQ51-AW51)</f>
        <v>8.4692446563657455</v>
      </c>
      <c r="J51">
        <f>(P51+AP51*D51)</f>
        <v>47.941802978515625</v>
      </c>
      <c r="K51" s="1">
        <v>2.72</v>
      </c>
      <c r="L51">
        <f>(K51*AE51+AF51)</f>
        <v>2.140174012184143</v>
      </c>
      <c r="M51" s="1">
        <v>0.5</v>
      </c>
      <c r="N51">
        <f>L51*(M51+1)*(M51+1)/(M51*M51+1)</f>
        <v>3.8523132219314578</v>
      </c>
      <c r="O51" s="1">
        <v>29.800409317016602</v>
      </c>
      <c r="P51" s="1">
        <v>47.941802978515625</v>
      </c>
      <c r="Q51" s="1">
        <v>29.829090118408203</v>
      </c>
      <c r="R51" s="1">
        <v>400.08071899414063</v>
      </c>
      <c r="S51" s="1">
        <v>392.54751586914063</v>
      </c>
      <c r="T51" s="1">
        <v>8.3180608749389648</v>
      </c>
      <c r="U51" s="1">
        <v>30.783403396606445</v>
      </c>
      <c r="V51" s="1">
        <v>17.520978927612305</v>
      </c>
      <c r="W51" s="1">
        <v>64.841484069824219</v>
      </c>
      <c r="X51" s="1">
        <v>299.625244140625</v>
      </c>
      <c r="Y51" s="1">
        <v>1999.973876953125</v>
      </c>
      <c r="Z51" s="1">
        <v>1.0477260686457157E-2</v>
      </c>
      <c r="AA51" s="1">
        <v>88.71746826171875</v>
      </c>
      <c r="AB51" s="1">
        <v>17.858675003051758</v>
      </c>
      <c r="AC51" s="1">
        <v>1.3112431764602661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1.101563397575827</v>
      </c>
      <c r="AL51">
        <f>(U51-T51)/(1000-U51)*AK51</f>
        <v>2.5532991410380561E-2</v>
      </c>
      <c r="AM51">
        <f>(P51+273.15)</f>
        <v>321.0918029785156</v>
      </c>
      <c r="AN51">
        <f>(O51+273.15)</f>
        <v>302.95040931701658</v>
      </c>
      <c r="AO51">
        <f>(Y51*AG51+Z51*AH51)*AI51</f>
        <v>319.99581316003605</v>
      </c>
      <c r="AP51">
        <f>((AO51+0.00000010773*(AN51^4-AM51^4))-AL51*44100)/(L51*51.4+0.00000043092*AM51^3)</f>
        <v>-8.3985075536080025</v>
      </c>
      <c r="AQ51">
        <f>0.61365*EXP(17.502*J51/(240.97+J51))</f>
        <v>11.200270270191863</v>
      </c>
      <c r="AR51">
        <f>AQ51*1000/AA51</f>
        <v>126.24650465848265</v>
      </c>
      <c r="AS51">
        <f>(AR51-U51)</f>
        <v>95.463101261876204</v>
      </c>
      <c r="AT51">
        <f>IF(D51,P51,(O51+P51)/2)</f>
        <v>38.871106147766113</v>
      </c>
      <c r="AU51">
        <f>0.61365*EXP(17.502*AT51/(240.97+AT51))</f>
        <v>6.9780592640320194</v>
      </c>
      <c r="AV51">
        <f>IF(AS51&lt;&gt;0,(1000-(AR51+U51)/2)/AS51*AL51,0)</f>
        <v>0.24646454444283811</v>
      </c>
      <c r="AW51">
        <f>U51*AA51/1000</f>
        <v>2.7310256138261173</v>
      </c>
      <c r="AX51">
        <f>(AU51-AW51)</f>
        <v>4.2470336502059016</v>
      </c>
      <c r="AY51">
        <f>1/(1.6/F51+1.37/N51)</f>
        <v>0.15547018151901235</v>
      </c>
      <c r="AZ51">
        <f>G51*AA51*0.001</f>
        <v>30.449818565281625</v>
      </c>
      <c r="BA51">
        <f>G51/S51</f>
        <v>0.87434601708304482</v>
      </c>
      <c r="BB51">
        <f>(1-AL51*AA51/AQ51/F51)*100</f>
        <v>23.190702986437049</v>
      </c>
      <c r="BC51">
        <f>(S51-E51/(N51/1.35))</f>
        <v>393.15188665115323</v>
      </c>
      <c r="BD51">
        <f>E51*BB51/100/BC51</f>
        <v>-1.0172901346312891E-3</v>
      </c>
    </row>
    <row r="52" spans="1:56" x14ac:dyDescent="0.35">
      <c r="A52" s="1" t="s">
        <v>0</v>
      </c>
      <c r="B52" s="1" t="s">
        <v>4207</v>
      </c>
      <c r="K52" s="1">
        <v>1.8604800000000001</v>
      </c>
    </row>
    <row r="53" spans="1:56" x14ac:dyDescent="0.35">
      <c r="A53" s="1" t="s">
        <v>0</v>
      </c>
      <c r="B53" s="1" t="s">
        <v>4206</v>
      </c>
    </row>
    <row r="54" spans="1:56" x14ac:dyDescent="0.35">
      <c r="A54" s="1" t="s">
        <v>0</v>
      </c>
      <c r="B54" s="1" t="s">
        <v>4205</v>
      </c>
    </row>
    <row r="55" spans="1:56" x14ac:dyDescent="0.35">
      <c r="A55" s="1" t="s">
        <v>0</v>
      </c>
      <c r="B55" s="1" t="s">
        <v>4204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D93B4E-F8CD-4501-9A40-F7A22A978B4D}">
  <dimension ref="A1:BH55"/>
  <sheetViews>
    <sheetView zoomScale="48" workbookViewId="0">
      <selection activeCell="K18" sqref="K18:K51"/>
    </sheetView>
  </sheetViews>
  <sheetFormatPr defaultRowHeight="14.5" x14ac:dyDescent="0.35"/>
  <sheetData>
    <row r="1" spans="1:60" x14ac:dyDescent="0.35">
      <c r="A1" s="1" t="s">
        <v>398</v>
      </c>
    </row>
    <row r="2" spans="1:60" x14ac:dyDescent="0.35">
      <c r="A2" s="1" t="s">
        <v>5219</v>
      </c>
    </row>
    <row r="3" spans="1:60" x14ac:dyDescent="0.35">
      <c r="A3" s="1" t="s">
        <v>69</v>
      </c>
      <c r="B3" s="1" t="s">
        <v>396</v>
      </c>
    </row>
    <row r="4" spans="1:60" x14ac:dyDescent="0.35">
      <c r="A4" s="1" t="s">
        <v>67</v>
      </c>
      <c r="B4" s="1" t="s">
        <v>66</v>
      </c>
      <c r="C4" s="1">
        <v>1</v>
      </c>
      <c r="D4" s="1">
        <v>0.15999999642372131</v>
      </c>
    </row>
    <row r="5" spans="1:60" x14ac:dyDescent="0.35">
      <c r="A5" s="1" t="s">
        <v>65</v>
      </c>
      <c r="B5" s="1">
        <v>4</v>
      </c>
    </row>
    <row r="6" spans="1:60" x14ac:dyDescent="0.35">
      <c r="A6" s="1" t="s">
        <v>64</v>
      </c>
      <c r="B6" s="1" t="s">
        <v>395</v>
      </c>
    </row>
    <row r="7" spans="1:60" x14ac:dyDescent="0.35">
      <c r="A7" s="1" t="s">
        <v>0</v>
      </c>
      <c r="B7" s="1" t="s">
        <v>62</v>
      </c>
    </row>
    <row r="9" spans="1:60" x14ac:dyDescent="0.35">
      <c r="A9" s="1" t="s">
        <v>61</v>
      </c>
      <c r="B9" s="1" t="s">
        <v>60</v>
      </c>
      <c r="C9" s="1" t="s">
        <v>59</v>
      </c>
      <c r="D9" s="1" t="s">
        <v>58</v>
      </c>
      <c r="E9" s="1" t="s">
        <v>57</v>
      </c>
      <c r="F9" s="1" t="s">
        <v>56</v>
      </c>
      <c r="G9" s="1" t="s">
        <v>55</v>
      </c>
      <c r="H9" s="1" t="s">
        <v>54</v>
      </c>
      <c r="I9" s="1" t="s">
        <v>53</v>
      </c>
      <c r="J9" s="1" t="s">
        <v>52</v>
      </c>
      <c r="K9" s="1" t="s">
        <v>51</v>
      </c>
      <c r="L9" s="1" t="s">
        <v>50</v>
      </c>
      <c r="M9" s="1" t="s">
        <v>49</v>
      </c>
      <c r="N9" s="1" t="s">
        <v>48</v>
      </c>
      <c r="O9" s="1" t="s">
        <v>47</v>
      </c>
      <c r="P9" s="1" t="s">
        <v>46</v>
      </c>
      <c r="Q9" s="1" t="s">
        <v>45</v>
      </c>
      <c r="R9" s="1" t="s">
        <v>44</v>
      </c>
      <c r="S9" s="1" t="s">
        <v>43</v>
      </c>
      <c r="T9" s="1" t="s">
        <v>42</v>
      </c>
      <c r="U9" s="1" t="s">
        <v>41</v>
      </c>
      <c r="V9" s="1" t="s">
        <v>40</v>
      </c>
      <c r="W9" s="1" t="s">
        <v>39</v>
      </c>
      <c r="X9" s="1" t="s">
        <v>38</v>
      </c>
      <c r="Y9" s="1" t="s">
        <v>37</v>
      </c>
      <c r="Z9" s="1" t="s">
        <v>36</v>
      </c>
      <c r="AA9" s="1" t="s">
        <v>35</v>
      </c>
      <c r="AB9" s="1" t="s">
        <v>34</v>
      </c>
      <c r="AC9" s="1" t="s">
        <v>33</v>
      </c>
      <c r="AD9" s="1" t="s">
        <v>394</v>
      </c>
      <c r="AE9" s="1" t="s">
        <v>393</v>
      </c>
      <c r="AF9" s="1" t="s">
        <v>392</v>
      </c>
      <c r="AG9" s="1" t="s">
        <v>391</v>
      </c>
      <c r="AH9" s="1" t="s">
        <v>32</v>
      </c>
      <c r="AI9" s="1" t="s">
        <v>31</v>
      </c>
      <c r="AJ9" s="1" t="s">
        <v>30</v>
      </c>
      <c r="AK9" s="1" t="s">
        <v>29</v>
      </c>
      <c r="AL9" s="1" t="s">
        <v>28</v>
      </c>
      <c r="AM9" s="1" t="s">
        <v>27</v>
      </c>
      <c r="AN9" s="1" t="s">
        <v>26</v>
      </c>
      <c r="AO9" s="1" t="s">
        <v>25</v>
      </c>
      <c r="AP9" s="1" t="s">
        <v>24</v>
      </c>
      <c r="AQ9" s="1" t="s">
        <v>23</v>
      </c>
      <c r="AR9" s="1" t="s">
        <v>22</v>
      </c>
      <c r="AS9" s="1" t="s">
        <v>21</v>
      </c>
      <c r="AT9" s="1" t="s">
        <v>20</v>
      </c>
      <c r="AU9" s="1" t="s">
        <v>19</v>
      </c>
      <c r="AV9" s="1" t="s">
        <v>18</v>
      </c>
      <c r="AW9" s="1" t="s">
        <v>17</v>
      </c>
      <c r="AX9" s="1" t="s">
        <v>16</v>
      </c>
      <c r="AY9" s="1" t="s">
        <v>15</v>
      </c>
      <c r="AZ9" s="1" t="s">
        <v>14</v>
      </c>
      <c r="BA9" s="1" t="s">
        <v>13</v>
      </c>
      <c r="BB9" s="1" t="s">
        <v>12</v>
      </c>
      <c r="BC9" s="1" t="s">
        <v>11</v>
      </c>
      <c r="BD9" s="1" t="s">
        <v>10</v>
      </c>
      <c r="BE9" s="1" t="s">
        <v>9</v>
      </c>
      <c r="BF9" s="1" t="s">
        <v>8</v>
      </c>
      <c r="BG9" s="1" t="s">
        <v>7</v>
      </c>
      <c r="BH9" s="1" t="s">
        <v>6</v>
      </c>
    </row>
    <row r="10" spans="1:60" x14ac:dyDescent="0.35">
      <c r="A10" s="1" t="s">
        <v>5</v>
      </c>
      <c r="B10" s="1" t="s">
        <v>5</v>
      </c>
      <c r="C10" s="1" t="s">
        <v>5</v>
      </c>
      <c r="D10" s="1" t="s">
        <v>5</v>
      </c>
      <c r="E10" s="1" t="s">
        <v>4</v>
      </c>
      <c r="F10" s="1" t="s">
        <v>4</v>
      </c>
      <c r="G10" s="1" t="s">
        <v>4</v>
      </c>
      <c r="H10" s="1" t="s">
        <v>4</v>
      </c>
      <c r="I10" s="1" t="s">
        <v>4</v>
      </c>
      <c r="J10" s="1" t="s">
        <v>4</v>
      </c>
      <c r="K10" s="1" t="s">
        <v>5</v>
      </c>
      <c r="L10" s="1" t="s">
        <v>4</v>
      </c>
      <c r="M10" s="1" t="s">
        <v>5</v>
      </c>
      <c r="N10" s="1" t="s">
        <v>4</v>
      </c>
      <c r="O10" s="1" t="s">
        <v>5</v>
      </c>
      <c r="P10" s="1" t="s">
        <v>5</v>
      </c>
      <c r="Q10" s="1" t="s">
        <v>5</v>
      </c>
      <c r="R10" s="1" t="s">
        <v>5</v>
      </c>
      <c r="S10" s="1" t="s">
        <v>5</v>
      </c>
      <c r="T10" s="1" t="s">
        <v>5</v>
      </c>
      <c r="U10" s="1" t="s">
        <v>5</v>
      </c>
      <c r="V10" s="1" t="s">
        <v>5</v>
      </c>
      <c r="W10" s="1" t="s">
        <v>5</v>
      </c>
      <c r="X10" s="1" t="s">
        <v>5</v>
      </c>
      <c r="Y10" s="1" t="s">
        <v>5</v>
      </c>
      <c r="Z10" s="1" t="s">
        <v>5</v>
      </c>
      <c r="AA10" s="1" t="s">
        <v>5</v>
      </c>
      <c r="AB10" s="1" t="s">
        <v>5</v>
      </c>
      <c r="AC10" s="1" t="s">
        <v>5</v>
      </c>
      <c r="AD10" s="1" t="s">
        <v>5</v>
      </c>
      <c r="AE10" s="1" t="s">
        <v>5</v>
      </c>
      <c r="AF10" s="1" t="s">
        <v>5</v>
      </c>
      <c r="AG10" s="1" t="s">
        <v>5</v>
      </c>
      <c r="AH10" s="1" t="s">
        <v>5</v>
      </c>
      <c r="AI10" s="1" t="s">
        <v>5</v>
      </c>
      <c r="AJ10" s="1" t="s">
        <v>5</v>
      </c>
      <c r="AK10" s="1" t="s">
        <v>5</v>
      </c>
      <c r="AL10" s="1" t="s">
        <v>5</v>
      </c>
      <c r="AM10" s="1" t="s">
        <v>5</v>
      </c>
      <c r="AN10" s="1" t="s">
        <v>5</v>
      </c>
      <c r="AO10" s="1" t="s">
        <v>4</v>
      </c>
      <c r="AP10" s="1" t="s">
        <v>4</v>
      </c>
      <c r="AQ10" s="1" t="s">
        <v>4</v>
      </c>
      <c r="AR10" s="1" t="s">
        <v>4</v>
      </c>
      <c r="AS10" s="1" t="s">
        <v>4</v>
      </c>
      <c r="AT10" s="1" t="s">
        <v>4</v>
      </c>
      <c r="AU10" s="1" t="s">
        <v>4</v>
      </c>
      <c r="AV10" s="1" t="s">
        <v>4</v>
      </c>
      <c r="AW10" s="1" t="s">
        <v>4</v>
      </c>
      <c r="AX10" s="1" t="s">
        <v>4</v>
      </c>
      <c r="AY10" s="1" t="s">
        <v>4</v>
      </c>
      <c r="AZ10" s="1" t="s">
        <v>4</v>
      </c>
      <c r="BA10" s="1" t="s">
        <v>4</v>
      </c>
      <c r="BB10" s="1" t="s">
        <v>4</v>
      </c>
      <c r="BC10" s="1" t="s">
        <v>4</v>
      </c>
      <c r="BD10" s="1" t="s">
        <v>4</v>
      </c>
      <c r="BE10" s="1" t="s">
        <v>4</v>
      </c>
      <c r="BF10" s="1" t="s">
        <v>4</v>
      </c>
      <c r="BG10" s="1" t="s">
        <v>4</v>
      </c>
      <c r="BH10" s="1" t="s">
        <v>4</v>
      </c>
    </row>
    <row r="11" spans="1:60" x14ac:dyDescent="0.35">
      <c r="A11" s="1" t="s">
        <v>0</v>
      </c>
      <c r="B11" s="1" t="s">
        <v>5218</v>
      </c>
    </row>
    <row r="12" spans="1:60" x14ac:dyDescent="0.35">
      <c r="A12" s="1" t="s">
        <v>0</v>
      </c>
      <c r="B12" s="1" t="s">
        <v>5217</v>
      </c>
    </row>
    <row r="13" spans="1:60" x14ac:dyDescent="0.35">
      <c r="A13" s="1" t="s">
        <v>0</v>
      </c>
      <c r="B13" s="1" t="s">
        <v>5216</v>
      </c>
    </row>
    <row r="14" spans="1:60" x14ac:dyDescent="0.35">
      <c r="A14" s="1" t="s">
        <v>0</v>
      </c>
      <c r="B14" s="1" t="s">
        <v>5215</v>
      </c>
    </row>
    <row r="15" spans="1:60" x14ac:dyDescent="0.35">
      <c r="A15" s="1" t="s">
        <v>0</v>
      </c>
      <c r="B15" s="1" t="s">
        <v>5214</v>
      </c>
    </row>
    <row r="16" spans="1:60" x14ac:dyDescent="0.35">
      <c r="A16" s="1" t="s">
        <v>0</v>
      </c>
      <c r="B16" s="1" t="s">
        <v>5213</v>
      </c>
    </row>
    <row r="17" spans="1:60" x14ac:dyDescent="0.35">
      <c r="A17" s="1" t="s">
        <v>0</v>
      </c>
      <c r="B17" s="1" t="s">
        <v>5212</v>
      </c>
    </row>
    <row r="18" spans="1:60" x14ac:dyDescent="0.35">
      <c r="A18" s="1">
        <v>1</v>
      </c>
      <c r="B18" s="1" t="s">
        <v>5211</v>
      </c>
      <c r="C18" s="1">
        <v>415.50000170990825</v>
      </c>
      <c r="D18" s="1">
        <v>0</v>
      </c>
      <c r="E18">
        <f>(R18-S18*(1000-T18)/(1000-U18))*AO18</f>
        <v>-0.62682816532292451</v>
      </c>
      <c r="F18">
        <f>IF(AZ18&lt;&gt;0,1/(1/AZ18-1/N18),0)</f>
        <v>2.038255822926303</v>
      </c>
      <c r="G18">
        <f>((BC18-AP18/2)*S18-E18)/(BC18+AP18/2)</f>
        <v>391.6450701704008</v>
      </c>
      <c r="H18">
        <f>AP18*1000</f>
        <v>12.151207993805425</v>
      </c>
      <c r="I18">
        <f>(AU18-BA18)</f>
        <v>0.74443990880645172</v>
      </c>
      <c r="J18">
        <f>(P18+AT18*D18)</f>
        <v>30.303739547729492</v>
      </c>
      <c r="K18" s="1"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31.683366775512695</v>
      </c>
      <c r="P18" s="1">
        <v>30.303739547729492</v>
      </c>
      <c r="Q18" s="1">
        <v>31.750007629394531</v>
      </c>
      <c r="R18" s="1">
        <v>400.03509521484375</v>
      </c>
      <c r="S18" s="1">
        <v>396.24215698242188</v>
      </c>
      <c r="T18" s="1">
        <v>29.991458892822266</v>
      </c>
      <c r="U18" s="1">
        <v>40.550186157226563</v>
      </c>
      <c r="V18" s="1">
        <v>56.626575469970703</v>
      </c>
      <c r="W18" s="1">
        <v>76.562408447265625</v>
      </c>
      <c r="X18" s="1">
        <v>300.33023071289063</v>
      </c>
      <c r="Y18" s="1">
        <v>0.1744617223739624</v>
      </c>
      <c r="Z18" s="1">
        <v>0.11318764835596085</v>
      </c>
      <c r="AA18" s="1">
        <v>88.554649353027344</v>
      </c>
      <c r="AB18" s="1">
        <v>9.1159420013427734</v>
      </c>
      <c r="AC18" s="1">
        <v>0.18441975116729736</v>
      </c>
      <c r="AD18" s="1">
        <v>9.1847121715545654E-2</v>
      </c>
      <c r="AE18" s="1">
        <v>9.5597449690103531E-3</v>
      </c>
      <c r="AF18" s="1">
        <v>5.6094568222761154E-2</v>
      </c>
      <c r="AG18" s="1">
        <v>1.9612861797213554E-2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1.1041552599738622</v>
      </c>
      <c r="AP18">
        <f>(U18-T18)/(1000-U18)*AO18</f>
        <v>1.2151207993805424E-2</v>
      </c>
      <c r="AQ18">
        <f>(P18+273.15)</f>
        <v>303.45373954772947</v>
      </c>
      <c r="AR18">
        <f>(O18+273.15)</f>
        <v>304.83336677551267</v>
      </c>
      <c r="AS18">
        <f>(Y18*AK18+Z18*AL18)*AM18</f>
        <v>2.7913874955910245E-2</v>
      </c>
      <c r="AT18">
        <f>((AS18+0.00000010773*(AR18^4-AQ18^4))-AP18*44100)/(L18*0.92*2*29.3+0.00000043092*AQ18^3)</f>
        <v>-4.073963929920879</v>
      </c>
      <c r="AU18">
        <f>0.61365*EXP(17.502*J18/(240.97+J18))</f>
        <v>4.3353474251596333</v>
      </c>
      <c r="AV18">
        <f>AU18*1000/AA18</f>
        <v>48.956745431587265</v>
      </c>
      <c r="AW18">
        <f>(AV18-U18)</f>
        <v>8.4065592743607027</v>
      </c>
      <c r="AX18">
        <f>IF(D18,P18,(O18+P18)/2)</f>
        <v>30.993553161621094</v>
      </c>
      <c r="AY18">
        <f>0.61365*EXP(17.502*AX18/(240.97+AX18))</f>
        <v>4.5097202692290725</v>
      </c>
      <c r="AZ18">
        <f>IF(AW18&lt;&gt;0,(1000-(AV18+U18)/2)/AW18*AP18,0)</f>
        <v>1.3807550679973815</v>
      </c>
      <c r="BA18">
        <f>U18*AA18/1000</f>
        <v>3.5909075163531816</v>
      </c>
      <c r="BB18">
        <f>(AY18-BA18)</f>
        <v>0.91881275287589093</v>
      </c>
      <c r="BC18">
        <f>1/(1.6/F18+1.37/N18)</f>
        <v>0.90493453597549023</v>
      </c>
      <c r="BD18">
        <f>G18*AA18*0.001</f>
        <v>34.681991859781633</v>
      </c>
      <c r="BE18">
        <f>G18/S18</f>
        <v>0.98839828945251529</v>
      </c>
      <c r="BF18">
        <f>(1-AP18*AA18/AU18/F18)*100</f>
        <v>87.822777983059396</v>
      </c>
      <c r="BG18">
        <f>(S18-E18/(N18/1.35))</f>
        <v>396.43985539815077</v>
      </c>
      <c r="BH18">
        <f>E18*BF18/100/BG18</f>
        <v>-1.3886038461343973E-3</v>
      </c>
    </row>
    <row r="19" spans="1:60" x14ac:dyDescent="0.35">
      <c r="A19" s="1" t="s">
        <v>0</v>
      </c>
      <c r="B19" s="1" t="s">
        <v>5210</v>
      </c>
      <c r="K19" s="1">
        <v>2.72</v>
      </c>
    </row>
    <row r="20" spans="1:60" x14ac:dyDescent="0.35">
      <c r="A20" s="1" t="s">
        <v>0</v>
      </c>
      <c r="B20" s="1" t="s">
        <v>5209</v>
      </c>
      <c r="K20" s="1">
        <v>2.72</v>
      </c>
    </row>
    <row r="21" spans="1:60" x14ac:dyDescent="0.35">
      <c r="A21" s="1">
        <v>2</v>
      </c>
      <c r="B21" s="1" t="s">
        <v>5208</v>
      </c>
      <c r="C21" s="1">
        <v>621.00000172108412</v>
      </c>
      <c r="D21" s="1">
        <v>0</v>
      </c>
      <c r="E21">
        <f>(R21-S21*(1000-T21)/(1000-U21))*AO21</f>
        <v>-0.18651041228388196</v>
      </c>
      <c r="F21">
        <f>IF(AZ21&lt;&gt;0,1/(1/AZ21-1/N21),0)</f>
        <v>1.970017955601953</v>
      </c>
      <c r="G21">
        <f>((BC21-AP21/2)*S21-E21)/(BC21+AP21/2)</f>
        <v>391.20121904474405</v>
      </c>
      <c r="H21">
        <f>AP21*1000</f>
        <v>11.444614948509955</v>
      </c>
      <c r="I21">
        <f>(AU21-BA21)</f>
        <v>0.71797649800251984</v>
      </c>
      <c r="J21">
        <f>(P21+AT21*D21)</f>
        <v>30.050683975219727</v>
      </c>
      <c r="K21" s="1"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31.616287231445313</v>
      </c>
      <c r="P21" s="1">
        <v>30.050683975219727</v>
      </c>
      <c r="Q21" s="1">
        <v>31.728950500488281</v>
      </c>
      <c r="R21" s="1">
        <v>400.04110717773438</v>
      </c>
      <c r="S21" s="1">
        <v>396.0909423828125</v>
      </c>
      <c r="T21" s="1">
        <v>30.162591934204102</v>
      </c>
      <c r="U21" s="1">
        <v>40.145847320556641</v>
      </c>
      <c r="V21" s="1">
        <v>57.163520812988281</v>
      </c>
      <c r="W21" s="1">
        <v>76.083580017089844</v>
      </c>
      <c r="X21" s="1">
        <v>299.29754638671875</v>
      </c>
      <c r="Y21" s="1">
        <v>24.246278762817383</v>
      </c>
      <c r="Z21" s="1">
        <v>8.4606349468231201E-2</v>
      </c>
      <c r="AA21" s="1">
        <v>88.5494384765625</v>
      </c>
      <c r="AB21" s="1">
        <v>9.0847740173339844</v>
      </c>
      <c r="AC21" s="1">
        <v>0.20695050060749054</v>
      </c>
      <c r="AD21" s="1">
        <v>3.5881012678146362E-2</v>
      </c>
      <c r="AE21" s="1">
        <v>1.0186731815338135E-2</v>
      </c>
      <c r="AF21" s="1">
        <v>2.713443897664547E-2</v>
      </c>
      <c r="AG21" s="1">
        <v>7.9893982037901878E-3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1.1003586264217597</v>
      </c>
      <c r="AP21">
        <f>(U21-T21)/(1000-U21)*AO21</f>
        <v>1.1444614948509955E-2</v>
      </c>
      <c r="AQ21">
        <f>(P21+273.15)</f>
        <v>303.2006839752197</v>
      </c>
      <c r="AR21">
        <f>(O21+273.15)</f>
        <v>304.76628723144529</v>
      </c>
      <c r="AS21">
        <f>(Y21*AK21+Z21*AL21)*AM21</f>
        <v>3.8794045153393313</v>
      </c>
      <c r="AT21">
        <f>((AS21+0.00000010773*(AR21^4-AQ21^4))-AP21*44100)/(L21*0.92*2*29.3+0.00000043092*AQ21^3)</f>
        <v>-3.7826243728873123</v>
      </c>
      <c r="AU21">
        <f>0.61365*EXP(17.502*J21/(240.97+J21))</f>
        <v>4.2728687354036214</v>
      </c>
      <c r="AV21">
        <f>AU21*1000/AA21</f>
        <v>48.254046653662016</v>
      </c>
      <c r="AW21">
        <f>(AV21-U21)</f>
        <v>8.1081993331053752</v>
      </c>
      <c r="AX21">
        <f>IF(D21,P21,(O21+P21)/2)</f>
        <v>30.83348560333252</v>
      </c>
      <c r="AY21">
        <f>0.61365*EXP(17.502*AX21/(240.97+AX21))</f>
        <v>4.4687228733417825</v>
      </c>
      <c r="AZ21">
        <f>IF(AW21&lt;&gt;0,(1000-(AV21+U21)/2)/AW21*AP21,0)</f>
        <v>1.3490989953633117</v>
      </c>
      <c r="BA21">
        <f>U21*AA21/1000</f>
        <v>3.5548922374011016</v>
      </c>
      <c r="BB21">
        <f>(AY21-BA21)</f>
        <v>0.91383063594068092</v>
      </c>
      <c r="BC21">
        <f>1/(1.6/F21+1.37/N21)</f>
        <v>0.88320281310256077</v>
      </c>
      <c r="BD21">
        <f>G21*AA21*0.001</f>
        <v>34.640648277758814</v>
      </c>
      <c r="BE21">
        <f>G21/S21</f>
        <v>0.9876550488414283</v>
      </c>
      <c r="BF21">
        <f>(1-AP21*AA21/AU21/F21)*100</f>
        <v>87.960810200465303</v>
      </c>
      <c r="BG21">
        <f>(S21-E21/(N21/1.35))</f>
        <v>396.14976681838402</v>
      </c>
      <c r="BH21">
        <f>E21*BF21/100/BG21</f>
        <v>-4.1412638222842297E-4</v>
      </c>
    </row>
    <row r="22" spans="1:60" x14ac:dyDescent="0.35">
      <c r="A22" s="1" t="s">
        <v>0</v>
      </c>
      <c r="B22" s="1" t="s">
        <v>5207</v>
      </c>
      <c r="K22" s="1">
        <v>2.72</v>
      </c>
    </row>
    <row r="23" spans="1:60" x14ac:dyDescent="0.35">
      <c r="A23" s="1" t="s">
        <v>0</v>
      </c>
      <c r="B23" s="1" t="s">
        <v>5206</v>
      </c>
      <c r="K23" s="1">
        <v>2.72</v>
      </c>
    </row>
    <row r="24" spans="1:60" x14ac:dyDescent="0.35">
      <c r="A24" s="1">
        <v>3</v>
      </c>
      <c r="B24" s="1" t="s">
        <v>5205</v>
      </c>
      <c r="C24" s="1">
        <v>827.00000172108412</v>
      </c>
      <c r="D24" s="1">
        <v>0</v>
      </c>
      <c r="E24">
        <f>(R24-S24*(1000-T24)/(1000-U24))*AO24</f>
        <v>0.47083869490894292</v>
      </c>
      <c r="F24">
        <f>IF(AZ24&lt;&gt;0,1/(1/AZ24-1/N24),0)</f>
        <v>1.9284880231469328</v>
      </c>
      <c r="G24">
        <f>((BC24-AP24/2)*S24-E24)/(BC24+AP24/2)</f>
        <v>390.13428213899459</v>
      </c>
      <c r="H24">
        <f>AP24*1000</f>
        <v>10.993048211306553</v>
      </c>
      <c r="I24">
        <f>(AU24-BA24)</f>
        <v>0.70008745009871243</v>
      </c>
      <c r="J24">
        <f>(P24+AT24*D24)</f>
        <v>29.866161346435547</v>
      </c>
      <c r="K24" s="1"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31.505577087402344</v>
      </c>
      <c r="P24" s="1">
        <v>29.866161346435547</v>
      </c>
      <c r="Q24" s="1">
        <v>31.645456314086914</v>
      </c>
      <c r="R24" s="1">
        <v>400.00384521484375</v>
      </c>
      <c r="S24" s="1">
        <v>395.641357421875</v>
      </c>
      <c r="T24" s="1">
        <v>30.287660598754883</v>
      </c>
      <c r="U24" s="1">
        <v>39.840572357177734</v>
      </c>
      <c r="V24" s="1">
        <v>57.760219573974609</v>
      </c>
      <c r="W24" s="1">
        <v>75.978141784667969</v>
      </c>
      <c r="X24" s="1">
        <v>300.53469848632813</v>
      </c>
      <c r="Y24" s="1">
        <v>49.633064270019531</v>
      </c>
      <c r="Z24" s="1">
        <v>1.7149727791547775E-2</v>
      </c>
      <c r="AA24" s="1">
        <v>88.5458984375</v>
      </c>
      <c r="AB24" s="1">
        <v>9.0697488784790039</v>
      </c>
      <c r="AC24" s="1">
        <v>0.2061755508184433</v>
      </c>
      <c r="AD24" s="1">
        <v>2.2137144580483437E-2</v>
      </c>
      <c r="AE24" s="1">
        <v>3.9315735921263695E-3</v>
      </c>
      <c r="AF24" s="1">
        <v>4.3275896459817886E-2</v>
      </c>
      <c r="AG24" s="1">
        <v>8.0047221854329109E-3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1.1049069797291473</v>
      </c>
      <c r="AP24">
        <f>(U24-T24)/(1000-U24)*AO24</f>
        <v>1.0993048211306552E-2</v>
      </c>
      <c r="AQ24">
        <f>(P24+273.15)</f>
        <v>303.01616134643552</v>
      </c>
      <c r="AR24">
        <f>(O24+273.15)</f>
        <v>304.65557708740232</v>
      </c>
      <c r="AS24">
        <f>(Y24*AK24+Z24*AL24)*AM24</f>
        <v>7.9412901057014551</v>
      </c>
      <c r="AT24">
        <f>((AS24+0.00000010773*(AR24^4-AQ24^4))-AP24*44100)/(L24*0.92*2*29.3+0.00000043092*AQ24^3)</f>
        <v>-3.5882489883259612</v>
      </c>
      <c r="AU24">
        <f>0.61365*EXP(17.502*J24/(240.97+J24))</f>
        <v>4.227806723729242</v>
      </c>
      <c r="AV24">
        <f>AU24*1000/AA24</f>
        <v>47.747064498006459</v>
      </c>
      <c r="AW24">
        <f>(AV24-U24)</f>
        <v>7.9064921408287248</v>
      </c>
      <c r="AX24">
        <f>IF(D24,P24,(O24+P24)/2)</f>
        <v>30.685869216918945</v>
      </c>
      <c r="AY24">
        <f>0.61365*EXP(17.502*AX24/(240.97+AX24))</f>
        <v>4.431202692886143</v>
      </c>
      <c r="AZ24">
        <f>IF(AW24&lt;&gt;0,(1000-(AV24+U24)/2)/AW24*AP24,0)</f>
        <v>1.3294923294356229</v>
      </c>
      <c r="BA24">
        <f>U24*AA24/1000</f>
        <v>3.5277192736305296</v>
      </c>
      <c r="BB24">
        <f>(AY24-BA24)</f>
        <v>0.90348341925561337</v>
      </c>
      <c r="BC24">
        <f>1/(1.6/F24+1.37/N24)</f>
        <v>0.86976719825865945</v>
      </c>
      <c r="BD24">
        <f>G24*AA24*0.001</f>
        <v>34.544790523266386</v>
      </c>
      <c r="BE24">
        <f>G24/S24</f>
        <v>0.98608063798292911</v>
      </c>
      <c r="BF24">
        <f>(1-AP24*AA24/AU24/F24)*100</f>
        <v>88.061369517116233</v>
      </c>
      <c r="BG24">
        <f>(S24-E24/(N24/1.35))</f>
        <v>395.49285729186028</v>
      </c>
      <c r="BH24">
        <f>E24*BF24/100/BG24</f>
        <v>1.0483805087972832E-3</v>
      </c>
    </row>
    <row r="25" spans="1:60" x14ac:dyDescent="0.35">
      <c r="A25" s="1" t="s">
        <v>0</v>
      </c>
      <c r="B25" s="1" t="s">
        <v>5204</v>
      </c>
      <c r="K25" s="1">
        <v>2.72</v>
      </c>
    </row>
    <row r="26" spans="1:60" x14ac:dyDescent="0.35">
      <c r="A26" s="1" t="s">
        <v>0</v>
      </c>
      <c r="B26" s="1" t="s">
        <v>5203</v>
      </c>
      <c r="K26" s="1">
        <v>2.72</v>
      </c>
    </row>
    <row r="27" spans="1:60" x14ac:dyDescent="0.35">
      <c r="A27" s="1">
        <v>4</v>
      </c>
      <c r="B27" s="1" t="s">
        <v>5202</v>
      </c>
      <c r="C27" s="1">
        <v>1033.5000017099082</v>
      </c>
      <c r="D27" s="1">
        <v>0</v>
      </c>
      <c r="E27">
        <f>(R27-S27*(1000-T27)/(1000-U27))*AO27</f>
        <v>1.0214549703499085</v>
      </c>
      <c r="F27">
        <f>IF(AZ27&lt;&gt;0,1/(1/AZ27-1/N27),0)</f>
        <v>1.9785367878602309</v>
      </c>
      <c r="G27">
        <f>((BC27-AP27/2)*S27-E27)/(BC27+AP27/2)</f>
        <v>388.9807878071033</v>
      </c>
      <c r="H27">
        <f>AP27*1000</f>
        <v>10.904454507583663</v>
      </c>
      <c r="I27">
        <f>(AU27-BA27)</f>
        <v>0.68232059638982179</v>
      </c>
      <c r="J27">
        <f>(P27+AT27*D27)</f>
        <v>29.807285308837891</v>
      </c>
      <c r="K27" s="1"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31.432806015014648</v>
      </c>
      <c r="P27" s="1">
        <v>29.807285308837891</v>
      </c>
      <c r="Q27" s="1">
        <v>31.575061798095703</v>
      </c>
      <c r="R27" s="1">
        <v>399.79177856445313</v>
      </c>
      <c r="S27" s="1">
        <v>394.958251953125</v>
      </c>
      <c r="T27" s="1">
        <v>30.385629653930664</v>
      </c>
      <c r="U27" s="1">
        <v>39.883075714111328</v>
      </c>
      <c r="V27" s="1">
        <v>58.182426452636719</v>
      </c>
      <c r="W27" s="1">
        <v>76.368141174316406</v>
      </c>
      <c r="X27" s="1">
        <v>299.84039306640625</v>
      </c>
      <c r="Y27" s="1">
        <v>99.836318969726563</v>
      </c>
      <c r="Z27" s="1">
        <v>1.3720029965043068E-2</v>
      </c>
      <c r="AA27" s="1">
        <v>88.5386962890625</v>
      </c>
      <c r="AB27" s="1">
        <v>9.0496349334716797</v>
      </c>
      <c r="AC27" s="1">
        <v>0.20220024883747101</v>
      </c>
      <c r="AD27" s="1">
        <v>2.4162815883755684E-2</v>
      </c>
      <c r="AE27" s="1">
        <v>4.1034719906747341E-3</v>
      </c>
      <c r="AF27" s="1">
        <v>7.3774181306362152E-2</v>
      </c>
      <c r="AG27" s="1">
        <v>9.9233314394950867E-3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1.1023543862735521</v>
      </c>
      <c r="AP27">
        <f>(U27-T27)/(1000-U27)*AO27</f>
        <v>1.0904454507583664E-2</v>
      </c>
      <c r="AQ27">
        <f>(P27+273.15)</f>
        <v>302.95728530883787</v>
      </c>
      <c r="AR27">
        <f>(O27+273.15)</f>
        <v>304.58280601501463</v>
      </c>
      <c r="AS27">
        <f>(Y27*AK27+Z27*AL27)*AM27</f>
        <v>15.97381067811375</v>
      </c>
      <c r="AT27">
        <f>((AS27+0.00000010773*(AR27^4-AQ27^4))-AP27*44100)/(L27*0.92*2*29.3+0.00000043092*AQ27^3)</f>
        <v>-3.4961211462258146</v>
      </c>
      <c r="AU27">
        <f>0.61365*EXP(17.502*J27/(240.97+J27))</f>
        <v>4.213516124115209</v>
      </c>
      <c r="AV27">
        <f>AU27*1000/AA27</f>
        <v>47.589543337738526</v>
      </c>
      <c r="AW27">
        <f>(AV27-U27)</f>
        <v>7.7064676236271978</v>
      </c>
      <c r="AX27">
        <f>IF(D27,P27,(O27+P27)/2)</f>
        <v>30.62004566192627</v>
      </c>
      <c r="AY27">
        <f>0.61365*EXP(17.502*AX27/(240.97+AX27))</f>
        <v>4.4145607562622216</v>
      </c>
      <c r="AZ27">
        <f>IF(AW27&lt;&gt;0,(1000-(AV27+U27)/2)/AW27*AP27,0)</f>
        <v>1.3530886547889884</v>
      </c>
      <c r="BA27">
        <f>U27*AA27/1000</f>
        <v>3.5311955277253873</v>
      </c>
      <c r="BB27">
        <f>(AY27-BA27)</f>
        <v>0.8833652285368343</v>
      </c>
      <c r="BC27">
        <f>1/(1.6/F27+1.37/N27)</f>
        <v>0.88593902679725767</v>
      </c>
      <c r="BD27">
        <f>G27*AA27*0.001</f>
        <v>34.439851833933382</v>
      </c>
      <c r="BE27">
        <f>G27/S27</f>
        <v>0.98486557980125167</v>
      </c>
      <c r="BF27">
        <f>(1-AP27*AA27/AU27/F27)*100</f>
        <v>88.418940900288845</v>
      </c>
      <c r="BG27">
        <f>(S27-E27/(N27/1.35))</f>
        <v>394.63609024988921</v>
      </c>
      <c r="BH27">
        <f>E27*BF27/100/BG27</f>
        <v>2.2885886234704357E-3</v>
      </c>
    </row>
    <row r="28" spans="1:60" x14ac:dyDescent="0.35">
      <c r="A28" s="1" t="s">
        <v>0</v>
      </c>
      <c r="B28" s="1" t="s">
        <v>5201</v>
      </c>
      <c r="K28" s="1">
        <v>2.72</v>
      </c>
    </row>
    <row r="29" spans="1:60" x14ac:dyDescent="0.35">
      <c r="A29" s="1" t="s">
        <v>0</v>
      </c>
      <c r="B29" s="1" t="s">
        <v>5200</v>
      </c>
      <c r="K29" s="1">
        <v>2.72</v>
      </c>
    </row>
    <row r="30" spans="1:60" x14ac:dyDescent="0.35">
      <c r="A30" s="1">
        <v>5</v>
      </c>
      <c r="B30" s="1" t="s">
        <v>5199</v>
      </c>
      <c r="C30" s="1">
        <v>1239.5000017099082</v>
      </c>
      <c r="D30" s="1">
        <v>0</v>
      </c>
      <c r="E30">
        <f>(R30-S30*(1000-T30)/(1000-U30))*AO30</f>
        <v>1.5870396123068924</v>
      </c>
      <c r="F30">
        <f>IF(AZ30&lt;&gt;0,1/(1/AZ30-1/N30),0)</f>
        <v>2.0251569548805364</v>
      </c>
      <c r="G30">
        <f>((BC30-AP30/2)*S30-E30)/(BC30+AP30/2)</f>
        <v>388.13896166595413</v>
      </c>
      <c r="H30">
        <f>AP30*1000</f>
        <v>10.930328265137335</v>
      </c>
      <c r="I30">
        <f>(AU30-BA30)</f>
        <v>0.67311617121152167</v>
      </c>
      <c r="J30">
        <f>(P30+AT30*D30)</f>
        <v>29.799839019775391</v>
      </c>
      <c r="K30" s="1"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31.380420684814453</v>
      </c>
      <c r="P30" s="1">
        <v>29.799839019775391</v>
      </c>
      <c r="Q30" s="1">
        <v>31.522516250610352</v>
      </c>
      <c r="R30" s="1">
        <v>399.99197387695313</v>
      </c>
      <c r="S30" s="1">
        <v>394.64999389648438</v>
      </c>
      <c r="T30" s="1">
        <v>30.468692779541016</v>
      </c>
      <c r="U30" s="1">
        <v>39.96856689453125</v>
      </c>
      <c r="V30" s="1">
        <v>58.512676239013672</v>
      </c>
      <c r="W30" s="1">
        <v>76.756416320800781</v>
      </c>
      <c r="X30" s="1">
        <v>300.44827270507813</v>
      </c>
      <c r="Y30" s="1">
        <v>150.326171875</v>
      </c>
      <c r="Z30" s="1">
        <v>0.14634418487548828</v>
      </c>
      <c r="AA30" s="1">
        <v>88.534461975097656</v>
      </c>
      <c r="AB30" s="1">
        <v>9.0484189987182617</v>
      </c>
      <c r="AC30" s="1">
        <v>0.19243291020393372</v>
      </c>
      <c r="AD30" s="1">
        <v>0.11507747322320938</v>
      </c>
      <c r="AE30" s="1">
        <v>4.9251955933868885E-3</v>
      </c>
      <c r="AF30" s="1">
        <v>3.889816626906395E-2</v>
      </c>
      <c r="AG30" s="1">
        <v>1.5872644260525703E-2</v>
      </c>
      <c r="AH30" s="1">
        <v>0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1.1045892378863165</v>
      </c>
      <c r="AP30">
        <f>(U30-T30)/(1000-U30)*AO30</f>
        <v>1.0930328265137335E-2</v>
      </c>
      <c r="AQ30">
        <f>(P30+273.15)</f>
        <v>302.94983901977537</v>
      </c>
      <c r="AR30">
        <f>(O30+273.15)</f>
        <v>304.53042068481443</v>
      </c>
      <c r="AS30">
        <f>(Y30*AK30+Z30*AL30)*AM30</f>
        <v>24.052186962391715</v>
      </c>
      <c r="AT30">
        <f>((AS30+0.00000010773*(AR30^4-AQ30^4))-AP30*44100)/(L30*0.92*2*29.3+0.00000043092*AQ30^3)</f>
        <v>-3.4459824930978167</v>
      </c>
      <c r="AU30">
        <f>0.61365*EXP(17.502*J30/(240.97+J30))</f>
        <v>4.2117117371345456</v>
      </c>
      <c r="AV30">
        <f>AU30*1000/AA30</f>
        <v>47.571438772838377</v>
      </c>
      <c r="AW30">
        <f>(AV30-U30)</f>
        <v>7.602871878307127</v>
      </c>
      <c r="AX30">
        <f>IF(D30,P30,(O30+P30)/2)</f>
        <v>30.590129852294922</v>
      </c>
      <c r="AY30">
        <f>0.61365*EXP(17.502*AX30/(240.97+AX30))</f>
        <v>4.4070152628944399</v>
      </c>
      <c r="AZ30">
        <f>IF(AW30&lt;&gt;0,(1000-(AV30+U30)/2)/AW30*AP30,0)</f>
        <v>1.3747315400409477</v>
      </c>
      <c r="BA30">
        <f>U30*AA30/1000</f>
        <v>3.5385955659230239</v>
      </c>
      <c r="BB30">
        <f>(AY30-BA30)</f>
        <v>0.86841969697141597</v>
      </c>
      <c r="BC30">
        <f>1/(1.6/F30+1.37/N30)</f>
        <v>0.90079568460991266</v>
      </c>
      <c r="BD30">
        <f>G30*AA30*0.001</f>
        <v>34.363674142668302</v>
      </c>
      <c r="BE30">
        <f>G30/S30</f>
        <v>0.98350175514702254</v>
      </c>
      <c r="BF30">
        <f>(1-AP30*AA30/AU30/F30)*100</f>
        <v>88.654380076452725</v>
      </c>
      <c r="BG30">
        <f>(S30-E30/(N30/1.35))</f>
        <v>394.14944967334719</v>
      </c>
      <c r="BH30">
        <f>E30*BF30/100/BG30</f>
        <v>3.5696615358069231E-3</v>
      </c>
    </row>
    <row r="31" spans="1:60" x14ac:dyDescent="0.35">
      <c r="A31" s="1" t="s">
        <v>0</v>
      </c>
      <c r="B31" s="1" t="s">
        <v>5198</v>
      </c>
      <c r="K31" s="1">
        <v>2.72</v>
      </c>
    </row>
    <row r="32" spans="1:60" x14ac:dyDescent="0.35">
      <c r="A32" s="1" t="s">
        <v>0</v>
      </c>
      <c r="B32" s="1" t="s">
        <v>5197</v>
      </c>
      <c r="K32" s="1">
        <v>2.72</v>
      </c>
    </row>
    <row r="33" spans="1:60" x14ac:dyDescent="0.35">
      <c r="A33" s="1">
        <v>6</v>
      </c>
      <c r="B33" s="1" t="s">
        <v>5196</v>
      </c>
      <c r="C33" s="1">
        <v>1445.5000017099082</v>
      </c>
      <c r="D33" s="1">
        <v>0</v>
      </c>
      <c r="E33">
        <f>(R33-S33*(1000-T33)/(1000-U33))*AO33</f>
        <v>2.0223603741665745</v>
      </c>
      <c r="F33">
        <f>IF(AZ33&lt;&gt;0,1/(1/AZ33-1/N33),0)</f>
        <v>2.2122120910155902</v>
      </c>
      <c r="G33">
        <f>((BC33-AP33/2)*S33-E33)/(BC33+AP33/2)</f>
        <v>387.29071178358276</v>
      </c>
      <c r="H33">
        <f>AP33*1000</f>
        <v>11.258499729623765</v>
      </c>
      <c r="I33">
        <f>(AU33-BA33)</f>
        <v>0.65334032370575157</v>
      </c>
      <c r="J33">
        <f>(P33+AT33*D33)</f>
        <v>29.854450225830078</v>
      </c>
      <c r="K33" s="1"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31.353303909301758</v>
      </c>
      <c r="P33" s="1">
        <v>29.854450225830078</v>
      </c>
      <c r="Q33" s="1">
        <v>31.486989974975586</v>
      </c>
      <c r="R33" s="1">
        <v>399.85104370117188</v>
      </c>
      <c r="S33" s="1">
        <v>393.9892578125</v>
      </c>
      <c r="T33" s="1">
        <v>30.535524368286133</v>
      </c>
      <c r="U33" s="1">
        <v>40.34222412109375</v>
      </c>
      <c r="V33" s="1">
        <v>58.730579376220703</v>
      </c>
      <c r="W33" s="1">
        <v>77.592315673828125</v>
      </c>
      <c r="X33" s="1">
        <v>299.66976928710938</v>
      </c>
      <c r="Y33" s="1">
        <v>298.79522705078125</v>
      </c>
      <c r="Z33" s="1">
        <v>7.2030052542686462E-2</v>
      </c>
      <c r="AA33" s="1">
        <v>88.533058166503906</v>
      </c>
      <c r="AB33" s="1">
        <v>9.0571727752685547</v>
      </c>
      <c r="AC33" s="1">
        <v>0.18667557835578918</v>
      </c>
      <c r="AD33" s="1">
        <v>9.5045812427997589E-2</v>
      </c>
      <c r="AE33" s="1">
        <v>5.6813429109752178E-3</v>
      </c>
      <c r="AF33" s="1">
        <v>5.3102318197488785E-2</v>
      </c>
      <c r="AG33" s="1">
        <v>1.6224287450313568E-2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1.1017270929673135</v>
      </c>
      <c r="AP33">
        <f>(U33-T33)/(1000-U33)*AO33</f>
        <v>1.1258499729623764E-2</v>
      </c>
      <c r="AQ33">
        <f>(P33+273.15)</f>
        <v>303.00445022583006</v>
      </c>
      <c r="AR33">
        <f>(O33+273.15)</f>
        <v>304.50330390930174</v>
      </c>
      <c r="AS33">
        <f>(Y33*AK33+Z33*AL33)*AM33</f>
        <v>47.807235259549998</v>
      </c>
      <c r="AT33">
        <f>((AS33+0.00000010773*(AR33^4-AQ33^4))-AP33*44100)/(L33*0.92*2*29.3+0.00000043092*AQ33^3)</f>
        <v>-3.3806561007261138</v>
      </c>
      <c r="AU33">
        <f>0.61365*EXP(17.502*J33/(240.97+J33))</f>
        <v>4.2249607983846813</v>
      </c>
      <c r="AV33">
        <f>AU33*1000/AA33</f>
        <v>47.721844087197432</v>
      </c>
      <c r="AW33">
        <f>(AV33-U33)</f>
        <v>7.3796199661036823</v>
      </c>
      <c r="AX33">
        <f>IF(D33,P33,(O33+P33)/2)</f>
        <v>30.603877067565918</v>
      </c>
      <c r="AY33">
        <f>0.61365*EXP(17.502*AX33/(240.97+AX33))</f>
        <v>4.4104812478153068</v>
      </c>
      <c r="AZ33">
        <f>IF(AW33&lt;&gt;0,(1000-(AV33+U33)/2)/AW33*AP33,0)</f>
        <v>1.458444355536376</v>
      </c>
      <c r="BA33">
        <f>U33*AA33/1000</f>
        <v>3.5716204746789297</v>
      </c>
      <c r="BB33">
        <f>(AY33-BA33)</f>
        <v>0.83886077313637708</v>
      </c>
      <c r="BC33">
        <f>1/(1.6/F33+1.37/N33)</f>
        <v>0.95847375082280151</v>
      </c>
      <c r="BD33">
        <f>G33*AA33*0.001</f>
        <v>34.288031113682635</v>
      </c>
      <c r="BE33">
        <f>G33/S33</f>
        <v>0.98299815059398121</v>
      </c>
      <c r="BF33">
        <f>(1-AP33*AA33/AU33/F33)*100</f>
        <v>89.335597143295104</v>
      </c>
      <c r="BG33">
        <f>(S33-E33/(N33/1.35))</f>
        <v>393.35141563481216</v>
      </c>
      <c r="BH33">
        <f>E33*BF33/100/BG33</f>
        <v>4.5930627038302495E-3</v>
      </c>
    </row>
    <row r="34" spans="1:60" x14ac:dyDescent="0.35">
      <c r="A34" s="1" t="s">
        <v>0</v>
      </c>
      <c r="B34" s="1" t="s">
        <v>5195</v>
      </c>
      <c r="K34" s="1">
        <v>2.72</v>
      </c>
    </row>
    <row r="35" spans="1:60" x14ac:dyDescent="0.35">
      <c r="A35" s="1" t="s">
        <v>0</v>
      </c>
      <c r="B35" s="1" t="s">
        <v>4456</v>
      </c>
      <c r="K35" s="1">
        <v>2.72</v>
      </c>
    </row>
    <row r="36" spans="1:60" x14ac:dyDescent="0.35">
      <c r="A36" s="1">
        <v>7</v>
      </c>
      <c r="B36" s="1" t="s">
        <v>5194</v>
      </c>
      <c r="C36" s="1">
        <v>1652.0000016987324</v>
      </c>
      <c r="D36" s="1">
        <v>0</v>
      </c>
      <c r="E36">
        <f>(R36-S36*(1000-T36)/(1000-U36))*AO36</f>
        <v>2.3282879978057882</v>
      </c>
      <c r="F36">
        <f>IF(AZ36&lt;&gt;0,1/(1/AZ36-1/N36),0)</f>
        <v>2.468733099099349</v>
      </c>
      <c r="G36">
        <f>((BC36-AP36/2)*S36-E36)/(BC36+AP36/2)</f>
        <v>387.0248621199334</v>
      </c>
      <c r="H36">
        <f>AP36*1000</f>
        <v>11.839922733014706</v>
      </c>
      <c r="I36">
        <f>(AU36-BA36)</f>
        <v>0.63967404590989574</v>
      </c>
      <c r="J36">
        <f>(P36+AT36*D36)</f>
        <v>29.996463775634766</v>
      </c>
      <c r="K36" s="1"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31.345449447631836</v>
      </c>
      <c r="P36" s="1">
        <v>29.996463775634766</v>
      </c>
      <c r="Q36" s="1">
        <v>31.468463897705078</v>
      </c>
      <c r="R36" s="1">
        <v>400.08700561523438</v>
      </c>
      <c r="S36" s="1">
        <v>393.75411987304688</v>
      </c>
      <c r="T36" s="1">
        <v>30.601438522338867</v>
      </c>
      <c r="U36" s="1">
        <v>40.889251708984375</v>
      </c>
      <c r="V36" s="1">
        <v>58.881374359130859</v>
      </c>
      <c r="W36" s="1">
        <v>78.676536560058594</v>
      </c>
      <c r="X36" s="1">
        <v>300.23648071289063</v>
      </c>
      <c r="Y36" s="1">
        <v>500.06411743164063</v>
      </c>
      <c r="Z36" s="1">
        <v>4.6875990927219391E-2</v>
      </c>
      <c r="AA36" s="1">
        <v>88.529632568359375</v>
      </c>
      <c r="AB36" s="1">
        <v>9.0680465698242188</v>
      </c>
      <c r="AC36" s="1">
        <v>0.16705659031867981</v>
      </c>
      <c r="AD36" s="1">
        <v>7.121991366147995E-2</v>
      </c>
      <c r="AE36" s="1">
        <v>6.8079675547778606E-3</v>
      </c>
      <c r="AF36" s="1">
        <v>3.768133744597435E-2</v>
      </c>
      <c r="AG36" s="1">
        <v>1.6801526769995689E-2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1.1038105908562152</v>
      </c>
      <c r="AP36">
        <f>(U36-T36)/(1000-U36)*AO36</f>
        <v>1.1839922733014705E-2</v>
      </c>
      <c r="AQ36">
        <f>(P36+273.15)</f>
        <v>303.14646377563474</v>
      </c>
      <c r="AR36">
        <f>(O36+273.15)</f>
        <v>304.49544944763181</v>
      </c>
      <c r="AS36">
        <f>(Y36*AK36+Z36*AL36)*AM36</f>
        <v>80.010257000693855</v>
      </c>
      <c r="AT36">
        <f>((AS36+0.00000010773*(AR36^4-AQ36^4))-AP36*44100)/(L36*0.92*2*29.3+0.00000043092*AQ36^3)</f>
        <v>-3.3428177166172968</v>
      </c>
      <c r="AU36">
        <f>0.61365*EXP(17.502*J36/(240.97+J36))</f>
        <v>4.2595844757014429</v>
      </c>
      <c r="AV36">
        <f>AU36*1000/AA36</f>
        <v>48.114787694530939</v>
      </c>
      <c r="AW36">
        <f>(AV36-U36)</f>
        <v>7.2255359855465642</v>
      </c>
      <c r="AX36">
        <f>IF(D36,P36,(O36+P36)/2)</f>
        <v>30.670956611633301</v>
      </c>
      <c r="AY36">
        <f>0.61365*EXP(17.502*AX36/(240.97+AX36))</f>
        <v>4.4274276108645214</v>
      </c>
      <c r="AZ36">
        <f>IF(AW36&lt;&gt;0,(1000-(AV36+U36)/2)/AW36*AP36,0)</f>
        <v>1.5657000782935053</v>
      </c>
      <c r="BA36">
        <f>U36*AA36/1000</f>
        <v>3.6199104297915472</v>
      </c>
      <c r="BB36">
        <f>(AY36-BA36)</f>
        <v>0.80751718107297421</v>
      </c>
      <c r="BC36">
        <f>1/(1.6/F36+1.37/N36)</f>
        <v>1.0328731134974403</v>
      </c>
      <c r="BD36">
        <f>G36*AA36*0.001</f>
        <v>34.263168838297652</v>
      </c>
      <c r="BE36">
        <f>G36/S36</f>
        <v>0.98291000039495946</v>
      </c>
      <c r="BF36">
        <f>(1-AP36*AA36/AU36/F36)*100</f>
        <v>90.032272547302867</v>
      </c>
      <c r="BG36">
        <f>(S36-E36/(N36/1.35))</f>
        <v>393.01978967859924</v>
      </c>
      <c r="BH36">
        <f>E36*BF36/100/BG36</f>
        <v>5.3336006250089118E-3</v>
      </c>
    </row>
    <row r="37" spans="1:60" x14ac:dyDescent="0.35">
      <c r="A37" s="1" t="s">
        <v>0</v>
      </c>
      <c r="B37" s="1" t="s">
        <v>5193</v>
      </c>
      <c r="K37" s="1">
        <v>2.72</v>
      </c>
    </row>
    <row r="38" spans="1:60" x14ac:dyDescent="0.35">
      <c r="A38" s="1" t="s">
        <v>0</v>
      </c>
      <c r="B38" s="1" t="s">
        <v>5192</v>
      </c>
      <c r="K38" s="1">
        <v>2.72</v>
      </c>
    </row>
    <row r="39" spans="1:60" x14ac:dyDescent="0.35">
      <c r="A39" s="1">
        <v>8</v>
      </c>
      <c r="B39" s="1" t="s">
        <v>4452</v>
      </c>
      <c r="C39" s="1">
        <v>1859.0000016987324</v>
      </c>
      <c r="D39" s="1">
        <v>0</v>
      </c>
      <c r="E39">
        <f>(R39-S39*(1000-T39)/(1000-U39))*AO39</f>
        <v>3.0009808599264134</v>
      </c>
      <c r="F39">
        <f>IF(AZ39&lt;&gt;0,1/(1/AZ39-1/N39),0)</f>
        <v>2.8369459183012986</v>
      </c>
      <c r="G39">
        <f>((BC39-AP39/2)*S39-E39)/(BC39+AP39/2)</f>
        <v>385.93790867018805</v>
      </c>
      <c r="H39">
        <f>AP39*1000</f>
        <v>12.569571772384281</v>
      </c>
      <c r="I39">
        <f>(AU39-BA39)</f>
        <v>0.62277938944942246</v>
      </c>
      <c r="J39">
        <f>(P39+AT39*D39)</f>
        <v>30.175790786743164</v>
      </c>
      <c r="K39" s="1"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31.352893829345703</v>
      </c>
      <c r="P39" s="1">
        <v>30.175790786743164</v>
      </c>
      <c r="Q39" s="1">
        <v>31.462900161743164</v>
      </c>
      <c r="R39" s="1">
        <v>400.10916137695313</v>
      </c>
      <c r="S39" s="1">
        <v>392.9183349609375</v>
      </c>
      <c r="T39" s="1">
        <v>30.66920280456543</v>
      </c>
      <c r="U39" s="1">
        <v>41.579734802246094</v>
      </c>
      <c r="V39" s="1">
        <v>58.984226226806641</v>
      </c>
      <c r="W39" s="1">
        <v>79.967796325683594</v>
      </c>
      <c r="X39" s="1">
        <v>300.33050537109375</v>
      </c>
      <c r="Y39" s="1">
        <v>749.5189208984375</v>
      </c>
      <c r="Z39" s="1">
        <v>7.3172226548194885E-2</v>
      </c>
      <c r="AA39" s="1">
        <v>88.525794982910156</v>
      </c>
      <c r="AB39" s="1">
        <v>8.9698429107666016</v>
      </c>
      <c r="AC39" s="1">
        <v>0.14493459463119507</v>
      </c>
      <c r="AD39" s="1">
        <v>4.1653301566839218E-2</v>
      </c>
      <c r="AE39" s="1">
        <v>5.5855768732726574E-3</v>
      </c>
      <c r="AF39" s="1">
        <v>1.6758298501372337E-2</v>
      </c>
      <c r="AG39" s="1">
        <v>1.8332095816731453E-2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1.104156269746668</v>
      </c>
      <c r="AP39">
        <f>(U39-T39)/(1000-U39)*AO39</f>
        <v>1.2569571772384281E-2</v>
      </c>
      <c r="AQ39">
        <f>(P39+273.15)</f>
        <v>303.32579078674314</v>
      </c>
      <c r="AR39">
        <f>(O39+273.15)</f>
        <v>304.50289382934568</v>
      </c>
      <c r="AS39">
        <f>(Y39*AK39+Z39*AL39)*AM39</f>
        <v>119.92302466326146</v>
      </c>
      <c r="AT39">
        <f>((AS39+0.00000010773*(AR39^4-AQ39^4))-AP39*44100)/(L39*0.92*2*29.3+0.00000043092*AQ39^3)</f>
        <v>-3.2977466105526241</v>
      </c>
      <c r="AU39">
        <f>0.61365*EXP(17.502*J39/(240.97+J39))</f>
        <v>4.3036584679968346</v>
      </c>
      <c r="AV39">
        <f>AU39*1000/AA39</f>
        <v>48.614739566333775</v>
      </c>
      <c r="AW39">
        <f>(AV39-U39)</f>
        <v>7.0350047640876809</v>
      </c>
      <c r="AX39">
        <f>IF(D39,P39,(O39+P39)/2)</f>
        <v>30.764342308044434</v>
      </c>
      <c r="AY39">
        <f>0.61365*EXP(17.502*AX39/(240.97+AX39))</f>
        <v>4.4511141633722424</v>
      </c>
      <c r="AZ39">
        <f>IF(AW39&lt;&gt;0,(1000-(AV39+U39)/2)/AW39*AP39,0)</f>
        <v>1.706142243731182</v>
      </c>
      <c r="BA39">
        <f>U39*AA39/1000</f>
        <v>3.6808790785474121</v>
      </c>
      <c r="BB39">
        <f>(AY39-BA39)</f>
        <v>0.77023508482483027</v>
      </c>
      <c r="BC39">
        <f>1/(1.6/F39+1.37/N39)</f>
        <v>1.131152347777908</v>
      </c>
      <c r="BD39">
        <f>G39*AA39*0.001</f>
        <v>34.165460179070173</v>
      </c>
      <c r="BE39">
        <f>G39/S39</f>
        <v>0.98223440936793283</v>
      </c>
      <c r="BF39">
        <f>(1-AP39*AA39/AU39/F39)*100</f>
        <v>90.886158701639573</v>
      </c>
      <c r="BG39">
        <f>(S39-E39/(N39/1.35))</f>
        <v>391.9718408586271</v>
      </c>
      <c r="BH39">
        <f>E39*BF39/100/BG39</f>
        <v>6.9583473674637505E-3</v>
      </c>
    </row>
    <row r="40" spans="1:60" x14ac:dyDescent="0.35">
      <c r="A40" s="1" t="s">
        <v>0</v>
      </c>
      <c r="B40" s="1" t="s">
        <v>5191</v>
      </c>
      <c r="K40" s="1">
        <v>2.72</v>
      </c>
    </row>
    <row r="41" spans="1:60" x14ac:dyDescent="0.35">
      <c r="A41" s="1" t="s">
        <v>0</v>
      </c>
      <c r="B41" s="1" t="s">
        <v>5190</v>
      </c>
      <c r="K41" s="1">
        <v>2.72</v>
      </c>
    </row>
    <row r="42" spans="1:60" x14ac:dyDescent="0.35">
      <c r="A42" s="1">
        <v>9</v>
      </c>
      <c r="B42" s="1" t="s">
        <v>5189</v>
      </c>
      <c r="C42" s="1">
        <v>2066.5000016875565</v>
      </c>
      <c r="D42" s="1">
        <v>0</v>
      </c>
      <c r="E42">
        <f>(R42-S42*(1000-T42)/(1000-U42))*AO42</f>
        <v>3.3648558066738938</v>
      </c>
      <c r="F42">
        <f>IF(AZ42&lt;&gt;0,1/(1/AZ42-1/N42),0)</f>
        <v>3.4397366258877144</v>
      </c>
      <c r="G42">
        <f>((BC42-AP42/2)*S42-E42)/(BC42+AP42/2)</f>
        <v>385.41770974034819</v>
      </c>
      <c r="H42">
        <f>AP42*1000</f>
        <v>13.379156480694792</v>
      </c>
      <c r="I42">
        <f>(AU42-BA42)</f>
        <v>0.59263133150469116</v>
      </c>
      <c r="J42">
        <f>(P42+AT42*D42)</f>
        <v>30.325094223022461</v>
      </c>
      <c r="K42" s="1"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31.375677108764648</v>
      </c>
      <c r="P42" s="1">
        <v>30.325094223022461</v>
      </c>
      <c r="Q42" s="1">
        <v>31.469072341918945</v>
      </c>
      <c r="R42" s="1">
        <v>399.94403076171875</v>
      </c>
      <c r="S42" s="1">
        <v>392.14422607421875</v>
      </c>
      <c r="T42" s="1">
        <v>30.735282897949219</v>
      </c>
      <c r="U42" s="1">
        <v>42.340389251708984</v>
      </c>
      <c r="V42" s="1">
        <v>59.031757354736328</v>
      </c>
      <c r="W42" s="1">
        <v>81.321121215820313</v>
      </c>
      <c r="X42" s="1">
        <v>300.30300903320313</v>
      </c>
      <c r="Y42" s="1">
        <v>1001.193359375</v>
      </c>
      <c r="Z42" s="1">
        <v>0.23209770023822784</v>
      </c>
      <c r="AA42" s="1">
        <v>88.521263122558594</v>
      </c>
      <c r="AB42" s="1">
        <v>9.0992889404296875</v>
      </c>
      <c r="AC42" s="1">
        <v>0.13039582967758179</v>
      </c>
      <c r="AD42" s="1">
        <v>8.1824168562889099E-2</v>
      </c>
      <c r="AE42" s="1">
        <v>3.3747788984328508E-3</v>
      </c>
      <c r="AF42" s="1">
        <v>5.0591759383678436E-2</v>
      </c>
      <c r="AG42" s="1">
        <v>2.5303386151790619E-2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1.1040551802691287</v>
      </c>
      <c r="AP42">
        <f>(U42-T42)/(1000-U42)*AO42</f>
        <v>1.3379156480694793E-2</v>
      </c>
      <c r="AQ42">
        <f>(P42+273.15)</f>
        <v>303.47509422302244</v>
      </c>
      <c r="AR42">
        <f>(O42+273.15)</f>
        <v>304.52567710876463</v>
      </c>
      <c r="AS42">
        <f>(Y42*AK42+Z42*AL42)*AM42</f>
        <v>160.19093391945353</v>
      </c>
      <c r="AT42">
        <f>((AS42+0.00000010773*(AR42^4-AQ42^4))-AP42*44100)/(L42*0.92*2*29.3+0.00000043092*AQ42^3)</f>
        <v>-3.2733857631681156</v>
      </c>
      <c r="AU42">
        <f>0.61365*EXP(17.502*J42/(240.97+J42))</f>
        <v>4.3406560691667737</v>
      </c>
      <c r="AV42">
        <f>AU42*1000/AA42</f>
        <v>49.035179978815833</v>
      </c>
      <c r="AW42">
        <f>(AV42-U42)</f>
        <v>6.6947907271068487</v>
      </c>
      <c r="AX42">
        <f>IF(D42,P42,(O42+P42)/2)</f>
        <v>30.850385665893555</v>
      </c>
      <c r="AY42">
        <f>0.61365*EXP(17.502*AX42/(240.97+AX42))</f>
        <v>4.4730360261977093</v>
      </c>
      <c r="AZ42">
        <f>IF(AW42&lt;&gt;0,(1000-(AV42+U42)/2)/AW42*AP42,0)</f>
        <v>1.9071383978254026</v>
      </c>
      <c r="BA42">
        <f>U42*AA42/1000</f>
        <v>3.7480247376620826</v>
      </c>
      <c r="BB42">
        <f>(AY42-BA42)</f>
        <v>0.7250112885356268</v>
      </c>
      <c r="BC42">
        <f>1/(1.6/F42+1.37/N42)</f>
        <v>1.2735295341343635</v>
      </c>
      <c r="BD42">
        <f>G42*AA42*0.001</f>
        <v>34.117662496019278</v>
      </c>
      <c r="BE42">
        <f>G42/S42</f>
        <v>0.98284683061329203</v>
      </c>
      <c r="BF42">
        <f>(1-AP42*AA42/AU42/F42)*100</f>
        <v>92.067761407548815</v>
      </c>
      <c r="BG42">
        <f>(S42-E42/(N42/1.35))</f>
        <v>391.08296766412013</v>
      </c>
      <c r="BH42">
        <f>E42*BF42/100/BG42</f>
        <v>7.9214582887619667E-3</v>
      </c>
    </row>
    <row r="43" spans="1:60" x14ac:dyDescent="0.35">
      <c r="A43" s="1" t="s">
        <v>0</v>
      </c>
      <c r="B43" s="1" t="s">
        <v>5188</v>
      </c>
      <c r="K43" s="1">
        <v>2.72</v>
      </c>
    </row>
    <row r="44" spans="1:60" x14ac:dyDescent="0.35">
      <c r="A44" s="1" t="s">
        <v>0</v>
      </c>
      <c r="B44" s="1" t="s">
        <v>5055</v>
      </c>
      <c r="K44" s="1">
        <v>2.72</v>
      </c>
    </row>
    <row r="45" spans="1:60" x14ac:dyDescent="0.35">
      <c r="A45" s="1">
        <v>10</v>
      </c>
      <c r="B45" s="1" t="s">
        <v>5187</v>
      </c>
      <c r="C45" s="1">
        <v>2274.5000016652048</v>
      </c>
      <c r="D45" s="1">
        <v>0</v>
      </c>
      <c r="E45">
        <f>(R45-S45*(1000-T45)/(1000-U45))*AO45</f>
        <v>3.7414476243784973</v>
      </c>
      <c r="F45">
        <f>IF(AZ45&lt;&gt;0,1/(1/AZ45-1/N45),0)</f>
        <v>4.2517814513288013</v>
      </c>
      <c r="G45">
        <f>((BC45-AP45/2)*S45-E45)/(BC45+AP45/2)</f>
        <v>385.04857690722309</v>
      </c>
      <c r="H45">
        <f>AP45*1000</f>
        <v>14.259056851430099</v>
      </c>
      <c r="I45">
        <f>(AU45-BA45)</f>
        <v>0.56428047307419416</v>
      </c>
      <c r="J45">
        <f>(P45+AT45*D45)</f>
        <v>30.498624801635742</v>
      </c>
      <c r="K45" s="1"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31.416652679443359</v>
      </c>
      <c r="P45" s="1">
        <v>30.498624801635742</v>
      </c>
      <c r="Q45" s="1">
        <v>31.493186950683594</v>
      </c>
      <c r="R45" s="1">
        <v>399.95425415039063</v>
      </c>
      <c r="S45" s="1">
        <v>391.50955200195313</v>
      </c>
      <c r="T45" s="1">
        <v>30.797632217407227</v>
      </c>
      <c r="U45" s="1">
        <v>43.154670715332031</v>
      </c>
      <c r="V45" s="1">
        <v>59.007980346679688</v>
      </c>
      <c r="W45" s="1">
        <v>82.6839599609375</v>
      </c>
      <c r="X45" s="1">
        <v>300.32192993164063</v>
      </c>
      <c r="Y45" s="1">
        <v>1249.6422119140625</v>
      </c>
      <c r="Z45" s="1">
        <v>3.4299795515835285E-3</v>
      </c>
      <c r="AA45" s="1">
        <v>88.512428283691406</v>
      </c>
      <c r="AB45" s="1">
        <v>8.974858283996582</v>
      </c>
      <c r="AC45" s="1">
        <v>0.10962823778390884</v>
      </c>
      <c r="AD45" s="1">
        <v>5.8884311467409134E-2</v>
      </c>
      <c r="AE45" s="1">
        <v>7.3418756946921349E-3</v>
      </c>
      <c r="AF45" s="1">
        <v>9.073929488658905E-2</v>
      </c>
      <c r="AG45" s="1">
        <v>2.2334977984428406E-2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1.1041247423957374</v>
      </c>
      <c r="AP45">
        <f>(U45-T45)/(1000-U45)*AO45</f>
        <v>1.4259056851430099E-2</v>
      </c>
      <c r="AQ45">
        <f>(P45+273.15)</f>
        <v>303.64862480163572</v>
      </c>
      <c r="AR45">
        <f>(O45+273.15)</f>
        <v>304.56665267944334</v>
      </c>
      <c r="AS45">
        <f>(Y45*AK45+Z45*AL45)*AM45</f>
        <v>199.94274943718119</v>
      </c>
      <c r="AT45">
        <f>((AS45+0.00000010773*(AR45^4-AQ45^4))-AP45*44100)/(L45*0.92*2*29.3+0.00000043092*AQ45^3)</f>
        <v>-3.2779143343532096</v>
      </c>
      <c r="AU45">
        <f>0.61365*EXP(17.502*J45/(240.97+J45))</f>
        <v>4.3840051698713385</v>
      </c>
      <c r="AV45">
        <f>AU45*1000/AA45</f>
        <v>49.529825979015655</v>
      </c>
      <c r="AW45">
        <f>(AV45-U45)</f>
        <v>6.3751552636836237</v>
      </c>
      <c r="AX45">
        <f>IF(D45,P45,(O45+P45)/2)</f>
        <v>30.957638740539551</v>
      </c>
      <c r="AY45">
        <f>0.61365*EXP(17.502*AX45/(240.97+AX45))</f>
        <v>4.500493271670555</v>
      </c>
      <c r="AZ45">
        <f>IF(AW45&lt;&gt;0,(1000-(AV45+U45)/2)/AW45*AP45,0)</f>
        <v>2.1330084578626329</v>
      </c>
      <c r="BA45">
        <f>U45*AA45/1000</f>
        <v>3.8197246967971443</v>
      </c>
      <c r="BB45">
        <f>(AY45-BA45)</f>
        <v>0.68076857487341069</v>
      </c>
      <c r="BC45">
        <f>1/(1.6/F45+1.37/N45)</f>
        <v>1.4359970039544323</v>
      </c>
      <c r="BD45">
        <f>G45*AA45*0.001</f>
        <v>34.081584549238016</v>
      </c>
      <c r="BE45">
        <f>G45/S45</f>
        <v>0.98349727340829274</v>
      </c>
      <c r="BF45">
        <f>(1-AP45*AA45/AU45/F45)*100</f>
        <v>93.228996075832825</v>
      </c>
      <c r="BG45">
        <f>(S45-E45/(N45/1.35))</f>
        <v>390.32951844763568</v>
      </c>
      <c r="BH45">
        <f>E45*BF45/100/BG45</f>
        <v>8.9363317250091973E-3</v>
      </c>
    </row>
    <row r="46" spans="1:60" x14ac:dyDescent="0.35">
      <c r="A46" s="1" t="s">
        <v>0</v>
      </c>
      <c r="B46" s="1" t="s">
        <v>5186</v>
      </c>
      <c r="K46" s="1">
        <v>2.72</v>
      </c>
    </row>
    <row r="47" spans="1:60" x14ac:dyDescent="0.35">
      <c r="A47" s="1" t="s">
        <v>0</v>
      </c>
      <c r="B47" s="1" t="s">
        <v>5185</v>
      </c>
      <c r="K47" s="1">
        <v>2.72</v>
      </c>
    </row>
    <row r="48" spans="1:60" x14ac:dyDescent="0.35">
      <c r="A48" s="1">
        <v>11</v>
      </c>
      <c r="B48" s="1" t="s">
        <v>5184</v>
      </c>
      <c r="C48" s="1">
        <v>2483.500001642853</v>
      </c>
      <c r="D48" s="1">
        <v>0</v>
      </c>
      <c r="E48">
        <f>(R48-S48*(1000-T48)/(1000-U48))*AO48</f>
        <v>4.3124969124984176</v>
      </c>
      <c r="F48">
        <f>IF(AZ48&lt;&gt;0,1/(1/AZ48-1/N48),0)</f>
        <v>5.8009604125332901</v>
      </c>
      <c r="G48">
        <f>((BC48-AP48/2)*S48-E48)/(BC48+AP48/2)</f>
        <v>384.49215144476671</v>
      </c>
      <c r="H48">
        <f>AP48*1000</f>
        <v>15.441323810545564</v>
      </c>
      <c r="I48">
        <f>(AU48-BA48)</f>
        <v>0.52870576855595353</v>
      </c>
      <c r="J48">
        <f>(P48+AT48*D48)</f>
        <v>30.736122131347656</v>
      </c>
      <c r="K48" s="1"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31.481645584106445</v>
      </c>
      <c r="P48" s="1">
        <v>30.736122131347656</v>
      </c>
      <c r="Q48" s="1">
        <v>31.531732559204102</v>
      </c>
      <c r="R48" s="1">
        <v>399.99786376953125</v>
      </c>
      <c r="S48" s="1">
        <v>390.6279296875</v>
      </c>
      <c r="T48" s="1">
        <v>30.866130828857422</v>
      </c>
      <c r="U48" s="1">
        <v>44.234272003173828</v>
      </c>
      <c r="V48" s="1">
        <v>58.920539855957031</v>
      </c>
      <c r="W48" s="1">
        <v>84.439064025878906</v>
      </c>
      <c r="X48" s="1">
        <v>300.28515625</v>
      </c>
      <c r="Y48" s="1">
        <v>1600.3211669921875</v>
      </c>
      <c r="Z48" s="1">
        <v>0.24467001855373383</v>
      </c>
      <c r="AA48" s="1">
        <v>88.511436462402344</v>
      </c>
      <c r="AB48" s="1">
        <v>8.9898443222045898</v>
      </c>
      <c r="AC48" s="1">
        <v>9.1971151530742645E-2</v>
      </c>
      <c r="AD48" s="1">
        <v>0.10727907717227936</v>
      </c>
      <c r="AE48" s="1">
        <v>9.0494034811854362E-3</v>
      </c>
      <c r="AF48" s="1">
        <v>4.4457696378231049E-2</v>
      </c>
      <c r="AG48" s="1">
        <v>2.7079436928033829E-2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1.1039895450367645</v>
      </c>
      <c r="AP48">
        <f>(U48-T48)/(1000-U48)*AO48</f>
        <v>1.5441323810545565E-2</v>
      </c>
      <c r="AQ48">
        <f>(P48+273.15)</f>
        <v>303.88612213134763</v>
      </c>
      <c r="AR48">
        <f>(O48+273.15)</f>
        <v>304.63164558410642</v>
      </c>
      <c r="AS48">
        <f>(Y48*AK48+Z48*AL48)*AM48</f>
        <v>256.05138099555552</v>
      </c>
      <c r="AT48">
        <f>((AS48+0.00000010773*(AR48^4-AQ48^4))-AP48*44100)/(L48*0.92*2*29.3+0.00000043092*AQ48^3)</f>
        <v>-3.2623318368969034</v>
      </c>
      <c r="AU48">
        <f>0.61365*EXP(17.502*J48/(240.97+J48))</f>
        <v>4.4439447244254966</v>
      </c>
      <c r="AV48">
        <f>AU48*1000/AA48</f>
        <v>50.207576580379921</v>
      </c>
      <c r="AW48">
        <f>(AV48-U48)</f>
        <v>5.9733045772060933</v>
      </c>
      <c r="AX48">
        <f>IF(D48,P48,(O48+P48)/2)</f>
        <v>31.108883857727051</v>
      </c>
      <c r="AY48">
        <f>0.61365*EXP(17.502*AX48/(240.97+AX48))</f>
        <v>4.5394621075343746</v>
      </c>
      <c r="AZ48">
        <f>IF(AW48&lt;&gt;0,(1000-(AV48+U48)/2)/AW48*AP48,0)</f>
        <v>2.4629867835743835</v>
      </c>
      <c r="BA48">
        <f>U48*AA48/1000</f>
        <v>3.9152389558695431</v>
      </c>
      <c r="BB48">
        <f>(AY48-BA48)</f>
        <v>0.62422315166483155</v>
      </c>
      <c r="BC48">
        <f>1/(1.6/F48+1.37/N48)</f>
        <v>1.6781794562251438</v>
      </c>
      <c r="BD48">
        <f>G48*AA48*0.001</f>
        <v>34.031952632895845</v>
      </c>
      <c r="BE48">
        <f>G48/S48</f>
        <v>0.98429252550466151</v>
      </c>
      <c r="BF48">
        <f>(1-AP48*AA48/AU48/F48)*100</f>
        <v>94.69829731377169</v>
      </c>
      <c r="BG48">
        <f>(S48-E48/(N48/1.35))</f>
        <v>389.26779009167075</v>
      </c>
      <c r="BH48">
        <f>E48*BF48/100/BG48</f>
        <v>1.0491135541636379E-2</v>
      </c>
    </row>
    <row r="49" spans="1:60" x14ac:dyDescent="0.35">
      <c r="A49" s="1" t="s">
        <v>0</v>
      </c>
      <c r="B49" s="1" t="s">
        <v>5183</v>
      </c>
      <c r="K49" s="1">
        <v>2.72</v>
      </c>
    </row>
    <row r="50" spans="1:60" x14ac:dyDescent="0.35">
      <c r="A50" s="1" t="s">
        <v>0</v>
      </c>
      <c r="B50" s="1" t="s">
        <v>5178</v>
      </c>
      <c r="K50" s="1">
        <v>2.72</v>
      </c>
    </row>
    <row r="51" spans="1:60" x14ac:dyDescent="0.35">
      <c r="A51" s="1">
        <v>12</v>
      </c>
      <c r="B51" s="1" t="s">
        <v>5182</v>
      </c>
      <c r="C51" s="1">
        <v>2693.5000016205013</v>
      </c>
      <c r="D51" s="1">
        <v>0</v>
      </c>
      <c r="E51">
        <f>(R51-S51*(1000-T51)/(1000-U51))*AO51</f>
        <v>5.1495981717899912</v>
      </c>
      <c r="F51">
        <f>IF(AZ51&lt;&gt;0,1/(1/AZ51-1/N51),0)</f>
        <v>8.9565621050339992</v>
      </c>
      <c r="G51">
        <f>((BC51-AP51/2)*S51-E51)/(BC51+AP51/2)</f>
        <v>383.70790567738379</v>
      </c>
      <c r="H51">
        <f>AP51*1000</f>
        <v>16.786012484077212</v>
      </c>
      <c r="I51">
        <f>(AU51-BA51)</f>
        <v>0.48823993894486151</v>
      </c>
      <c r="J51">
        <f>(P51+AT51*D51)</f>
        <v>30.998189926147461</v>
      </c>
      <c r="K51" s="1"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31.570562362670898</v>
      </c>
      <c r="P51" s="1">
        <v>30.998189926147461</v>
      </c>
      <c r="Q51" s="1">
        <v>31.594263076782227</v>
      </c>
      <c r="R51" s="1">
        <v>400.09689331054688</v>
      </c>
      <c r="S51" s="1">
        <v>389.51248168945313</v>
      </c>
      <c r="T51" s="1">
        <v>30.940097808837891</v>
      </c>
      <c r="U51" s="1">
        <v>45.450321197509766</v>
      </c>
      <c r="V51" s="1">
        <v>58.761280059814453</v>
      </c>
      <c r="W51" s="1">
        <v>86.319023132324219</v>
      </c>
      <c r="X51" s="1">
        <v>300.35916137695313</v>
      </c>
      <c r="Y51" s="1">
        <v>1999.453369140625</v>
      </c>
      <c r="Z51" s="1">
        <v>6.7455120384693146E-2</v>
      </c>
      <c r="AA51" s="1">
        <v>88.507026672363281</v>
      </c>
      <c r="AB51" s="1">
        <v>8.8911333084106445</v>
      </c>
      <c r="AC51" s="1">
        <v>1.9230406731367111E-2</v>
      </c>
      <c r="AD51" s="1">
        <v>8.4466047585010529E-2</v>
      </c>
      <c r="AE51" s="1">
        <v>1.1515199206769466E-2</v>
      </c>
      <c r="AF51" s="1">
        <v>7.3936626315116882E-2</v>
      </c>
      <c r="AG51" s="1">
        <v>3.4028064459562302E-2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1.1042616227093862</v>
      </c>
      <c r="AP51">
        <f>(U51-T51)/(1000-U51)*AO51</f>
        <v>1.6786012484077212E-2</v>
      </c>
      <c r="AQ51">
        <f>(P51+273.15)</f>
        <v>304.14818992614744</v>
      </c>
      <c r="AR51">
        <f>(O51+273.15)</f>
        <v>304.72056236267088</v>
      </c>
      <c r="AS51">
        <f>(Y51*AK51+Z51*AL51)*AM51</f>
        <v>319.91253191189753</v>
      </c>
      <c r="AT51">
        <f>((AS51+0.00000010773*(AR51^4-AQ51^4))-AP51*44100)/(L51*0.92*2*29.3+0.00000043092*AQ51^3)</f>
        <v>-3.2421526813360484</v>
      </c>
      <c r="AU51">
        <f>0.61365*EXP(17.502*J51/(240.97+J51))</f>
        <v>4.5109127294403368</v>
      </c>
      <c r="AV51">
        <f>AU51*1000/AA51</f>
        <v>50.966718678042426</v>
      </c>
      <c r="AW51">
        <f>(AV51-U51)</f>
        <v>5.5163974805326603</v>
      </c>
      <c r="AX51">
        <f>IF(D51,P51,(O51+P51)/2)</f>
        <v>31.28437614440918</v>
      </c>
      <c r="AY51">
        <f>0.61365*EXP(17.502*AX51/(240.97+AX51))</f>
        <v>4.5850463616980095</v>
      </c>
      <c r="AZ51">
        <f>IF(AW51&lt;&gt;0,(1000-(AV51+U51)/2)/AW51*AP51,0)</f>
        <v>2.8962350379835402</v>
      </c>
      <c r="BA51">
        <f>U51*AA51/1000</f>
        <v>4.0226727904954753</v>
      </c>
      <c r="BB51">
        <f>(AY51-BA51)</f>
        <v>0.56237357120253417</v>
      </c>
      <c r="BC51">
        <f>1/(1.6/F51+1.37/N51)</f>
        <v>2.0051837869346838</v>
      </c>
      <c r="BD51">
        <f>G51*AA51*0.001</f>
        <v>33.960845842184867</v>
      </c>
      <c r="BE51">
        <f>G51/S51</f>
        <v>0.98509784336847739</v>
      </c>
      <c r="BF51">
        <f>(1-AP51*AA51/AU51/F51)*100</f>
        <v>96.322780739241821</v>
      </c>
      <c r="BG51">
        <f>(S51-E51/(N51/1.35))</f>
        <v>387.88832461336057</v>
      </c>
      <c r="BH51">
        <f>E51*BF51/100/BG51</f>
        <v>1.2787794427454202E-2</v>
      </c>
    </row>
    <row r="52" spans="1:60" x14ac:dyDescent="0.35">
      <c r="A52" s="1" t="s">
        <v>0</v>
      </c>
      <c r="B52" s="1" t="s">
        <v>5181</v>
      </c>
    </row>
    <row r="53" spans="1:60" x14ac:dyDescent="0.35">
      <c r="A53" s="1" t="s">
        <v>0</v>
      </c>
      <c r="B53" s="1" t="s">
        <v>5180</v>
      </c>
    </row>
    <row r="54" spans="1:60" x14ac:dyDescent="0.35">
      <c r="A54" s="1" t="s">
        <v>0</v>
      </c>
      <c r="B54" s="1" t="s">
        <v>5179</v>
      </c>
    </row>
    <row r="55" spans="1:60" x14ac:dyDescent="0.35">
      <c r="A55" s="1" t="s">
        <v>0</v>
      </c>
      <c r="B55" s="1" t="s">
        <v>5178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13A5CE-22A1-42C0-A76B-DE20C8C2D1D7}">
  <dimension ref="A1:BD55"/>
  <sheetViews>
    <sheetView zoomScale="51" workbookViewId="0">
      <selection activeCell="K18" sqref="K18:K51"/>
    </sheetView>
  </sheetViews>
  <sheetFormatPr defaultRowHeight="14.5" x14ac:dyDescent="0.35"/>
  <sheetData>
    <row r="1" spans="1:56" x14ac:dyDescent="0.35">
      <c r="A1" s="1" t="s">
        <v>70</v>
      </c>
    </row>
    <row r="2" spans="1:56" x14ac:dyDescent="0.35">
      <c r="A2" s="1" t="s">
        <v>4518</v>
      </c>
    </row>
    <row r="3" spans="1:56" x14ac:dyDescent="0.35">
      <c r="A3" s="1" t="s">
        <v>69</v>
      </c>
      <c r="B3" s="1" t="s">
        <v>68</v>
      </c>
    </row>
    <row r="4" spans="1:56" x14ac:dyDescent="0.35">
      <c r="A4" s="1" t="s">
        <v>67</v>
      </c>
      <c r="B4" s="1" t="s">
        <v>66</v>
      </c>
      <c r="C4" s="1">
        <v>1</v>
      </c>
      <c r="D4" s="1">
        <v>0.15999999642372131</v>
      </c>
    </row>
    <row r="5" spans="1:56" x14ac:dyDescent="0.35">
      <c r="A5" s="1" t="s">
        <v>65</v>
      </c>
      <c r="B5" s="1">
        <v>4</v>
      </c>
    </row>
    <row r="6" spans="1:56" x14ac:dyDescent="0.35">
      <c r="A6" s="1" t="s">
        <v>64</v>
      </c>
      <c r="B6" s="1" t="s">
        <v>63</v>
      </c>
    </row>
    <row r="7" spans="1:56" x14ac:dyDescent="0.35">
      <c r="A7" s="1" t="s">
        <v>0</v>
      </c>
      <c r="B7" s="1" t="s">
        <v>62</v>
      </c>
    </row>
    <row r="9" spans="1:56" x14ac:dyDescent="0.35">
      <c r="A9" s="1" t="s">
        <v>61</v>
      </c>
      <c r="B9" s="1" t="s">
        <v>60</v>
      </c>
      <c r="C9" s="1" t="s">
        <v>59</v>
      </c>
      <c r="D9" s="1" t="s">
        <v>58</v>
      </c>
      <c r="E9" s="1" t="s">
        <v>57</v>
      </c>
      <c r="F9" s="1" t="s">
        <v>56</v>
      </c>
      <c r="G9" s="1" t="s">
        <v>55</v>
      </c>
      <c r="H9" s="1" t="s">
        <v>54</v>
      </c>
      <c r="I9" s="1" t="s">
        <v>53</v>
      </c>
      <c r="J9" s="1" t="s">
        <v>52</v>
      </c>
      <c r="K9" s="1" t="s">
        <v>51</v>
      </c>
      <c r="L9" s="1" t="s">
        <v>50</v>
      </c>
      <c r="M9" s="1" t="s">
        <v>49</v>
      </c>
      <c r="N9" s="1" t="s">
        <v>48</v>
      </c>
      <c r="O9" s="1" t="s">
        <v>47</v>
      </c>
      <c r="P9" s="1" t="s">
        <v>46</v>
      </c>
      <c r="Q9" s="1" t="s">
        <v>45</v>
      </c>
      <c r="R9" s="1" t="s">
        <v>44</v>
      </c>
      <c r="S9" s="1" t="s">
        <v>43</v>
      </c>
      <c r="T9" s="1" t="s">
        <v>42</v>
      </c>
      <c r="U9" s="1" t="s">
        <v>41</v>
      </c>
      <c r="V9" s="1" t="s">
        <v>40</v>
      </c>
      <c r="W9" s="1" t="s">
        <v>39</v>
      </c>
      <c r="X9" s="1" t="s">
        <v>38</v>
      </c>
      <c r="Y9" s="1" t="s">
        <v>37</v>
      </c>
      <c r="Z9" s="1" t="s">
        <v>36</v>
      </c>
      <c r="AA9" s="1" t="s">
        <v>35</v>
      </c>
      <c r="AB9" s="1" t="s">
        <v>34</v>
      </c>
      <c r="AC9" s="1" t="s">
        <v>33</v>
      </c>
      <c r="AD9" s="1" t="s">
        <v>32</v>
      </c>
      <c r="AE9" s="1" t="s">
        <v>31</v>
      </c>
      <c r="AF9" s="1" t="s">
        <v>30</v>
      </c>
      <c r="AG9" s="1" t="s">
        <v>29</v>
      </c>
      <c r="AH9" s="1" t="s">
        <v>28</v>
      </c>
      <c r="AI9" s="1" t="s">
        <v>27</v>
      </c>
      <c r="AJ9" s="1" t="s">
        <v>26</v>
      </c>
      <c r="AK9" s="1" t="s">
        <v>25</v>
      </c>
      <c r="AL9" s="1" t="s">
        <v>24</v>
      </c>
      <c r="AM9" s="1" t="s">
        <v>23</v>
      </c>
      <c r="AN9" s="1" t="s">
        <v>22</v>
      </c>
      <c r="AO9" s="1" t="s">
        <v>21</v>
      </c>
      <c r="AP9" s="1" t="s">
        <v>20</v>
      </c>
      <c r="AQ9" s="1" t="s">
        <v>19</v>
      </c>
      <c r="AR9" s="1" t="s">
        <v>18</v>
      </c>
      <c r="AS9" s="1" t="s">
        <v>17</v>
      </c>
      <c r="AT9" s="1" t="s">
        <v>16</v>
      </c>
      <c r="AU9" s="1" t="s">
        <v>15</v>
      </c>
      <c r="AV9" s="1" t="s">
        <v>14</v>
      </c>
      <c r="AW9" s="1" t="s">
        <v>13</v>
      </c>
      <c r="AX9" s="1" t="s">
        <v>12</v>
      </c>
      <c r="AY9" s="1" t="s">
        <v>11</v>
      </c>
      <c r="AZ9" s="1" t="s">
        <v>10</v>
      </c>
      <c r="BA9" s="1" t="s">
        <v>9</v>
      </c>
      <c r="BB9" s="1" t="s">
        <v>8</v>
      </c>
      <c r="BC9" s="1" t="s">
        <v>7</v>
      </c>
      <c r="BD9" s="1" t="s">
        <v>6</v>
      </c>
    </row>
    <row r="10" spans="1:56" x14ac:dyDescent="0.35">
      <c r="A10" s="1" t="s">
        <v>5</v>
      </c>
      <c r="B10" s="1" t="s">
        <v>5</v>
      </c>
      <c r="C10" s="1" t="s">
        <v>5</v>
      </c>
      <c r="D10" s="1" t="s">
        <v>5</v>
      </c>
      <c r="E10" s="1" t="s">
        <v>4</v>
      </c>
      <c r="F10" s="1" t="s">
        <v>4</v>
      </c>
      <c r="G10" s="1" t="s">
        <v>4</v>
      </c>
      <c r="H10" s="1" t="s">
        <v>4</v>
      </c>
      <c r="I10" s="1" t="s">
        <v>4</v>
      </c>
      <c r="J10" s="1" t="s">
        <v>4</v>
      </c>
      <c r="K10" s="1" t="s">
        <v>5</v>
      </c>
      <c r="L10" s="1" t="s">
        <v>4</v>
      </c>
      <c r="M10" s="1" t="s">
        <v>5</v>
      </c>
      <c r="N10" s="1" t="s">
        <v>4</v>
      </c>
      <c r="O10" s="1" t="s">
        <v>5</v>
      </c>
      <c r="P10" s="1" t="s">
        <v>5</v>
      </c>
      <c r="Q10" s="1" t="s">
        <v>5</v>
      </c>
      <c r="R10" s="1" t="s">
        <v>5</v>
      </c>
      <c r="S10" s="1" t="s">
        <v>5</v>
      </c>
      <c r="T10" s="1" t="s">
        <v>5</v>
      </c>
      <c r="U10" s="1" t="s">
        <v>5</v>
      </c>
      <c r="V10" s="1" t="s">
        <v>5</v>
      </c>
      <c r="W10" s="1" t="s">
        <v>5</v>
      </c>
      <c r="X10" s="1" t="s">
        <v>5</v>
      </c>
      <c r="Y10" s="1" t="s">
        <v>5</v>
      </c>
      <c r="Z10" s="1" t="s">
        <v>5</v>
      </c>
      <c r="AA10" s="1" t="s">
        <v>5</v>
      </c>
      <c r="AB10" s="1" t="s">
        <v>5</v>
      </c>
      <c r="AC10" s="1" t="s">
        <v>5</v>
      </c>
      <c r="AD10" s="1" t="s">
        <v>5</v>
      </c>
      <c r="AE10" s="1" t="s">
        <v>5</v>
      </c>
      <c r="AF10" s="1" t="s">
        <v>5</v>
      </c>
      <c r="AG10" s="1" t="s">
        <v>5</v>
      </c>
      <c r="AH10" s="1" t="s">
        <v>5</v>
      </c>
      <c r="AI10" s="1" t="s">
        <v>5</v>
      </c>
      <c r="AJ10" s="1" t="s">
        <v>5</v>
      </c>
      <c r="AK10" s="1" t="s">
        <v>4</v>
      </c>
      <c r="AL10" s="1" t="s">
        <v>4</v>
      </c>
      <c r="AM10" s="1" t="s">
        <v>4</v>
      </c>
      <c r="AN10" s="1" t="s">
        <v>4</v>
      </c>
      <c r="AO10" s="1" t="s">
        <v>4</v>
      </c>
      <c r="AP10" s="1" t="s">
        <v>4</v>
      </c>
      <c r="AQ10" s="1" t="s">
        <v>4</v>
      </c>
      <c r="AR10" s="1" t="s">
        <v>4</v>
      </c>
      <c r="AS10" s="1" t="s">
        <v>4</v>
      </c>
      <c r="AT10" s="1" t="s">
        <v>4</v>
      </c>
      <c r="AU10" s="1" t="s">
        <v>4</v>
      </c>
      <c r="AV10" s="1" t="s">
        <v>4</v>
      </c>
      <c r="AW10" s="1" t="s">
        <v>4</v>
      </c>
      <c r="AX10" s="1" t="s">
        <v>4</v>
      </c>
      <c r="AY10" s="1" t="s">
        <v>4</v>
      </c>
      <c r="AZ10" s="1" t="s">
        <v>4</v>
      </c>
      <c r="BA10" s="1" t="s">
        <v>4</v>
      </c>
      <c r="BB10" s="1" t="s">
        <v>4</v>
      </c>
      <c r="BC10" s="1" t="s">
        <v>4</v>
      </c>
      <c r="BD10" s="1" t="s">
        <v>4</v>
      </c>
    </row>
    <row r="11" spans="1:56" x14ac:dyDescent="0.35">
      <c r="A11" s="1" t="s">
        <v>0</v>
      </c>
      <c r="B11" s="1" t="s">
        <v>4517</v>
      </c>
    </row>
    <row r="12" spans="1:56" x14ac:dyDescent="0.35">
      <c r="A12" s="1" t="s">
        <v>0</v>
      </c>
      <c r="B12" s="1" t="s">
        <v>4516</v>
      </c>
    </row>
    <row r="13" spans="1:56" x14ac:dyDescent="0.35">
      <c r="A13" s="1" t="s">
        <v>0</v>
      </c>
      <c r="B13" s="1" t="s">
        <v>4515</v>
      </c>
    </row>
    <row r="14" spans="1:56" x14ac:dyDescent="0.35">
      <c r="A14" s="1" t="s">
        <v>0</v>
      </c>
      <c r="B14" s="1" t="s">
        <v>4514</v>
      </c>
    </row>
    <row r="15" spans="1:56" x14ac:dyDescent="0.35">
      <c r="A15" s="1" t="s">
        <v>0</v>
      </c>
      <c r="B15" s="1" t="s">
        <v>4513</v>
      </c>
    </row>
    <row r="16" spans="1:56" x14ac:dyDescent="0.35">
      <c r="A16" s="1" t="s">
        <v>0</v>
      </c>
      <c r="B16" s="1" t="s">
        <v>4512</v>
      </c>
    </row>
    <row r="17" spans="1:56" x14ac:dyDescent="0.35">
      <c r="A17" s="1" t="s">
        <v>0</v>
      </c>
      <c r="B17" s="1" t="s">
        <v>4511</v>
      </c>
    </row>
    <row r="18" spans="1:56" x14ac:dyDescent="0.35">
      <c r="A18" s="1">
        <v>1</v>
      </c>
      <c r="B18" s="1" t="s">
        <v>4510</v>
      </c>
      <c r="C18" s="1">
        <v>423.00000129640102</v>
      </c>
      <c r="D18" s="1">
        <v>0</v>
      </c>
      <c r="E18">
        <f>(R18-S18*(1000-T18)/(1000-U18))*AK18</f>
        <v>-4.9929702601077901</v>
      </c>
      <c r="F18">
        <f>IF(AV18&lt;&gt;0,1/(1/AV18-1/N18),0)</f>
        <v>3.1406690880269412</v>
      </c>
      <c r="G18">
        <f>((AY18-AL18/2)*S18-E18)/(AY18+AL18/2)</f>
        <v>383.51493692106612</v>
      </c>
      <c r="H18">
        <f>AL18*1000</f>
        <v>37.163733493397899</v>
      </c>
      <c r="I18">
        <f>(AQ18-AW18)</f>
        <v>1.7327494380349919</v>
      </c>
      <c r="J18">
        <f>(P18+AP18*D18)</f>
        <v>32.616729736328125</v>
      </c>
      <c r="K18" s="1"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33.339881896972656</v>
      </c>
      <c r="P18" s="1">
        <v>32.616729736328125</v>
      </c>
      <c r="Q18" s="1">
        <v>33.456844329833984</v>
      </c>
      <c r="R18" s="1">
        <v>399.97027587890625</v>
      </c>
      <c r="S18" s="1">
        <v>391.31637573242188</v>
      </c>
      <c r="T18" s="1">
        <v>3.817486047744751</v>
      </c>
      <c r="U18" s="1">
        <v>36.273155212402344</v>
      </c>
      <c r="V18" s="1">
        <v>6.5637764930725098</v>
      </c>
      <c r="W18" s="1">
        <v>62.36798095703125</v>
      </c>
      <c r="X18" s="1">
        <v>300.1591796875</v>
      </c>
      <c r="Y18" s="1">
        <v>-0.17864066362380981</v>
      </c>
      <c r="Z18" s="1">
        <v>6.6285304725170135E-2</v>
      </c>
      <c r="AA18" s="1">
        <v>88.538566589355469</v>
      </c>
      <c r="AB18" s="1">
        <v>236.1912841796875</v>
      </c>
      <c r="AC18" s="1">
        <v>12.496691703796387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1.1035263959099262</v>
      </c>
      <c r="AL18">
        <f>(U18-T18)/(1000-U18)*AK18</f>
        <v>3.7163733493397896E-2</v>
      </c>
      <c r="AM18">
        <f>(P18+273.15)</f>
        <v>305.7667297363281</v>
      </c>
      <c r="AN18">
        <f>(O18+273.15)</f>
        <v>306.48988189697263</v>
      </c>
      <c r="AO18">
        <f>(Y18*AG18+Z18*AH18)*AI18</f>
        <v>-2.8582505540940772E-2</v>
      </c>
      <c r="AP18">
        <f>((AO18+0.00000010773*(AN18^4-AM18^4))-AL18*44100)/(L18*51.4+0.00000043092*AM18^3)</f>
        <v>-13.325373956111545</v>
      </c>
      <c r="AQ18">
        <f>0.61365*EXP(17.502*J18/(240.97+J18))</f>
        <v>4.9443226062143033</v>
      </c>
      <c r="AR18">
        <f>AQ18*1000/AA18</f>
        <v>55.843716435417569</v>
      </c>
      <c r="AS18">
        <f>(AR18-U18)</f>
        <v>19.570561223015225</v>
      </c>
      <c r="AT18">
        <f>IF(D18,P18,(O18+P18)/2)</f>
        <v>32.978305816650391</v>
      </c>
      <c r="AU18">
        <f>0.61365*EXP(17.502*AT18/(240.97+AT18))</f>
        <v>5.0459519564727149</v>
      </c>
      <c r="AV18">
        <f>IF(AS18&lt;&gt;0,(1000-(AR18+U18)/2)/AS18*AL18,0)</f>
        <v>1.81149787455371</v>
      </c>
      <c r="AW18">
        <f>U18*AA18/1000</f>
        <v>3.2115731681793114</v>
      </c>
      <c r="AX18">
        <f>(AU18-AW18)</f>
        <v>1.8343787882934035</v>
      </c>
      <c r="AY18">
        <f>1/(1.6/F18+1.37/N18)</f>
        <v>1.2055265919793661</v>
      </c>
      <c r="AZ18">
        <f>G18*AA18*0.001</f>
        <v>33.955862780598274</v>
      </c>
      <c r="BA18">
        <f>G18/S18</f>
        <v>0.98006360250895741</v>
      </c>
      <c r="BB18">
        <f>(1-AL18*AA18/AQ18/F18)*100</f>
        <v>78.810395836713525</v>
      </c>
      <c r="BC18">
        <f>(S18-E18/(N18/1.35))</f>
        <v>392.89113316167095</v>
      </c>
      <c r="BD18">
        <f>E18*BB18/100/BC18</f>
        <v>-1.0015445231188578E-2</v>
      </c>
    </row>
    <row r="19" spans="1:56" x14ac:dyDescent="0.35">
      <c r="A19" s="1" t="s">
        <v>0</v>
      </c>
      <c r="B19" s="1" t="s">
        <v>4509</v>
      </c>
      <c r="K19" s="1">
        <v>2.72</v>
      </c>
    </row>
    <row r="20" spans="1:56" x14ac:dyDescent="0.35">
      <c r="A20" s="1" t="s">
        <v>0</v>
      </c>
      <c r="B20" s="1" t="s">
        <v>4508</v>
      </c>
      <c r="K20" s="1">
        <v>2.72</v>
      </c>
    </row>
    <row r="21" spans="1:56" x14ac:dyDescent="0.35">
      <c r="A21" s="1">
        <v>2</v>
      </c>
      <c r="B21" s="1" t="s">
        <v>4507</v>
      </c>
      <c r="C21" s="1">
        <v>627.50000130757689</v>
      </c>
      <c r="D21" s="1">
        <v>0</v>
      </c>
      <c r="E21">
        <f>(R21-S21*(1000-T21)/(1000-U21))*AK21</f>
        <v>-4.0202201116122307</v>
      </c>
      <c r="F21">
        <f>IF(AV21&lt;&gt;0,1/(1/AV21-1/N21),0)</f>
        <v>2.7628286606612815</v>
      </c>
      <c r="G21">
        <f>((AY21-AL21/2)*S21-E21)/(AY21+AL21/2)</f>
        <v>382.29043911392432</v>
      </c>
      <c r="H21">
        <f>AL21*1000</f>
        <v>35.552576897859176</v>
      </c>
      <c r="I21">
        <f>(AQ21-AW21)</f>
        <v>1.7893072517796429</v>
      </c>
      <c r="J21">
        <f>(P21+AP21*D21)</f>
        <v>32.531558990478516</v>
      </c>
      <c r="K21" s="1"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33.304542541503906</v>
      </c>
      <c r="P21" s="1">
        <v>32.531558990478516</v>
      </c>
      <c r="Q21" s="1">
        <v>33.449729919433594</v>
      </c>
      <c r="R21" s="1">
        <v>399.99041748046875</v>
      </c>
      <c r="S21" s="1">
        <v>391.0364990234375</v>
      </c>
      <c r="T21" s="1">
        <v>4.2964944839477539</v>
      </c>
      <c r="U21" s="1">
        <v>35.370273590087891</v>
      </c>
      <c r="V21" s="1">
        <v>7.401331901550293</v>
      </c>
      <c r="W21" s="1">
        <v>60.930404663085938</v>
      </c>
      <c r="X21" s="1">
        <v>300.1971435546875</v>
      </c>
      <c r="Y21" s="1">
        <v>25.565780639648438</v>
      </c>
      <c r="Z21" s="1">
        <v>5.905325710773468E-2</v>
      </c>
      <c r="AA21" s="1">
        <v>88.530189514160156</v>
      </c>
      <c r="AB21" s="1">
        <v>235.71757507324219</v>
      </c>
      <c r="AC21" s="1">
        <v>12.402372360229492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1.1036659689510568</v>
      </c>
      <c r="AL21">
        <f>(U21-T21)/(1000-U21)*AK21</f>
        <v>3.5552576897859178E-2</v>
      </c>
      <c r="AM21">
        <f>(P21+273.15)</f>
        <v>305.68155899047849</v>
      </c>
      <c r="AN21">
        <f>(O21+273.15)</f>
        <v>306.45454254150388</v>
      </c>
      <c r="AO21">
        <f>(Y21*AG21+Z21*AH21)*AI21</f>
        <v>4.0905248109133936</v>
      </c>
      <c r="AP21">
        <f>((AO21+0.00000010773*(AN21^4-AM21^4))-AL21*44100)/(L21*51.4+0.00000043092*AM21^3)</f>
        <v>-12.706926857539228</v>
      </c>
      <c r="AQ21">
        <f>0.61365*EXP(17.502*J21/(240.97+J21))</f>
        <v>4.9206442758778177</v>
      </c>
      <c r="AR21">
        <f>AQ21*1000/AA21</f>
        <v>55.581540069907724</v>
      </c>
      <c r="AS21">
        <f>(AR21-U21)</f>
        <v>20.211266479819834</v>
      </c>
      <c r="AT21">
        <f>IF(D21,P21,(O21+P21)/2)</f>
        <v>32.918050765991211</v>
      </c>
      <c r="AU21">
        <f>0.61365*EXP(17.502*AT21/(240.97+AT21))</f>
        <v>5.0288907290666467</v>
      </c>
      <c r="AV21">
        <f>IF(AS21&lt;&gt;0,(1000-(AR21+U21)/2)/AS21*AL21,0)</f>
        <v>1.6790531784422995</v>
      </c>
      <c r="AW21">
        <f>U21*AA21/1000</f>
        <v>3.1313370240981748</v>
      </c>
      <c r="AX21">
        <f>(AU21-AW21)</f>
        <v>1.8975537049684719</v>
      </c>
      <c r="AY21">
        <f>1/(1.6/F21+1.37/N21)</f>
        <v>1.1121193665121467</v>
      </c>
      <c r="AZ21">
        <f>G21*AA21*0.001</f>
        <v>33.844245024207225</v>
      </c>
      <c r="BA21">
        <f>G21/S21</f>
        <v>0.97763364818538601</v>
      </c>
      <c r="BB21">
        <f>(1-AL21*AA21/AQ21/F21)*100</f>
        <v>76.848104384021028</v>
      </c>
      <c r="BC21">
        <f>(S21-E21/(N21/1.35))</f>
        <v>392.30445600258463</v>
      </c>
      <c r="BD21">
        <f>E21*BB21/100/BC21</f>
        <v>-7.8751665971870059E-3</v>
      </c>
    </row>
    <row r="22" spans="1:56" x14ac:dyDescent="0.35">
      <c r="A22" s="1" t="s">
        <v>0</v>
      </c>
      <c r="B22" s="1" t="s">
        <v>4506</v>
      </c>
      <c r="K22" s="1">
        <v>2.72</v>
      </c>
    </row>
    <row r="23" spans="1:56" x14ac:dyDescent="0.35">
      <c r="A23" s="1" t="s">
        <v>0</v>
      </c>
      <c r="B23" s="1" t="s">
        <v>4505</v>
      </c>
      <c r="K23" s="1">
        <v>2.72</v>
      </c>
    </row>
    <row r="24" spans="1:56" x14ac:dyDescent="0.35">
      <c r="A24" s="1">
        <v>3</v>
      </c>
      <c r="B24" s="1" t="s">
        <v>4504</v>
      </c>
      <c r="C24" s="1">
        <v>832.00000131875277</v>
      </c>
      <c r="D24" s="1">
        <v>0</v>
      </c>
      <c r="E24">
        <f>(R24-S24*(1000-T24)/(1000-U24))*AK24</f>
        <v>-3.15745176921217</v>
      </c>
      <c r="F24">
        <f>IF(AV24&lt;&gt;0,1/(1/AV24-1/N24),0)</f>
        <v>2.4476641326613455</v>
      </c>
      <c r="G24">
        <f>((AY24-AL24/2)*S24-E24)/(AY24+AL24/2)</f>
        <v>381.11151910871388</v>
      </c>
      <c r="H24">
        <f>AL24*1000</f>
        <v>33.999506523743868</v>
      </c>
      <c r="I24">
        <f>(AQ24-AW24)</f>
        <v>1.8459027209034815</v>
      </c>
      <c r="J24">
        <f>(P24+AP24*D24)</f>
        <v>32.463710784912109</v>
      </c>
      <c r="K24" s="1"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33.240177154541016</v>
      </c>
      <c r="P24" s="1">
        <v>32.463710784912109</v>
      </c>
      <c r="Q24" s="1">
        <v>33.400886535644531</v>
      </c>
      <c r="R24" s="1">
        <v>399.99465942382813</v>
      </c>
      <c r="S24" s="1">
        <v>390.8150634765625</v>
      </c>
      <c r="T24" s="1">
        <v>4.7759127616882324</v>
      </c>
      <c r="U24" s="1">
        <v>34.521759033203125</v>
      </c>
      <c r="V24" s="1">
        <v>8.2562227249145508</v>
      </c>
      <c r="W24" s="1">
        <v>59.678504943847656</v>
      </c>
      <c r="X24" s="1">
        <v>300.16336059570313</v>
      </c>
      <c r="Y24" s="1">
        <v>50.893840789794922</v>
      </c>
      <c r="Z24" s="1">
        <v>2.4103559553623199E-2</v>
      </c>
      <c r="AA24" s="1">
        <v>88.522422790527344</v>
      </c>
      <c r="AB24" s="1">
        <v>235.69482421875</v>
      </c>
      <c r="AC24" s="1">
        <v>12.297794342041016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1.1035417668959673</v>
      </c>
      <c r="AL24">
        <f>(U24-T24)/(1000-U24)*AK24</f>
        <v>3.3999506523743867E-2</v>
      </c>
      <c r="AM24">
        <f>(P24+273.15)</f>
        <v>305.61371078491209</v>
      </c>
      <c r="AN24">
        <f>(O24+273.15)</f>
        <v>306.39017715454099</v>
      </c>
      <c r="AO24">
        <f>(Y24*AG24+Z24*AH24)*AI24</f>
        <v>8.1430143443566294</v>
      </c>
      <c r="AP24">
        <f>((AO24+0.00000010773*(AN24^4-AM24^4))-AL24*44100)/(L24*51.4+0.00000043092*AM24^3)</f>
        <v>-12.114347218145181</v>
      </c>
      <c r="AQ24">
        <f>0.61365*EXP(17.502*J24/(240.97+J24))</f>
        <v>4.9018524695133951</v>
      </c>
      <c r="AR24">
        <f>AQ24*1000/AA24</f>
        <v>55.374133637448701</v>
      </c>
      <c r="AS24">
        <f>(AR24-U24)</f>
        <v>20.852374604245576</v>
      </c>
      <c r="AT24">
        <f>IF(D24,P24,(O24+P24)/2)</f>
        <v>32.851943969726563</v>
      </c>
      <c r="AU24">
        <f>0.61365*EXP(17.502*AT24/(240.97+AT24))</f>
        <v>5.0102303428102939</v>
      </c>
      <c r="AV24">
        <f>IF(AS24&lt;&gt;0,(1000-(AR24+U24)/2)/AS24*AL24,0)</f>
        <v>1.5571990790188404</v>
      </c>
      <c r="AW24">
        <f>U24*AA24/1000</f>
        <v>3.0559497486099136</v>
      </c>
      <c r="AX24">
        <f>(AU24-AW24)</f>
        <v>1.9542805942003802</v>
      </c>
      <c r="AY24">
        <f>1/(1.6/F24+1.37/N24)</f>
        <v>1.0269556456129187</v>
      </c>
      <c r="AZ24">
        <f>G24*AA24*0.001</f>
        <v>33.736915024881711</v>
      </c>
      <c r="BA24">
        <f>G24/S24</f>
        <v>0.97517100727508021</v>
      </c>
      <c r="BB24">
        <f>(1-AL24*AA24/AQ24/F24)*100</f>
        <v>74.915015021929904</v>
      </c>
      <c r="BC24">
        <f>(S24-E24/(N24/1.35))</f>
        <v>391.81090770795896</v>
      </c>
      <c r="BD24">
        <f>E24*BB24/100/BC24</f>
        <v>-6.0371097911816494E-3</v>
      </c>
    </row>
    <row r="25" spans="1:56" x14ac:dyDescent="0.35">
      <c r="A25" s="1" t="s">
        <v>0</v>
      </c>
      <c r="B25" s="1" t="s">
        <v>4503</v>
      </c>
      <c r="K25" s="1">
        <v>2.72</v>
      </c>
    </row>
    <row r="26" spans="1:56" x14ac:dyDescent="0.35">
      <c r="A26" s="1" t="s">
        <v>0</v>
      </c>
      <c r="B26" s="1" t="s">
        <v>4502</v>
      </c>
      <c r="K26" s="1">
        <v>2.72</v>
      </c>
    </row>
    <row r="27" spans="1:56" x14ac:dyDescent="0.35">
      <c r="A27" s="1">
        <v>4</v>
      </c>
      <c r="B27" s="1" t="s">
        <v>4501</v>
      </c>
      <c r="C27" s="1">
        <v>1036.0000013187528</v>
      </c>
      <c r="D27" s="1">
        <v>0</v>
      </c>
      <c r="E27">
        <f>(R27-S27*(1000-T27)/(1000-U27))*AK27</f>
        <v>-1.7965712469767408</v>
      </c>
      <c r="F27">
        <f>IF(AV27&lt;&gt;0,1/(1/AV27-1/N27),0)</f>
        <v>2.1782495262917312</v>
      </c>
      <c r="G27">
        <f>((AY27-AL27/2)*S27-E27)/(AY27+AL27/2)</f>
        <v>378.79559087944591</v>
      </c>
      <c r="H27">
        <f>AL27*1000</f>
        <v>32.61033541099544</v>
      </c>
      <c r="I27">
        <f>(AQ27-AW27)</f>
        <v>1.9103561267862941</v>
      </c>
      <c r="J27">
        <f>(P27+AP27*D27)</f>
        <v>32.469322204589844</v>
      </c>
      <c r="K27" s="1"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33.197887420654297</v>
      </c>
      <c r="P27" s="1">
        <v>32.469322204589844</v>
      </c>
      <c r="Q27" s="1">
        <v>33.357643127441406</v>
      </c>
      <c r="R27" s="1">
        <v>400.022705078125</v>
      </c>
      <c r="S27" s="1">
        <v>390.12283325195313</v>
      </c>
      <c r="T27" s="1">
        <v>5.2634568214416504</v>
      </c>
      <c r="U27" s="1">
        <v>33.813442230224609</v>
      </c>
      <c r="V27" s="1">
        <v>9.1200542449951172</v>
      </c>
      <c r="W27" s="1">
        <v>58.588958740234375</v>
      </c>
      <c r="X27" s="1">
        <v>300.17828369140625</v>
      </c>
      <c r="Y27" s="1">
        <v>99.818305969238281</v>
      </c>
      <c r="Z27" s="1">
        <v>3.7360209971666336E-2</v>
      </c>
      <c r="AA27" s="1">
        <v>88.516517639160156</v>
      </c>
      <c r="AB27" s="1">
        <v>235.13949584960938</v>
      </c>
      <c r="AC27" s="1">
        <v>12.205543518066406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1.1035966312184051</v>
      </c>
      <c r="AL27">
        <f>(U27-T27)/(1000-U27)*AK27</f>
        <v>3.2610335410995436E-2</v>
      </c>
      <c r="AM27">
        <f>(P27+273.15)</f>
        <v>305.61932220458982</v>
      </c>
      <c r="AN27">
        <f>(O27+273.15)</f>
        <v>306.34788742065427</v>
      </c>
      <c r="AO27">
        <f>(Y27*AG27+Z27*AH27)*AI27</f>
        <v>15.970928598100045</v>
      </c>
      <c r="AP27">
        <f>((AO27+0.00000010773*(AN27^4-AM27^4))-AL27*44100)/(L27*51.4+0.00000043092*AM27^3)</f>
        <v>-11.554231157499112</v>
      </c>
      <c r="AQ27">
        <f>0.61365*EXP(17.502*J27/(240.97+J27))</f>
        <v>4.9034042823986939</v>
      </c>
      <c r="AR27">
        <f>AQ27*1000/AA27</f>
        <v>55.395359116900039</v>
      </c>
      <c r="AS27">
        <f>(AR27-U27)</f>
        <v>21.58191688667543</v>
      </c>
      <c r="AT27">
        <f>IF(D27,P27,(O27+P27)/2)</f>
        <v>32.83360481262207</v>
      </c>
      <c r="AU27">
        <f>0.61365*EXP(17.502*AT27/(240.97+AT27))</f>
        <v>5.0050643200614564</v>
      </c>
      <c r="AV27">
        <f>IF(AS27&lt;&gt;0,(1000-(AR27+U27)/2)/AS27*AL27,0)</f>
        <v>1.4436053622030005</v>
      </c>
      <c r="AW27">
        <f>U27*AA27/1000</f>
        <v>2.9930481556123998</v>
      </c>
      <c r="AX27">
        <f>(AU27-AW27)</f>
        <v>2.0120161644490566</v>
      </c>
      <c r="AY27">
        <f>1/(1.6/F27+1.37/N27)</f>
        <v>0.94822484212062963</v>
      </c>
      <c r="AZ27">
        <f>G27*AA27*0.001</f>
        <v>33.529666601716571</v>
      </c>
      <c r="BA27">
        <f>G27/S27</f>
        <v>0.97096493358748948</v>
      </c>
      <c r="BB27">
        <f>(1-AL27*AA27/AQ27/F27)*100</f>
        <v>72.974467783640321</v>
      </c>
      <c r="BC27">
        <f>(S27-E27/(N27/1.35))</f>
        <v>390.68946268713239</v>
      </c>
      <c r="BD27">
        <f>E27*BB27/100/BC27</f>
        <v>-3.3557042895858138E-3</v>
      </c>
    </row>
    <row r="28" spans="1:56" x14ac:dyDescent="0.35">
      <c r="A28" s="1" t="s">
        <v>0</v>
      </c>
      <c r="B28" s="1" t="s">
        <v>4500</v>
      </c>
      <c r="K28" s="1">
        <v>2.72</v>
      </c>
    </row>
    <row r="29" spans="1:56" x14ac:dyDescent="0.35">
      <c r="A29" s="1" t="s">
        <v>0</v>
      </c>
      <c r="B29" s="1" t="s">
        <v>4499</v>
      </c>
      <c r="K29" s="1">
        <v>2.72</v>
      </c>
    </row>
    <row r="30" spans="1:56" x14ac:dyDescent="0.35">
      <c r="A30" s="1">
        <v>5</v>
      </c>
      <c r="B30" s="1" t="s">
        <v>4498</v>
      </c>
      <c r="C30" s="1">
        <v>1240.0000013187528</v>
      </c>
      <c r="D30" s="1">
        <v>0</v>
      </c>
      <c r="E30">
        <f>(R30-S30*(1000-T30)/(1000-U30))*AK30</f>
        <v>-0.77549254345154395</v>
      </c>
      <c r="F30">
        <f>IF(AV30&lt;&gt;0,1/(1/AV30-1/N30),0)</f>
        <v>1.9252088071015119</v>
      </c>
      <c r="G30">
        <f>((AY30-AL30/2)*S30-E30)/(AY30+AL30/2)</f>
        <v>376.87970740510281</v>
      </c>
      <c r="H30">
        <f>AL30*1000</f>
        <v>31.124877942432974</v>
      </c>
      <c r="I30">
        <f>(AQ30-AW30)</f>
        <v>1.9828805468723778</v>
      </c>
      <c r="J30">
        <f>(P30+AP30*D30)</f>
        <v>32.477382659912109</v>
      </c>
      <c r="K30" s="1"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33.167633056640625</v>
      </c>
      <c r="P30" s="1">
        <v>32.477382659912109</v>
      </c>
      <c r="Q30" s="1">
        <v>33.325416564941406</v>
      </c>
      <c r="R30" s="1">
        <v>400.00912475585938</v>
      </c>
      <c r="S30" s="1">
        <v>389.72036743164063</v>
      </c>
      <c r="T30" s="1">
        <v>5.7483916282653809</v>
      </c>
      <c r="U30" s="1">
        <v>33.020553588867188</v>
      </c>
      <c r="V30" s="1">
        <v>9.9768524169921875</v>
      </c>
      <c r="W30" s="1">
        <v>57.310150146484375</v>
      </c>
      <c r="X30" s="1">
        <v>300.1748046875</v>
      </c>
      <c r="Y30" s="1">
        <v>149.02952575683594</v>
      </c>
      <c r="Z30" s="1">
        <v>8.9183695614337921E-2</v>
      </c>
      <c r="AA30" s="1">
        <v>88.513160705566406</v>
      </c>
      <c r="AB30" s="1">
        <v>234.98310852050781</v>
      </c>
      <c r="AC30" s="1">
        <v>12.109705924987793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1.1035838407628675</v>
      </c>
      <c r="AL30">
        <f>(U30-T30)/(1000-U30)*AK30</f>
        <v>3.1124877942432974E-2</v>
      </c>
      <c r="AM30">
        <f>(P30+273.15)</f>
        <v>305.62738265991209</v>
      </c>
      <c r="AN30">
        <f>(O30+273.15)</f>
        <v>306.3176330566406</v>
      </c>
      <c r="AO30">
        <f>(Y30*AG30+Z30*AH30)*AI30</f>
        <v>23.844723588122633</v>
      </c>
      <c r="AP30">
        <f>((AO30+0.00000010773*(AN30^4-AM30^4))-AL30*44100)/(L30*51.4+0.00000043092*AM30^3)</f>
        <v>-10.958027656628305</v>
      </c>
      <c r="AQ30">
        <f>0.61365*EXP(17.502*J30/(240.97+J30))</f>
        <v>4.9056341132705468</v>
      </c>
      <c r="AR30">
        <f>AQ30*1000/AA30</f>
        <v>55.422652113721675</v>
      </c>
      <c r="AS30">
        <f>(AR30-U30)</f>
        <v>22.402098524854487</v>
      </c>
      <c r="AT30">
        <f>IF(D30,P30,(O30+P30)/2)</f>
        <v>32.822507858276367</v>
      </c>
      <c r="AU30">
        <f>0.61365*EXP(17.502*AT30/(240.97+AT30))</f>
        <v>5.001940630689715</v>
      </c>
      <c r="AV30">
        <f>IF(AS30&lt;&gt;0,(1000-(AR30+U30)/2)/AS30*AL30,0)</f>
        <v>1.3279330022704166</v>
      </c>
      <c r="AW30">
        <f>U30*AA30/1000</f>
        <v>2.922753566398169</v>
      </c>
      <c r="AX30">
        <f>(AU30-AW30)</f>
        <v>2.079187064291546</v>
      </c>
      <c r="AY30">
        <f>1/(1.6/F30+1.37/N30)</f>
        <v>0.86869945263498016</v>
      </c>
      <c r="AZ30">
        <f>G30*AA30*0.001</f>
        <v>33.358814108214716</v>
      </c>
      <c r="BA30">
        <f>G30/S30</f>
        <v>0.96705160648605271</v>
      </c>
      <c r="BB30">
        <f>(1-AL30*AA30/AQ30/F30)*100</f>
        <v>70.829591349471016</v>
      </c>
      <c r="BC30">
        <f>(S30-E30/(N30/1.35))</f>
        <v>389.96495383622721</v>
      </c>
      <c r="BD30">
        <f>E30*BB30/100/BC30</f>
        <v>-1.4085322131358164E-3</v>
      </c>
    </row>
    <row r="31" spans="1:56" x14ac:dyDescent="0.35">
      <c r="A31" s="1" t="s">
        <v>0</v>
      </c>
      <c r="B31" s="1" t="s">
        <v>4497</v>
      </c>
      <c r="K31" s="1">
        <v>2.72</v>
      </c>
    </row>
    <row r="32" spans="1:56" x14ac:dyDescent="0.35">
      <c r="A32" s="1" t="s">
        <v>0</v>
      </c>
      <c r="B32" s="1" t="s">
        <v>4496</v>
      </c>
      <c r="K32" s="1">
        <v>2.72</v>
      </c>
    </row>
    <row r="33" spans="1:56" x14ac:dyDescent="0.35">
      <c r="A33" s="1">
        <v>6</v>
      </c>
      <c r="B33" s="1" t="s">
        <v>4495</v>
      </c>
      <c r="C33" s="1">
        <v>1444.0000013187528</v>
      </c>
      <c r="D33" s="1">
        <v>0</v>
      </c>
      <c r="E33">
        <f>(R33-S33*(1000-T33)/(1000-U33))*AK33</f>
        <v>0.46840674842132946</v>
      </c>
      <c r="F33">
        <f>IF(AV33&lt;&gt;0,1/(1/AV33-1/N33),0)</f>
        <v>1.7979506094304114</v>
      </c>
      <c r="G33">
        <f>((AY33-AL33/2)*S33-E33)/(AY33+AL33/2)</f>
        <v>374.435822858417</v>
      </c>
      <c r="H33">
        <f>AL33*1000</f>
        <v>30.23708434602305</v>
      </c>
      <c r="I33">
        <f>(AQ33-AW33)</f>
        <v>2.0203151725025323</v>
      </c>
      <c r="J33">
        <f>(P33+AP33*D33)</f>
        <v>32.515403747558594</v>
      </c>
      <c r="K33" s="1"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33.159461975097656</v>
      </c>
      <c r="P33" s="1">
        <v>32.515403747558594</v>
      </c>
      <c r="Q33" s="1">
        <v>33.309494018554688</v>
      </c>
      <c r="R33" s="1">
        <v>400.04852294921875</v>
      </c>
      <c r="S33" s="1">
        <v>388.96749877929688</v>
      </c>
      <c r="T33" s="1">
        <v>6.2196846008300781</v>
      </c>
      <c r="U33" s="1">
        <v>32.720413208007813</v>
      </c>
      <c r="V33" s="1">
        <v>10.798514366149902</v>
      </c>
      <c r="W33" s="1">
        <v>56.808643341064453</v>
      </c>
      <c r="X33" s="1">
        <v>300.1947021484375</v>
      </c>
      <c r="Y33" s="1">
        <v>299.23196411132813</v>
      </c>
      <c r="Z33" s="1">
        <v>8.7976083159446716E-2</v>
      </c>
      <c r="AA33" s="1">
        <v>88.502822875976563</v>
      </c>
      <c r="AB33" s="1">
        <v>234.50914001464844</v>
      </c>
      <c r="AC33" s="1">
        <v>12.08076286315918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1.1036569931927847</v>
      </c>
      <c r="AL33">
        <f>(U33-T33)/(1000-U33)*AK33</f>
        <v>3.0237084346023051E-2</v>
      </c>
      <c r="AM33">
        <f>(P33+273.15)</f>
        <v>305.66540374755857</v>
      </c>
      <c r="AN33">
        <f>(O33+273.15)</f>
        <v>306.30946197509763</v>
      </c>
      <c r="AO33">
        <f>(Y33*AG33+Z33*AH33)*AI33</f>
        <v>47.877113187675604</v>
      </c>
      <c r="AP33">
        <f>((AO33+0.00000010773*(AN33^4-AM33^4))-AL33*44100)/(L33*51.4+0.00000043092*AM33^3)</f>
        <v>-10.445684991898304</v>
      </c>
      <c r="AQ33">
        <f>0.61365*EXP(17.502*J33/(240.97+J33))</f>
        <v>4.916164107079612</v>
      </c>
      <c r="AR33">
        <f>AQ33*1000/AA33</f>
        <v>55.548105103595162</v>
      </c>
      <c r="AS33">
        <f>(AR33-U33)</f>
        <v>22.82769189558735</v>
      </c>
      <c r="AT33">
        <f>IF(D33,P33,(O33+P33)/2)</f>
        <v>32.837432861328125</v>
      </c>
      <c r="AU33">
        <f>0.61365*EXP(17.502*AT33/(240.97+AT33))</f>
        <v>5.0061422738502142</v>
      </c>
      <c r="AV33">
        <f>IF(AS33&lt;&gt;0,(1000-(AR33+U33)/2)/AS33*AL33,0)</f>
        <v>1.2661198145471197</v>
      </c>
      <c r="AW33">
        <f>U33*AA33/1000</f>
        <v>2.8958489345770797</v>
      </c>
      <c r="AX33">
        <f>(AU33-AW33)</f>
        <v>2.1102933392731344</v>
      </c>
      <c r="AY33">
        <f>1/(1.6/F33+1.37/N33)</f>
        <v>0.82646710035431747</v>
      </c>
      <c r="AZ33">
        <f>G33*AA33*0.001</f>
        <v>33.138627308859014</v>
      </c>
      <c r="BA33">
        <f>G33/S33</f>
        <v>0.96264038520831463</v>
      </c>
      <c r="BB33">
        <f>(1-AL33*AA33/AQ33/F33)*100</f>
        <v>69.724389765479259</v>
      </c>
      <c r="BC33">
        <f>(S33-E33/(N33/1.35))</f>
        <v>388.81976567283715</v>
      </c>
      <c r="BD33">
        <f>E33*BB33/100/BC33</f>
        <v>8.3996179153068026E-4</v>
      </c>
    </row>
    <row r="34" spans="1:56" x14ac:dyDescent="0.35">
      <c r="A34" s="1" t="s">
        <v>0</v>
      </c>
      <c r="B34" s="1" t="s">
        <v>4494</v>
      </c>
      <c r="K34" s="1">
        <v>2.72</v>
      </c>
    </row>
    <row r="35" spans="1:56" x14ac:dyDescent="0.35">
      <c r="A35" s="1" t="s">
        <v>0</v>
      </c>
      <c r="B35" s="1" t="s">
        <v>4493</v>
      </c>
      <c r="K35" s="1">
        <v>2.72</v>
      </c>
    </row>
    <row r="36" spans="1:56" x14ac:dyDescent="0.35">
      <c r="A36" s="1">
        <v>7</v>
      </c>
      <c r="B36" s="1" t="s">
        <v>4492</v>
      </c>
      <c r="C36" s="1">
        <v>1648.0000013187528</v>
      </c>
      <c r="D36" s="1">
        <v>0</v>
      </c>
      <c r="E36">
        <f>(R36-S36*(1000-T36)/(1000-U36))*AK36</f>
        <v>1.1291596258111118</v>
      </c>
      <c r="F36">
        <f>IF(AV36&lt;&gt;0,1/(1/AV36-1/N36),0)</f>
        <v>1.7811108603497476</v>
      </c>
      <c r="G36">
        <f>((AY36-AL36/2)*S36-E36)/(AY36+AL36/2)</f>
        <v>373.23140943036685</v>
      </c>
      <c r="H36">
        <f>AL36*1000</f>
        <v>29.978892589619168</v>
      </c>
      <c r="I36">
        <f>(AQ36-AW36)</f>
        <v>2.015864313290141</v>
      </c>
      <c r="J36">
        <f>(P36+AP36*D36)</f>
        <v>32.573482513427734</v>
      </c>
      <c r="K36" s="1"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33.173427581787109</v>
      </c>
      <c r="P36" s="1">
        <v>32.573482513427734</v>
      </c>
      <c r="Q36" s="1">
        <v>33.311187744140625</v>
      </c>
      <c r="R36" s="1">
        <v>400.096923828125</v>
      </c>
      <c r="S36" s="1">
        <v>388.5189208984375</v>
      </c>
      <c r="T36" s="1">
        <v>6.6830081939697266</v>
      </c>
      <c r="U36" s="1">
        <v>32.954418182373047</v>
      </c>
      <c r="V36" s="1">
        <v>11.593297004699707</v>
      </c>
      <c r="W36" s="1">
        <v>57.167423248291016</v>
      </c>
      <c r="X36" s="1">
        <v>300.15670776367188</v>
      </c>
      <c r="Y36" s="1">
        <v>500.7508544921875</v>
      </c>
      <c r="Z36" s="1">
        <v>0.16752602159976959</v>
      </c>
      <c r="AA36" s="1">
        <v>88.498687744140625</v>
      </c>
      <c r="AB36" s="1">
        <v>234.40866088867188</v>
      </c>
      <c r="AC36" s="1">
        <v>12.110735893249512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1.1035173079546758</v>
      </c>
      <c r="AL36">
        <f>(U36-T36)/(1000-U36)*AK36</f>
        <v>2.997889258961917E-2</v>
      </c>
      <c r="AM36">
        <f>(P36+273.15)</f>
        <v>305.72348251342771</v>
      </c>
      <c r="AN36">
        <f>(O36+273.15)</f>
        <v>306.32342758178709</v>
      </c>
      <c r="AO36">
        <f>(Y36*AG36+Z36*AH36)*AI36</f>
        <v>80.120134927925392</v>
      </c>
      <c r="AP36">
        <f>((AO36+0.00000010773*(AN36^4-AM36^4))-AL36*44100)/(L36*51.4+0.00000043092*AM36^3)</f>
        <v>-10.092830844647445</v>
      </c>
      <c r="AQ36">
        <f>0.61365*EXP(17.502*J36/(240.97+J36))</f>
        <v>4.9322870778018038</v>
      </c>
      <c r="AR36">
        <f>AQ36*1000/AA36</f>
        <v>55.732883769549048</v>
      </c>
      <c r="AS36">
        <f>(AR36-U36)</f>
        <v>22.778465587176001</v>
      </c>
      <c r="AT36">
        <f>IF(D36,P36,(O36+P36)/2)</f>
        <v>32.873455047607422</v>
      </c>
      <c r="AU36">
        <f>0.61365*EXP(17.502*AT36/(240.97+AT36))</f>
        <v>5.0162957876311012</v>
      </c>
      <c r="AV36">
        <f>IF(AS36&lt;&gt;0,(1000-(AR36+U36)/2)/AS36*AL36,0)</f>
        <v>1.257745783197469</v>
      </c>
      <c r="AW36">
        <f>U36*AA36/1000</f>
        <v>2.9164227645116627</v>
      </c>
      <c r="AX36">
        <f>(AU36-AW36)</f>
        <v>2.0998730231194385</v>
      </c>
      <c r="AY36">
        <f>1/(1.6/F36+1.37/N36)</f>
        <v>0.82075982860483876</v>
      </c>
      <c r="AZ36">
        <f>G36*AA36*0.001</f>
        <v>33.030489959483539</v>
      </c>
      <c r="BA36">
        <f>G36/S36</f>
        <v>0.96065182248339731</v>
      </c>
      <c r="BB36">
        <f>(1-AL36*AA36/AQ36/F36)*100</f>
        <v>69.799570517173493</v>
      </c>
      <c r="BC36">
        <f>(S36-E36/(N36/1.35))</f>
        <v>388.16278969458057</v>
      </c>
      <c r="BD36">
        <f>E36*BB36/100/BC36</f>
        <v>2.0304588440577236E-3</v>
      </c>
    </row>
    <row r="37" spans="1:56" x14ac:dyDescent="0.35">
      <c r="A37" s="1" t="s">
        <v>0</v>
      </c>
      <c r="B37" s="1" t="s">
        <v>4491</v>
      </c>
      <c r="K37" s="1">
        <v>2.72</v>
      </c>
    </row>
    <row r="38" spans="1:56" x14ac:dyDescent="0.35">
      <c r="A38" s="1" t="s">
        <v>0</v>
      </c>
      <c r="B38" s="1" t="s">
        <v>4490</v>
      </c>
      <c r="K38" s="1">
        <v>2.72</v>
      </c>
    </row>
    <row r="39" spans="1:56" x14ac:dyDescent="0.35">
      <c r="A39" s="1">
        <v>8</v>
      </c>
      <c r="B39" s="1" t="s">
        <v>4489</v>
      </c>
      <c r="C39" s="1">
        <v>1852.0000013187528</v>
      </c>
      <c r="D39" s="1">
        <v>0</v>
      </c>
      <c r="E39">
        <f>(R39-S39*(1000-T39)/(1000-U39))*AK39</f>
        <v>1.6114947425004407</v>
      </c>
      <c r="F39">
        <f>IF(AV39&lt;&gt;0,1/(1/AV39-1/N39),0)</f>
        <v>1.8360455938614839</v>
      </c>
      <c r="G39">
        <f>((AY39-AL39/2)*S39-E39)/(AY39+AL39/2)</f>
        <v>372.42982638470789</v>
      </c>
      <c r="H39">
        <f>AL39*1000</f>
        <v>30.198270286839701</v>
      </c>
      <c r="I39">
        <f>(AQ39-AW39)</f>
        <v>1.9865418459896946</v>
      </c>
      <c r="J39">
        <f>(P39+AP39*D39)</f>
        <v>32.673107147216797</v>
      </c>
      <c r="K39" s="1"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33.210720062255859</v>
      </c>
      <c r="P39" s="1">
        <v>32.673107147216797</v>
      </c>
      <c r="Q39" s="1">
        <v>33.335708618164063</v>
      </c>
      <c r="R39" s="1">
        <v>400.10906982421875</v>
      </c>
      <c r="S39" s="1">
        <v>388.03115844726563</v>
      </c>
      <c r="T39" s="1">
        <v>7.1586813926696777</v>
      </c>
      <c r="U39" s="1">
        <v>33.602268218994141</v>
      </c>
      <c r="V39" s="1">
        <v>12.391477584838867</v>
      </c>
      <c r="W39" s="1">
        <v>58.164585113525391</v>
      </c>
      <c r="X39" s="1">
        <v>300.18328857421875</v>
      </c>
      <c r="Y39" s="1">
        <v>751.19757080078125</v>
      </c>
      <c r="Z39" s="1">
        <v>4.579867422580719E-2</v>
      </c>
      <c r="AA39" s="1">
        <v>88.491310119628906</v>
      </c>
      <c r="AB39" s="1">
        <v>234.4559326171875</v>
      </c>
      <c r="AC39" s="1">
        <v>12.206315040588379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1.1036150315228628</v>
      </c>
      <c r="AL39">
        <f>(U39-T39)/(1000-U39)*AK39</f>
        <v>3.0198270286839701E-2</v>
      </c>
      <c r="AM39">
        <f>(P39+273.15)</f>
        <v>305.82310714721677</v>
      </c>
      <c r="AN39">
        <f>(O39+273.15)</f>
        <v>306.36072006225584</v>
      </c>
      <c r="AO39">
        <f>(Y39*AG39+Z39*AH39)*AI39</f>
        <v>120.19160864163314</v>
      </c>
      <c r="AP39">
        <f>((AO39+0.00000010773*(AN39^4-AM39^4))-AL39*44100)/(L39*51.4+0.00000043092*AM39^3)</f>
        <v>-9.8496117987427549</v>
      </c>
      <c r="AQ39">
        <f>0.61365*EXP(17.502*J39/(240.97+J39))</f>
        <v>4.9600505836796556</v>
      </c>
      <c r="AR39">
        <f>AQ39*1000/AA39</f>
        <v>56.051273023015519</v>
      </c>
      <c r="AS39">
        <f>(AR39-U39)</f>
        <v>22.449004804021378</v>
      </c>
      <c r="AT39">
        <f>IF(D39,P39,(O39+P39)/2)</f>
        <v>32.941913604736328</v>
      </c>
      <c r="AU39">
        <f>0.61365*EXP(17.502*AT39/(240.97+AT39))</f>
        <v>5.0356414831819984</v>
      </c>
      <c r="AV39">
        <f>IF(AS39&lt;&gt;0,(1000-(AR39+U39)/2)/AS39*AL39,0)</f>
        <v>1.2848934553380911</v>
      </c>
      <c r="AW39">
        <f>U39*AA39/1000</f>
        <v>2.9735087376899609</v>
      </c>
      <c r="AX39">
        <f>(AU39-AW39)</f>
        <v>2.0621327454920375</v>
      </c>
      <c r="AY39">
        <f>1/(1.6/F39+1.37/N39)</f>
        <v>0.83927435627121139</v>
      </c>
      <c r="AZ39">
        <f>G39*AA39*0.001</f>
        <v>32.956803264408734</v>
      </c>
      <c r="BA39">
        <f>G39/S39</f>
        <v>0.95979361006732666</v>
      </c>
      <c r="BB39">
        <f>(1-AL39*AA39/AQ39/F39)*100</f>
        <v>70.656418128443974</v>
      </c>
      <c r="BC39">
        <f>(S39-E39/(N39/1.35))</f>
        <v>387.52290120042721</v>
      </c>
      <c r="BD39">
        <f>E39*BB39/100/BC39</f>
        <v>2.9382120639887175E-3</v>
      </c>
    </row>
    <row r="40" spans="1:56" x14ac:dyDescent="0.35">
      <c r="A40" s="1" t="s">
        <v>0</v>
      </c>
      <c r="B40" s="1" t="s">
        <v>4488</v>
      </c>
      <c r="K40" s="1">
        <v>2.72</v>
      </c>
    </row>
    <row r="41" spans="1:56" x14ac:dyDescent="0.35">
      <c r="A41" s="1" t="s">
        <v>0</v>
      </c>
      <c r="B41" s="1" t="s">
        <v>4487</v>
      </c>
      <c r="K41" s="1">
        <v>2.72</v>
      </c>
    </row>
    <row r="42" spans="1:56" x14ac:dyDescent="0.35">
      <c r="A42" s="1">
        <v>9</v>
      </c>
      <c r="B42" s="1" t="s">
        <v>4486</v>
      </c>
      <c r="C42" s="1">
        <v>2056.0000013187528</v>
      </c>
      <c r="D42" s="1">
        <v>0</v>
      </c>
      <c r="E42">
        <f>(R42-S42*(1000-T42)/(1000-U42))*AK42</f>
        <v>1.909626226642174</v>
      </c>
      <c r="F42">
        <f>IF(AV42&lt;&gt;0,1/(1/AV42-1/N42),0)</f>
        <v>1.9129348738961429</v>
      </c>
      <c r="G42">
        <f>((AY42-AL42/2)*S42-E42)/(AY42+AL42/2)</f>
        <v>371.88403245727625</v>
      </c>
      <c r="H42">
        <f>AL42*1000</f>
        <v>30.520602727311658</v>
      </c>
      <c r="I42">
        <f>(AQ42-AW42)</f>
        <v>1.9500697678288952</v>
      </c>
      <c r="J42">
        <f>(P42+AP42*D42)</f>
        <v>32.782527923583984</v>
      </c>
      <c r="K42" s="1"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33.264442443847656</v>
      </c>
      <c r="P42" s="1">
        <v>32.782527923583984</v>
      </c>
      <c r="Q42" s="1">
        <v>33.374435424804688</v>
      </c>
      <c r="R42" s="1">
        <v>399.941162109375</v>
      </c>
      <c r="S42" s="1">
        <v>387.494140625</v>
      </c>
      <c r="T42" s="1">
        <v>7.6561236381530762</v>
      </c>
      <c r="U42" s="1">
        <v>34.362003326416016</v>
      </c>
      <c r="V42" s="1">
        <v>13.212192535400391</v>
      </c>
      <c r="W42" s="1">
        <v>59.298599243164063</v>
      </c>
      <c r="X42" s="1">
        <v>300.1715087890625</v>
      </c>
      <c r="Y42" s="1">
        <v>1001.4403686523438</v>
      </c>
      <c r="Z42" s="1">
        <v>0.23621590435504913</v>
      </c>
      <c r="AA42" s="1">
        <v>88.488174438476563</v>
      </c>
      <c r="AB42" s="1">
        <v>234.57870483398438</v>
      </c>
      <c r="AC42" s="1">
        <v>12.312073707580566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1.1035717234892002</v>
      </c>
      <c r="AL42">
        <f>(U42-T42)/(1000-U42)*AK42</f>
        <v>3.052060272731166E-2</v>
      </c>
      <c r="AM42">
        <f>(P42+273.15)</f>
        <v>305.93252792358396</v>
      </c>
      <c r="AN42">
        <f>(O42+273.15)</f>
        <v>306.41444244384763</v>
      </c>
      <c r="AO42">
        <f>(Y42*AG42+Z42*AH42)*AI42</f>
        <v>160.23045540294515</v>
      </c>
      <c r="AP42">
        <f>((AO42+0.00000010773*(AN42^4-AM42^4))-AL42*44100)/(L42*51.4+0.00000043092*AM42^3)</f>
        <v>-9.6430563037929389</v>
      </c>
      <c r="AQ42">
        <f>0.61365*EXP(17.502*J42/(240.97+J42))</f>
        <v>4.9907007122323073</v>
      </c>
      <c r="AR42">
        <f>AQ42*1000/AA42</f>
        <v>56.399634684544282</v>
      </c>
      <c r="AS42">
        <f>(AR42-U42)</f>
        <v>22.037631358128266</v>
      </c>
      <c r="AT42">
        <f>IF(D42,P42,(O42+P42)/2)</f>
        <v>33.02348518371582</v>
      </c>
      <c r="AU42">
        <f>0.61365*EXP(17.502*AT42/(240.97+AT42))</f>
        <v>5.0587775185236508</v>
      </c>
      <c r="AV42">
        <f>IF(AS42&lt;&gt;0,(1000-(AR42+U42)/2)/AS42*AL42,0)</f>
        <v>1.3220818655839406</v>
      </c>
      <c r="AW42">
        <f>U42*AA42/1000</f>
        <v>3.0406309444034121</v>
      </c>
      <c r="AX42">
        <f>(AU42-AW42)</f>
        <v>2.0181465741202387</v>
      </c>
      <c r="AY42">
        <f>1/(1.6/F42+1.37/N42)</f>
        <v>0.86469394393878418</v>
      </c>
      <c r="AZ42">
        <f>G42*AA42*0.001</f>
        <v>32.907339134963543</v>
      </c>
      <c r="BA42">
        <f>G42/S42</f>
        <v>0.95971524074519998</v>
      </c>
      <c r="BB42">
        <f>(1-AL42*AA42/AQ42/F42)*100</f>
        <v>71.711062882738318</v>
      </c>
      <c r="BC42">
        <f>(S42-E42/(N42/1.35))</f>
        <v>386.89185422415358</v>
      </c>
      <c r="BD42">
        <f>E42*BB42/100/BC42</f>
        <v>3.5395246740429825E-3</v>
      </c>
    </row>
    <row r="43" spans="1:56" x14ac:dyDescent="0.35">
      <c r="A43" s="1" t="s">
        <v>0</v>
      </c>
      <c r="B43" s="1" t="s">
        <v>4485</v>
      </c>
      <c r="K43" s="1">
        <v>2.72</v>
      </c>
    </row>
    <row r="44" spans="1:56" x14ac:dyDescent="0.35">
      <c r="A44" s="1" t="s">
        <v>0</v>
      </c>
      <c r="B44" s="1" t="s">
        <v>4484</v>
      </c>
      <c r="K44" s="1">
        <v>2.72</v>
      </c>
    </row>
    <row r="45" spans="1:56" x14ac:dyDescent="0.35">
      <c r="A45" s="1">
        <v>10</v>
      </c>
      <c r="B45" s="1" t="s">
        <v>4483</v>
      </c>
      <c r="C45" s="1">
        <v>2260.0000013187528</v>
      </c>
      <c r="D45" s="1">
        <v>0</v>
      </c>
      <c r="E45">
        <f>(R45-S45*(1000-T45)/(1000-U45))*AK45</f>
        <v>1.9079827143572514</v>
      </c>
      <c r="F45">
        <f>IF(AV45&lt;&gt;0,1/(1/AV45-1/N45),0)</f>
        <v>1.9599863217158164</v>
      </c>
      <c r="G45">
        <f>((AY45-AL45/2)*S45-E45)/(AY45+AL45/2)</f>
        <v>372.15456397933463</v>
      </c>
      <c r="H45">
        <f>AL45*1000</f>
        <v>30.690335340227016</v>
      </c>
      <c r="I45">
        <f>(AQ45-AW45)</f>
        <v>1.9273177991193648</v>
      </c>
      <c r="J45">
        <f>(P45+AP45*D45)</f>
        <v>32.899063110351563</v>
      </c>
      <c r="K45" s="1"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33.332096099853516</v>
      </c>
      <c r="P45" s="1">
        <v>32.899063110351563</v>
      </c>
      <c r="Q45" s="1">
        <v>33.423885345458984</v>
      </c>
      <c r="R45" s="1">
        <v>400.07785034179688</v>
      </c>
      <c r="S45" s="1">
        <v>387.57107543945313</v>
      </c>
      <c r="T45" s="1">
        <v>8.1551532745361328</v>
      </c>
      <c r="U45" s="1">
        <v>34.990997314453125</v>
      </c>
      <c r="V45" s="1">
        <v>14.019715309143066</v>
      </c>
      <c r="W45" s="1">
        <v>60.153842926025391</v>
      </c>
      <c r="X45" s="1">
        <v>300.18338012695313</v>
      </c>
      <c r="Y45" s="1">
        <v>1251.1319580078125</v>
      </c>
      <c r="Z45" s="1">
        <v>0.20126418769359589</v>
      </c>
      <c r="AA45" s="1">
        <v>88.485816955566406</v>
      </c>
      <c r="AB45" s="1">
        <v>234.74139404296875</v>
      </c>
      <c r="AC45" s="1">
        <v>12.399312973022461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1.1036153681137981</v>
      </c>
      <c r="AL45">
        <f>(U45-T45)/(1000-U45)*AK45</f>
        <v>3.0690335340227016E-2</v>
      </c>
      <c r="AM45">
        <f>(P45+273.15)</f>
        <v>306.04906311035154</v>
      </c>
      <c r="AN45">
        <f>(O45+273.15)</f>
        <v>306.48209609985349</v>
      </c>
      <c r="AO45">
        <f>(Y45*AG45+Z45*AH45)*AI45</f>
        <v>200.18110880685344</v>
      </c>
      <c r="AP45">
        <f>((AO45+0.00000010773*(AN45^4-AM45^4))-AL45*44100)/(L45*51.4+0.00000043092*AM45^3)</f>
        <v>-9.38151421304803</v>
      </c>
      <c r="AQ45">
        <f>0.61365*EXP(17.502*J45/(240.97+J45))</f>
        <v>5.0235247825787797</v>
      </c>
      <c r="AR45">
        <f>AQ45*1000/AA45</f>
        <v>56.772090210811619</v>
      </c>
      <c r="AS45">
        <f>(AR45-U45)</f>
        <v>21.781092896358494</v>
      </c>
      <c r="AT45">
        <f>IF(D45,P45,(O45+P45)/2)</f>
        <v>33.115579605102539</v>
      </c>
      <c r="AU45">
        <f>0.61365*EXP(17.502*AT45/(240.97+AT45))</f>
        <v>5.0850092346852813</v>
      </c>
      <c r="AV45">
        <f>IF(AS45&lt;&gt;0,(1000-(AR45+U45)/2)/AS45*AL45,0)</f>
        <v>1.3443868733106648</v>
      </c>
      <c r="AW45">
        <f>U45*AA45/1000</f>
        <v>3.0962069834594148</v>
      </c>
      <c r="AX45">
        <f>(AU45-AW45)</f>
        <v>1.9888022512258665</v>
      </c>
      <c r="AY45">
        <f>1/(1.6/F45+1.37/N45)</f>
        <v>0.87997210455928265</v>
      </c>
      <c r="AZ45">
        <f>G45*AA45*0.001</f>
        <v>32.930400627454027</v>
      </c>
      <c r="BA45">
        <f>G45/S45</f>
        <v>0.96022275025906345</v>
      </c>
      <c r="BB45">
        <f>(1-AL45*AA45/AQ45/F45)*100</f>
        <v>72.418764968927633</v>
      </c>
      <c r="BC45">
        <f>(S45-E45/(N45/1.35))</f>
        <v>386.96930739402359</v>
      </c>
      <c r="BD45">
        <f>E45*BB45/100/BC45</f>
        <v>3.5706643683531673E-3</v>
      </c>
    </row>
    <row r="46" spans="1:56" x14ac:dyDescent="0.35">
      <c r="A46" s="1" t="s">
        <v>0</v>
      </c>
      <c r="B46" s="1" t="s">
        <v>4482</v>
      </c>
      <c r="K46" s="1">
        <v>2.72</v>
      </c>
    </row>
    <row r="47" spans="1:56" x14ac:dyDescent="0.35">
      <c r="A47" s="1" t="s">
        <v>0</v>
      </c>
      <c r="B47" s="1" t="s">
        <v>4481</v>
      </c>
      <c r="K47" s="1">
        <v>2.72</v>
      </c>
    </row>
    <row r="48" spans="1:56" x14ac:dyDescent="0.35">
      <c r="A48" s="1">
        <v>11</v>
      </c>
      <c r="B48" s="1" t="s">
        <v>4480</v>
      </c>
      <c r="C48" s="1">
        <v>2464.0000013187528</v>
      </c>
      <c r="D48" s="1">
        <v>0</v>
      </c>
      <c r="E48">
        <f>(R48-S48*(1000-T48)/(1000-U48))*AK48</f>
        <v>1.179295343872518</v>
      </c>
      <c r="F48">
        <f>IF(AV48&lt;&gt;0,1/(1/AV48-1/N48),0)</f>
        <v>1.9449080342888247</v>
      </c>
      <c r="G48">
        <f>((AY48-AL48/2)*S48-E48)/(AY48+AL48/2)</f>
        <v>373.5658851596167</v>
      </c>
      <c r="H48">
        <f>AL48*1000</f>
        <v>30.635716850452578</v>
      </c>
      <c r="I48">
        <f>(AQ48-AW48)</f>
        <v>1.933109176514499</v>
      </c>
      <c r="J48">
        <f>(P48+AP48*D48)</f>
        <v>33.041023254394531</v>
      </c>
      <c r="K48" s="1"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33.419403076171875</v>
      </c>
      <c r="P48" s="1">
        <v>33.041023254394531</v>
      </c>
      <c r="Q48" s="1">
        <v>33.49261474609375</v>
      </c>
      <c r="R48" s="1">
        <v>400.09619140625</v>
      </c>
      <c r="S48" s="1">
        <v>388.2484130859375</v>
      </c>
      <c r="T48" s="1">
        <v>8.6020393371582031</v>
      </c>
      <c r="U48" s="1">
        <v>35.382984161376953</v>
      </c>
      <c r="V48" s="1">
        <v>14.714681625366211</v>
      </c>
      <c r="W48" s="1">
        <v>60.526268005371094</v>
      </c>
      <c r="X48" s="1">
        <v>300.14144897460938</v>
      </c>
      <c r="Y48" s="1">
        <v>1600.3155517578125</v>
      </c>
      <c r="Z48" s="1">
        <v>0.10725919902324677</v>
      </c>
      <c r="AA48" s="1">
        <v>88.479103088378906</v>
      </c>
      <c r="AB48" s="1">
        <v>235.08387756347656</v>
      </c>
      <c r="AC48" s="1">
        <v>12.458094596862793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1.1034612094654754</v>
      </c>
      <c r="AL48">
        <f>(U48-T48)/(1000-U48)*AK48</f>
        <v>3.0635716850452577E-2</v>
      </c>
      <c r="AM48">
        <f>(P48+273.15)</f>
        <v>306.19102325439451</v>
      </c>
      <c r="AN48">
        <f>(O48+273.15)</f>
        <v>306.56940307617185</v>
      </c>
      <c r="AO48">
        <f>(Y48*AG48+Z48*AH48)*AI48</f>
        <v>256.0504825580756</v>
      </c>
      <c r="AP48">
        <f>((AO48+0.00000010773*(AN48^4-AM48^4))-AL48*44100)/(L48*51.4+0.00000043092*AM48^3)</f>
        <v>-8.909456543340454</v>
      </c>
      <c r="AQ48">
        <f>0.61365*EXP(17.502*J48/(240.97+J48))</f>
        <v>5.0637638797034485</v>
      </c>
      <c r="AR48">
        <f>AQ48*1000/AA48</f>
        <v>57.231184572988035</v>
      </c>
      <c r="AS48">
        <f>(AR48-U48)</f>
        <v>21.848200411611082</v>
      </c>
      <c r="AT48">
        <f>IF(D48,P48,(O48+P48)/2)</f>
        <v>33.230213165283203</v>
      </c>
      <c r="AU48">
        <f>0.61365*EXP(17.502*AT48/(240.97+AT48))</f>
        <v>5.117826157041983</v>
      </c>
      <c r="AV48">
        <f>IF(AS48&lt;&gt;0,(1000-(AR48+U48)/2)/AS48*AL48,0)</f>
        <v>1.3372756371313008</v>
      </c>
      <c r="AW48">
        <f>U48*AA48/1000</f>
        <v>3.1306547031889496</v>
      </c>
      <c r="AX48">
        <f>(AU48-AW48)</f>
        <v>1.9871714538530334</v>
      </c>
      <c r="AY48">
        <f>1/(1.6/F48+1.37/N48)</f>
        <v>0.87509855082092003</v>
      </c>
      <c r="AZ48">
        <f>G48*AA48*0.001</f>
        <v>33.052774463339247</v>
      </c>
      <c r="BA48">
        <f>G48/S48</f>
        <v>0.96218264535940068</v>
      </c>
      <c r="BB48">
        <f>(1-AL48*AA48/AQ48/F48)*100</f>
        <v>72.476970127021971</v>
      </c>
      <c r="BC48">
        <f>(S48-E48/(N48/1.35))</f>
        <v>387.87646933155952</v>
      </c>
      <c r="BD48">
        <f>E48*BB48/100/BC48</f>
        <v>2.2035818144906009E-3</v>
      </c>
    </row>
    <row r="49" spans="1:56" x14ac:dyDescent="0.35">
      <c r="A49" s="1" t="s">
        <v>0</v>
      </c>
      <c r="B49" s="1" t="s">
        <v>4479</v>
      </c>
      <c r="K49" s="1">
        <v>2.72</v>
      </c>
    </row>
    <row r="50" spans="1:56" x14ac:dyDescent="0.35">
      <c r="A50" s="1" t="s">
        <v>0</v>
      </c>
      <c r="B50" s="1" t="s">
        <v>4478</v>
      </c>
      <c r="K50" s="1">
        <v>2.72</v>
      </c>
    </row>
    <row r="51" spans="1:56" x14ac:dyDescent="0.35">
      <c r="A51" s="1">
        <v>12</v>
      </c>
      <c r="B51" s="1" t="s">
        <v>4477</v>
      </c>
      <c r="C51" s="1">
        <v>2667.5000013299286</v>
      </c>
      <c r="D51" s="1">
        <v>0</v>
      </c>
      <c r="E51">
        <f>(R51-S51*(1000-T51)/(1000-U51))*AK51</f>
        <v>-0.2342089779066367</v>
      </c>
      <c r="F51">
        <f>IF(AV51&lt;&gt;0,1/(1/AV51-1/N51),0)</f>
        <v>1.7298280685510887</v>
      </c>
      <c r="G51">
        <f>((AY51-AL51/2)*S51-E51)/(AY51+AL51/2)</f>
        <v>376.0471793158315</v>
      </c>
      <c r="H51">
        <f>AL51*1000</f>
        <v>29.597326640276911</v>
      </c>
      <c r="I51">
        <f>(AQ51-AW51)</f>
        <v>2.0270164728267344</v>
      </c>
      <c r="J51">
        <f>(P51+AP51*D51)</f>
        <v>33.214942932128906</v>
      </c>
      <c r="K51" s="1"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33.534305572509766</v>
      </c>
      <c r="P51" s="1">
        <v>33.214942932128906</v>
      </c>
      <c r="Q51" s="1">
        <v>33.584011077880859</v>
      </c>
      <c r="R51" s="1">
        <v>400.11123657226563</v>
      </c>
      <c r="S51" s="1">
        <v>389.86721801757813</v>
      </c>
      <c r="T51" s="1">
        <v>9.0014629364013672</v>
      </c>
      <c r="U51" s="1">
        <v>34.885852813720703</v>
      </c>
      <c r="V51" s="1">
        <v>15.297992706298828</v>
      </c>
      <c r="W51" s="1">
        <v>59.288532257080078</v>
      </c>
      <c r="X51" s="1">
        <v>300.16644287109375</v>
      </c>
      <c r="Y51" s="1">
        <v>2001.5670166015625</v>
      </c>
      <c r="Z51" s="1">
        <v>1.446244865655899E-2</v>
      </c>
      <c r="AA51" s="1">
        <v>88.472183227539063</v>
      </c>
      <c r="AB51" s="1">
        <v>235.11959838867188</v>
      </c>
      <c r="AC51" s="1">
        <v>12.401541709899902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1.1035530987907856</v>
      </c>
      <c r="AL51">
        <f>(U51-T51)/(1000-U51)*AK51</f>
        <v>2.9597326640276912E-2</v>
      </c>
      <c r="AM51">
        <f>(P51+273.15)</f>
        <v>306.36494293212888</v>
      </c>
      <c r="AN51">
        <f>(O51+273.15)</f>
        <v>306.68430557250974</v>
      </c>
      <c r="AO51">
        <f>(Y51*AG51+Z51*AH51)*AI51</f>
        <v>320.25071549808854</v>
      </c>
      <c r="AP51">
        <f>((AO51+0.00000010773*(AN51^4-AM51^4))-AL51*44100)/(L51*51.4+0.00000043092*AM51^3)</f>
        <v>-8.0151854542765655</v>
      </c>
      <c r="AQ51">
        <f>0.61365*EXP(17.502*J51/(240.97+J51))</f>
        <v>5.1134440350111916</v>
      </c>
      <c r="AR51">
        <f>AQ51*1000/AA51</f>
        <v>57.797195100973966</v>
      </c>
      <c r="AS51">
        <f>(AR51-U51)</f>
        <v>22.911342287253262</v>
      </c>
      <c r="AT51">
        <f>IF(D51,P51,(O51+P51)/2)</f>
        <v>33.374624252319336</v>
      </c>
      <c r="AU51">
        <f>0.61365*EXP(17.502*AT51/(240.97+AT51))</f>
        <v>5.159429838065809</v>
      </c>
      <c r="AV51">
        <f>IF(AS51&lt;&gt;0,(1000-(AR51+U51)/2)/AS51*AL51,0)</f>
        <v>1.2319549446217513</v>
      </c>
      <c r="AW51">
        <f>U51*AA51/1000</f>
        <v>3.0864275621844572</v>
      </c>
      <c r="AX51">
        <f>(AU51-AW51)</f>
        <v>2.0730022758813518</v>
      </c>
      <c r="AY51">
        <f>1/(1.6/F51+1.37/N51)</f>
        <v>0.80320327314816808</v>
      </c>
      <c r="AZ51">
        <f>G51*AA51*0.001</f>
        <v>33.269714950629485</v>
      </c>
      <c r="BA51">
        <f>G51/S51</f>
        <v>0.96455193444573351</v>
      </c>
      <c r="BB51">
        <f>(1-AL51*AA51/AQ51/F51)*100</f>
        <v>70.396518905296077</v>
      </c>
      <c r="BC51">
        <f>(S51-E51/(N51/1.35))</f>
        <v>389.94108633818519</v>
      </c>
      <c r="BD51">
        <f>E51*BB51/100/BC51</f>
        <v>-4.2282019819515687E-4</v>
      </c>
    </row>
    <row r="52" spans="1:56" x14ac:dyDescent="0.35">
      <c r="A52" s="1" t="s">
        <v>0</v>
      </c>
      <c r="B52" s="1" t="s">
        <v>4476</v>
      </c>
      <c r="K52" s="1">
        <v>2.2249600000000003</v>
      </c>
    </row>
    <row r="53" spans="1:56" x14ac:dyDescent="0.35">
      <c r="A53" s="1" t="s">
        <v>0</v>
      </c>
      <c r="B53" s="1" t="s">
        <v>4475</v>
      </c>
    </row>
    <row r="54" spans="1:56" x14ac:dyDescent="0.35">
      <c r="A54" s="1" t="s">
        <v>0</v>
      </c>
      <c r="B54" s="1" t="s">
        <v>4474</v>
      </c>
    </row>
    <row r="55" spans="1:56" x14ac:dyDescent="0.35">
      <c r="A55" s="1" t="s">
        <v>0</v>
      </c>
      <c r="B55" s="1" t="s">
        <v>4473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9E52F2-E2A6-4B6A-A91D-517F6671A2F2}">
  <dimension ref="A1:BD55"/>
  <sheetViews>
    <sheetView zoomScale="53" workbookViewId="0">
      <selection activeCell="K18" sqref="K18:K51"/>
    </sheetView>
  </sheetViews>
  <sheetFormatPr defaultRowHeight="14.5" x14ac:dyDescent="0.35"/>
  <sheetData>
    <row r="1" spans="1:56" x14ac:dyDescent="0.35">
      <c r="A1" s="1" t="s">
        <v>70</v>
      </c>
    </row>
    <row r="2" spans="1:56" x14ac:dyDescent="0.35">
      <c r="A2" s="1" t="s">
        <v>4472</v>
      </c>
    </row>
    <row r="3" spans="1:56" x14ac:dyDescent="0.35">
      <c r="A3" s="1" t="s">
        <v>69</v>
      </c>
      <c r="B3" s="1" t="s">
        <v>624</v>
      </c>
    </row>
    <row r="4" spans="1:56" x14ac:dyDescent="0.35">
      <c r="A4" s="1" t="s">
        <v>67</v>
      </c>
      <c r="B4" s="1" t="s">
        <v>66</v>
      </c>
      <c r="C4" s="1">
        <v>1</v>
      </c>
      <c r="D4" s="1">
        <v>0.15999999642372131</v>
      </c>
    </row>
    <row r="5" spans="1:56" x14ac:dyDescent="0.35">
      <c r="A5" s="1" t="s">
        <v>65</v>
      </c>
      <c r="B5" s="1">
        <v>4</v>
      </c>
    </row>
    <row r="6" spans="1:56" x14ac:dyDescent="0.35">
      <c r="A6" s="1" t="s">
        <v>64</v>
      </c>
      <c r="B6" s="1" t="s">
        <v>623</v>
      </c>
    </row>
    <row r="7" spans="1:56" x14ac:dyDescent="0.35">
      <c r="A7" s="1" t="s">
        <v>0</v>
      </c>
      <c r="B7" s="1" t="s">
        <v>62</v>
      </c>
    </row>
    <row r="9" spans="1:56" x14ac:dyDescent="0.35">
      <c r="A9" s="1" t="s">
        <v>61</v>
      </c>
      <c r="B9" s="1" t="s">
        <v>60</v>
      </c>
      <c r="C9" s="1" t="s">
        <v>59</v>
      </c>
      <c r="D9" s="1" t="s">
        <v>58</v>
      </c>
      <c r="E9" s="1" t="s">
        <v>57</v>
      </c>
      <c r="F9" s="1" t="s">
        <v>56</v>
      </c>
      <c r="G9" s="1" t="s">
        <v>55</v>
      </c>
      <c r="H9" s="1" t="s">
        <v>54</v>
      </c>
      <c r="I9" s="1" t="s">
        <v>53</v>
      </c>
      <c r="J9" s="1" t="s">
        <v>52</v>
      </c>
      <c r="K9" s="1" t="s">
        <v>51</v>
      </c>
      <c r="L9" s="1" t="s">
        <v>50</v>
      </c>
      <c r="M9" s="1" t="s">
        <v>49</v>
      </c>
      <c r="N9" s="1" t="s">
        <v>48</v>
      </c>
      <c r="O9" s="1" t="s">
        <v>47</v>
      </c>
      <c r="P9" s="1" t="s">
        <v>46</v>
      </c>
      <c r="Q9" s="1" t="s">
        <v>45</v>
      </c>
      <c r="R9" s="1" t="s">
        <v>44</v>
      </c>
      <c r="S9" s="1" t="s">
        <v>43</v>
      </c>
      <c r="T9" s="1" t="s">
        <v>42</v>
      </c>
      <c r="U9" s="1" t="s">
        <v>41</v>
      </c>
      <c r="V9" s="1" t="s">
        <v>40</v>
      </c>
      <c r="W9" s="1" t="s">
        <v>39</v>
      </c>
      <c r="X9" s="1" t="s">
        <v>38</v>
      </c>
      <c r="Y9" s="1" t="s">
        <v>37</v>
      </c>
      <c r="Z9" s="1" t="s">
        <v>36</v>
      </c>
      <c r="AA9" s="1" t="s">
        <v>35</v>
      </c>
      <c r="AB9" s="1" t="s">
        <v>34</v>
      </c>
      <c r="AC9" s="1" t="s">
        <v>33</v>
      </c>
      <c r="AD9" s="1" t="s">
        <v>32</v>
      </c>
      <c r="AE9" s="1" t="s">
        <v>31</v>
      </c>
      <c r="AF9" s="1" t="s">
        <v>30</v>
      </c>
      <c r="AG9" s="1" t="s">
        <v>29</v>
      </c>
      <c r="AH9" s="1" t="s">
        <v>28</v>
      </c>
      <c r="AI9" s="1" t="s">
        <v>27</v>
      </c>
      <c r="AJ9" s="1" t="s">
        <v>26</v>
      </c>
      <c r="AK9" s="1" t="s">
        <v>25</v>
      </c>
      <c r="AL9" s="1" t="s">
        <v>24</v>
      </c>
      <c r="AM9" s="1" t="s">
        <v>23</v>
      </c>
      <c r="AN9" s="1" t="s">
        <v>22</v>
      </c>
      <c r="AO9" s="1" t="s">
        <v>21</v>
      </c>
      <c r="AP9" s="1" t="s">
        <v>20</v>
      </c>
      <c r="AQ9" s="1" t="s">
        <v>19</v>
      </c>
      <c r="AR9" s="1" t="s">
        <v>18</v>
      </c>
      <c r="AS9" s="1" t="s">
        <v>17</v>
      </c>
      <c r="AT9" s="1" t="s">
        <v>16</v>
      </c>
      <c r="AU9" s="1" t="s">
        <v>15</v>
      </c>
      <c r="AV9" s="1" t="s">
        <v>14</v>
      </c>
      <c r="AW9" s="1" t="s">
        <v>13</v>
      </c>
      <c r="AX9" s="1" t="s">
        <v>12</v>
      </c>
      <c r="AY9" s="1" t="s">
        <v>11</v>
      </c>
      <c r="AZ9" s="1" t="s">
        <v>10</v>
      </c>
      <c r="BA9" s="1" t="s">
        <v>9</v>
      </c>
      <c r="BB9" s="1" t="s">
        <v>8</v>
      </c>
      <c r="BC9" s="1" t="s">
        <v>7</v>
      </c>
      <c r="BD9" s="1" t="s">
        <v>6</v>
      </c>
    </row>
    <row r="10" spans="1:56" x14ac:dyDescent="0.35">
      <c r="A10" s="1" t="s">
        <v>5</v>
      </c>
      <c r="B10" s="1" t="s">
        <v>5</v>
      </c>
      <c r="C10" s="1" t="s">
        <v>5</v>
      </c>
      <c r="D10" s="1" t="s">
        <v>5</v>
      </c>
      <c r="E10" s="1" t="s">
        <v>4</v>
      </c>
      <c r="F10" s="1" t="s">
        <v>4</v>
      </c>
      <c r="G10" s="1" t="s">
        <v>4</v>
      </c>
      <c r="H10" s="1" t="s">
        <v>4</v>
      </c>
      <c r="I10" s="1" t="s">
        <v>4</v>
      </c>
      <c r="J10" s="1" t="s">
        <v>4</v>
      </c>
      <c r="K10" s="1" t="s">
        <v>5</v>
      </c>
      <c r="L10" s="1" t="s">
        <v>4</v>
      </c>
      <c r="M10" s="1" t="s">
        <v>5</v>
      </c>
      <c r="N10" s="1" t="s">
        <v>4</v>
      </c>
      <c r="O10" s="1" t="s">
        <v>5</v>
      </c>
      <c r="P10" s="1" t="s">
        <v>5</v>
      </c>
      <c r="Q10" s="1" t="s">
        <v>5</v>
      </c>
      <c r="R10" s="1" t="s">
        <v>5</v>
      </c>
      <c r="S10" s="1" t="s">
        <v>5</v>
      </c>
      <c r="T10" s="1" t="s">
        <v>5</v>
      </c>
      <c r="U10" s="1" t="s">
        <v>5</v>
      </c>
      <c r="V10" s="1" t="s">
        <v>5</v>
      </c>
      <c r="W10" s="1" t="s">
        <v>5</v>
      </c>
      <c r="X10" s="1" t="s">
        <v>5</v>
      </c>
      <c r="Y10" s="1" t="s">
        <v>5</v>
      </c>
      <c r="Z10" s="1" t="s">
        <v>5</v>
      </c>
      <c r="AA10" s="1" t="s">
        <v>5</v>
      </c>
      <c r="AB10" s="1" t="s">
        <v>5</v>
      </c>
      <c r="AC10" s="1" t="s">
        <v>5</v>
      </c>
      <c r="AD10" s="1" t="s">
        <v>5</v>
      </c>
      <c r="AE10" s="1" t="s">
        <v>5</v>
      </c>
      <c r="AF10" s="1" t="s">
        <v>5</v>
      </c>
      <c r="AG10" s="1" t="s">
        <v>5</v>
      </c>
      <c r="AH10" s="1" t="s">
        <v>5</v>
      </c>
      <c r="AI10" s="1" t="s">
        <v>5</v>
      </c>
      <c r="AJ10" s="1" t="s">
        <v>5</v>
      </c>
      <c r="AK10" s="1" t="s">
        <v>4</v>
      </c>
      <c r="AL10" s="1" t="s">
        <v>4</v>
      </c>
      <c r="AM10" s="1" t="s">
        <v>4</v>
      </c>
      <c r="AN10" s="1" t="s">
        <v>4</v>
      </c>
      <c r="AO10" s="1" t="s">
        <v>4</v>
      </c>
      <c r="AP10" s="1" t="s">
        <v>4</v>
      </c>
      <c r="AQ10" s="1" t="s">
        <v>4</v>
      </c>
      <c r="AR10" s="1" t="s">
        <v>4</v>
      </c>
      <c r="AS10" s="1" t="s">
        <v>4</v>
      </c>
      <c r="AT10" s="1" t="s">
        <v>4</v>
      </c>
      <c r="AU10" s="1" t="s">
        <v>4</v>
      </c>
      <c r="AV10" s="1" t="s">
        <v>4</v>
      </c>
      <c r="AW10" s="1" t="s">
        <v>4</v>
      </c>
      <c r="AX10" s="1" t="s">
        <v>4</v>
      </c>
      <c r="AY10" s="1" t="s">
        <v>4</v>
      </c>
      <c r="AZ10" s="1" t="s">
        <v>4</v>
      </c>
      <c r="BA10" s="1" t="s">
        <v>4</v>
      </c>
      <c r="BB10" s="1" t="s">
        <v>4</v>
      </c>
      <c r="BC10" s="1" t="s">
        <v>4</v>
      </c>
      <c r="BD10" s="1" t="s">
        <v>4</v>
      </c>
    </row>
    <row r="11" spans="1:56" x14ac:dyDescent="0.35">
      <c r="A11" s="1" t="s">
        <v>0</v>
      </c>
      <c r="B11" s="1" t="s">
        <v>4471</v>
      </c>
    </row>
    <row r="12" spans="1:56" x14ac:dyDescent="0.35">
      <c r="A12" s="1" t="s">
        <v>0</v>
      </c>
      <c r="B12" s="1" t="s">
        <v>4470</v>
      </c>
    </row>
    <row r="13" spans="1:56" x14ac:dyDescent="0.35">
      <c r="A13" s="1" t="s">
        <v>0</v>
      </c>
      <c r="B13" s="1" t="s">
        <v>4469</v>
      </c>
    </row>
    <row r="14" spans="1:56" x14ac:dyDescent="0.35">
      <c r="A14" s="1" t="s">
        <v>0</v>
      </c>
      <c r="B14" s="1" t="s">
        <v>4468</v>
      </c>
    </row>
    <row r="15" spans="1:56" x14ac:dyDescent="0.35">
      <c r="A15" s="1" t="s">
        <v>0</v>
      </c>
      <c r="B15" s="1" t="s">
        <v>4467</v>
      </c>
    </row>
    <row r="16" spans="1:56" x14ac:dyDescent="0.35">
      <c r="A16" s="1" t="s">
        <v>0</v>
      </c>
      <c r="B16" s="1" t="s">
        <v>4466</v>
      </c>
    </row>
    <row r="17" spans="1:56" x14ac:dyDescent="0.35">
      <c r="A17" s="1" t="s">
        <v>0</v>
      </c>
      <c r="B17" s="1" t="s">
        <v>4465</v>
      </c>
    </row>
    <row r="18" spans="1:56" x14ac:dyDescent="0.35">
      <c r="A18" s="1">
        <v>1</v>
      </c>
      <c r="B18" s="1" t="s">
        <v>4464</v>
      </c>
      <c r="C18" s="1">
        <v>338.50000296160579</v>
      </c>
      <c r="D18" s="1">
        <v>0</v>
      </c>
      <c r="E18">
        <f>(R18-S18*(1000-T18)/(1000-U18))*AK18</f>
        <v>-5.1321763317312588</v>
      </c>
      <c r="F18">
        <f>IF(AV18&lt;&gt;0,1/(1/AV18-1/N18),0)</f>
        <v>9.0775691977314693E-2</v>
      </c>
      <c r="G18">
        <f>((AY18-AL18/2)*S18-E18)/(AY18+AL18/2)</f>
        <v>287.33557490260762</v>
      </c>
      <c r="H18">
        <f>AL18*1000</f>
        <v>32.379020426974471</v>
      </c>
      <c r="I18">
        <f>(AQ18-AW18)</f>
        <v>26.581449058860741</v>
      </c>
      <c r="J18">
        <f>(P18+AP18*D18)</f>
        <v>68.148506164550781</v>
      </c>
      <c r="K18" s="1">
        <v>2.72</v>
      </c>
      <c r="L18">
        <f>(K18*AE18+AF18)</f>
        <v>2.140174012184143</v>
      </c>
      <c r="M18" s="1">
        <v>0.5</v>
      </c>
      <c r="N18">
        <f>L18*(M18+1)*(M18+1)/(M18*M18+1)</f>
        <v>3.8523132219314578</v>
      </c>
      <c r="O18" s="1">
        <v>31.578441619873047</v>
      </c>
      <c r="P18" s="1">
        <v>68.148506164550781</v>
      </c>
      <c r="Q18" s="1">
        <v>31.662012100219727</v>
      </c>
      <c r="R18" s="1">
        <v>400.04449462890625</v>
      </c>
      <c r="S18" s="1">
        <v>393.14804077148438</v>
      </c>
      <c r="T18" s="1">
        <v>-0.31992366909980774</v>
      </c>
      <c r="U18" s="1">
        <v>28.241065979003906</v>
      </c>
      <c r="V18" s="1">
        <v>-0.60795861482620239</v>
      </c>
      <c r="W18" s="1">
        <v>53.667171478271484</v>
      </c>
      <c r="X18" s="1">
        <v>299.65249633789063</v>
      </c>
      <c r="Y18" s="1">
        <v>0.19636631011962891</v>
      </c>
      <c r="Z18" s="1">
        <v>0.24097238481044769</v>
      </c>
      <c r="AA18" s="1">
        <v>88.599258422851563</v>
      </c>
      <c r="AB18" s="1">
        <v>19.533864974975586</v>
      </c>
      <c r="AC18" s="1">
        <v>1.3261932134628296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1.1016635894775388</v>
      </c>
      <c r="AL18">
        <f>(U18-T18)/(1000-U18)*AK18</f>
        <v>3.2379020426974471E-2</v>
      </c>
      <c r="AM18">
        <f>(P18+273.15)</f>
        <v>341.29850616455076</v>
      </c>
      <c r="AN18">
        <f>(O18+273.15)</f>
        <v>304.72844161987302</v>
      </c>
      <c r="AO18">
        <f>(Y18*AG18+Z18*AH18)*AI18</f>
        <v>3.1418608916879975E-2</v>
      </c>
      <c r="AP18">
        <f>((AO18+0.00000010773*(AN18^4-AM18^4))-AL18*44100)/(L18*51.4+0.00000043092*AM18^3)</f>
        <v>-15.421953782302328</v>
      </c>
      <c r="AQ18">
        <f>0.61365*EXP(17.502*J18/(240.97+J18))</f>
        <v>29.083586561671311</v>
      </c>
      <c r="AR18">
        <f>AQ18*1000/AA18</f>
        <v>328.25993218663393</v>
      </c>
      <c r="AS18">
        <f>(AR18-U18)</f>
        <v>300.01886620763003</v>
      </c>
      <c r="AT18">
        <f>IF(D18,P18,(O18+P18)/2)</f>
        <v>49.863473892211914</v>
      </c>
      <c r="AU18">
        <f>0.61365*EXP(17.502*AT18/(240.97+AT18))</f>
        <v>12.334396895588259</v>
      </c>
      <c r="AV18">
        <f>IF(AS18&lt;&gt;0,(1000-(AR18+U18)/2)/AS18*AL18,0)</f>
        <v>8.868590236468539E-2</v>
      </c>
      <c r="AW18">
        <f>U18*AA18/1000</f>
        <v>2.5021375028105686</v>
      </c>
      <c r="AX18">
        <f>(AU18-AW18)</f>
        <v>9.83225939277769</v>
      </c>
      <c r="AY18">
        <f>1/(1.6/F18+1.37/N18)</f>
        <v>5.5612730182730059E-2</v>
      </c>
      <c r="AZ18">
        <f>G18*AA18*0.001</f>
        <v>25.457718854874756</v>
      </c>
      <c r="BA18">
        <f>G18/S18</f>
        <v>0.73085846832343804</v>
      </c>
      <c r="BB18">
        <f>(1-AL18*AA18/AQ18/F18)*100</f>
        <v>-8.6616416741797089</v>
      </c>
      <c r="BC18">
        <f>(S18-E18/(N18/1.35))</f>
        <v>394.94655445629928</v>
      </c>
      <c r="BD18">
        <f>E18*BB18/100/BC18</f>
        <v>1.125546530095908E-3</v>
      </c>
    </row>
    <row r="19" spans="1:56" x14ac:dyDescent="0.35">
      <c r="A19" s="1" t="s">
        <v>0</v>
      </c>
      <c r="B19" s="1" t="s">
        <v>4463</v>
      </c>
      <c r="K19" s="1">
        <v>2.72</v>
      </c>
    </row>
    <row r="20" spans="1:56" x14ac:dyDescent="0.35">
      <c r="A20" s="1" t="s">
        <v>0</v>
      </c>
      <c r="B20" s="1" t="s">
        <v>4462</v>
      </c>
      <c r="K20" s="1">
        <v>2.72</v>
      </c>
    </row>
    <row r="21" spans="1:56" x14ac:dyDescent="0.35">
      <c r="A21" s="1">
        <v>2</v>
      </c>
      <c r="B21" s="1" t="s">
        <v>4461</v>
      </c>
      <c r="C21" s="1">
        <v>542.50000296160579</v>
      </c>
      <c r="D21" s="1">
        <v>0</v>
      </c>
      <c r="E21">
        <f>(R21-S21*(1000-T21)/(1000-U21))*AK21</f>
        <v>-4.0284587180317093</v>
      </c>
      <c r="F21">
        <f>IF(AV21&lt;&gt;0,1/(1/AV21-1/N21),0)</f>
        <v>0.2081379506994972</v>
      </c>
      <c r="G21">
        <f>((AY21-AL21/2)*S21-E21)/(AY21+AL21/2)</f>
        <v>333.07259311593475</v>
      </c>
      <c r="H21">
        <f>AL21*1000</f>
        <v>31.445903080312984</v>
      </c>
      <c r="I21">
        <f>(AQ21-AW21)</f>
        <v>12.709792096328759</v>
      </c>
      <c r="J21">
        <f>(P21+AP21*D21)</f>
        <v>54.033626556396484</v>
      </c>
      <c r="K21" s="1">
        <v>2.72</v>
      </c>
      <c r="L21">
        <f>(K21*AE21+AF21)</f>
        <v>2.140174012184143</v>
      </c>
      <c r="M21" s="1">
        <v>0.5</v>
      </c>
      <c r="N21">
        <f>L21*(M21+1)*(M21+1)/(M21*M21+1)</f>
        <v>3.8523132219314578</v>
      </c>
      <c r="O21" s="1">
        <v>31.526914596557617</v>
      </c>
      <c r="P21" s="1">
        <v>54.033626556396484</v>
      </c>
      <c r="Q21" s="1">
        <v>31.658475875854492</v>
      </c>
      <c r="R21" s="1">
        <v>399.96002197265625</v>
      </c>
      <c r="S21" s="1">
        <v>392.41552734375</v>
      </c>
      <c r="T21" s="1">
        <v>-0.32480013370513916</v>
      </c>
      <c r="U21" s="1">
        <v>27.436382293701172</v>
      </c>
      <c r="V21" s="1">
        <v>-0.61902952194213867</v>
      </c>
      <c r="W21" s="1">
        <v>52.2904052734375</v>
      </c>
      <c r="X21" s="1">
        <v>299.64913940429688</v>
      </c>
      <c r="Y21" s="1">
        <v>25.921825408935547</v>
      </c>
      <c r="Z21" s="1">
        <v>0.11656097322702408</v>
      </c>
      <c r="AA21" s="1">
        <v>88.598594665527344</v>
      </c>
      <c r="AB21" s="1">
        <v>19.426713943481445</v>
      </c>
      <c r="AC21" s="1">
        <v>1.3097034692764282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1.1016512478099147</v>
      </c>
      <c r="AL21">
        <f>(U21-T21)/(1000-U21)*AK21</f>
        <v>3.1445903080312983E-2</v>
      </c>
      <c r="AM21">
        <f>(P21+273.15)</f>
        <v>327.18362655639646</v>
      </c>
      <c r="AN21">
        <f>(O21+273.15)</f>
        <v>304.67691459655759</v>
      </c>
      <c r="AO21">
        <f>(Y21*AG21+Z21*AH21)*AI21</f>
        <v>4.1474919727260158</v>
      </c>
      <c r="AP21">
        <f>((AO21+0.00000010773*(AN21^4-AM21^4))-AL21*44100)/(L21*51.4+0.00000043092*AM21^3)</f>
        <v>-13.50012988936758</v>
      </c>
      <c r="AQ21">
        <f>0.61365*EXP(17.502*J21/(240.97+J21))</f>
        <v>15.14061701025684</v>
      </c>
      <c r="AR21">
        <f>AQ21*1000/AA21</f>
        <v>170.89003575524967</v>
      </c>
      <c r="AS21">
        <f>(AR21-U21)</f>
        <v>143.4536534615485</v>
      </c>
      <c r="AT21">
        <f>IF(D21,P21,(O21+P21)/2)</f>
        <v>42.780270576477051</v>
      </c>
      <c r="AU21">
        <f>0.61365*EXP(17.502*AT21/(240.97+AT21))</f>
        <v>8.5882866483592988</v>
      </c>
      <c r="AV21">
        <f>IF(AS21&lt;&gt;0,(1000-(AR21+U21)/2)/AS21*AL21,0)</f>
        <v>0.19746883914524688</v>
      </c>
      <c r="AW21">
        <f>U21*AA21/1000</f>
        <v>2.4308249139280815</v>
      </c>
      <c r="AX21">
        <f>(AU21-AW21)</f>
        <v>6.1574617344312177</v>
      </c>
      <c r="AY21">
        <f>1/(1.6/F21+1.37/N21)</f>
        <v>0.12433419309179922</v>
      </c>
      <c r="AZ21">
        <f>G21*AA21*0.001</f>
        <v>29.509763671674818</v>
      </c>
      <c r="BA21">
        <f>G21/S21</f>
        <v>0.84877526475696319</v>
      </c>
      <c r="BB21">
        <f>(1-AL21*AA21/AQ21/F21)*100</f>
        <v>11.591085824933478</v>
      </c>
      <c r="BC21">
        <f>(S21-E21/(N21/1.35))</f>
        <v>393.82725555899003</v>
      </c>
      <c r="BD21">
        <f>E21*BB21/100/BC21</f>
        <v>-1.1856520868935357E-3</v>
      </c>
    </row>
    <row r="22" spans="1:56" x14ac:dyDescent="0.35">
      <c r="A22" s="1" t="s">
        <v>0</v>
      </c>
      <c r="B22" s="1" t="s">
        <v>4460</v>
      </c>
      <c r="K22" s="1">
        <v>2.72</v>
      </c>
    </row>
    <row r="23" spans="1:56" x14ac:dyDescent="0.35">
      <c r="A23" s="1" t="s">
        <v>0</v>
      </c>
      <c r="B23" s="1" t="s">
        <v>4459</v>
      </c>
      <c r="K23" s="1">
        <v>2.72</v>
      </c>
    </row>
    <row r="24" spans="1:56" x14ac:dyDescent="0.35">
      <c r="A24" s="1">
        <v>3</v>
      </c>
      <c r="B24" s="1" t="s">
        <v>4458</v>
      </c>
      <c r="C24" s="1">
        <v>746.50000296160579</v>
      </c>
      <c r="D24" s="1">
        <v>0</v>
      </c>
      <c r="E24">
        <f>(R24-S24*(1000-T24)/(1000-U24))*AK24</f>
        <v>-3.2498418845516128</v>
      </c>
      <c r="F24">
        <f>IF(AV24&lt;&gt;0,1/(1/AV24-1/N24),0)</f>
        <v>0.20306435024301212</v>
      </c>
      <c r="G24">
        <f>((AY24-AL24/2)*S24-E24)/(AY24+AL24/2)</f>
        <v>328.13579514013111</v>
      </c>
      <c r="H24">
        <f>AL24*1000</f>
        <v>30.570420178861731</v>
      </c>
      <c r="I24">
        <f>(AQ24-AW24)</f>
        <v>12.662797125993144</v>
      </c>
      <c r="J24">
        <f>(P24+AP24*D24)</f>
        <v>53.877838134765625</v>
      </c>
      <c r="K24" s="1">
        <v>2.72</v>
      </c>
      <c r="L24">
        <f>(K24*AE24+AF24)</f>
        <v>2.140174012184143</v>
      </c>
      <c r="M24" s="1">
        <v>0.5</v>
      </c>
      <c r="N24">
        <f>L24*(M24+1)*(M24+1)/(M24*M24+1)</f>
        <v>3.8523132219314578</v>
      </c>
      <c r="O24" s="1">
        <v>31.400798797607422</v>
      </c>
      <c r="P24" s="1">
        <v>53.877838134765625</v>
      </c>
      <c r="Q24" s="1">
        <v>31.58392333984375</v>
      </c>
      <c r="R24" s="1">
        <v>399.94964599609375</v>
      </c>
      <c r="S24" s="1">
        <v>392.021484375</v>
      </c>
      <c r="T24" s="1">
        <v>-0.32663631439208984</v>
      </c>
      <c r="U24" s="1">
        <v>26.681512832641602</v>
      </c>
      <c r="V24" s="1">
        <v>-0.62699002027511597</v>
      </c>
      <c r="W24" s="1">
        <v>51.216106414794922</v>
      </c>
      <c r="X24" s="1">
        <v>299.66116333007813</v>
      </c>
      <c r="Y24" s="1">
        <v>50.082530975341797</v>
      </c>
      <c r="Z24" s="1">
        <v>0.10477326065301895</v>
      </c>
      <c r="AA24" s="1">
        <v>88.596282958984375</v>
      </c>
      <c r="AB24" s="1">
        <v>19.525640487670898</v>
      </c>
      <c r="AC24" s="1">
        <v>1.2975105047225952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1.1016954534194046</v>
      </c>
      <c r="AL24">
        <f>(U24-T24)/(1000-U24)*AK24</f>
        <v>3.0570420178861732E-2</v>
      </c>
      <c r="AM24">
        <f>(P24+273.15)</f>
        <v>327.0278381347656</v>
      </c>
      <c r="AN24">
        <f>(O24+273.15)</f>
        <v>304.5507987976074</v>
      </c>
      <c r="AO24">
        <f>(Y24*AG24+Z24*AH24)*AI24</f>
        <v>8.0132047769455994</v>
      </c>
      <c r="AP24">
        <f>((AO24+0.00000010773*(AN24^4-AM24^4))-AL24*44100)/(L24*51.4+0.00000043092*AM24^3)</f>
        <v>-13.156362611733931</v>
      </c>
      <c r="AQ24">
        <f>0.61365*EXP(17.502*J24/(240.97+J24))</f>
        <v>15.026679986687633</v>
      </c>
      <c r="AR24">
        <f>AQ24*1000/AA24</f>
        <v>169.6084698456732</v>
      </c>
      <c r="AS24">
        <f>(AR24-U24)</f>
        <v>142.9269570130316</v>
      </c>
      <c r="AT24">
        <f>IF(D24,P24,(O24+P24)/2)</f>
        <v>42.639318466186523</v>
      </c>
      <c r="AU24">
        <f>0.61365*EXP(17.502*AT24/(240.97+AT24))</f>
        <v>8.5250791036122173</v>
      </c>
      <c r="AV24">
        <f>IF(AS24&lt;&gt;0,(1000-(AR24+U24)/2)/AS24*AL24,0)</f>
        <v>0.19289633762131519</v>
      </c>
      <c r="AW24">
        <f>U24*AA24/1000</f>
        <v>2.3638828606944879</v>
      </c>
      <c r="AX24">
        <f>(AU24-AW24)</f>
        <v>6.1611962429177289</v>
      </c>
      <c r="AY24">
        <f>1/(1.6/F24+1.37/N24)</f>
        <v>0.12143429182941133</v>
      </c>
      <c r="AZ24">
        <f>G24*AA24*0.001</f>
        <v>29.071611755206384</v>
      </c>
      <c r="BA24">
        <f>G24/S24</f>
        <v>0.83703523459505835</v>
      </c>
      <c r="BB24">
        <f>(1-AL24*AA24/AQ24/F24)*100</f>
        <v>11.239408838140774</v>
      </c>
      <c r="BC24">
        <f>(S24-E24/(N24/1.35))</f>
        <v>393.16035504604707</v>
      </c>
      <c r="BD24">
        <f>E24*BB24/100/BC24</f>
        <v>-9.2904335676244592E-4</v>
      </c>
    </row>
    <row r="25" spans="1:56" x14ac:dyDescent="0.35">
      <c r="A25" s="1" t="s">
        <v>0</v>
      </c>
      <c r="B25" s="1" t="s">
        <v>4457</v>
      </c>
      <c r="K25" s="1">
        <v>2.72</v>
      </c>
    </row>
    <row r="26" spans="1:56" x14ac:dyDescent="0.35">
      <c r="A26" s="1" t="s">
        <v>0</v>
      </c>
      <c r="B26" s="1" t="s">
        <v>4456</v>
      </c>
      <c r="K26" s="1">
        <v>2.72</v>
      </c>
    </row>
    <row r="27" spans="1:56" x14ac:dyDescent="0.35">
      <c r="A27" s="1">
        <v>4</v>
      </c>
      <c r="B27" s="1" t="s">
        <v>4455</v>
      </c>
      <c r="C27" s="1">
        <v>950.50000296160579</v>
      </c>
      <c r="D27" s="1">
        <v>0</v>
      </c>
      <c r="E27">
        <f>(R27-S27*(1000-T27)/(1000-U27))*AK27</f>
        <v>-2.029176052824385</v>
      </c>
      <c r="F27">
        <f>IF(AV27&lt;&gt;0,1/(1/AV27-1/N27),0)</f>
        <v>0.20170420136752354</v>
      </c>
      <c r="G27">
        <f>((AY27-AL27/2)*S27-E27)/(AY27+AL27/2)</f>
        <v>319.26903148213648</v>
      </c>
      <c r="H27">
        <f>AL27*1000</f>
        <v>30.109689637588577</v>
      </c>
      <c r="I27">
        <f>(AQ27-AW27)</f>
        <v>12.5650626284678</v>
      </c>
      <c r="J27">
        <f>(P27+AP27*D27)</f>
        <v>53.694740295410156</v>
      </c>
      <c r="K27" s="1">
        <v>2.72</v>
      </c>
      <c r="L27">
        <f>(K27*AE27+AF27)</f>
        <v>2.140174012184143</v>
      </c>
      <c r="M27" s="1">
        <v>0.5</v>
      </c>
      <c r="N27">
        <f>L27*(M27+1)*(M27+1)/(M27*M27+1)</f>
        <v>3.8523132219314578</v>
      </c>
      <c r="O27" s="1">
        <v>31.373313903808594</v>
      </c>
      <c r="P27" s="1">
        <v>53.694740295410156</v>
      </c>
      <c r="Q27" s="1">
        <v>31.534324645996094</v>
      </c>
      <c r="R27" s="1">
        <v>399.93280029296875</v>
      </c>
      <c r="S27" s="1">
        <v>391.08575439453125</v>
      </c>
      <c r="T27" s="1">
        <v>-0.32938623428344727</v>
      </c>
      <c r="U27" s="1">
        <v>26.283832550048828</v>
      </c>
      <c r="V27" s="1">
        <v>-0.63325756788253784</v>
      </c>
      <c r="W27" s="1">
        <v>50.531673431396484</v>
      </c>
      <c r="X27" s="1">
        <v>299.64715576171875</v>
      </c>
      <c r="Y27" s="1">
        <v>101.14159393310547</v>
      </c>
      <c r="Z27" s="1">
        <v>0.25277018547058105</v>
      </c>
      <c r="AA27" s="1">
        <v>88.596321105957031</v>
      </c>
      <c r="AB27" s="1">
        <v>19.440145492553711</v>
      </c>
      <c r="AC27" s="1">
        <v>1.2860032320022583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1.1016439550063186</v>
      </c>
      <c r="AL27">
        <f>(U27-T27)/(1000-U27)*AK27</f>
        <v>3.0109689637588578E-2</v>
      </c>
      <c r="AM27">
        <f>(P27+273.15)</f>
        <v>326.84474029541013</v>
      </c>
      <c r="AN27">
        <f>(O27+273.15)</f>
        <v>304.52331390380857</v>
      </c>
      <c r="AO27">
        <f>(Y27*AG27+Z27*AH27)*AI27</f>
        <v>16.182654667586348</v>
      </c>
      <c r="AP27">
        <f>((AO27+0.00000010773*(AN27^4-AM27^4))-AL27*44100)/(L27*51.4+0.00000043092*AM27^3)</f>
        <v>-12.911842269951954</v>
      </c>
      <c r="AQ27">
        <f>0.61365*EXP(17.502*J27/(240.97+J27))</f>
        <v>14.893713496967131</v>
      </c>
      <c r="AR27">
        <f>AQ27*1000/AA27</f>
        <v>168.10758405142974</v>
      </c>
      <c r="AS27">
        <f>(AR27-U27)</f>
        <v>141.82375150138091</v>
      </c>
      <c r="AT27">
        <f>IF(D27,P27,(O27+P27)/2)</f>
        <v>42.534027099609375</v>
      </c>
      <c r="AU27">
        <f>0.61365*EXP(17.502*AT27/(240.97+AT27))</f>
        <v>8.478126099130689</v>
      </c>
      <c r="AV27">
        <f>IF(AS27&lt;&gt;0,(1000-(AR27+U27)/2)/AS27*AL27,0)</f>
        <v>0.19166857976030235</v>
      </c>
      <c r="AW27">
        <f>U27*AA27/1000</f>
        <v>2.3286508684993312</v>
      </c>
      <c r="AX27">
        <f>(AU27-AW27)</f>
        <v>6.1494752306313583</v>
      </c>
      <c r="AY27">
        <f>1/(1.6/F27+1.37/N27)</f>
        <v>0.12065581195353042</v>
      </c>
      <c r="AZ27">
        <f>G27*AA27*0.001</f>
        <v>28.286061632379269</v>
      </c>
      <c r="BA27">
        <f>G27/S27</f>
        <v>0.81636579163160894</v>
      </c>
      <c r="BB27">
        <f>(1-AL27*AA27/AQ27/F27)*100</f>
        <v>11.20182752420893</v>
      </c>
      <c r="BC27">
        <f>(S27-E27/(N27/1.35))</f>
        <v>391.79685640350533</v>
      </c>
      <c r="BD27">
        <f>E27*BB27/100/BC27</f>
        <v>-5.8015984019494195E-4</v>
      </c>
    </row>
    <row r="28" spans="1:56" x14ac:dyDescent="0.35">
      <c r="A28" s="1" t="s">
        <v>0</v>
      </c>
      <c r="B28" s="1" t="s">
        <v>4454</v>
      </c>
      <c r="K28" s="1">
        <v>2.72</v>
      </c>
    </row>
    <row r="29" spans="1:56" x14ac:dyDescent="0.35">
      <c r="A29" s="1" t="s">
        <v>0</v>
      </c>
      <c r="B29" s="1" t="s">
        <v>4453</v>
      </c>
      <c r="K29" s="1">
        <v>2.72</v>
      </c>
    </row>
    <row r="30" spans="1:56" x14ac:dyDescent="0.35">
      <c r="A30" s="1">
        <v>5</v>
      </c>
      <c r="B30" s="1" t="s">
        <v>4452</v>
      </c>
      <c r="C30" s="1">
        <v>1154.5000029616058</v>
      </c>
      <c r="D30" s="1">
        <v>0</v>
      </c>
      <c r="E30">
        <f>(R30-S30*(1000-T30)/(1000-U30))*AK30</f>
        <v>-1.2725831600879505</v>
      </c>
      <c r="F30">
        <f>IF(AV30&lt;&gt;0,1/(1/AV30-1/N30),0)</f>
        <v>0.19815545370952095</v>
      </c>
      <c r="G30">
        <f>((AY30-AL30/2)*S30-E30)/(AY30+AL30/2)</f>
        <v>312.84955935857761</v>
      </c>
      <c r="H30">
        <f>AL30*1000</f>
        <v>29.828150441812962</v>
      </c>
      <c r="I30">
        <f>(AQ30-AW30)</f>
        <v>12.654853104840431</v>
      </c>
      <c r="J30">
        <f>(P30+AP30*D30)</f>
        <v>53.788742065429688</v>
      </c>
      <c r="K30" s="1">
        <v>2.72</v>
      </c>
      <c r="L30">
        <f>(K30*AE30+AF30)</f>
        <v>2.140174012184143</v>
      </c>
      <c r="M30" s="1">
        <v>0.5</v>
      </c>
      <c r="N30">
        <f>L30*(M30+1)*(M30+1)/(M30*M30+1)</f>
        <v>3.8523132219314578</v>
      </c>
      <c r="O30" s="1">
        <v>31.305675506591797</v>
      </c>
      <c r="P30" s="1">
        <v>53.788742065429688</v>
      </c>
      <c r="Q30" s="1">
        <v>31.479619979858398</v>
      </c>
      <c r="R30" s="1">
        <v>399.9791259765625</v>
      </c>
      <c r="S30" s="1">
        <v>390.55911254882813</v>
      </c>
      <c r="T30" s="1">
        <v>-0.33098065853118896</v>
      </c>
      <c r="U30" s="1">
        <v>26.041053771972656</v>
      </c>
      <c r="V30" s="1">
        <v>-0.63873583078384399</v>
      </c>
      <c r="W30" s="1">
        <v>50.2547607421875</v>
      </c>
      <c r="X30" s="1">
        <v>299.63479614257813</v>
      </c>
      <c r="Y30" s="1">
        <v>150.13238525390625</v>
      </c>
      <c r="Z30" s="1">
        <v>0.19251832365989685</v>
      </c>
      <c r="AA30" s="1">
        <v>88.590805053710938</v>
      </c>
      <c r="AB30" s="1">
        <v>19.394668579101563</v>
      </c>
      <c r="AC30" s="1">
        <v>1.2756365537643433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1.1015985152300662</v>
      </c>
      <c r="AL30">
        <f>(U30-T30)/(1000-U30)*AK30</f>
        <v>2.9828150441812962E-2</v>
      </c>
      <c r="AM30">
        <f>(P30+273.15)</f>
        <v>326.93874206542966</v>
      </c>
      <c r="AN30">
        <f>(O30+273.15)</f>
        <v>304.45567550659177</v>
      </c>
      <c r="AO30">
        <f>(Y30*AG30+Z30*AH30)*AI30</f>
        <v>24.02118110370975</v>
      </c>
      <c r="AP30">
        <f>((AO30+0.00000010773*(AN30^4-AM30^4))-AL30*44100)/(L30*51.4+0.00000043092*AM30^3)</f>
        <v>-12.766442334634069</v>
      </c>
      <c r="AQ30">
        <f>0.61365*EXP(17.502*J30/(240.97+J30))</f>
        <v>14.961851022946464</v>
      </c>
      <c r="AR30">
        <f>AQ30*1000/AA30</f>
        <v>168.88717755612871</v>
      </c>
      <c r="AS30">
        <f>(AR30-U30)</f>
        <v>142.84612378415605</v>
      </c>
      <c r="AT30">
        <f>IF(D30,P30,(O30+P30)/2)</f>
        <v>42.547208786010742</v>
      </c>
      <c r="AU30">
        <f>0.61365*EXP(17.502*AT30/(240.97+AT30))</f>
        <v>8.4839919773809012</v>
      </c>
      <c r="AV30">
        <f>IF(AS30&lt;&gt;0,(1000-(AR30+U30)/2)/AS30*AL30,0)</f>
        <v>0.18846136964686311</v>
      </c>
      <c r="AW30">
        <f>U30*AA30/1000</f>
        <v>2.3069979181060334</v>
      </c>
      <c r="AX30">
        <f>(AU30-AW30)</f>
        <v>6.1769940592748682</v>
      </c>
      <c r="AY30">
        <f>1/(1.6/F30+1.37/N30)</f>
        <v>0.11862256705052762</v>
      </c>
      <c r="AZ30">
        <f>G30*AA30*0.001</f>
        <v>27.715594324275116</v>
      </c>
      <c r="BA30">
        <f>G30/S30</f>
        <v>0.80102998318715413</v>
      </c>
      <c r="BB30">
        <f>(1-AL30*AA30/AQ30/F30)*100</f>
        <v>10.870059344098525</v>
      </c>
      <c r="BC30">
        <f>(S30-E30/(N30/1.35))</f>
        <v>391.00507505684487</v>
      </c>
      <c r="BD30">
        <f>E30*BB30/100/BC30</f>
        <v>-3.5378196736820833E-4</v>
      </c>
    </row>
    <row r="31" spans="1:56" x14ac:dyDescent="0.35">
      <c r="A31" s="1" t="s">
        <v>0</v>
      </c>
      <c r="B31" s="1" t="s">
        <v>4451</v>
      </c>
      <c r="K31" s="1">
        <v>2.72</v>
      </c>
    </row>
    <row r="32" spans="1:56" x14ac:dyDescent="0.35">
      <c r="A32" s="1" t="s">
        <v>0</v>
      </c>
      <c r="B32" s="1" t="s">
        <v>4450</v>
      </c>
      <c r="K32" s="1">
        <v>2.72</v>
      </c>
    </row>
    <row r="33" spans="1:56" x14ac:dyDescent="0.35">
      <c r="A33" s="1">
        <v>6</v>
      </c>
      <c r="B33" s="1" t="s">
        <v>4449</v>
      </c>
      <c r="C33" s="1">
        <v>1358.5000029616058</v>
      </c>
      <c r="D33" s="1">
        <v>0</v>
      </c>
      <c r="E33">
        <f>(R33-S33*(1000-T33)/(1000-U33))*AK33</f>
        <v>-0.21739004251854877</v>
      </c>
      <c r="F33">
        <f>IF(AV33&lt;&gt;0,1/(1/AV33-1/N33),0)</f>
        <v>0.19958759653716077</v>
      </c>
      <c r="G33">
        <f>((AY33-AL33/2)*S33-E33)/(AY33+AL33/2)</f>
        <v>304.60870671329059</v>
      </c>
      <c r="H33">
        <f>AL33*1000</f>
        <v>29.851188336023551</v>
      </c>
      <c r="I33">
        <f>(AQ33-AW33)</f>
        <v>12.583546124243663</v>
      </c>
      <c r="J33">
        <f>(P33+AP33*D33)</f>
        <v>53.692298889160156</v>
      </c>
      <c r="K33" s="1">
        <v>2.72</v>
      </c>
      <c r="L33">
        <f>(K33*AE33+AF33)</f>
        <v>2.140174012184143</v>
      </c>
      <c r="M33" s="1">
        <v>0.5</v>
      </c>
      <c r="N33">
        <f>L33*(M33+1)*(M33+1)/(M33*M33+1)</f>
        <v>3.8523132219314578</v>
      </c>
      <c r="O33" s="1">
        <v>31.262697219848633</v>
      </c>
      <c r="P33" s="1">
        <v>53.692298889160156</v>
      </c>
      <c r="Q33" s="1">
        <v>31.440587997436523</v>
      </c>
      <c r="R33" s="1">
        <v>399.884521484375</v>
      </c>
      <c r="S33" s="1">
        <v>389.527587890625</v>
      </c>
      <c r="T33" s="1">
        <v>-0.33202236890792847</v>
      </c>
      <c r="U33" s="1">
        <v>26.056968688964844</v>
      </c>
      <c r="V33" s="1">
        <v>-0.64231312274932861</v>
      </c>
      <c r="W33" s="1">
        <v>50.408447265625</v>
      </c>
      <c r="X33" s="1">
        <v>299.66864013671875</v>
      </c>
      <c r="Y33" s="1">
        <v>300.0750732421875</v>
      </c>
      <c r="Z33" s="1">
        <v>0.15192326903343201</v>
      </c>
      <c r="AA33" s="1">
        <v>88.590553283691406</v>
      </c>
      <c r="AB33" s="1">
        <v>19.366451263427734</v>
      </c>
      <c r="AC33" s="1">
        <v>1.2740321159362793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1.1017229416791128</v>
      </c>
      <c r="AL33">
        <f>(U33-T33)/(1000-U33)*AK33</f>
        <v>2.985118833602355E-2</v>
      </c>
      <c r="AM33">
        <f>(P33+273.15)</f>
        <v>326.84229888916013</v>
      </c>
      <c r="AN33">
        <f>(O33+273.15)</f>
        <v>304.41269721984861</v>
      </c>
      <c r="AO33">
        <f>(Y33*AG33+Z33*AH33)*AI33</f>
        <v>48.012010645597911</v>
      </c>
      <c r="AP33">
        <f>((AO33+0.00000010773*(AN33^4-AM33^4))-AL33*44100)/(L33*51.4+0.00000043092*AM33^3)</f>
        <v>-12.576647814070661</v>
      </c>
      <c r="AQ33">
        <f>0.61365*EXP(17.502*J33/(240.97+J33))</f>
        <v>14.891947397294881</v>
      </c>
      <c r="AR33">
        <f>AQ33*1000/AA33</f>
        <v>168.0985934200767</v>
      </c>
      <c r="AS33">
        <f>(AR33-U33)</f>
        <v>142.04162473111185</v>
      </c>
      <c r="AT33">
        <f>IF(D33,P33,(O33+P33)/2)</f>
        <v>42.477498054504395</v>
      </c>
      <c r="AU33">
        <f>0.61365*EXP(17.502*AT33/(240.97+AT33))</f>
        <v>8.4530103439139346</v>
      </c>
      <c r="AV33">
        <f>IF(AS33&lt;&gt;0,(1000-(AR33+U33)/2)/AS33*AL33,0)</f>
        <v>0.18975635671265395</v>
      </c>
      <c r="AW33">
        <f>U33*AA33/1000</f>
        <v>2.3084012730512184</v>
      </c>
      <c r="AX33">
        <f>(AU33-AW33)</f>
        <v>6.1446090708627157</v>
      </c>
      <c r="AY33">
        <f>1/(1.6/F33+1.37/N33)</f>
        <v>0.1194434788518412</v>
      </c>
      <c r="AZ33">
        <f>G33*AA33*0.001</f>
        <v>26.985453862760099</v>
      </c>
      <c r="BA33">
        <f>G33/S33</f>
        <v>0.78199520697060698</v>
      </c>
      <c r="BB33">
        <f>(1-AL33*AA33/AQ33/F33)*100</f>
        <v>11.025819486011123</v>
      </c>
      <c r="BC33">
        <f>(S33-E33/(N33/1.35))</f>
        <v>389.60376979497516</v>
      </c>
      <c r="BD33">
        <f>E33*BB33/100/BC33</f>
        <v>-6.1521565053827549E-5</v>
      </c>
    </row>
    <row r="34" spans="1:56" x14ac:dyDescent="0.35">
      <c r="A34" s="1" t="s">
        <v>0</v>
      </c>
      <c r="B34" s="1" t="s">
        <v>4448</v>
      </c>
      <c r="K34" s="1">
        <v>2.72</v>
      </c>
    </row>
    <row r="35" spans="1:56" x14ac:dyDescent="0.35">
      <c r="A35" s="1" t="s">
        <v>0</v>
      </c>
      <c r="B35" s="1" t="s">
        <v>4447</v>
      </c>
      <c r="K35" s="1">
        <v>2.72</v>
      </c>
    </row>
    <row r="36" spans="1:56" x14ac:dyDescent="0.35">
      <c r="A36" s="1">
        <v>7</v>
      </c>
      <c r="B36" s="1" t="s">
        <v>4446</v>
      </c>
      <c r="C36" s="1">
        <v>1562.5000029616058</v>
      </c>
      <c r="D36" s="1">
        <v>0</v>
      </c>
      <c r="E36">
        <f>(R36-S36*(1000-T36)/(1000-U36))*AK36</f>
        <v>0.33248403479432714</v>
      </c>
      <c r="F36">
        <f>IF(AV36&lt;&gt;0,1/(1/AV36-1/N36),0)</f>
        <v>0.21293983952984794</v>
      </c>
      <c r="G36">
        <f>((AY36-AL36/2)*S36-E36)/(AY36+AL36/2)</f>
        <v>304.33982008655045</v>
      </c>
      <c r="H36">
        <f>AL36*1000</f>
        <v>30.094897298199491</v>
      </c>
      <c r="I36">
        <f>(AQ36-AW36)</f>
        <v>11.972434990824006</v>
      </c>
      <c r="J36">
        <f>(P36+AP36*D36)</f>
        <v>52.859107971191406</v>
      </c>
      <c r="K36" s="1">
        <v>2.72</v>
      </c>
      <c r="L36">
        <f>(K36*AE36+AF36)</f>
        <v>2.140174012184143</v>
      </c>
      <c r="M36" s="1">
        <v>0.5</v>
      </c>
      <c r="N36">
        <f>L36*(M36+1)*(M36+1)/(M36*M36+1)</f>
        <v>3.8523132219314578</v>
      </c>
      <c r="O36" s="1">
        <v>31.270986557006836</v>
      </c>
      <c r="P36" s="1">
        <v>52.859107971191406</v>
      </c>
      <c r="Q36" s="1">
        <v>31.432304382324219</v>
      </c>
      <c r="R36" s="1">
        <v>399.99774169921875</v>
      </c>
      <c r="S36" s="1">
        <v>389.0665283203125</v>
      </c>
      <c r="T36" s="1">
        <v>-0.33263203501701355</v>
      </c>
      <c r="U36" s="1">
        <v>26.269889831542969</v>
      </c>
      <c r="V36" s="1">
        <v>-0.6431739330291748</v>
      </c>
      <c r="W36" s="1">
        <v>50.795188903808594</v>
      </c>
      <c r="X36" s="1">
        <v>299.62466430664063</v>
      </c>
      <c r="Y36" s="1">
        <v>500.1746826171875</v>
      </c>
      <c r="Z36" s="1">
        <v>0.23181356489658356</v>
      </c>
      <c r="AA36" s="1">
        <v>88.588470458984375</v>
      </c>
      <c r="AB36" s="1">
        <v>19.457170486450195</v>
      </c>
      <c r="AC36" s="1">
        <v>1.2714998722076416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1.1015612658332374</v>
      </c>
      <c r="AL36">
        <f>(U36-T36)/(1000-U36)*AK36</f>
        <v>3.0094897298199492E-2</v>
      </c>
      <c r="AM36">
        <f>(P36+273.15)</f>
        <v>326.00910797119138</v>
      </c>
      <c r="AN36">
        <f>(O36+273.15)</f>
        <v>304.42098655700681</v>
      </c>
      <c r="AO36">
        <f>(Y36*AG36+Z36*AH36)*AI36</f>
        <v>80.027947429985943</v>
      </c>
      <c r="AP36">
        <f>((AO36+0.00000010773*(AN36^4-AM36^4))-AL36*44100)/(L36*51.4+0.00000043092*AM36^3)</f>
        <v>-12.317204514619984</v>
      </c>
      <c r="AQ36">
        <f>0.61365*EXP(17.502*J36/(240.97+J36))</f>
        <v>14.299644350126425</v>
      </c>
      <c r="AR36">
        <f>AQ36*1000/AA36</f>
        <v>161.41653960203573</v>
      </c>
      <c r="AS36">
        <f>(AR36-U36)</f>
        <v>135.14664977049276</v>
      </c>
      <c r="AT36">
        <f>IF(D36,P36,(O36+P36)/2)</f>
        <v>42.065047264099121</v>
      </c>
      <c r="AU36">
        <f>0.61365*EXP(17.502*AT36/(240.97+AT36))</f>
        <v>8.2717004267071239</v>
      </c>
      <c r="AV36">
        <f>IF(AS36&lt;&gt;0,(1000-(AR36+U36)/2)/AS36*AL36,0)</f>
        <v>0.2017859520415502</v>
      </c>
      <c r="AW36">
        <f>U36*AA36/1000</f>
        <v>2.3272093593024183</v>
      </c>
      <c r="AX36">
        <f>(AU36-AW36)</f>
        <v>5.9444910674047051</v>
      </c>
      <c r="AY36">
        <f>1/(1.6/F36+1.37/N36)</f>
        <v>0.12707304083738871</v>
      </c>
      <c r="AZ36">
        <f>G36*AA36*0.001</f>
        <v>26.960999161229992</v>
      </c>
      <c r="BA36">
        <f>G36/S36</f>
        <v>0.78223079584988653</v>
      </c>
      <c r="BB36">
        <f>(1-AL36*AA36/AQ36/F36)*100</f>
        <v>12.443597241569627</v>
      </c>
      <c r="BC36">
        <f>(S36-E36/(N36/1.35))</f>
        <v>388.95001301610074</v>
      </c>
      <c r="BD36">
        <f>E36*BB36/100/BC36</f>
        <v>1.0637092890549316E-4</v>
      </c>
    </row>
    <row r="37" spans="1:56" x14ac:dyDescent="0.35">
      <c r="A37" s="1" t="s">
        <v>0</v>
      </c>
      <c r="B37" s="1" t="s">
        <v>4445</v>
      </c>
      <c r="K37" s="1">
        <v>2.72</v>
      </c>
    </row>
    <row r="38" spans="1:56" x14ac:dyDescent="0.35">
      <c r="A38" s="1" t="s">
        <v>0</v>
      </c>
      <c r="B38" s="1" t="s">
        <v>4444</v>
      </c>
      <c r="K38" s="1">
        <v>2.72</v>
      </c>
    </row>
    <row r="39" spans="1:56" x14ac:dyDescent="0.35">
      <c r="A39" s="1">
        <v>8</v>
      </c>
      <c r="B39" s="1" t="s">
        <v>4443</v>
      </c>
      <c r="C39" s="1">
        <v>1766.5000029616058</v>
      </c>
      <c r="D39" s="1">
        <v>0</v>
      </c>
      <c r="E39">
        <f>(R39-S39*(1000-T39)/(1000-U39))*AK39</f>
        <v>1.0553822239598885</v>
      </c>
      <c r="F39">
        <f>IF(AV39&lt;&gt;0,1/(1/AV39-1/N39),0)</f>
        <v>0.2245210540564864</v>
      </c>
      <c r="G39">
        <f>((AY39-AL39/2)*S39-E39)/(AY39+AL39/2)</f>
        <v>301.57666958407356</v>
      </c>
      <c r="H39">
        <f>AL39*1000</f>
        <v>30.569633218562835</v>
      </c>
      <c r="I39">
        <f>(AQ39-AW39)</f>
        <v>11.589206541451336</v>
      </c>
      <c r="J39">
        <f>(P39+AP39*D39)</f>
        <v>52.356891632080078</v>
      </c>
      <c r="K39" s="1">
        <v>2.72</v>
      </c>
      <c r="L39">
        <f>(K39*AE39+AF39)</f>
        <v>2.140174012184143</v>
      </c>
      <c r="M39" s="1">
        <v>0.5</v>
      </c>
      <c r="N39">
        <f>L39*(M39+1)*(M39+1)/(M39*M39+1)</f>
        <v>3.8523132219314578</v>
      </c>
      <c r="O39" s="1">
        <v>31.284082412719727</v>
      </c>
      <c r="P39" s="1">
        <v>52.356891632080078</v>
      </c>
      <c r="Q39" s="1">
        <v>31.441917419433594</v>
      </c>
      <c r="R39" s="1">
        <v>400.1107177734375</v>
      </c>
      <c r="S39" s="1">
        <v>388.37564086914063</v>
      </c>
      <c r="T39" s="1">
        <v>-0.33134952187538147</v>
      </c>
      <c r="U39" s="1">
        <v>26.677465438842773</v>
      </c>
      <c r="V39" s="1">
        <v>-0.64021414518356323</v>
      </c>
      <c r="W39" s="1">
        <v>51.544635772705078</v>
      </c>
      <c r="X39" s="1">
        <v>299.64730834960938</v>
      </c>
      <c r="Y39" s="1">
        <v>750.8677978515625</v>
      </c>
      <c r="Z39" s="1">
        <v>0.27502799034118652</v>
      </c>
      <c r="AA39" s="1">
        <v>88.588096618652344</v>
      </c>
      <c r="AB39" s="1">
        <v>19.348073959350586</v>
      </c>
      <c r="AC39" s="1">
        <v>1.2790566682815552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1.1016445159912107</v>
      </c>
      <c r="AL39">
        <f>(U39-T39)/(1000-U39)*AK39</f>
        <v>3.0569633218562833E-2</v>
      </c>
      <c r="AM39">
        <f>(P39+273.15)</f>
        <v>325.50689163208006</v>
      </c>
      <c r="AN39">
        <f>(O39+273.15)</f>
        <v>304.4340824127197</v>
      </c>
      <c r="AO39">
        <f>(Y39*AG39+Z39*AH39)*AI39</f>
        <v>120.1388449709375</v>
      </c>
      <c r="AP39">
        <f>((AO39+0.00000010773*(AN39^4-AM39^4))-AL39*44100)/(L39*51.4+0.00000043092*AM39^3)</f>
        <v>-12.109248176964613</v>
      </c>
      <c r="AQ39">
        <f>0.61365*EXP(17.502*J39/(240.97+J39))</f>
        <v>13.952512427288298</v>
      </c>
      <c r="AR39">
        <f>AQ39*1000/AA39</f>
        <v>157.49872680242885</v>
      </c>
      <c r="AS39">
        <f>(AR39-U39)</f>
        <v>130.82126136358607</v>
      </c>
      <c r="AT39">
        <f>IF(D39,P39,(O39+P39)/2)</f>
        <v>41.820487022399902</v>
      </c>
      <c r="AU39">
        <f>0.61365*EXP(17.502*AT39/(240.97+AT39))</f>
        <v>8.1657918682139368</v>
      </c>
      <c r="AV39">
        <f>IF(AS39&lt;&gt;0,(1000-(AR39+U39)/2)/AS39*AL39,0)</f>
        <v>0.21215614042446984</v>
      </c>
      <c r="AW39">
        <f>U39*AA39/1000</f>
        <v>2.3633058858369624</v>
      </c>
      <c r="AX39">
        <f>(AU39-AW39)</f>
        <v>5.8024859823769743</v>
      </c>
      <c r="AY39">
        <f>1/(1.6/F39+1.37/N39)</f>
        <v>0.13365569414741596</v>
      </c>
      <c r="AZ39">
        <f>G39*AA39*0.001</f>
        <v>26.716103143045302</v>
      </c>
      <c r="BA39">
        <f>G39/S39</f>
        <v>0.7765076844396811</v>
      </c>
      <c r="BB39">
        <f>(1-AL39*AA39/AQ39/F39)*100</f>
        <v>13.551769494554256</v>
      </c>
      <c r="BC39">
        <f>(S39-E39/(N39/1.35))</f>
        <v>388.00579399525856</v>
      </c>
      <c r="BD39">
        <f>E39*BB39/100/BC39</f>
        <v>3.6861038801727837E-4</v>
      </c>
    </row>
    <row r="40" spans="1:56" x14ac:dyDescent="0.35">
      <c r="A40" s="1" t="s">
        <v>0</v>
      </c>
      <c r="B40" s="1" t="s">
        <v>4442</v>
      </c>
      <c r="K40" s="1">
        <v>2.72</v>
      </c>
    </row>
    <row r="41" spans="1:56" x14ac:dyDescent="0.35">
      <c r="A41" s="1" t="s">
        <v>0</v>
      </c>
      <c r="B41" s="1" t="s">
        <v>4441</v>
      </c>
      <c r="K41" s="1">
        <v>2.72</v>
      </c>
    </row>
    <row r="42" spans="1:56" x14ac:dyDescent="0.35">
      <c r="A42" s="1">
        <v>9</v>
      </c>
      <c r="B42" s="1" t="s">
        <v>4440</v>
      </c>
      <c r="C42" s="1">
        <v>1970.5000029616058</v>
      </c>
      <c r="D42" s="1">
        <v>0</v>
      </c>
      <c r="E42">
        <f>(R42-S42*(1000-T42)/(1000-U42))*AK42</f>
        <v>0.9928930508003736</v>
      </c>
      <c r="F42">
        <f>IF(AV42&lt;&gt;0,1/(1/AV42-1/N42),0)</f>
        <v>0.22978195422867576</v>
      </c>
      <c r="G42">
        <f>((AY42-AL42/2)*S42-E42)/(AY42+AL42/2)</f>
        <v>302.33937072726098</v>
      </c>
      <c r="H42">
        <f>AL42*1000</f>
        <v>31.071614284987305</v>
      </c>
      <c r="I42">
        <f>(AQ42-AW42)</f>
        <v>11.523233665119639</v>
      </c>
      <c r="J42">
        <f>(P42+AP42*D42)</f>
        <v>52.316123962402344</v>
      </c>
      <c r="K42" s="1">
        <v>2.72</v>
      </c>
      <c r="L42">
        <f>(K42*AE42+AF42)</f>
        <v>2.140174012184143</v>
      </c>
      <c r="M42" s="1">
        <v>0.5</v>
      </c>
      <c r="N42">
        <f>L42*(M42+1)*(M42+1)/(M42*M42+1)</f>
        <v>3.8523132219314578</v>
      </c>
      <c r="O42" s="1">
        <v>31.32672119140625</v>
      </c>
      <c r="P42" s="1">
        <v>52.316123962402344</v>
      </c>
      <c r="Q42" s="1">
        <v>31.473466873168945</v>
      </c>
      <c r="R42" s="1">
        <v>399.9593505859375</v>
      </c>
      <c r="S42" s="1">
        <v>388.11236572265625</v>
      </c>
      <c r="T42" s="1">
        <v>-0.32881549000740051</v>
      </c>
      <c r="U42" s="1">
        <v>27.109218597412109</v>
      </c>
      <c r="V42" s="1">
        <v>-0.6337437629699707</v>
      </c>
      <c r="W42" s="1">
        <v>52.249050140380859</v>
      </c>
      <c r="X42" s="1">
        <v>299.67037963867188</v>
      </c>
      <c r="Y42" s="1">
        <v>1000.1112060546875</v>
      </c>
      <c r="Z42" s="1">
        <v>0.11001279950141907</v>
      </c>
      <c r="AA42" s="1">
        <v>88.583198547363281</v>
      </c>
      <c r="AB42" s="1">
        <v>19.427167892456055</v>
      </c>
      <c r="AC42" s="1">
        <v>1.2836860418319702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1.1017293369068817</v>
      </c>
      <c r="AL42">
        <f>(U42-T42)/(1000-U42)*AK42</f>
        <v>3.1071614284987305E-2</v>
      </c>
      <c r="AM42">
        <f>(P42+273.15)</f>
        <v>325.46612396240232</v>
      </c>
      <c r="AN42">
        <f>(O42+273.15)</f>
        <v>304.47672119140623</v>
      </c>
      <c r="AO42">
        <f>(Y42*AG42+Z42*AH42)*AI42</f>
        <v>160.01778939207361</v>
      </c>
      <c r="AP42">
        <f>((AO42+0.00000010773*(AN42^4-AM42^4))-AL42*44100)/(L42*51.4+0.00000043092*AM42^3)</f>
        <v>-11.958695018818757</v>
      </c>
      <c r="AQ42">
        <f>0.61365*EXP(17.502*J42/(240.97+J42))</f>
        <v>13.924654958598069</v>
      </c>
      <c r="AR42">
        <f>AQ42*1000/AA42</f>
        <v>157.19295743371578</v>
      </c>
      <c r="AS42">
        <f>(AR42-U42)</f>
        <v>130.08373883630367</v>
      </c>
      <c r="AT42">
        <f>IF(D42,P42,(O42+P42)/2)</f>
        <v>41.821422576904297</v>
      </c>
      <c r="AU42">
        <f>0.61365*EXP(17.502*AT42/(240.97+AT42))</f>
        <v>8.1661947686551173</v>
      </c>
      <c r="AV42">
        <f>IF(AS42&lt;&gt;0,(1000-(AR42+U42)/2)/AS42*AL42,0)</f>
        <v>0.2168474820494122</v>
      </c>
      <c r="AW42">
        <f>U42*AA42/1000</f>
        <v>2.40142129347843</v>
      </c>
      <c r="AX42">
        <f>(AU42-AW42)</f>
        <v>5.7647734751766873</v>
      </c>
      <c r="AY42">
        <f>1/(1.6/F42+1.37/N42)</f>
        <v>0.13663529028122789</v>
      </c>
      <c r="AZ42">
        <f>G42*AA42*0.001</f>
        <v>26.782188505817835</v>
      </c>
      <c r="BA42">
        <f>G42/S42</f>
        <v>0.7789995821553175</v>
      </c>
      <c r="BB42">
        <f>(1-AL42*AA42/AQ42/F42)*100</f>
        <v>13.976954585516443</v>
      </c>
      <c r="BC42">
        <f>(S42-E42/(N42/1.35))</f>
        <v>387.76441747926071</v>
      </c>
      <c r="BD42">
        <f>E42*BB42/100/BC42</f>
        <v>3.5788794571523381E-4</v>
      </c>
    </row>
    <row r="43" spans="1:56" x14ac:dyDescent="0.35">
      <c r="A43" s="1" t="s">
        <v>0</v>
      </c>
      <c r="B43" s="1" t="s">
        <v>4439</v>
      </c>
      <c r="K43" s="1">
        <v>2.72</v>
      </c>
    </row>
    <row r="44" spans="1:56" x14ac:dyDescent="0.35">
      <c r="A44" s="1" t="s">
        <v>0</v>
      </c>
      <c r="B44" s="1" t="s">
        <v>4438</v>
      </c>
      <c r="K44" s="1">
        <v>2.72</v>
      </c>
    </row>
    <row r="45" spans="1:56" x14ac:dyDescent="0.35">
      <c r="A45" s="1">
        <v>10</v>
      </c>
      <c r="B45" s="1" t="s">
        <v>4437</v>
      </c>
      <c r="C45" s="1">
        <v>2174.5000029616058</v>
      </c>
      <c r="D45" s="1">
        <v>0</v>
      </c>
      <c r="E45">
        <f>(R45-S45*(1000-T45)/(1000-U45))*AK45</f>
        <v>1.1872717703186308</v>
      </c>
      <c r="F45">
        <f>IF(AV45&lt;&gt;0,1/(1/AV45-1/N45),0)</f>
        <v>0.24364456553356617</v>
      </c>
      <c r="G45">
        <f>((AY45-AL45/2)*S45-E45)/(AY45+AL45/2)</f>
        <v>304.23113724363719</v>
      </c>
      <c r="H45">
        <f>AL45*1000</f>
        <v>31.459042079763826</v>
      </c>
      <c r="I45">
        <f>(AQ45-AW45)</f>
        <v>11.067130073449286</v>
      </c>
      <c r="J45">
        <f>(P45+AP45*D45)</f>
        <v>51.683319091796875</v>
      </c>
      <c r="K45" s="1">
        <v>2.72</v>
      </c>
      <c r="L45">
        <f>(K45*AE45+AF45)</f>
        <v>2.140174012184143</v>
      </c>
      <c r="M45" s="1">
        <v>0.5</v>
      </c>
      <c r="N45">
        <f>L45*(M45+1)*(M45+1)/(M45*M45+1)</f>
        <v>3.8523132219314578</v>
      </c>
      <c r="O45" s="1">
        <v>31.381399154663086</v>
      </c>
      <c r="P45" s="1">
        <v>51.683319091796875</v>
      </c>
      <c r="Q45" s="1">
        <v>31.513731002807617</v>
      </c>
      <c r="R45" s="1">
        <v>399.95767211914063</v>
      </c>
      <c r="S45" s="1">
        <v>387.80508422851563</v>
      </c>
      <c r="T45" s="1">
        <v>-0.32705074548721313</v>
      </c>
      <c r="U45" s="1">
        <v>27.446813583374023</v>
      </c>
      <c r="V45" s="1">
        <v>-0.62835657596588135</v>
      </c>
      <c r="W45" s="1">
        <v>52.733062744140625</v>
      </c>
      <c r="X45" s="1">
        <v>299.63424682617188</v>
      </c>
      <c r="Y45" s="1">
        <v>1250.2344970703125</v>
      </c>
      <c r="Z45" s="1">
        <v>0.16239874064922333</v>
      </c>
      <c r="AA45" s="1">
        <v>88.579132080078125</v>
      </c>
      <c r="AB45" s="1">
        <v>19.489093780517578</v>
      </c>
      <c r="AC45" s="1">
        <v>1.2932006120681763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1.1015964956844553</v>
      </c>
      <c r="AL45">
        <f>(U45-T45)/(1000-U45)*AK45</f>
        <v>3.1459042079763827E-2</v>
      </c>
      <c r="AM45">
        <f>(P45+273.15)</f>
        <v>324.83331909179685</v>
      </c>
      <c r="AN45">
        <f>(O45+273.15)</f>
        <v>304.53139915466306</v>
      </c>
      <c r="AO45">
        <f>(Y45*AG45+Z45*AH45)*AI45</f>
        <v>200.03751506006301</v>
      </c>
      <c r="AP45">
        <f>((AO45+0.00000010773*(AN45^4-AM45^4))-AL45*44100)/(L45*51.4+0.00000043092*AM45^3)</f>
        <v>-11.702722296628064</v>
      </c>
      <c r="AQ45">
        <f>0.61365*EXP(17.502*J45/(240.97+J45))</f>
        <v>13.498344999028257</v>
      </c>
      <c r="AR45">
        <f>AQ45*1000/AA45</f>
        <v>152.3874154335285</v>
      </c>
      <c r="AS45">
        <f>(AR45-U45)</f>
        <v>124.94060185015448</v>
      </c>
      <c r="AT45">
        <f>IF(D45,P45,(O45+P45)/2)</f>
        <v>41.53235912322998</v>
      </c>
      <c r="AU45">
        <f>0.61365*EXP(17.502*AT45/(240.97+AT45))</f>
        <v>8.0425243570682881</v>
      </c>
      <c r="AV45">
        <f>IF(AS45&lt;&gt;0,(1000-(AR45+U45)/2)/AS45*AL45,0)</f>
        <v>0.22915157576308823</v>
      </c>
      <c r="AW45">
        <f>U45*AA45/1000</f>
        <v>2.4312149255789701</v>
      </c>
      <c r="AX45">
        <f>(AU45-AW45)</f>
        <v>5.6113094314893175</v>
      </c>
      <c r="AY45">
        <f>1/(1.6/F45+1.37/N45)</f>
        <v>0.14445494692873165</v>
      </c>
      <c r="AZ45">
        <f>G45*AA45*0.001</f>
        <v>26.948530088776515</v>
      </c>
      <c r="BA45">
        <f>G45/S45</f>
        <v>0.78449496826185972</v>
      </c>
      <c r="BB45">
        <f>(1-AL45*AA45/AQ45/F45)*100</f>
        <v>15.269520892506538</v>
      </c>
      <c r="BC45">
        <f>(S45-E45/(N45/1.35))</f>
        <v>387.38901814105287</v>
      </c>
      <c r="BD45">
        <f>E45*BB45/100/BC45</f>
        <v>4.6798102819121604E-4</v>
      </c>
    </row>
    <row r="46" spans="1:56" x14ac:dyDescent="0.35">
      <c r="A46" s="1" t="s">
        <v>0</v>
      </c>
      <c r="B46" s="1" t="s">
        <v>4436</v>
      </c>
      <c r="K46" s="1">
        <v>2.72</v>
      </c>
    </row>
    <row r="47" spans="1:56" x14ac:dyDescent="0.35">
      <c r="A47" s="1" t="s">
        <v>0</v>
      </c>
      <c r="B47" s="1" t="s">
        <v>4435</v>
      </c>
      <c r="K47" s="1">
        <v>2.72</v>
      </c>
    </row>
    <row r="48" spans="1:56" x14ac:dyDescent="0.35">
      <c r="A48" s="1">
        <v>11</v>
      </c>
      <c r="B48" s="1" t="s">
        <v>4434</v>
      </c>
      <c r="C48" s="1">
        <v>2378.5000029616058</v>
      </c>
      <c r="D48" s="1">
        <v>0</v>
      </c>
      <c r="E48">
        <f>(R48-S48*(1000-T48)/(1000-U48))*AK48</f>
        <v>0.98163731941721444</v>
      </c>
      <c r="F48">
        <f>IF(AV48&lt;&gt;0,1/(1/AV48-1/N48),0)</f>
        <v>0.2658385424270685</v>
      </c>
      <c r="G48">
        <f>((AY48-AL48/2)*S48-E48)/(AY48+AL48/2)</f>
        <v>310.31432698792867</v>
      </c>
      <c r="H48">
        <f>AL48*1000</f>
        <v>31.874306095418614</v>
      </c>
      <c r="I48">
        <f>(AQ48-AW48)</f>
        <v>10.37294970667395</v>
      </c>
      <c r="J48">
        <f>(P48+AP48*D48)</f>
        <v>50.665191650390625</v>
      </c>
      <c r="K48" s="1">
        <v>2.72</v>
      </c>
      <c r="L48">
        <f>(K48*AE48+AF48)</f>
        <v>2.140174012184143</v>
      </c>
      <c r="M48" s="1">
        <v>0.5</v>
      </c>
      <c r="N48">
        <f>L48*(M48+1)*(M48+1)/(M48*M48+1)</f>
        <v>3.8523132219314578</v>
      </c>
      <c r="O48" s="1">
        <v>31.461593627929688</v>
      </c>
      <c r="P48" s="1">
        <v>50.665191650390625</v>
      </c>
      <c r="Q48" s="1">
        <v>31.567743301391602</v>
      </c>
      <c r="R48" s="1">
        <v>399.5592041015625</v>
      </c>
      <c r="S48" s="1">
        <v>387.45718383789063</v>
      </c>
      <c r="T48" s="1">
        <v>-0.32289594411849976</v>
      </c>
      <c r="U48" s="1">
        <v>27.807113647460938</v>
      </c>
      <c r="V48" s="1">
        <v>-0.61754155158996582</v>
      </c>
      <c r="W48" s="1">
        <v>53.181369781494141</v>
      </c>
      <c r="X48" s="1">
        <v>299.634765625</v>
      </c>
      <c r="Y48" s="1">
        <v>1601.1280517578125</v>
      </c>
      <c r="Z48" s="1">
        <v>0.12965911626815796</v>
      </c>
      <c r="AA48" s="1">
        <v>88.577545166015625</v>
      </c>
      <c r="AB48" s="1">
        <v>19.458013534545898</v>
      </c>
      <c r="AC48" s="1">
        <v>1.2915117740631104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1.1015984030330879</v>
      </c>
      <c r="AL48">
        <f>(U48-T48)/(1000-U48)*AK48</f>
        <v>3.1874306095418616E-2</v>
      </c>
      <c r="AM48">
        <f>(P48+273.15)</f>
        <v>323.8151916503906</v>
      </c>
      <c r="AN48">
        <f>(O48+273.15)</f>
        <v>304.61159362792966</v>
      </c>
      <c r="AO48">
        <f>(Y48*AG48+Z48*AH48)*AI48</f>
        <v>256.18048255516987</v>
      </c>
      <c r="AP48">
        <f>((AO48+0.00000010773*(AN48^4-AM48^4))-AL48*44100)/(L48*51.4+0.00000043092*AM48^3)</f>
        <v>-11.284280355005045</v>
      </c>
      <c r="AQ48">
        <f>0.61365*EXP(17.502*J48/(240.97+J48))</f>
        <v>12.836035571718451</v>
      </c>
      <c r="AR48">
        <f>AQ48*1000/AA48</f>
        <v>144.91297481388349</v>
      </c>
      <c r="AS48">
        <f>(AR48-U48)</f>
        <v>117.10586116642256</v>
      </c>
      <c r="AT48">
        <f>IF(D48,P48,(O48+P48)/2)</f>
        <v>41.063392639160156</v>
      </c>
      <c r="AU48">
        <f>0.61365*EXP(17.502*AT48/(240.97+AT48))</f>
        <v>7.8453352370933676</v>
      </c>
      <c r="AV48">
        <f>IF(AS48&lt;&gt;0,(1000-(AR48+U48)/2)/AS48*AL48,0)</f>
        <v>0.24867789981759039</v>
      </c>
      <c r="AW48">
        <f>U48*AA48/1000</f>
        <v>2.4630858650445009</v>
      </c>
      <c r="AX48">
        <f>(AU48-AW48)</f>
        <v>5.3822493720488662</v>
      </c>
      <c r="AY48">
        <f>1/(1.6/F48+1.37/N48)</f>
        <v>0.15687944644463384</v>
      </c>
      <c r="AZ48">
        <f>G48*AA48*0.001</f>
        <v>27.486881314434992</v>
      </c>
      <c r="BA48">
        <f>G48/S48</f>
        <v>0.80089966048419436</v>
      </c>
      <c r="BB48">
        <f>(1-AL48*AA48/AQ48/F48)*100</f>
        <v>17.259999343013853</v>
      </c>
      <c r="BC48">
        <f>(S48-E48/(N48/1.35))</f>
        <v>387.11318003942773</v>
      </c>
      <c r="BD48">
        <f>E48*BB48/100/BC48</f>
        <v>4.3767715391383315E-4</v>
      </c>
    </row>
    <row r="49" spans="1:56" x14ac:dyDescent="0.35">
      <c r="A49" s="1" t="s">
        <v>0</v>
      </c>
      <c r="B49" s="1" t="s">
        <v>4433</v>
      </c>
      <c r="K49" s="1">
        <v>2.72</v>
      </c>
    </row>
    <row r="50" spans="1:56" x14ac:dyDescent="0.35">
      <c r="A50" s="1" t="s">
        <v>0</v>
      </c>
      <c r="B50" s="1" t="s">
        <v>4428</v>
      </c>
      <c r="K50" s="1">
        <v>2.72</v>
      </c>
    </row>
    <row r="51" spans="1:56" x14ac:dyDescent="0.35">
      <c r="A51" s="1">
        <v>12</v>
      </c>
      <c r="B51" s="1" t="s">
        <v>4432</v>
      </c>
      <c r="C51" s="1">
        <v>2582.5000029616058</v>
      </c>
      <c r="D51" s="1">
        <v>0</v>
      </c>
      <c r="E51">
        <f>(R51-S51*(1000-T51)/(1000-U51))*AK51</f>
        <v>0.70022978990235452</v>
      </c>
      <c r="F51">
        <f>IF(AV51&lt;&gt;0,1/(1/AV51-1/N51),0)</f>
        <v>0.28562721229223159</v>
      </c>
      <c r="G51">
        <f>((AY51-AL51/2)*S51-E51)/(AY51+AL51/2)</f>
        <v>316.22243158565703</v>
      </c>
      <c r="H51">
        <f>AL51*1000</f>
        <v>32.272895162095779</v>
      </c>
      <c r="I51">
        <f>(AQ51-AW51)</f>
        <v>9.8498274243620774</v>
      </c>
      <c r="J51">
        <f>(P51+AP51*D51)</f>
        <v>49.878040313720703</v>
      </c>
      <c r="K51" s="1">
        <v>2.72</v>
      </c>
      <c r="L51">
        <f>(K51*AE51+AF51)</f>
        <v>2.140174012184143</v>
      </c>
      <c r="M51" s="1">
        <v>0.5</v>
      </c>
      <c r="N51">
        <f>L51*(M51+1)*(M51+1)/(M51*M51+1)</f>
        <v>3.8523132219314578</v>
      </c>
      <c r="O51" s="1">
        <v>31.599952697753906</v>
      </c>
      <c r="P51" s="1">
        <v>49.878040313720703</v>
      </c>
      <c r="Q51" s="1">
        <v>31.658882141113281</v>
      </c>
      <c r="R51" s="1">
        <v>400.10592651367188</v>
      </c>
      <c r="S51" s="1">
        <v>388.1007080078125</v>
      </c>
      <c r="T51" s="1">
        <v>-0.31936430931091309</v>
      </c>
      <c r="U51" s="1">
        <v>28.151391983032227</v>
      </c>
      <c r="V51" s="1">
        <v>-0.60599410533905029</v>
      </c>
      <c r="W51" s="1">
        <v>53.41729736328125</v>
      </c>
      <c r="X51" s="1">
        <v>299.64459228515625</v>
      </c>
      <c r="Y51" s="1">
        <v>2000.359619140625</v>
      </c>
      <c r="Z51" s="1">
        <v>5.5007394403219223E-2</v>
      </c>
      <c r="AA51" s="1">
        <v>88.575752258300781</v>
      </c>
      <c r="AB51" s="1">
        <v>19.630365371704102</v>
      </c>
      <c r="AC51" s="1">
        <v>1.304316520690918</v>
      </c>
      <c r="AD51" s="1">
        <v>0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1.1016345304601332</v>
      </c>
      <c r="AL51">
        <f>(U51-T51)/(1000-U51)*AK51</f>
        <v>3.2272895162095777E-2</v>
      </c>
      <c r="AM51">
        <f>(P51+273.15)</f>
        <v>323.02804031372068</v>
      </c>
      <c r="AN51">
        <f>(O51+273.15)</f>
        <v>304.74995269775388</v>
      </c>
      <c r="AO51">
        <f>(Y51*AG51+Z51*AH51)*AI51</f>
        <v>320.05753190865653</v>
      </c>
      <c r="AP51">
        <f>((AO51+0.00000010773*(AN51^4-AM51^4))-AL51*44100)/(L51*51.4+0.00000043092*AM51^3)</f>
        <v>-10.816443407171883</v>
      </c>
      <c r="AQ51">
        <f>0.61365*EXP(17.502*J51/(240.97+J51))</f>
        <v>12.343358146377454</v>
      </c>
      <c r="AR51">
        <f>AQ51*1000/AA51</f>
        <v>139.35369253633078</v>
      </c>
      <c r="AS51">
        <f>(AR51-U51)</f>
        <v>111.20230055329856</v>
      </c>
      <c r="AT51">
        <f>IF(D51,P51,(O51+P51)/2)</f>
        <v>40.738996505737305</v>
      </c>
      <c r="AU51">
        <f>0.61365*EXP(17.502*AT51/(240.97+AT51))</f>
        <v>7.7113975658419074</v>
      </c>
      <c r="AV51">
        <f>IF(AS51&lt;&gt;0,(1000-(AR51+U51)/2)/AS51*AL51,0)</f>
        <v>0.26591138851500096</v>
      </c>
      <c r="AW51">
        <f>U51*AA51/1000</f>
        <v>2.4935307220153771</v>
      </c>
      <c r="AX51">
        <f>(AU51-AW51)</f>
        <v>5.2178668438265303</v>
      </c>
      <c r="AY51">
        <f>1/(1.6/F51+1.37/N51)</f>
        <v>0.16786021886791416</v>
      </c>
      <c r="AZ51">
        <f>G51*AA51*0.001</f>
        <v>28.009639758648625</v>
      </c>
      <c r="BA51">
        <f>G51/S51</f>
        <v>0.81479478151143037</v>
      </c>
      <c r="BB51">
        <f>(1-AL51*AA51/AQ51/F51)*100</f>
        <v>18.918856493952894</v>
      </c>
      <c r="BC51">
        <f>(S51-E51/(N51/1.35))</f>
        <v>387.85532032464425</v>
      </c>
      <c r="BD51">
        <f>E51*BB51/100/BC51</f>
        <v>3.4155898382069158E-4</v>
      </c>
    </row>
    <row r="52" spans="1:56" x14ac:dyDescent="0.35">
      <c r="A52" s="1" t="s">
        <v>0</v>
      </c>
      <c r="B52" s="1" t="s">
        <v>4431</v>
      </c>
      <c r="K52" s="1">
        <v>2.5867199999999997</v>
      </c>
    </row>
    <row r="53" spans="1:56" x14ac:dyDescent="0.35">
      <c r="A53" s="1" t="s">
        <v>0</v>
      </c>
      <c r="B53" s="1" t="s">
        <v>4430</v>
      </c>
      <c r="K53" s="1">
        <v>2.5867199999999997</v>
      </c>
    </row>
    <row r="54" spans="1:56" x14ac:dyDescent="0.35">
      <c r="A54" s="1" t="s">
        <v>0</v>
      </c>
      <c r="B54" s="1" t="s">
        <v>4429</v>
      </c>
    </row>
    <row r="55" spans="1:56" x14ac:dyDescent="0.35">
      <c r="A55" s="1" t="s">
        <v>0</v>
      </c>
      <c r="B55" s="1" t="s">
        <v>4428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252AA3-9620-47EA-8A2A-A9265296BB29}">
  <dimension ref="A1:BD55"/>
  <sheetViews>
    <sheetView zoomScale="53" workbookViewId="0">
      <selection activeCell="K18" sqref="K18:K51"/>
    </sheetView>
  </sheetViews>
  <sheetFormatPr defaultRowHeight="14.5" x14ac:dyDescent="0.35"/>
  <sheetData>
    <row r="1" spans="1:56" x14ac:dyDescent="0.35">
      <c r="A1" s="1" t="s">
        <v>70</v>
      </c>
    </row>
    <row r="2" spans="1:56" x14ac:dyDescent="0.35">
      <c r="A2" s="1" t="s">
        <v>4427</v>
      </c>
    </row>
    <row r="3" spans="1:56" x14ac:dyDescent="0.35">
      <c r="A3" s="1" t="s">
        <v>69</v>
      </c>
      <c r="B3" s="1" t="s">
        <v>624</v>
      </c>
    </row>
    <row r="4" spans="1:56" x14ac:dyDescent="0.35">
      <c r="A4" s="1" t="s">
        <v>67</v>
      </c>
      <c r="B4" s="1" t="s">
        <v>66</v>
      </c>
      <c r="C4" s="1">
        <v>1</v>
      </c>
      <c r="D4" s="1">
        <v>0.15999999642372131</v>
      </c>
    </row>
    <row r="5" spans="1:56" x14ac:dyDescent="0.35">
      <c r="A5" s="1" t="s">
        <v>65</v>
      </c>
      <c r="B5" s="1">
        <v>4</v>
      </c>
    </row>
    <row r="6" spans="1:56" x14ac:dyDescent="0.35">
      <c r="A6" s="1" t="s">
        <v>64</v>
      </c>
      <c r="B6" s="1" t="s">
        <v>623</v>
      </c>
    </row>
    <row r="7" spans="1:56" x14ac:dyDescent="0.35">
      <c r="A7" s="1" t="s">
        <v>0</v>
      </c>
      <c r="B7" s="1" t="s">
        <v>62</v>
      </c>
    </row>
    <row r="9" spans="1:56" x14ac:dyDescent="0.35">
      <c r="A9" s="1" t="s">
        <v>61</v>
      </c>
      <c r="B9" s="1" t="s">
        <v>60</v>
      </c>
      <c r="C9" s="1" t="s">
        <v>59</v>
      </c>
      <c r="D9" s="1" t="s">
        <v>58</v>
      </c>
      <c r="E9" s="1" t="s">
        <v>57</v>
      </c>
      <c r="F9" s="1" t="s">
        <v>56</v>
      </c>
      <c r="G9" s="1" t="s">
        <v>55</v>
      </c>
      <c r="H9" s="1" t="s">
        <v>54</v>
      </c>
      <c r="I9" s="1" t="s">
        <v>53</v>
      </c>
      <c r="J9" s="1" t="s">
        <v>52</v>
      </c>
      <c r="K9" s="1" t="s">
        <v>51</v>
      </c>
      <c r="L9" s="1" t="s">
        <v>50</v>
      </c>
      <c r="M9" s="1" t="s">
        <v>49</v>
      </c>
      <c r="N9" s="1" t="s">
        <v>48</v>
      </c>
      <c r="O9" s="1" t="s">
        <v>47</v>
      </c>
      <c r="P9" s="1" t="s">
        <v>46</v>
      </c>
      <c r="Q9" s="1" t="s">
        <v>45</v>
      </c>
      <c r="R9" s="1" t="s">
        <v>44</v>
      </c>
      <c r="S9" s="1" t="s">
        <v>43</v>
      </c>
      <c r="T9" s="1" t="s">
        <v>42</v>
      </c>
      <c r="U9" s="1" t="s">
        <v>41</v>
      </c>
      <c r="V9" s="1" t="s">
        <v>40</v>
      </c>
      <c r="W9" s="1" t="s">
        <v>39</v>
      </c>
      <c r="X9" s="1" t="s">
        <v>38</v>
      </c>
      <c r="Y9" s="1" t="s">
        <v>37</v>
      </c>
      <c r="Z9" s="1" t="s">
        <v>36</v>
      </c>
      <c r="AA9" s="1" t="s">
        <v>35</v>
      </c>
      <c r="AB9" s="1" t="s">
        <v>34</v>
      </c>
      <c r="AC9" s="1" t="s">
        <v>33</v>
      </c>
      <c r="AD9" s="1" t="s">
        <v>32</v>
      </c>
      <c r="AE9" s="1" t="s">
        <v>31</v>
      </c>
      <c r="AF9" s="1" t="s">
        <v>30</v>
      </c>
      <c r="AG9" s="1" t="s">
        <v>29</v>
      </c>
      <c r="AH9" s="1" t="s">
        <v>28</v>
      </c>
      <c r="AI9" s="1" t="s">
        <v>27</v>
      </c>
      <c r="AJ9" s="1" t="s">
        <v>26</v>
      </c>
      <c r="AK9" s="1" t="s">
        <v>25</v>
      </c>
      <c r="AL9" s="1" t="s">
        <v>24</v>
      </c>
      <c r="AM9" s="1" t="s">
        <v>23</v>
      </c>
      <c r="AN9" s="1" t="s">
        <v>22</v>
      </c>
      <c r="AO9" s="1" t="s">
        <v>21</v>
      </c>
      <c r="AP9" s="1" t="s">
        <v>20</v>
      </c>
      <c r="AQ9" s="1" t="s">
        <v>19</v>
      </c>
      <c r="AR9" s="1" t="s">
        <v>18</v>
      </c>
      <c r="AS9" s="1" t="s">
        <v>17</v>
      </c>
      <c r="AT9" s="1" t="s">
        <v>16</v>
      </c>
      <c r="AU9" s="1" t="s">
        <v>15</v>
      </c>
      <c r="AV9" s="1" t="s">
        <v>14</v>
      </c>
      <c r="AW9" s="1" t="s">
        <v>13</v>
      </c>
      <c r="AX9" s="1" t="s">
        <v>12</v>
      </c>
      <c r="AY9" s="1" t="s">
        <v>11</v>
      </c>
      <c r="AZ9" s="1" t="s">
        <v>10</v>
      </c>
      <c r="BA9" s="1" t="s">
        <v>9</v>
      </c>
      <c r="BB9" s="1" t="s">
        <v>8</v>
      </c>
      <c r="BC9" s="1" t="s">
        <v>7</v>
      </c>
      <c r="BD9" s="1" t="s">
        <v>6</v>
      </c>
    </row>
    <row r="10" spans="1:56" x14ac:dyDescent="0.35">
      <c r="A10" s="1" t="s">
        <v>5</v>
      </c>
      <c r="B10" s="1" t="s">
        <v>5</v>
      </c>
      <c r="C10" s="1" t="s">
        <v>5</v>
      </c>
      <c r="D10" s="1" t="s">
        <v>5</v>
      </c>
      <c r="E10" s="1" t="s">
        <v>4</v>
      </c>
      <c r="F10" s="1" t="s">
        <v>4</v>
      </c>
      <c r="G10" s="1" t="s">
        <v>4</v>
      </c>
      <c r="H10" s="1" t="s">
        <v>4</v>
      </c>
      <c r="I10" s="1" t="s">
        <v>4</v>
      </c>
      <c r="J10" s="1" t="s">
        <v>4</v>
      </c>
      <c r="K10" s="1" t="s">
        <v>5</v>
      </c>
      <c r="L10" s="1" t="s">
        <v>4</v>
      </c>
      <c r="M10" s="1" t="s">
        <v>5</v>
      </c>
      <c r="N10" s="1" t="s">
        <v>4</v>
      </c>
      <c r="O10" s="1" t="s">
        <v>5</v>
      </c>
      <c r="P10" s="1" t="s">
        <v>5</v>
      </c>
      <c r="Q10" s="1" t="s">
        <v>5</v>
      </c>
      <c r="R10" s="1" t="s">
        <v>5</v>
      </c>
      <c r="S10" s="1" t="s">
        <v>5</v>
      </c>
      <c r="T10" s="1" t="s">
        <v>5</v>
      </c>
      <c r="U10" s="1" t="s">
        <v>5</v>
      </c>
      <c r="V10" s="1" t="s">
        <v>5</v>
      </c>
      <c r="W10" s="1" t="s">
        <v>5</v>
      </c>
      <c r="X10" s="1" t="s">
        <v>5</v>
      </c>
      <c r="Y10" s="1" t="s">
        <v>5</v>
      </c>
      <c r="Z10" s="1" t="s">
        <v>5</v>
      </c>
      <c r="AA10" s="1" t="s">
        <v>5</v>
      </c>
      <c r="AB10" s="1" t="s">
        <v>5</v>
      </c>
      <c r="AC10" s="1" t="s">
        <v>5</v>
      </c>
      <c r="AD10" s="1" t="s">
        <v>5</v>
      </c>
      <c r="AE10" s="1" t="s">
        <v>5</v>
      </c>
      <c r="AF10" s="1" t="s">
        <v>5</v>
      </c>
      <c r="AG10" s="1" t="s">
        <v>5</v>
      </c>
      <c r="AH10" s="1" t="s">
        <v>5</v>
      </c>
      <c r="AI10" s="1" t="s">
        <v>5</v>
      </c>
      <c r="AJ10" s="1" t="s">
        <v>5</v>
      </c>
      <c r="AK10" s="1" t="s">
        <v>4</v>
      </c>
      <c r="AL10" s="1" t="s">
        <v>4</v>
      </c>
      <c r="AM10" s="1" t="s">
        <v>4</v>
      </c>
      <c r="AN10" s="1" t="s">
        <v>4</v>
      </c>
      <c r="AO10" s="1" t="s">
        <v>4</v>
      </c>
      <c r="AP10" s="1" t="s">
        <v>4</v>
      </c>
      <c r="AQ10" s="1" t="s">
        <v>4</v>
      </c>
      <c r="AR10" s="1" t="s">
        <v>4</v>
      </c>
      <c r="AS10" s="1" t="s">
        <v>4</v>
      </c>
      <c r="AT10" s="1" t="s">
        <v>4</v>
      </c>
      <c r="AU10" s="1" t="s">
        <v>4</v>
      </c>
      <c r="AV10" s="1" t="s">
        <v>4</v>
      </c>
      <c r="AW10" s="1" t="s">
        <v>4</v>
      </c>
      <c r="AX10" s="1" t="s">
        <v>4</v>
      </c>
      <c r="AY10" s="1" t="s">
        <v>4</v>
      </c>
      <c r="AZ10" s="1" t="s">
        <v>4</v>
      </c>
      <c r="BA10" s="1" t="s">
        <v>4</v>
      </c>
      <c r="BB10" s="1" t="s">
        <v>4</v>
      </c>
      <c r="BC10" s="1" t="s">
        <v>4</v>
      </c>
      <c r="BD10" s="1" t="s">
        <v>4</v>
      </c>
    </row>
    <row r="11" spans="1:56" x14ac:dyDescent="0.35">
      <c r="A11" s="1" t="s">
        <v>0</v>
      </c>
      <c r="B11" s="1" t="s">
        <v>4426</v>
      </c>
    </row>
    <row r="12" spans="1:56" x14ac:dyDescent="0.35">
      <c r="A12" s="1" t="s">
        <v>0</v>
      </c>
      <c r="B12" s="1" t="s">
        <v>4425</v>
      </c>
    </row>
    <row r="13" spans="1:56" x14ac:dyDescent="0.35">
      <c r="A13" s="1" t="s">
        <v>0</v>
      </c>
      <c r="B13" s="1" t="s">
        <v>4424</v>
      </c>
    </row>
    <row r="14" spans="1:56" x14ac:dyDescent="0.35">
      <c r="A14" s="1" t="s">
        <v>0</v>
      </c>
      <c r="B14" s="1" t="s">
        <v>4423</v>
      </c>
    </row>
    <row r="15" spans="1:56" x14ac:dyDescent="0.35">
      <c r="A15" s="1" t="s">
        <v>0</v>
      </c>
      <c r="B15" s="1" t="s">
        <v>4422</v>
      </c>
    </row>
    <row r="16" spans="1:56" x14ac:dyDescent="0.35">
      <c r="A16" s="1" t="s">
        <v>0</v>
      </c>
      <c r="B16" s="1" t="s">
        <v>4421</v>
      </c>
    </row>
    <row r="17" spans="1:56" x14ac:dyDescent="0.35">
      <c r="A17" s="1" t="s">
        <v>0</v>
      </c>
      <c r="B17" s="1" t="s">
        <v>4420</v>
      </c>
    </row>
    <row r="18" spans="1:56" x14ac:dyDescent="0.35">
      <c r="A18" s="1">
        <v>1</v>
      </c>
      <c r="B18" s="1" t="s">
        <v>4419</v>
      </c>
      <c r="C18" s="1">
        <v>419.50000162050128</v>
      </c>
      <c r="D18" s="1">
        <v>0</v>
      </c>
      <c r="E18">
        <f>(R18-S18*(1000-T18)/(1000-U18))*AK18</f>
        <v>-4.2124930215658862</v>
      </c>
      <c r="F18">
        <f>IF(AV18&lt;&gt;0,1/(1/AV18-1/N18),0)</f>
        <v>9.6900067319109079E-2</v>
      </c>
      <c r="G18">
        <f>((AY18-AL18/2)*S18-E18)/(AY18+AL18/2)</f>
        <v>274.21651216543216</v>
      </c>
      <c r="H18">
        <f>AL18*1000</f>
        <v>33.555838954320613</v>
      </c>
      <c r="I18">
        <f>(AQ18-AW18)</f>
        <v>25.868694432846677</v>
      </c>
      <c r="J18">
        <f>(P18+AP18*D18)</f>
        <v>67.724830627441406</v>
      </c>
      <c r="K18" s="1">
        <v>2.72</v>
      </c>
      <c r="L18">
        <f>(K18*AE18+AF18)</f>
        <v>2.140174012184143</v>
      </c>
      <c r="M18" s="1">
        <v>0.5</v>
      </c>
      <c r="N18">
        <f>L18*(M18+1)*(M18+1)/(M18*M18+1)</f>
        <v>3.8523132219314578</v>
      </c>
      <c r="O18" s="1">
        <v>31.656448364257813</v>
      </c>
      <c r="P18" s="1">
        <v>67.724830627441406</v>
      </c>
      <c r="Q18" s="1">
        <v>31.787887573242188</v>
      </c>
      <c r="R18" s="1">
        <v>399.66473388671875</v>
      </c>
      <c r="S18" s="1">
        <v>391.5850830078125</v>
      </c>
      <c r="T18" s="1">
        <v>0.78656697273254395</v>
      </c>
      <c r="U18" s="1">
        <v>30.237400054931641</v>
      </c>
      <c r="V18" s="1">
        <v>1.4860998392105103</v>
      </c>
      <c r="W18" s="1">
        <v>57.129016876220703</v>
      </c>
      <c r="X18" s="1">
        <v>300.54177856445313</v>
      </c>
      <c r="Y18" s="1">
        <v>0.22321036458015442</v>
      </c>
      <c r="Z18" s="1">
        <v>0.16370944678783417</v>
      </c>
      <c r="AA18" s="1">
        <v>88.478485107421875</v>
      </c>
      <c r="AB18" s="1">
        <v>20.224996566772461</v>
      </c>
      <c r="AC18" s="1">
        <v>1.3025748729705811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1.1049330094281362</v>
      </c>
      <c r="AL18">
        <f>(U18-T18)/(1000-U18)*AK18</f>
        <v>3.3555838954320613E-2</v>
      </c>
      <c r="AM18">
        <f>(P18+273.15)</f>
        <v>340.87483062744138</v>
      </c>
      <c r="AN18">
        <f>(O18+273.15)</f>
        <v>304.80644836425779</v>
      </c>
      <c r="AO18">
        <f>(Y18*AG18+Z18*AH18)*AI18</f>
        <v>3.5713657534562238E-2</v>
      </c>
      <c r="AP18">
        <f>((AO18+0.00000010773*(AN18^4-AM18^4))-AL18*44100)/(L18*51.4+0.00000043092*AM18^3)</f>
        <v>-15.773561224748631</v>
      </c>
      <c r="AQ18">
        <f>0.61365*EXP(17.502*J18/(240.97+J18))</f>
        <v>28.544053783294103</v>
      </c>
      <c r="AR18">
        <f>AQ18*1000/AA18</f>
        <v>322.61010966269055</v>
      </c>
      <c r="AS18">
        <f>(AR18-U18)</f>
        <v>292.37270960775891</v>
      </c>
      <c r="AT18">
        <f>IF(D18,P18,(O18+P18)/2)</f>
        <v>49.690639495849609</v>
      </c>
      <c r="AU18">
        <f>0.61365*EXP(17.502*AT18/(240.97+AT18))</f>
        <v>12.228496627912648</v>
      </c>
      <c r="AV18">
        <f>IF(AS18&lt;&gt;0,(1000-(AR18+U18)/2)/AS18*AL18,0)</f>
        <v>9.4522474021728656E-2</v>
      </c>
      <c r="AW18">
        <f>U18*AA18/1000</f>
        <v>2.6753593504474265</v>
      </c>
      <c r="AX18">
        <f>(AU18-AW18)</f>
        <v>9.5531372774652219</v>
      </c>
      <c r="AY18">
        <f>1/(1.6/F18+1.37/N18)</f>
        <v>5.9285654413908477E-2</v>
      </c>
      <c r="AZ18">
        <f>G18*AA18*0.001</f>
        <v>24.26226158783836</v>
      </c>
      <c r="BA18">
        <f>G18/S18</f>
        <v>0.70027313108850286</v>
      </c>
      <c r="BB18">
        <f>(1-AL18*AA18/AQ18/F18)*100</f>
        <v>-7.3411020638088686</v>
      </c>
      <c r="BC18">
        <f>(S18-E18/(N18/1.35))</f>
        <v>393.06130398245659</v>
      </c>
      <c r="BD18">
        <f>E18*BB18/100/BC18</f>
        <v>7.8675618538572858E-4</v>
      </c>
    </row>
    <row r="19" spans="1:56" x14ac:dyDescent="0.35">
      <c r="A19" s="1" t="s">
        <v>0</v>
      </c>
      <c r="B19" s="1" t="s">
        <v>4418</v>
      </c>
      <c r="K19" s="1">
        <v>2.72</v>
      </c>
    </row>
    <row r="20" spans="1:56" x14ac:dyDescent="0.35">
      <c r="A20" s="1" t="s">
        <v>0</v>
      </c>
      <c r="B20" s="1" t="s">
        <v>4417</v>
      </c>
      <c r="K20" s="1">
        <v>2.72</v>
      </c>
    </row>
    <row r="21" spans="1:56" x14ac:dyDescent="0.35">
      <c r="A21" s="1">
        <v>2</v>
      </c>
      <c r="B21" s="1" t="s">
        <v>4416</v>
      </c>
      <c r="C21" s="1">
        <v>623.00000163167715</v>
      </c>
      <c r="D21" s="1">
        <v>0</v>
      </c>
      <c r="E21">
        <f>(R21-S21*(1000-T21)/(1000-U21))*AK21</f>
        <v>-3.2313505207447837</v>
      </c>
      <c r="F21">
        <f>IF(AV21&lt;&gt;0,1/(1/AV21-1/N21),0)</f>
        <v>0.21234103673463958</v>
      </c>
      <c r="G21">
        <f>((AY21-AL21/2)*S21-E21)/(AY21+AL21/2)</f>
        <v>324.5630430226766</v>
      </c>
      <c r="H21">
        <f>AL21*1000</f>
        <v>32.606526261624808</v>
      </c>
      <c r="I21">
        <f>(AQ21-AW21)</f>
        <v>12.864779807457307</v>
      </c>
      <c r="J21">
        <f>(P21+AP21*D21)</f>
        <v>54.52099609375</v>
      </c>
      <c r="K21" s="1">
        <v>2.72</v>
      </c>
      <c r="L21">
        <f>(K21*AE21+AF21)</f>
        <v>2.140174012184143</v>
      </c>
      <c r="M21" s="1">
        <v>0.5</v>
      </c>
      <c r="N21">
        <f>L21*(M21+1)*(M21+1)/(M21*M21+1)</f>
        <v>3.8523132219314578</v>
      </c>
      <c r="O21" s="1">
        <v>31.663732528686523</v>
      </c>
      <c r="P21" s="1">
        <v>54.52099609375</v>
      </c>
      <c r="Q21" s="1">
        <v>31.817537307739258</v>
      </c>
      <c r="R21" s="1">
        <v>399.75405883789063</v>
      </c>
      <c r="S21" s="1">
        <v>391.13571166992188</v>
      </c>
      <c r="T21" s="1">
        <v>1.1755814552307129</v>
      </c>
      <c r="U21" s="1">
        <v>29.807338714599609</v>
      </c>
      <c r="V21" s="1">
        <v>2.2199828624725342</v>
      </c>
      <c r="W21" s="1">
        <v>56.288555145263672</v>
      </c>
      <c r="X21" s="1">
        <v>300.52694702148438</v>
      </c>
      <c r="Y21" s="1">
        <v>25.552961349487305</v>
      </c>
      <c r="Z21" s="1">
        <v>0.20562133193016052</v>
      </c>
      <c r="AA21" s="1">
        <v>88.471168518066406</v>
      </c>
      <c r="AB21" s="1">
        <v>20.186782836914063</v>
      </c>
      <c r="AC21" s="1">
        <v>1.306087851524353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1.1048784816966335</v>
      </c>
      <c r="AL21">
        <f>(U21-T21)/(1000-U21)*AK21</f>
        <v>3.2606526261624809E-2</v>
      </c>
      <c r="AM21">
        <f>(P21+273.15)</f>
        <v>327.67099609374998</v>
      </c>
      <c r="AN21">
        <f>(O21+273.15)</f>
        <v>304.8137325286865</v>
      </c>
      <c r="AO21">
        <f>(Y21*AG21+Z21*AH21)*AI21</f>
        <v>4.0884737245334577</v>
      </c>
      <c r="AP21">
        <f>((AO21+0.00000010773*(AN21^4-AM21^4))-AL21*44100)/(L21*51.4+0.00000043092*AM21^3)</f>
        <v>-13.947811805910085</v>
      </c>
      <c r="AQ21">
        <f>0.61365*EXP(17.502*J21/(240.97+J21))</f>
        <v>15.501869893951733</v>
      </c>
      <c r="AR21">
        <f>AQ21*1000/AA21</f>
        <v>175.21945458181833</v>
      </c>
      <c r="AS21">
        <f>(AR21-U21)</f>
        <v>145.41211586721872</v>
      </c>
      <c r="AT21">
        <f>IF(D21,P21,(O21+P21)/2)</f>
        <v>43.092364311218262</v>
      </c>
      <c r="AU21">
        <f>0.61365*EXP(17.502*AT21/(240.97+AT21))</f>
        <v>8.7296845918968824</v>
      </c>
      <c r="AV21">
        <f>IF(AS21&lt;&gt;0,(1000-(AR21+U21)/2)/AS21*AL21,0)</f>
        <v>0.20124815822340839</v>
      </c>
      <c r="AW21">
        <f>U21*AA21/1000</f>
        <v>2.6370900864944269</v>
      </c>
      <c r="AX21">
        <f>(AU21-AW21)</f>
        <v>6.092594505402456</v>
      </c>
      <c r="AY21">
        <f>1/(1.6/F21+1.37/N21)</f>
        <v>0.12673180707399076</v>
      </c>
      <c r="AZ21">
        <f>G21*AA21*0.001</f>
        <v>28.714471673995657</v>
      </c>
      <c r="BA21">
        <f>G21/S21</f>
        <v>0.82979649604732142</v>
      </c>
      <c r="BB21">
        <f>(1-AL21*AA21/AQ21/F21)*100</f>
        <v>12.362843855901296</v>
      </c>
      <c r="BC21">
        <f>(S21-E21/(N21/1.35))</f>
        <v>392.26810224973519</v>
      </c>
      <c r="BD21">
        <f>E21*BB21/100/BC21</f>
        <v>-1.0184025084512228E-3</v>
      </c>
    </row>
    <row r="22" spans="1:56" x14ac:dyDescent="0.35">
      <c r="A22" s="1" t="s">
        <v>0</v>
      </c>
      <c r="B22" s="1" t="s">
        <v>4415</v>
      </c>
      <c r="K22" s="1">
        <v>2.72</v>
      </c>
    </row>
    <row r="23" spans="1:56" x14ac:dyDescent="0.35">
      <c r="A23" s="1" t="s">
        <v>0</v>
      </c>
      <c r="B23" s="1" t="s">
        <v>4414</v>
      </c>
      <c r="K23" s="1">
        <v>2.72</v>
      </c>
    </row>
    <row r="24" spans="1:56" x14ac:dyDescent="0.35">
      <c r="A24" s="1">
        <v>3</v>
      </c>
      <c r="B24" s="1" t="s">
        <v>4413</v>
      </c>
      <c r="C24" s="1">
        <v>827.00000163167715</v>
      </c>
      <c r="D24" s="1">
        <v>0</v>
      </c>
      <c r="E24">
        <f>(R24-S24*(1000-T24)/(1000-U24))*AK24</f>
        <v>-2.2191076829733416</v>
      </c>
      <c r="F24">
        <f>IF(AV24&lt;&gt;0,1/(1/AV24-1/N24),0)</f>
        <v>0.21162330378759747</v>
      </c>
      <c r="G24">
        <f>((AY24-AL24/2)*S24-E24)/(AY24+AL24/2)</f>
        <v>319.24431355432034</v>
      </c>
      <c r="H24">
        <f>AL24*1000</f>
        <v>31.656463976299285</v>
      </c>
      <c r="I24">
        <f>(AQ24-AW24)</f>
        <v>12.557946957244377</v>
      </c>
      <c r="J24">
        <f>(P24+AP24*D24)</f>
        <v>54.066303253173828</v>
      </c>
      <c r="K24" s="1">
        <v>2.72</v>
      </c>
      <c r="L24">
        <f>(K24*AE24+AF24)</f>
        <v>2.140174012184143</v>
      </c>
      <c r="M24" s="1">
        <v>0.5</v>
      </c>
      <c r="N24">
        <f>L24*(M24+1)*(M24+1)/(M24*M24+1)</f>
        <v>3.8523132219314578</v>
      </c>
      <c r="O24" s="1">
        <v>31.625642776489258</v>
      </c>
      <c r="P24" s="1">
        <v>54.066303253173828</v>
      </c>
      <c r="Q24" s="1">
        <v>31.805778503417969</v>
      </c>
      <c r="R24" s="1">
        <v>399.8116455078125</v>
      </c>
      <c r="S24" s="1">
        <v>390.62380981445313</v>
      </c>
      <c r="T24" s="1">
        <v>1.6454397439956665</v>
      </c>
      <c r="U24" s="1">
        <v>29.465835571289063</v>
      </c>
      <c r="V24" s="1">
        <v>3.113736629486084</v>
      </c>
      <c r="W24" s="1">
        <v>55.759471893310547</v>
      </c>
      <c r="X24" s="1">
        <v>300.38540649414063</v>
      </c>
      <c r="Y24" s="1">
        <v>51.143470764160156</v>
      </c>
      <c r="Z24" s="1">
        <v>0.25276488065719604</v>
      </c>
      <c r="AA24" s="1">
        <v>88.463890075683594</v>
      </c>
      <c r="AB24" s="1">
        <v>20.042726516723633</v>
      </c>
      <c r="AC24" s="1">
        <v>1.298780083656311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1.1043581121108108</v>
      </c>
      <c r="AL24">
        <f>(U24-T24)/(1000-U24)*AK24</f>
        <v>3.1656463976299287E-2</v>
      </c>
      <c r="AM24">
        <f>(P24+273.15)</f>
        <v>327.21630325317381</v>
      </c>
      <c r="AN24">
        <f>(O24+273.15)</f>
        <v>304.77564277648924</v>
      </c>
      <c r="AO24">
        <f>(Y24*AG24+Z24*AH24)*AI24</f>
        <v>8.1829551393623206</v>
      </c>
      <c r="AP24">
        <f>((AO24+0.00000010773*(AN24^4-AM24^4))-AL24*44100)/(L24*51.4+0.00000043092*AM24^3)</f>
        <v>-13.535929700261379</v>
      </c>
      <c r="AQ24">
        <f>0.61365*EXP(17.502*J24/(240.97+J24))</f>
        <v>15.164609396211061</v>
      </c>
      <c r="AR24">
        <f>AQ24*1000/AA24</f>
        <v>171.42146228520213</v>
      </c>
      <c r="AS24">
        <f>(AR24-U24)</f>
        <v>141.95562671391306</v>
      </c>
      <c r="AT24">
        <f>IF(D24,P24,(O24+P24)/2)</f>
        <v>42.845973014831543</v>
      </c>
      <c r="AU24">
        <f>0.61365*EXP(17.502*AT24/(240.97+AT24))</f>
        <v>8.6178880947170189</v>
      </c>
      <c r="AV24">
        <f>IF(AS24&lt;&gt;0,(1000-(AR24+U24)/2)/AS24*AL24,0)</f>
        <v>0.20060334261877638</v>
      </c>
      <c r="AW24">
        <f>U24*AA24/1000</f>
        <v>2.606662438966683</v>
      </c>
      <c r="AX24">
        <f>(AU24-AW24)</f>
        <v>6.0112256557503354</v>
      </c>
      <c r="AY24">
        <f>1/(1.6/F24+1.37/N24)</f>
        <v>0.12632268546473566</v>
      </c>
      <c r="AZ24">
        <f>G24*AA24*0.001</f>
        <v>28.24159386155646</v>
      </c>
      <c r="BA24">
        <f>G24/S24</f>
        <v>0.81726793281229282</v>
      </c>
      <c r="BB24">
        <f>(1-AL24*AA24/AQ24/F24)*100</f>
        <v>12.736281163844232</v>
      </c>
      <c r="BC24">
        <f>(S24-E24/(N24/1.35))</f>
        <v>391.4014712348586</v>
      </c>
      <c r="BD24">
        <f>E24*BB24/100/BC24</f>
        <v>-7.2210202210088793E-4</v>
      </c>
    </row>
    <row r="25" spans="1:56" x14ac:dyDescent="0.35">
      <c r="A25" s="1" t="s">
        <v>0</v>
      </c>
      <c r="B25" s="1" t="s">
        <v>4412</v>
      </c>
      <c r="K25" s="1">
        <v>2.72</v>
      </c>
    </row>
    <row r="26" spans="1:56" x14ac:dyDescent="0.35">
      <c r="A26" s="1" t="s">
        <v>0</v>
      </c>
      <c r="B26" s="1" t="s">
        <v>4411</v>
      </c>
      <c r="K26" s="1">
        <v>2.72</v>
      </c>
    </row>
    <row r="27" spans="1:56" x14ac:dyDescent="0.35">
      <c r="A27" s="1">
        <v>4</v>
      </c>
      <c r="B27" s="1" t="s">
        <v>4410</v>
      </c>
      <c r="C27" s="1">
        <v>1031.0000016316772</v>
      </c>
      <c r="D27" s="1">
        <v>0</v>
      </c>
      <c r="E27">
        <f>(R27-S27*(1000-T27)/(1000-U27))*AK27</f>
        <v>-1.2890244357751781</v>
      </c>
      <c r="F27">
        <f>IF(AV27&lt;&gt;0,1/(1/AV27-1/N27),0)</f>
        <v>0.20771052232966408</v>
      </c>
      <c r="G27">
        <f>((AY27-AL27/2)*S27-E27)/(AY27+AL27/2)</f>
        <v>312.59952155337942</v>
      </c>
      <c r="H27">
        <f>AL27*1000</f>
        <v>31.04340627575322</v>
      </c>
      <c r="I27">
        <f>(AQ27-AW27)</f>
        <v>12.535713101781429</v>
      </c>
      <c r="J27">
        <f>(P27+AP27*D27)</f>
        <v>54.032920837402344</v>
      </c>
      <c r="K27" s="1">
        <v>2.72</v>
      </c>
      <c r="L27">
        <f>(K27*AE27+AF27)</f>
        <v>2.140174012184143</v>
      </c>
      <c r="M27" s="1">
        <v>0.5</v>
      </c>
      <c r="N27">
        <f>L27*(M27+1)*(M27+1)/(M27*M27+1)</f>
        <v>3.8523132219314578</v>
      </c>
      <c r="O27" s="1">
        <v>31.63653564453125</v>
      </c>
      <c r="P27" s="1">
        <v>54.032920837402344</v>
      </c>
      <c r="Q27" s="1">
        <v>31.801179885864258</v>
      </c>
      <c r="R27" s="1">
        <v>399.90264892578125</v>
      </c>
      <c r="S27" s="1">
        <v>390.10943603515625</v>
      </c>
      <c r="T27" s="1">
        <v>2.1753764152526855</v>
      </c>
      <c r="U27" s="1">
        <v>29.442317962646484</v>
      </c>
      <c r="V27" s="1">
        <v>4.1137056350708008</v>
      </c>
      <c r="W27" s="1">
        <v>55.676353454589844</v>
      </c>
      <c r="X27" s="1">
        <v>300.55447387695313</v>
      </c>
      <c r="Y27" s="1">
        <v>99.705696105957031</v>
      </c>
      <c r="Z27" s="1">
        <v>0.12441760301589966</v>
      </c>
      <c r="AA27" s="1">
        <v>88.457237243652344</v>
      </c>
      <c r="AB27" s="1">
        <v>20.057643890380859</v>
      </c>
      <c r="AC27" s="1">
        <v>1.3007476329803467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1.1049796833711509</v>
      </c>
      <c r="AL27">
        <f>(U27-T27)/(1000-U27)*AK27</f>
        <v>3.1043406275753221E-2</v>
      </c>
      <c r="AM27">
        <f>(P27+273.15)</f>
        <v>327.18292083740232</v>
      </c>
      <c r="AN27">
        <f>(O27+273.15)</f>
        <v>304.78653564453123</v>
      </c>
      <c r="AO27">
        <f>(Y27*AG27+Z27*AH27)*AI27</f>
        <v>15.952911020377769</v>
      </c>
      <c r="AP27">
        <f>((AO27+0.00000010773*(AN27^4-AM27^4))-AL27*44100)/(L27*51.4+0.00000043092*AM27^3)</f>
        <v>-13.253110232901557</v>
      </c>
      <c r="AQ27">
        <f>0.61365*EXP(17.502*J27/(240.97+J27))</f>
        <v>15.140099206806296</v>
      </c>
      <c r="AR27">
        <f>AQ27*1000/AA27</f>
        <v>171.15726964322235</v>
      </c>
      <c r="AS27">
        <f>(AR27-U27)</f>
        <v>141.71495168057587</v>
      </c>
      <c r="AT27">
        <f>IF(D27,P27,(O27+P27)/2)</f>
        <v>42.834728240966797</v>
      </c>
      <c r="AU27">
        <f>0.61365*EXP(17.502*AT27/(240.97+AT27))</f>
        <v>8.6128156429038984</v>
      </c>
      <c r="AV27">
        <f>IF(AS27&lt;&gt;0,(1000-(AR27+U27)/2)/AS27*AL27,0)</f>
        <v>0.19708406696780917</v>
      </c>
      <c r="AW27">
        <f>U27*AA27/1000</f>
        <v>2.6043861050248669</v>
      </c>
      <c r="AX27">
        <f>(AU27-AW27)</f>
        <v>6.0084295378790316</v>
      </c>
      <c r="AY27">
        <f>1/(1.6/F27+1.37/N27)</f>
        <v>0.12409013041166646</v>
      </c>
      <c r="AZ27">
        <f>G27*AA27*0.001</f>
        <v>27.651690040299499</v>
      </c>
      <c r="BA27">
        <f>G27/S27</f>
        <v>0.80131238231624902</v>
      </c>
      <c r="BB27">
        <f>(1-AL27*AA27/AQ27/F27)*100</f>
        <v>12.67963930582332</v>
      </c>
      <c r="BC27">
        <f>(S27-E27/(N27/1.35))</f>
        <v>390.56116020399838</v>
      </c>
      <c r="BD27">
        <f>E27*BB27/100/BC27</f>
        <v>-4.1848413430267022E-4</v>
      </c>
    </row>
    <row r="28" spans="1:56" x14ac:dyDescent="0.35">
      <c r="A28" s="1" t="s">
        <v>0</v>
      </c>
      <c r="B28" s="1" t="s">
        <v>4409</v>
      </c>
      <c r="K28" s="1">
        <v>2.72</v>
      </c>
    </row>
    <row r="29" spans="1:56" x14ac:dyDescent="0.35">
      <c r="A29" s="1" t="s">
        <v>0</v>
      </c>
      <c r="B29" s="1" t="s">
        <v>4408</v>
      </c>
      <c r="K29" s="1">
        <v>2.72</v>
      </c>
    </row>
    <row r="30" spans="1:56" x14ac:dyDescent="0.35">
      <c r="A30" s="1">
        <v>5</v>
      </c>
      <c r="B30" s="1" t="s">
        <v>4407</v>
      </c>
      <c r="C30" s="1">
        <v>1235.0000016316772</v>
      </c>
      <c r="D30" s="1">
        <v>0</v>
      </c>
      <c r="E30">
        <f>(R30-S30*(1000-T30)/(1000-U30))*AK30</f>
        <v>-4.3403054649714362E-2</v>
      </c>
      <c r="F30">
        <f>IF(AV30&lt;&gt;0,1/(1/AV30-1/N30),0)</f>
        <v>0.19873848435452809</v>
      </c>
      <c r="G30">
        <f>((AY30-AL30/2)*S30-E30)/(AY30+AL30/2)</f>
        <v>301.73702268182393</v>
      </c>
      <c r="H30">
        <f>AL30*1000</f>
        <v>30.419960148616799</v>
      </c>
      <c r="I30">
        <f>(AQ30-AW30)</f>
        <v>12.789053991341437</v>
      </c>
      <c r="J30">
        <f>(P30+AP30*D30)</f>
        <v>54.376441955566406</v>
      </c>
      <c r="K30" s="1">
        <v>2.72</v>
      </c>
      <c r="L30">
        <f>(K30*AE30+AF30)</f>
        <v>2.140174012184143</v>
      </c>
      <c r="M30" s="1">
        <v>0.5</v>
      </c>
      <c r="N30">
        <f>L30*(M30+1)*(M30+1)/(M30*M30+1)</f>
        <v>3.8523132219314578</v>
      </c>
      <c r="O30" s="1">
        <v>31.613569259643555</v>
      </c>
      <c r="P30" s="1">
        <v>54.376441955566406</v>
      </c>
      <c r="Q30" s="1">
        <v>31.792068481445313</v>
      </c>
      <c r="R30" s="1">
        <v>400.48471069335938</v>
      </c>
      <c r="S30" s="1">
        <v>389.7919921875</v>
      </c>
      <c r="T30" s="1">
        <v>2.7276244163513184</v>
      </c>
      <c r="U30" s="1">
        <v>29.449441909790039</v>
      </c>
      <c r="V30" s="1">
        <v>5.1645264625549316</v>
      </c>
      <c r="W30" s="1">
        <v>55.760036468505859</v>
      </c>
      <c r="X30" s="1">
        <v>300.52438354492188</v>
      </c>
      <c r="Y30" s="1">
        <v>149.87197875976563</v>
      </c>
      <c r="Z30" s="1">
        <v>0.27502039074897766</v>
      </c>
      <c r="AA30" s="1">
        <v>88.453392028808594</v>
      </c>
      <c r="AB30" s="1">
        <v>20.035205841064453</v>
      </c>
      <c r="AC30" s="1">
        <v>1.3016055822372437</v>
      </c>
      <c r="AD30" s="1">
        <v>0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1.1048690571504478</v>
      </c>
      <c r="AL30">
        <f>(U30-T30)/(1000-U30)*AK30</f>
        <v>3.0419960148616799E-2</v>
      </c>
      <c r="AM30">
        <f>(P30+273.15)</f>
        <v>327.52644195556638</v>
      </c>
      <c r="AN30">
        <f>(O30+273.15)</f>
        <v>304.76356925964353</v>
      </c>
      <c r="AO30">
        <f>(Y30*AG30+Z30*AH30)*AI30</f>
        <v>23.979516065578537</v>
      </c>
      <c r="AP30">
        <f>((AO30+0.00000010773*(AN30^4-AM30^4))-AL30*44100)/(L30*51.4+0.00000043092*AM30^3)</f>
        <v>-13.007969088368672</v>
      </c>
      <c r="AQ30">
        <f>0.61365*EXP(17.502*J30/(240.97+J30))</f>
        <v>15.39395702161772</v>
      </c>
      <c r="AR30">
        <f>AQ30*1000/AA30</f>
        <v>174.03467146408616</v>
      </c>
      <c r="AS30">
        <f>(AR30-U30)</f>
        <v>144.58522955429612</v>
      </c>
      <c r="AT30">
        <f>IF(D30,P30,(O30+P30)/2)</f>
        <v>42.99500560760498</v>
      </c>
      <c r="AU30">
        <f>0.61365*EXP(17.502*AT30/(240.97+AT30))</f>
        <v>8.6853604244426421</v>
      </c>
      <c r="AV30">
        <f>IF(AS30&lt;&gt;0,(1000-(AR30+U30)/2)/AS30*AL30,0)</f>
        <v>0.18898867417505105</v>
      </c>
      <c r="AW30">
        <f>U30*AA30/1000</f>
        <v>2.6049030302762839</v>
      </c>
      <c r="AX30">
        <f>(AU30-AW30)</f>
        <v>6.0804573941663582</v>
      </c>
      <c r="AY30">
        <f>1/(1.6/F30+1.37/N30)</f>
        <v>0.1189568236877717</v>
      </c>
      <c r="AZ30">
        <f>G30*AA30*0.001</f>
        <v>26.689663156880886</v>
      </c>
      <c r="BA30">
        <f>G30/S30</f>
        <v>0.77409754107180484</v>
      </c>
      <c r="BB30">
        <f>(1-AL30*AA30/AQ30/F30)*100</f>
        <v>12.048978153645894</v>
      </c>
      <c r="BC30">
        <f>(S30-E30/(N30/1.35))</f>
        <v>389.80720230163183</v>
      </c>
      <c r="BD30">
        <f>E30*BB30/100/BC30</f>
        <v>-1.3415925980537428E-5</v>
      </c>
    </row>
    <row r="31" spans="1:56" x14ac:dyDescent="0.35">
      <c r="A31" s="1" t="s">
        <v>0</v>
      </c>
      <c r="B31" s="1" t="s">
        <v>4406</v>
      </c>
      <c r="K31" s="1">
        <v>2.72</v>
      </c>
    </row>
    <row r="32" spans="1:56" x14ac:dyDescent="0.35">
      <c r="A32" s="1" t="s">
        <v>0</v>
      </c>
      <c r="B32" s="1" t="s">
        <v>4405</v>
      </c>
      <c r="K32" s="1">
        <v>2.72</v>
      </c>
    </row>
    <row r="33" spans="1:56" x14ac:dyDescent="0.35">
      <c r="A33" s="1">
        <v>6</v>
      </c>
      <c r="B33" s="1" t="s">
        <v>4404</v>
      </c>
      <c r="C33" s="1">
        <v>1439.0000016316772</v>
      </c>
      <c r="D33" s="1">
        <v>0</v>
      </c>
      <c r="E33">
        <f>(R33-S33*(1000-T33)/(1000-U33))*AK33</f>
        <v>0.58925073176771048</v>
      </c>
      <c r="F33">
        <f>IF(AV33&lt;&gt;0,1/(1/AV33-1/N33),0)</f>
        <v>0.21158754900532742</v>
      </c>
      <c r="G33">
        <f>((AY33-AL33/2)*S33-E33)/(AY33+AL33/2)</f>
        <v>301.91459852157607</v>
      </c>
      <c r="H33">
        <f>AL33*1000</f>
        <v>30.1230688263311</v>
      </c>
      <c r="I33">
        <f>(AQ33-AW33)</f>
        <v>11.987810091684175</v>
      </c>
      <c r="J33">
        <f>(P33+AP33*D33)</f>
        <v>53.309482574462891</v>
      </c>
      <c r="K33" s="1">
        <v>2.72</v>
      </c>
      <c r="L33">
        <f>(K33*AE33+AF33)</f>
        <v>2.140174012184143</v>
      </c>
      <c r="M33" s="1">
        <v>0.5</v>
      </c>
      <c r="N33">
        <f>L33*(M33+1)*(M33+1)/(M33*M33+1)</f>
        <v>3.8523132219314578</v>
      </c>
      <c r="O33" s="1">
        <v>31.632951736450195</v>
      </c>
      <c r="P33" s="1">
        <v>53.309482574462891</v>
      </c>
      <c r="Q33" s="1">
        <v>31.807819366455078</v>
      </c>
      <c r="R33" s="1">
        <v>400.10421752929688</v>
      </c>
      <c r="S33" s="1">
        <v>388.96762084960938</v>
      </c>
      <c r="T33" s="1">
        <v>3.28047776222229</v>
      </c>
      <c r="U33" s="1">
        <v>29.730255126953125</v>
      </c>
      <c r="V33" s="1">
        <v>6.2037415504455566</v>
      </c>
      <c r="W33" s="1">
        <v>56.223159790039063</v>
      </c>
      <c r="X33" s="1">
        <v>300.56512451171875</v>
      </c>
      <c r="Y33" s="1">
        <v>301.23471069335938</v>
      </c>
      <c r="Z33" s="1">
        <v>0.14013263583183289</v>
      </c>
      <c r="AA33" s="1">
        <v>88.442878723144531</v>
      </c>
      <c r="AB33" s="1">
        <v>20.016635894775391</v>
      </c>
      <c r="AC33" s="1">
        <v>1.3083779811859131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1.1050188401166128</v>
      </c>
      <c r="AL33">
        <f>(U33-T33)/(1000-U33)*AK33</f>
        <v>3.01230688263311E-2</v>
      </c>
      <c r="AM33">
        <f>(P33+273.15)</f>
        <v>326.45948257446287</v>
      </c>
      <c r="AN33">
        <f>(O33+273.15)</f>
        <v>304.78295173645017</v>
      </c>
      <c r="AO33">
        <f>(Y33*AG33+Z33*AH33)*AI33</f>
        <v>48.197552633638225</v>
      </c>
      <c r="AP33">
        <f>((AO33+0.00000010773*(AN33^4-AM33^4))-AL33*44100)/(L33*51.4+0.00000043092*AM33^3)</f>
        <v>-12.594327417461413</v>
      </c>
      <c r="AQ33">
        <f>0.61365*EXP(17.502*J33/(240.97+J33))</f>
        <v>14.617239440285436</v>
      </c>
      <c r="AR33">
        <f>AQ33*1000/AA33</f>
        <v>165.273220990943</v>
      </c>
      <c r="AS33">
        <f>(AR33-U33)</f>
        <v>135.54296586398988</v>
      </c>
      <c r="AT33">
        <f>IF(D33,P33,(O33+P33)/2)</f>
        <v>42.471217155456543</v>
      </c>
      <c r="AU33">
        <f>0.61365*EXP(17.502*AT33/(240.97+AT33))</f>
        <v>8.4502237310086361</v>
      </c>
      <c r="AV33">
        <f>IF(AS33&lt;&gt;0,(1000-(AR33+U33)/2)/AS33*AL33,0)</f>
        <v>0.20057121435113215</v>
      </c>
      <c r="AW33">
        <f>U33*AA33/1000</f>
        <v>2.6294293486012612</v>
      </c>
      <c r="AX33">
        <f>(AU33-AW33)</f>
        <v>5.8207943824073745</v>
      </c>
      <c r="AY33">
        <f>1/(1.6/F33+1.37/N33)</f>
        <v>0.12630230128989253</v>
      </c>
      <c r="AZ33">
        <f>G33*AA33*0.001</f>
        <v>26.702196221790622</v>
      </c>
      <c r="BA33">
        <f>G33/S33</f>
        <v>0.7761946813519176</v>
      </c>
      <c r="BB33">
        <f>(1-AL33*AA33/AQ33/F33)*100</f>
        <v>13.859653337600975</v>
      </c>
      <c r="BC33">
        <f>(S33-E33/(N33/1.35))</f>
        <v>388.76112453374452</v>
      </c>
      <c r="BD33">
        <f>E33*BB33/100/BC33</f>
        <v>2.1007272476184242E-4</v>
      </c>
    </row>
    <row r="34" spans="1:56" x14ac:dyDescent="0.35">
      <c r="A34" s="1" t="s">
        <v>0</v>
      </c>
      <c r="B34" s="1" t="s">
        <v>4403</v>
      </c>
      <c r="K34" s="1">
        <v>2.72</v>
      </c>
    </row>
    <row r="35" spans="1:56" x14ac:dyDescent="0.35">
      <c r="A35" s="1" t="s">
        <v>0</v>
      </c>
      <c r="B35" s="1" t="s">
        <v>4402</v>
      </c>
      <c r="K35" s="1">
        <v>2.72</v>
      </c>
    </row>
    <row r="36" spans="1:56" x14ac:dyDescent="0.35">
      <c r="A36" s="1">
        <v>7</v>
      </c>
      <c r="B36" s="1" t="s">
        <v>4401</v>
      </c>
      <c r="C36" s="1">
        <v>1643.0000016316772</v>
      </c>
      <c r="D36" s="1">
        <v>0</v>
      </c>
      <c r="E36">
        <f>(R36-S36*(1000-T36)/(1000-U36))*AK36</f>
        <v>1.186746269876443</v>
      </c>
      <c r="F36">
        <f>IF(AV36&lt;&gt;0,1/(1/AV36-1/N36),0)</f>
        <v>0.20176770451829026</v>
      </c>
      <c r="G36">
        <f>((AY36-AL36/2)*S36-E36)/(AY36+AL36/2)</f>
        <v>293.58008068916178</v>
      </c>
      <c r="H36">
        <f>AL36*1000</f>
        <v>30.035996598621182</v>
      </c>
      <c r="I36">
        <f>(AQ36-AW36)</f>
        <v>12.460717322483733</v>
      </c>
      <c r="J36">
        <f>(P36+AP36*D36)</f>
        <v>54.018440246582031</v>
      </c>
      <c r="K36" s="1">
        <v>2.72</v>
      </c>
      <c r="L36">
        <f>(K36*AE36+AF36)</f>
        <v>2.140174012184143</v>
      </c>
      <c r="M36" s="1">
        <v>0.5</v>
      </c>
      <c r="N36">
        <f>L36*(M36+1)*(M36+1)/(M36*M36+1)</f>
        <v>3.8523132219314578</v>
      </c>
      <c r="O36" s="1">
        <v>31.681867599487305</v>
      </c>
      <c r="P36" s="1">
        <v>54.018440246582031</v>
      </c>
      <c r="Q36" s="1">
        <v>31.839242935180664</v>
      </c>
      <c r="R36" s="1">
        <v>399.88327026367188</v>
      </c>
      <c r="S36" s="1">
        <v>388.25521850585938</v>
      </c>
      <c r="T36" s="1">
        <v>3.8135669231414795</v>
      </c>
      <c r="U36" s="1">
        <v>30.176479339599609</v>
      </c>
      <c r="V36" s="1">
        <v>7.1915202140808105</v>
      </c>
      <c r="W36" s="1">
        <v>56.905979156494141</v>
      </c>
      <c r="X36" s="1">
        <v>300.5455322265625</v>
      </c>
      <c r="Y36" s="1">
        <v>499.80581665039063</v>
      </c>
      <c r="Z36" s="1">
        <v>0.22526678442955017</v>
      </c>
      <c r="AA36" s="1">
        <v>88.438430786132813</v>
      </c>
      <c r="AB36" s="1">
        <v>20.053401947021484</v>
      </c>
      <c r="AC36" s="1">
        <v>1.3165638446807861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1.1049468096564796</v>
      </c>
      <c r="AL36">
        <f>(U36-T36)/(1000-U36)*AK36</f>
        <v>3.0035996598621183E-2</v>
      </c>
      <c r="AM36">
        <f>(P36+273.15)</f>
        <v>327.16844024658201</v>
      </c>
      <c r="AN36">
        <f>(O36+273.15)</f>
        <v>304.83186759948728</v>
      </c>
      <c r="AO36">
        <f>(Y36*AG36+Z36*AH36)*AI36</f>
        <v>79.968928876617611</v>
      </c>
      <c r="AP36">
        <f>((AO36+0.00000010773*(AN36^4-AM36^4))-AL36*44100)/(L36*51.4+0.00000043092*AM36^3)</f>
        <v>-12.38027469390669</v>
      </c>
      <c r="AQ36">
        <f>0.61365*EXP(17.502*J36/(240.97+J36))</f>
        <v>15.129477801928079</v>
      </c>
      <c r="AR36">
        <f>AQ36*1000/AA36</f>
        <v>171.07356685822594</v>
      </c>
      <c r="AS36">
        <f>(AR36-U36)</f>
        <v>140.89708751862634</v>
      </c>
      <c r="AT36">
        <f>IF(D36,P36,(O36+P36)/2)</f>
        <v>42.850153923034668</v>
      </c>
      <c r="AU36">
        <f>0.61365*EXP(17.502*AT36/(240.97+AT36))</f>
        <v>8.6197747371963356</v>
      </c>
      <c r="AV36">
        <f>IF(AS36&lt;&gt;0,(1000-(AR36+U36)/2)/AS36*AL36,0)</f>
        <v>0.1917259201224788</v>
      </c>
      <c r="AW36">
        <f>U36*AA36/1000</f>
        <v>2.6687604794443467</v>
      </c>
      <c r="AX36">
        <f>(AU36-AW36)</f>
        <v>5.9510142577519893</v>
      </c>
      <c r="AY36">
        <f>1/(1.6/F36+1.37/N36)</f>
        <v>0.1206921679450879</v>
      </c>
      <c r="AZ36">
        <f>G36*AA36*0.001</f>
        <v>25.963761646215719</v>
      </c>
      <c r="BA36">
        <f>G36/S36</f>
        <v>0.75615231089220036</v>
      </c>
      <c r="BB36">
        <f>(1-AL36*AA36/AQ36/F36)*100</f>
        <v>12.982323481044055</v>
      </c>
      <c r="BC36">
        <f>(S36-E36/(N36/1.35))</f>
        <v>387.83933657413786</v>
      </c>
      <c r="BD36">
        <f>E36*BB36/100/BC36</f>
        <v>3.9724500618088546E-4</v>
      </c>
    </row>
    <row r="37" spans="1:56" x14ac:dyDescent="0.35">
      <c r="A37" s="1" t="s">
        <v>0</v>
      </c>
      <c r="B37" s="1" t="s">
        <v>4400</v>
      </c>
      <c r="K37" s="1">
        <v>2.72</v>
      </c>
    </row>
    <row r="38" spans="1:56" x14ac:dyDescent="0.35">
      <c r="A38" s="1" t="s">
        <v>0</v>
      </c>
      <c r="B38" s="1" t="s">
        <v>4399</v>
      </c>
      <c r="K38" s="1">
        <v>2.72</v>
      </c>
    </row>
    <row r="39" spans="1:56" x14ac:dyDescent="0.35">
      <c r="A39" s="1">
        <v>8</v>
      </c>
      <c r="B39" s="1" t="s">
        <v>4398</v>
      </c>
      <c r="C39" s="1">
        <v>1847.0000016316772</v>
      </c>
      <c r="D39" s="1">
        <v>0</v>
      </c>
      <c r="E39">
        <f>(R39-S39*(1000-T39)/(1000-U39))*AK39</f>
        <v>1.8886535503286939</v>
      </c>
      <c r="F39">
        <f>IF(AV39&lt;&gt;0,1/(1/AV39-1/N39),0)</f>
        <v>0.22093866127317791</v>
      </c>
      <c r="G39">
        <f>((AY39-AL39/2)*S39-E39)/(AY39+AL39/2)</f>
        <v>295.47777280247232</v>
      </c>
      <c r="H39">
        <f>AL39*1000</f>
        <v>30.067311750652426</v>
      </c>
      <c r="I39">
        <f>(AQ39-AW39)</f>
        <v>11.506043676448233</v>
      </c>
      <c r="J39">
        <f>(P39+AP39*D39)</f>
        <v>52.74969482421875</v>
      </c>
      <c r="K39" s="1">
        <v>2.72</v>
      </c>
      <c r="L39">
        <f>(K39*AE39+AF39)</f>
        <v>2.140174012184143</v>
      </c>
      <c r="M39" s="1">
        <v>0.5</v>
      </c>
      <c r="N39">
        <f>L39*(M39+1)*(M39+1)/(M39*M39+1)</f>
        <v>3.8523132219314578</v>
      </c>
      <c r="O39" s="1">
        <v>31.674043655395508</v>
      </c>
      <c r="P39" s="1">
        <v>52.74969482421875</v>
      </c>
      <c r="Q39" s="1">
        <v>31.841209411621094</v>
      </c>
      <c r="R39" s="1">
        <v>400.14151000976563</v>
      </c>
      <c r="S39" s="1">
        <v>387.87799072265625</v>
      </c>
      <c r="T39" s="1">
        <v>4.3536972999572754</v>
      </c>
      <c r="U39" s="1">
        <v>30.727987289428711</v>
      </c>
      <c r="V39" s="1">
        <v>8.2131614685058594</v>
      </c>
      <c r="W39" s="1">
        <v>57.967723846435547</v>
      </c>
      <c r="X39" s="1">
        <v>300.55807495117188</v>
      </c>
      <c r="Y39" s="1">
        <v>749.9248046875</v>
      </c>
      <c r="Z39" s="1">
        <v>0.22787542641162872</v>
      </c>
      <c r="AA39" s="1">
        <v>88.432334899902344</v>
      </c>
      <c r="AB39" s="1">
        <v>20.102447509765625</v>
      </c>
      <c r="AC39" s="1">
        <v>1.3210127353668213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1.1049929226146022</v>
      </c>
      <c r="AL39">
        <f>(U39-T39)/(1000-U39)*AK39</f>
        <v>3.0067311750652425E-2</v>
      </c>
      <c r="AM39">
        <f>(P39+273.15)</f>
        <v>325.89969482421873</v>
      </c>
      <c r="AN39">
        <f>(O39+273.15)</f>
        <v>304.82404365539549</v>
      </c>
      <c r="AO39">
        <f>(Y39*AG39+Z39*AH39)*AI39</f>
        <v>119.9879660680599</v>
      </c>
      <c r="AP39">
        <f>((AO39+0.00000010773*(AN39^4-AM39^4))-AL39*44100)/(L39*51.4+0.00000043092*AM39^3)</f>
        <v>-11.936692339460494</v>
      </c>
      <c r="AQ39">
        <f>0.61365*EXP(17.502*J39/(240.97+J39))</f>
        <v>14.223391339226934</v>
      </c>
      <c r="AR39">
        <f>AQ39*1000/AA39</f>
        <v>160.83926038282905</v>
      </c>
      <c r="AS39">
        <f>(AR39-U39)</f>
        <v>130.11127309340034</v>
      </c>
      <c r="AT39">
        <f>IF(D39,P39,(O39+P39)/2)</f>
        <v>42.211869239807129</v>
      </c>
      <c r="AU39">
        <f>0.61365*EXP(17.502*AT39/(240.97+AT39))</f>
        <v>8.3358523299994065</v>
      </c>
      <c r="AV39">
        <f>IF(AS39&lt;&gt;0,(1000-(AR39+U39)/2)/AS39*AL39,0)</f>
        <v>0.20895465109043918</v>
      </c>
      <c r="AW39">
        <f>U39*AA39/1000</f>
        <v>2.7173476627787023</v>
      </c>
      <c r="AX39">
        <f>(AU39-AW39)</f>
        <v>5.6185046672207042</v>
      </c>
      <c r="AY39">
        <f>1/(1.6/F39+1.37/N39)</f>
        <v>0.13162294649664025</v>
      </c>
      <c r="AZ39">
        <f>G39*AA39*0.001</f>
        <v>26.129789359945487</v>
      </c>
      <c r="BA39">
        <f>G39/S39</f>
        <v>0.76178019859277679</v>
      </c>
      <c r="BB39">
        <f>(1-AL39*AA39/AQ39/F39)*100</f>
        <v>15.388223206949625</v>
      </c>
      <c r="BC39">
        <f>(S39-E39/(N39/1.35))</f>
        <v>387.21613325000106</v>
      </c>
      <c r="BD39">
        <f>E39*BB39/100/BC39</f>
        <v>7.5056331328766327E-4</v>
      </c>
    </row>
    <row r="40" spans="1:56" x14ac:dyDescent="0.35">
      <c r="A40" s="1" t="s">
        <v>0</v>
      </c>
      <c r="B40" s="1" t="s">
        <v>4397</v>
      </c>
      <c r="K40" s="1">
        <v>2.72</v>
      </c>
    </row>
    <row r="41" spans="1:56" x14ac:dyDescent="0.35">
      <c r="A41" s="1" t="s">
        <v>0</v>
      </c>
      <c r="B41" s="1" t="s">
        <v>4396</v>
      </c>
      <c r="K41" s="1">
        <v>2.72</v>
      </c>
    </row>
    <row r="42" spans="1:56" x14ac:dyDescent="0.35">
      <c r="A42" s="1">
        <v>9</v>
      </c>
      <c r="B42" s="1" t="s">
        <v>4395</v>
      </c>
      <c r="C42" s="1">
        <v>2051.0000016316772</v>
      </c>
      <c r="D42" s="1">
        <v>0</v>
      </c>
      <c r="E42">
        <f>(R42-S42*(1000-T42)/(1000-U42))*AK42</f>
        <v>1.7389419219487021</v>
      </c>
      <c r="F42">
        <f>IF(AV42&lt;&gt;0,1/(1/AV42-1/N42),0)</f>
        <v>0.23643824862042187</v>
      </c>
      <c r="G42">
        <f>((AY42-AL42/2)*S42-E42)/(AY42+AL42/2)</f>
        <v>301.19476145305629</v>
      </c>
      <c r="H42">
        <f>AL42*1000</f>
        <v>30.259045198571936</v>
      </c>
      <c r="I42">
        <f>(AQ42-AW42)</f>
        <v>10.894473615507106</v>
      </c>
      <c r="J42">
        <f>(P42+AP42*D42)</f>
        <v>51.94207763671875</v>
      </c>
      <c r="K42" s="1">
        <v>2.72</v>
      </c>
      <c r="L42">
        <f>(K42*AE42+AF42)</f>
        <v>2.140174012184143</v>
      </c>
      <c r="M42" s="1">
        <v>0.5</v>
      </c>
      <c r="N42">
        <f>L42*(M42+1)*(M42+1)/(M42*M42+1)</f>
        <v>3.8523132219314578</v>
      </c>
      <c r="O42" s="1">
        <v>31.750173568725586</v>
      </c>
      <c r="P42" s="1">
        <v>51.94207763671875</v>
      </c>
      <c r="Q42" s="1">
        <v>31.865531921386719</v>
      </c>
      <c r="R42" s="1">
        <v>400.02685546875</v>
      </c>
      <c r="S42" s="1">
        <v>387.83273315429688</v>
      </c>
      <c r="T42" s="1">
        <v>4.8776431083679199</v>
      </c>
      <c r="U42" s="1">
        <v>31.401723861694336</v>
      </c>
      <c r="V42" s="1">
        <v>9.1615524291992188</v>
      </c>
      <c r="W42" s="1">
        <v>58.981056213378906</v>
      </c>
      <c r="X42" s="1">
        <v>300.55743408203125</v>
      </c>
      <c r="Y42" s="1">
        <v>999.6961669921875</v>
      </c>
      <c r="Z42" s="1">
        <v>0.23966997861862183</v>
      </c>
      <c r="AA42" s="1">
        <v>88.428718566894531</v>
      </c>
      <c r="AB42" s="1">
        <v>20.217693328857422</v>
      </c>
      <c r="AC42" s="1">
        <v>1.3320564031600952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1.1049905664780557</v>
      </c>
      <c r="AL42">
        <f>(U42-T42)/(1000-U42)*AK42</f>
        <v>3.0259045198571935E-2</v>
      </c>
      <c r="AM42">
        <f>(P42+273.15)</f>
        <v>325.09207763671873</v>
      </c>
      <c r="AN42">
        <f>(O42+273.15)</f>
        <v>304.90017356872556</v>
      </c>
      <c r="AO42">
        <f>(Y42*AG42+Z42*AH42)*AI42</f>
        <v>159.9513831435579</v>
      </c>
      <c r="AP42">
        <f>((AO42+0.00000010773*(AN42^4-AM42^4))-AL42*44100)/(L42*51.4+0.00000043092*AM42^3)</f>
        <v>-11.591217945013154</v>
      </c>
      <c r="AQ42">
        <f>0.61365*EXP(17.502*J42/(240.97+J42))</f>
        <v>13.671287817388212</v>
      </c>
      <c r="AR42">
        <f>AQ42*1000/AA42</f>
        <v>154.60235135089241</v>
      </c>
      <c r="AS42">
        <f>(AR42-U42)</f>
        <v>123.20062748919807</v>
      </c>
      <c r="AT42">
        <f>IF(D42,P42,(O42+P42)/2)</f>
        <v>41.846125602722168</v>
      </c>
      <c r="AU42">
        <f>0.61365*EXP(17.502*AT42/(240.97+AT42))</f>
        <v>8.1768394592276739</v>
      </c>
      <c r="AV42">
        <f>IF(AS42&lt;&gt;0,(1000-(AR42+U42)/2)/AS42*AL42,0)</f>
        <v>0.22276584866818247</v>
      </c>
      <c r="AW42">
        <f>U42*AA42/1000</f>
        <v>2.7768142018811051</v>
      </c>
      <c r="AX42">
        <f>(AU42-AW42)</f>
        <v>5.4000252573465684</v>
      </c>
      <c r="AY42">
        <f>1/(1.6/F42+1.37/N42)</f>
        <v>0.1403957033422317</v>
      </c>
      <c r="AZ42">
        <f>G42*AA42*0.001</f>
        <v>26.634266794355248</v>
      </c>
      <c r="BA42">
        <f>G42/S42</f>
        <v>0.77660995502725605</v>
      </c>
      <c r="BB42">
        <f>(1-AL42*AA42/AQ42/F42)*100</f>
        <v>17.220768250533325</v>
      </c>
      <c r="BC42">
        <f>(S42-E42/(N42/1.35))</f>
        <v>387.22334044415436</v>
      </c>
      <c r="BD42">
        <f>E42*BB42/100/BC42</f>
        <v>7.733499691590629E-4</v>
      </c>
    </row>
    <row r="43" spans="1:56" x14ac:dyDescent="0.35">
      <c r="A43" s="1" t="s">
        <v>0</v>
      </c>
      <c r="B43" s="1" t="s">
        <v>4394</v>
      </c>
      <c r="K43" s="1">
        <v>2.72</v>
      </c>
    </row>
    <row r="44" spans="1:56" x14ac:dyDescent="0.35">
      <c r="A44" s="1" t="s">
        <v>0</v>
      </c>
      <c r="B44" s="1" t="s">
        <v>4393</v>
      </c>
      <c r="K44" s="1">
        <v>2.72</v>
      </c>
    </row>
    <row r="45" spans="1:56" x14ac:dyDescent="0.35">
      <c r="A45" s="1">
        <v>10</v>
      </c>
      <c r="B45" s="1" t="s">
        <v>4392</v>
      </c>
      <c r="C45" s="1">
        <v>2255.5000016205013</v>
      </c>
      <c r="D45" s="1">
        <v>0</v>
      </c>
      <c r="E45">
        <f>(R45-S45*(1000-T45)/(1000-U45))*AK45</f>
        <v>1.6527726759760488</v>
      </c>
      <c r="F45">
        <f>IF(AV45&lt;&gt;0,1/(1/AV45-1/N45),0)</f>
        <v>0.24296341412145872</v>
      </c>
      <c r="G45">
        <f>((AY45-AL45/2)*S45-E45)/(AY45+AL45/2)</f>
        <v>302.98599357787731</v>
      </c>
      <c r="H45">
        <f>AL45*1000</f>
        <v>30.533826416777295</v>
      </c>
      <c r="I45">
        <f>(AQ45-AW45)</f>
        <v>10.718376654658979</v>
      </c>
      <c r="J45">
        <f>(P45+AP45*D45)</f>
        <v>51.772891998291016</v>
      </c>
      <c r="K45" s="1">
        <v>2.72</v>
      </c>
      <c r="L45">
        <f>(K45*AE45+AF45)</f>
        <v>2.140174012184143</v>
      </c>
      <c r="M45" s="1">
        <v>0.5</v>
      </c>
      <c r="N45">
        <f>L45*(M45+1)*(M45+1)/(M45*M45+1)</f>
        <v>3.8523132219314578</v>
      </c>
      <c r="O45" s="1">
        <v>31.767433166503906</v>
      </c>
      <c r="P45" s="1">
        <v>51.772891998291016</v>
      </c>
      <c r="Q45" s="1">
        <v>31.865758895874023</v>
      </c>
      <c r="R45" s="1">
        <v>399.8514404296875</v>
      </c>
      <c r="S45" s="1">
        <v>387.64190673828125</v>
      </c>
      <c r="T45" s="1">
        <v>5.3624229431152344</v>
      </c>
      <c r="U45" s="1">
        <v>32.112594604492188</v>
      </c>
      <c r="V45" s="1">
        <v>10.062054634094238</v>
      </c>
      <c r="W45" s="1">
        <v>60.256095886230469</v>
      </c>
      <c r="X45" s="1">
        <v>300.50271606445313</v>
      </c>
      <c r="Y45" s="1">
        <v>1251.3330078125</v>
      </c>
      <c r="Z45" s="1">
        <v>0.18466047942638397</v>
      </c>
      <c r="AA45" s="1">
        <v>88.427001953125</v>
      </c>
      <c r="AB45" s="1">
        <v>20.377731323242188</v>
      </c>
      <c r="AC45" s="1">
        <v>1.3382854461669922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1.1047893972957834</v>
      </c>
      <c r="AL45">
        <f>(U45-T45)/(1000-U45)*AK45</f>
        <v>3.0533826416777293E-2</v>
      </c>
      <c r="AM45">
        <f>(P45+273.15)</f>
        <v>324.92289199829099</v>
      </c>
      <c r="AN45">
        <f>(O45+273.15)</f>
        <v>304.91743316650388</v>
      </c>
      <c r="AO45">
        <f>(Y45*AG45+Z45*AH45)*AI45</f>
        <v>200.21327677488443</v>
      </c>
      <c r="AP45">
        <f>((AO45+0.00000010773*(AN45^4-AM45^4))-AL45*44100)/(L45*51.4+0.00000043092*AM45^3)</f>
        <v>-11.346080703655549</v>
      </c>
      <c r="AQ45">
        <f>0.61365*EXP(17.502*J45/(240.97+J45))</f>
        <v>13.55799712047032</v>
      </c>
      <c r="AR45">
        <f>AQ45*1000/AA45</f>
        <v>153.32417498059462</v>
      </c>
      <c r="AS45">
        <f>(AR45-U45)</f>
        <v>121.21158037610243</v>
      </c>
      <c r="AT45">
        <f>IF(D45,P45,(O45+P45)/2)</f>
        <v>41.770162582397461</v>
      </c>
      <c r="AU45">
        <f>0.61365*EXP(17.502*AT45/(240.97+AT45))</f>
        <v>8.1441447877000925</v>
      </c>
      <c r="AV45">
        <f>IF(AS45&lt;&gt;0,(1000-(AR45+U45)/2)/AS45*AL45,0)</f>
        <v>0.22854894939839904</v>
      </c>
      <c r="AW45">
        <f>U45*AA45/1000</f>
        <v>2.839620465811342</v>
      </c>
      <c r="AX45">
        <f>(AU45-AW45)</f>
        <v>5.304524321888751</v>
      </c>
      <c r="AY45">
        <f>1/(1.6/F45+1.37/N45)</f>
        <v>0.14407178936555598</v>
      </c>
      <c r="AZ45">
        <f>G45*AA45*0.001</f>
        <v>26.792143045880476</v>
      </c>
      <c r="BA45">
        <f>G45/S45</f>
        <v>0.78161310299827857</v>
      </c>
      <c r="BB45">
        <f>(1-AL45*AA45/AQ45/F45)*100</f>
        <v>18.034760127743787</v>
      </c>
      <c r="BC45">
        <f>(S45-E45/(N45/1.35))</f>
        <v>387.06271107478614</v>
      </c>
      <c r="BD45">
        <f>E45*BB45/100/BC45</f>
        <v>7.7009119979935326E-4</v>
      </c>
    </row>
    <row r="46" spans="1:56" x14ac:dyDescent="0.35">
      <c r="A46" s="1" t="s">
        <v>0</v>
      </c>
      <c r="B46" s="1" t="s">
        <v>4391</v>
      </c>
      <c r="K46" s="1">
        <v>2.72</v>
      </c>
    </row>
    <row r="47" spans="1:56" x14ac:dyDescent="0.35">
      <c r="A47" s="1" t="s">
        <v>0</v>
      </c>
      <c r="B47" s="1" t="s">
        <v>4390</v>
      </c>
      <c r="K47" s="1">
        <v>2.72</v>
      </c>
    </row>
    <row r="48" spans="1:56" x14ac:dyDescent="0.35">
      <c r="A48" s="1">
        <v>11</v>
      </c>
      <c r="B48" s="1" t="s">
        <v>4389</v>
      </c>
      <c r="C48" s="1">
        <v>2460.5000016205013</v>
      </c>
      <c r="D48" s="1">
        <v>0</v>
      </c>
      <c r="E48">
        <f>(R48-S48*(1000-T48)/(1000-U48))*AK48</f>
        <v>1.5547303686706737</v>
      </c>
      <c r="F48">
        <f>IF(AV48&lt;&gt;0,1/(1/AV48-1/N48),0)</f>
        <v>0.25675993673557224</v>
      </c>
      <c r="G48">
        <f>((AY48-AL48/2)*S48-E48)/(AY48+AL48/2)</f>
        <v>306.18944963051888</v>
      </c>
      <c r="H48">
        <f>AL48*1000</f>
        <v>31.156817392406481</v>
      </c>
      <c r="I48">
        <f>(AQ48-AW48)</f>
        <v>10.393428305860407</v>
      </c>
      <c r="J48">
        <f>(P48+AP48*D48)</f>
        <v>51.409175872802734</v>
      </c>
      <c r="K48" s="1">
        <v>2.72</v>
      </c>
      <c r="L48">
        <f>(K48*AE48+AF48)</f>
        <v>2.140174012184143</v>
      </c>
      <c r="M48" s="1">
        <v>0.5</v>
      </c>
      <c r="N48">
        <f>L48*(M48+1)*(M48+1)/(M48*M48+1)</f>
        <v>3.8523132219314578</v>
      </c>
      <c r="O48" s="1">
        <v>31.775693893432617</v>
      </c>
      <c r="P48" s="1">
        <v>51.409175872802734</v>
      </c>
      <c r="Q48" s="1">
        <v>31.869367599487305</v>
      </c>
      <c r="R48" s="1">
        <v>399.96633911132813</v>
      </c>
      <c r="S48" s="1">
        <v>387.628173828125</v>
      </c>
      <c r="T48" s="1">
        <v>5.7995553016662598</v>
      </c>
      <c r="U48" s="1">
        <v>33.066776275634766</v>
      </c>
      <c r="V48" s="1">
        <v>10.876280784606934</v>
      </c>
      <c r="W48" s="1">
        <v>62.012260437011719</v>
      </c>
      <c r="X48" s="1">
        <v>300.52291870117188</v>
      </c>
      <c r="Y48" s="1">
        <v>1600.0572509765625</v>
      </c>
      <c r="Z48" s="1">
        <v>0.24360208213329315</v>
      </c>
      <c r="AA48" s="1">
        <v>88.419570922851563</v>
      </c>
      <c r="AB48" s="1">
        <v>20.709583282470703</v>
      </c>
      <c r="AC48" s="1">
        <v>1.3398153781890869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1.1048636716954845</v>
      </c>
      <c r="AL48">
        <f>(U48-T48)/(1000-U48)*AK48</f>
        <v>3.1156817392406482E-2</v>
      </c>
      <c r="AM48">
        <f>(P48+273.15)</f>
        <v>324.55917587280271</v>
      </c>
      <c r="AN48">
        <f>(O48+273.15)</f>
        <v>304.92569389343259</v>
      </c>
      <c r="AO48">
        <f>(Y48*AG48+Z48*AH48)*AI48</f>
        <v>256.00915443399936</v>
      </c>
      <c r="AP48">
        <f>((AO48+0.00000010773*(AN48^4-AM48^4))-AL48*44100)/(L48*51.4+0.00000043092*AM48^3)</f>
        <v>-11.079699079239424</v>
      </c>
      <c r="AQ48">
        <f>0.61365*EXP(17.502*J48/(240.97+J48))</f>
        <v>13.317178475953961</v>
      </c>
      <c r="AR48">
        <f>AQ48*1000/AA48</f>
        <v>150.6134709426893</v>
      </c>
      <c r="AS48">
        <f>(AR48-U48)</f>
        <v>117.54669466705454</v>
      </c>
      <c r="AT48">
        <f>IF(D48,P48,(O48+P48)/2)</f>
        <v>41.592434883117676</v>
      </c>
      <c r="AU48">
        <f>0.61365*EXP(17.502*AT48/(240.97+AT48))</f>
        <v>8.0680922671112754</v>
      </c>
      <c r="AV48">
        <f>IF(AS48&lt;&gt;0,(1000-(AR48+U48)/2)/AS48*AL48,0)</f>
        <v>0.2407160108752108</v>
      </c>
      <c r="AW48">
        <f>U48*AA48/1000</f>
        <v>2.9237501700935535</v>
      </c>
      <c r="AX48">
        <f>(AU48-AW48)</f>
        <v>5.1443420970177218</v>
      </c>
      <c r="AY48">
        <f>1/(1.6/F48+1.37/N48)</f>
        <v>0.15181113148996633</v>
      </c>
      <c r="AZ48">
        <f>G48*AA48*0.001</f>
        <v>27.07313975743455</v>
      </c>
      <c r="BA48">
        <f>G48/S48</f>
        <v>0.78990504381212445</v>
      </c>
      <c r="BB48">
        <f>(1-AL48*AA48/AQ48/F48)*100</f>
        <v>19.432105954363788</v>
      </c>
      <c r="BC48">
        <f>(S48-E48/(N48/1.35))</f>
        <v>387.08333599257304</v>
      </c>
      <c r="BD48">
        <f>E48*BB48/100/BC48</f>
        <v>7.804956309215873E-4</v>
      </c>
    </row>
    <row r="49" spans="1:56" x14ac:dyDescent="0.35">
      <c r="A49" s="1" t="s">
        <v>0</v>
      </c>
      <c r="B49" s="1" t="s">
        <v>4388</v>
      </c>
      <c r="K49" s="1">
        <v>2.72</v>
      </c>
    </row>
    <row r="50" spans="1:56" x14ac:dyDescent="0.35">
      <c r="A50" s="1" t="s">
        <v>0</v>
      </c>
      <c r="B50" s="1" t="s">
        <v>4387</v>
      </c>
      <c r="K50" s="1">
        <v>2.72</v>
      </c>
    </row>
    <row r="51" spans="1:56" x14ac:dyDescent="0.35">
      <c r="A51" s="1">
        <v>12</v>
      </c>
      <c r="B51" s="1" t="s">
        <v>4386</v>
      </c>
      <c r="C51" s="1">
        <v>2665.5000016205013</v>
      </c>
      <c r="D51" s="1">
        <v>0</v>
      </c>
      <c r="E51">
        <f>(R51-S51*(1000-T51)/(1000-U51))*AK51</f>
        <v>0.74185691103572848</v>
      </c>
      <c r="F51">
        <f>IF(AV51&lt;&gt;0,1/(1/AV51-1/N51),0)</f>
        <v>0.28693902027228263</v>
      </c>
      <c r="G51">
        <f>((AY51-AL51/2)*S51-E51)/(AY51+AL51/2)</f>
        <v>316.92649095926055</v>
      </c>
      <c r="H51">
        <f>AL51*1000</f>
        <v>31.957054539717348</v>
      </c>
      <c r="I51">
        <f>(AQ51-AW51)</f>
        <v>9.6418844246786684</v>
      </c>
      <c r="J51">
        <f>(P51+AP51*D51)</f>
        <v>50.388984680175781</v>
      </c>
      <c r="K51" s="1">
        <v>2.72</v>
      </c>
      <c r="L51">
        <f>(K51*AE51+AF51)</f>
        <v>2.140174012184143</v>
      </c>
      <c r="M51" s="1">
        <v>0.5</v>
      </c>
      <c r="N51">
        <f>L51*(M51+1)*(M51+1)/(M51*M51+1)</f>
        <v>3.8523132219314578</v>
      </c>
      <c r="O51" s="1">
        <v>31.835580825805664</v>
      </c>
      <c r="P51" s="1">
        <v>50.388984680175781</v>
      </c>
      <c r="Q51" s="1">
        <v>31.900239944458008</v>
      </c>
      <c r="R51" s="1">
        <v>400.05416870117188</v>
      </c>
      <c r="S51" s="1">
        <v>388.15478515625</v>
      </c>
      <c r="T51" s="1">
        <v>6.2126383781433105</v>
      </c>
      <c r="U51" s="1">
        <v>34.151077270507813</v>
      </c>
      <c r="V51" s="1">
        <v>11.610536575317383</v>
      </c>
      <c r="W51" s="1">
        <v>63.823501586914063</v>
      </c>
      <c r="X51" s="1">
        <v>300.498779296875</v>
      </c>
      <c r="Y51" s="1">
        <v>2000.7197265625</v>
      </c>
      <c r="Z51" s="1">
        <v>0.27240726351737976</v>
      </c>
      <c r="AA51" s="1">
        <v>88.412384033203125</v>
      </c>
      <c r="AB51" s="1">
        <v>20.899063110351563</v>
      </c>
      <c r="AC51" s="1">
        <v>1.3361783027648926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1.1047749238855695</v>
      </c>
      <c r="AL51">
        <f>(U51-T51)/(1000-U51)*AK51</f>
        <v>3.1957054539717346E-2</v>
      </c>
      <c r="AM51">
        <f>(P51+273.15)</f>
        <v>323.53898468017576</v>
      </c>
      <c r="AN51">
        <f>(O51+273.15)</f>
        <v>304.98558082580564</v>
      </c>
      <c r="AO51">
        <f>(Y51*AG51+Z51*AH51)*AI51</f>
        <v>320.11514909486868</v>
      </c>
      <c r="AP51">
        <f>((AO51+0.00000010773*(AN51^4-AM51^4))-AL51*44100)/(L51*51.4+0.00000043092*AM51^3)</f>
        <v>-10.734814413465127</v>
      </c>
      <c r="AQ51">
        <f>0.61365*EXP(17.502*J51/(240.97+J51))</f>
        <v>12.661262583466399</v>
      </c>
      <c r="AR51">
        <f>AQ51*1000/AA51</f>
        <v>143.20689032332263</v>
      </c>
      <c r="AS51">
        <f>(AR51-U51)</f>
        <v>109.05581305281481</v>
      </c>
      <c r="AT51">
        <f>IF(D51,P51,(O51+P51)/2)</f>
        <v>41.112282752990723</v>
      </c>
      <c r="AU51">
        <f>0.61365*EXP(17.502*AT51/(240.97+AT51))</f>
        <v>7.8656948626453431</v>
      </c>
      <c r="AV51">
        <f>IF(AS51&lt;&gt;0,(1000-(AR51+U51)/2)/AS51*AL51,0)</f>
        <v>0.26704798765645377</v>
      </c>
      <c r="AW51">
        <f>U51*AA51/1000</f>
        <v>3.0193781587877311</v>
      </c>
      <c r="AX51">
        <f>(AU51-AW51)</f>
        <v>4.846316703857612</v>
      </c>
      <c r="AY51">
        <f>1/(1.6/F51+1.37/N51)</f>
        <v>0.16858493446024012</v>
      </c>
      <c r="AZ51">
        <f>G51*AA51*0.001</f>
        <v>28.020226628985625</v>
      </c>
      <c r="BA51">
        <f>G51/S51</f>
        <v>0.81649512792089673</v>
      </c>
      <c r="BB51">
        <f>(1-AL51*AA51/AQ51/F51)*100</f>
        <v>22.229799534938554</v>
      </c>
      <c r="BC51">
        <f>(S51-E51/(N51/1.35))</f>
        <v>387.89480971494982</v>
      </c>
      <c r="BD51">
        <f>E51*BB51/100/BC51</f>
        <v>4.2514955093242635E-4</v>
      </c>
    </row>
    <row r="52" spans="1:56" x14ac:dyDescent="0.35">
      <c r="A52" s="1" t="s">
        <v>0</v>
      </c>
      <c r="B52" s="1" t="s">
        <v>4385</v>
      </c>
    </row>
    <row r="53" spans="1:56" x14ac:dyDescent="0.35">
      <c r="A53" s="1" t="s">
        <v>0</v>
      </c>
      <c r="B53" s="1" t="s">
        <v>4384</v>
      </c>
    </row>
    <row r="54" spans="1:56" x14ac:dyDescent="0.35">
      <c r="A54" s="1" t="s">
        <v>0</v>
      </c>
      <c r="B54" s="1" t="s">
        <v>4383</v>
      </c>
    </row>
    <row r="55" spans="1:56" x14ac:dyDescent="0.35">
      <c r="A55" s="1" t="s">
        <v>0</v>
      </c>
      <c r="B55" s="1" t="s">
        <v>4382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FC1384-62DB-4542-959B-81A9408A0541}">
  <dimension ref="A1:BD55"/>
  <sheetViews>
    <sheetView zoomScale="45" workbookViewId="0">
      <selection activeCell="K18" sqref="K18:K51"/>
    </sheetView>
  </sheetViews>
  <sheetFormatPr defaultRowHeight="14.5" x14ac:dyDescent="0.35"/>
  <sheetData>
    <row r="1" spans="1:56" x14ac:dyDescent="0.35">
      <c r="A1" s="1" t="s">
        <v>70</v>
      </c>
    </row>
    <row r="2" spans="1:56" x14ac:dyDescent="0.35">
      <c r="A2" s="1" t="s">
        <v>4381</v>
      </c>
    </row>
    <row r="3" spans="1:56" x14ac:dyDescent="0.35">
      <c r="A3" s="1" t="s">
        <v>69</v>
      </c>
      <c r="B3" s="1" t="s">
        <v>624</v>
      </c>
    </row>
    <row r="4" spans="1:56" x14ac:dyDescent="0.35">
      <c r="A4" s="1" t="s">
        <v>67</v>
      </c>
      <c r="B4" s="1" t="s">
        <v>66</v>
      </c>
      <c r="C4" s="1">
        <v>1</v>
      </c>
      <c r="D4" s="1">
        <v>0.15999999642372131</v>
      </c>
    </row>
    <row r="5" spans="1:56" x14ac:dyDescent="0.35">
      <c r="A5" s="1" t="s">
        <v>65</v>
      </c>
      <c r="B5" s="1">
        <v>4</v>
      </c>
    </row>
    <row r="6" spans="1:56" x14ac:dyDescent="0.35">
      <c r="A6" s="1" t="s">
        <v>64</v>
      </c>
      <c r="B6" s="1" t="s">
        <v>623</v>
      </c>
    </row>
    <row r="7" spans="1:56" x14ac:dyDescent="0.35">
      <c r="A7" s="1" t="s">
        <v>0</v>
      </c>
      <c r="B7" s="1" t="s">
        <v>62</v>
      </c>
    </row>
    <row r="9" spans="1:56" x14ac:dyDescent="0.35">
      <c r="A9" s="1" t="s">
        <v>61</v>
      </c>
      <c r="B9" s="1" t="s">
        <v>60</v>
      </c>
      <c r="C9" s="1" t="s">
        <v>59</v>
      </c>
      <c r="D9" s="1" t="s">
        <v>58</v>
      </c>
      <c r="E9" s="1" t="s">
        <v>57</v>
      </c>
      <c r="F9" s="1" t="s">
        <v>56</v>
      </c>
      <c r="G9" s="1" t="s">
        <v>55</v>
      </c>
      <c r="H9" s="1" t="s">
        <v>54</v>
      </c>
      <c r="I9" s="1" t="s">
        <v>53</v>
      </c>
      <c r="J9" s="1" t="s">
        <v>52</v>
      </c>
      <c r="K9" s="1" t="s">
        <v>51</v>
      </c>
      <c r="L9" s="1" t="s">
        <v>50</v>
      </c>
      <c r="M9" s="1" t="s">
        <v>49</v>
      </c>
      <c r="N9" s="1" t="s">
        <v>48</v>
      </c>
      <c r="O9" s="1" t="s">
        <v>47</v>
      </c>
      <c r="P9" s="1" t="s">
        <v>46</v>
      </c>
      <c r="Q9" s="1" t="s">
        <v>45</v>
      </c>
      <c r="R9" s="1" t="s">
        <v>44</v>
      </c>
      <c r="S9" s="1" t="s">
        <v>43</v>
      </c>
      <c r="T9" s="1" t="s">
        <v>42</v>
      </c>
      <c r="U9" s="1" t="s">
        <v>41</v>
      </c>
      <c r="V9" s="1" t="s">
        <v>40</v>
      </c>
      <c r="W9" s="1" t="s">
        <v>39</v>
      </c>
      <c r="X9" s="1" t="s">
        <v>38</v>
      </c>
      <c r="Y9" s="1" t="s">
        <v>37</v>
      </c>
      <c r="Z9" s="1" t="s">
        <v>36</v>
      </c>
      <c r="AA9" s="1" t="s">
        <v>35</v>
      </c>
      <c r="AB9" s="1" t="s">
        <v>34</v>
      </c>
      <c r="AC9" s="1" t="s">
        <v>33</v>
      </c>
      <c r="AD9" s="1" t="s">
        <v>32</v>
      </c>
      <c r="AE9" s="1" t="s">
        <v>31</v>
      </c>
      <c r="AF9" s="1" t="s">
        <v>30</v>
      </c>
      <c r="AG9" s="1" t="s">
        <v>29</v>
      </c>
      <c r="AH9" s="1" t="s">
        <v>28</v>
      </c>
      <c r="AI9" s="1" t="s">
        <v>27</v>
      </c>
      <c r="AJ9" s="1" t="s">
        <v>26</v>
      </c>
      <c r="AK9" s="1" t="s">
        <v>25</v>
      </c>
      <c r="AL9" s="1" t="s">
        <v>24</v>
      </c>
      <c r="AM9" s="1" t="s">
        <v>23</v>
      </c>
      <c r="AN9" s="1" t="s">
        <v>22</v>
      </c>
      <c r="AO9" s="1" t="s">
        <v>21</v>
      </c>
      <c r="AP9" s="1" t="s">
        <v>20</v>
      </c>
      <c r="AQ9" s="1" t="s">
        <v>19</v>
      </c>
      <c r="AR9" s="1" t="s">
        <v>18</v>
      </c>
      <c r="AS9" s="1" t="s">
        <v>17</v>
      </c>
      <c r="AT9" s="1" t="s">
        <v>16</v>
      </c>
      <c r="AU9" s="1" t="s">
        <v>15</v>
      </c>
      <c r="AV9" s="1" t="s">
        <v>14</v>
      </c>
      <c r="AW9" s="1" t="s">
        <v>13</v>
      </c>
      <c r="AX9" s="1" t="s">
        <v>12</v>
      </c>
      <c r="AY9" s="1" t="s">
        <v>11</v>
      </c>
      <c r="AZ9" s="1" t="s">
        <v>10</v>
      </c>
      <c r="BA9" s="1" t="s">
        <v>9</v>
      </c>
      <c r="BB9" s="1" t="s">
        <v>8</v>
      </c>
      <c r="BC9" s="1" t="s">
        <v>7</v>
      </c>
      <c r="BD9" s="1" t="s">
        <v>6</v>
      </c>
    </row>
    <row r="10" spans="1:56" x14ac:dyDescent="0.35">
      <c r="A10" s="1" t="s">
        <v>5</v>
      </c>
      <c r="B10" s="1" t="s">
        <v>5</v>
      </c>
      <c r="C10" s="1" t="s">
        <v>5</v>
      </c>
      <c r="D10" s="1" t="s">
        <v>5</v>
      </c>
      <c r="E10" s="1" t="s">
        <v>4</v>
      </c>
      <c r="F10" s="1" t="s">
        <v>4</v>
      </c>
      <c r="G10" s="1" t="s">
        <v>4</v>
      </c>
      <c r="H10" s="1" t="s">
        <v>4</v>
      </c>
      <c r="I10" s="1" t="s">
        <v>4</v>
      </c>
      <c r="J10" s="1" t="s">
        <v>4</v>
      </c>
      <c r="K10" s="1" t="s">
        <v>5</v>
      </c>
      <c r="L10" s="1" t="s">
        <v>4</v>
      </c>
      <c r="M10" s="1" t="s">
        <v>5</v>
      </c>
      <c r="N10" s="1" t="s">
        <v>4</v>
      </c>
      <c r="O10" s="1" t="s">
        <v>5</v>
      </c>
      <c r="P10" s="1" t="s">
        <v>5</v>
      </c>
      <c r="Q10" s="1" t="s">
        <v>5</v>
      </c>
      <c r="R10" s="1" t="s">
        <v>5</v>
      </c>
      <c r="S10" s="1" t="s">
        <v>5</v>
      </c>
      <c r="T10" s="1" t="s">
        <v>5</v>
      </c>
      <c r="U10" s="1" t="s">
        <v>5</v>
      </c>
      <c r="V10" s="1" t="s">
        <v>5</v>
      </c>
      <c r="W10" s="1" t="s">
        <v>5</v>
      </c>
      <c r="X10" s="1" t="s">
        <v>5</v>
      </c>
      <c r="Y10" s="1" t="s">
        <v>5</v>
      </c>
      <c r="Z10" s="1" t="s">
        <v>5</v>
      </c>
      <c r="AA10" s="1" t="s">
        <v>5</v>
      </c>
      <c r="AB10" s="1" t="s">
        <v>5</v>
      </c>
      <c r="AC10" s="1" t="s">
        <v>5</v>
      </c>
      <c r="AD10" s="1" t="s">
        <v>5</v>
      </c>
      <c r="AE10" s="1" t="s">
        <v>5</v>
      </c>
      <c r="AF10" s="1" t="s">
        <v>5</v>
      </c>
      <c r="AG10" s="1" t="s">
        <v>5</v>
      </c>
      <c r="AH10" s="1" t="s">
        <v>5</v>
      </c>
      <c r="AI10" s="1" t="s">
        <v>5</v>
      </c>
      <c r="AJ10" s="1" t="s">
        <v>5</v>
      </c>
      <c r="AK10" s="1" t="s">
        <v>4</v>
      </c>
      <c r="AL10" s="1" t="s">
        <v>4</v>
      </c>
      <c r="AM10" s="1" t="s">
        <v>4</v>
      </c>
      <c r="AN10" s="1" t="s">
        <v>4</v>
      </c>
      <c r="AO10" s="1" t="s">
        <v>4</v>
      </c>
      <c r="AP10" s="1" t="s">
        <v>4</v>
      </c>
      <c r="AQ10" s="1" t="s">
        <v>4</v>
      </c>
      <c r="AR10" s="1" t="s">
        <v>4</v>
      </c>
      <c r="AS10" s="1" t="s">
        <v>4</v>
      </c>
      <c r="AT10" s="1" t="s">
        <v>4</v>
      </c>
      <c r="AU10" s="1" t="s">
        <v>4</v>
      </c>
      <c r="AV10" s="1" t="s">
        <v>4</v>
      </c>
      <c r="AW10" s="1" t="s">
        <v>4</v>
      </c>
      <c r="AX10" s="1" t="s">
        <v>4</v>
      </c>
      <c r="AY10" s="1" t="s">
        <v>4</v>
      </c>
      <c r="AZ10" s="1" t="s">
        <v>4</v>
      </c>
      <c r="BA10" s="1" t="s">
        <v>4</v>
      </c>
      <c r="BB10" s="1" t="s">
        <v>4</v>
      </c>
      <c r="BC10" s="1" t="s">
        <v>4</v>
      </c>
      <c r="BD10" s="1" t="s">
        <v>4</v>
      </c>
    </row>
    <row r="11" spans="1:56" x14ac:dyDescent="0.35">
      <c r="A11" s="1" t="s">
        <v>0</v>
      </c>
      <c r="B11" s="1" t="s">
        <v>4380</v>
      </c>
    </row>
    <row r="12" spans="1:56" x14ac:dyDescent="0.35">
      <c r="A12" s="1" t="s">
        <v>0</v>
      </c>
      <c r="B12" s="1" t="s">
        <v>4379</v>
      </c>
    </row>
    <row r="13" spans="1:56" x14ac:dyDescent="0.35">
      <c r="A13" s="1" t="s">
        <v>0</v>
      </c>
      <c r="B13" s="1" t="s">
        <v>4378</v>
      </c>
    </row>
    <row r="14" spans="1:56" x14ac:dyDescent="0.35">
      <c r="A14" s="1" t="s">
        <v>0</v>
      </c>
      <c r="B14" s="1" t="s">
        <v>4377</v>
      </c>
    </row>
    <row r="15" spans="1:56" x14ac:dyDescent="0.35">
      <c r="A15" s="1" t="s">
        <v>0</v>
      </c>
      <c r="B15" s="1" t="s">
        <v>4376</v>
      </c>
    </row>
    <row r="16" spans="1:56" x14ac:dyDescent="0.35">
      <c r="A16" s="1" t="s">
        <v>0</v>
      </c>
      <c r="B16" s="1" t="s">
        <v>4375</v>
      </c>
    </row>
    <row r="17" spans="1:56" x14ac:dyDescent="0.35">
      <c r="A17" s="1" t="s">
        <v>0</v>
      </c>
      <c r="B17" s="1" t="s">
        <v>4374</v>
      </c>
    </row>
    <row r="18" spans="1:56" x14ac:dyDescent="0.35">
      <c r="A18" s="1">
        <v>1</v>
      </c>
      <c r="B18" s="1" t="s">
        <v>4373</v>
      </c>
      <c r="C18" s="1">
        <v>385.00000131875277</v>
      </c>
      <c r="D18" s="1">
        <v>0</v>
      </c>
      <c r="E18">
        <f>(R18-S18*(1000-T18)/(1000-U18))*AK18</f>
        <v>-7.4413253398580679</v>
      </c>
      <c r="F18">
        <f>IF(AV18&lt;&gt;0,1/(1/AV18-1/N18),0)</f>
        <v>2.0939501452400342</v>
      </c>
      <c r="G18">
        <f>((AY18-AL18/2)*S18-E18)/(AY18+AL18/2)</f>
        <v>386.36790440999653</v>
      </c>
      <c r="H18">
        <f>AL18*1000</f>
        <v>36.075243360843288</v>
      </c>
      <c r="I18">
        <f>(AQ18-AW18)</f>
        <v>2.2513043303218132</v>
      </c>
      <c r="J18">
        <f>(P18+AP18*D18)</f>
        <v>32.934017181396484</v>
      </c>
      <c r="K18" s="1">
        <v>2.72</v>
      </c>
      <c r="L18">
        <f>(K18*AE18+AF18)</f>
        <v>2.140174012184143</v>
      </c>
      <c r="M18" s="1">
        <v>0.5</v>
      </c>
      <c r="N18">
        <f>L18*(M18+1)*(M18+1)/(M18*M18+1)</f>
        <v>3.8523132219314578</v>
      </c>
      <c r="O18" s="1">
        <v>31.604459762573242</v>
      </c>
      <c r="P18" s="1">
        <v>32.934017181396484</v>
      </c>
      <c r="Q18" s="1">
        <v>31.754716873168945</v>
      </c>
      <c r="R18" s="1">
        <v>399.93353271484375</v>
      </c>
      <c r="S18" s="1">
        <v>393.79278564453125</v>
      </c>
      <c r="T18" s="1">
        <v>-0.30560904741287231</v>
      </c>
      <c r="U18" s="1">
        <v>31.412796020507813</v>
      </c>
      <c r="V18" s="1">
        <v>-0.57968062162399292</v>
      </c>
      <c r="W18" s="1">
        <v>59.583934783935547</v>
      </c>
      <c r="X18" s="1">
        <v>299.64398193359375</v>
      </c>
      <c r="Y18" s="1">
        <v>0.30503275990486145</v>
      </c>
      <c r="Z18" s="1">
        <v>0.18597418069839478</v>
      </c>
      <c r="AA18" s="1">
        <v>88.565895080566406</v>
      </c>
      <c r="AB18" s="1">
        <v>20.010108947753906</v>
      </c>
      <c r="AC18" s="1">
        <v>1.3131974935531616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1.101632286520565</v>
      </c>
      <c r="AL18">
        <f>(U18-T18)/(1000-U18)*AK18</f>
        <v>3.6075243360843286E-2</v>
      </c>
      <c r="AM18">
        <f>(P18+273.15)</f>
        <v>306.08401718139646</v>
      </c>
      <c r="AN18">
        <f>(O18+273.15)</f>
        <v>304.75445976257322</v>
      </c>
      <c r="AO18">
        <f>(Y18*AG18+Z18*AH18)*AI18</f>
        <v>4.8805240493895674E-2</v>
      </c>
      <c r="AP18">
        <f>((AO18+0.00000010773*(AN18^4-AM18^4))-AL18*44100)/(L18*51.4+0.00000043092*AM18^3)</f>
        <v>-13.134722321422259</v>
      </c>
      <c r="AQ18">
        <f>0.61365*EXP(17.502*J18/(240.97+J18))</f>
        <v>5.0334067268613421</v>
      </c>
      <c r="AR18">
        <f>AQ18*1000/AA18</f>
        <v>56.83233622019587</v>
      </c>
      <c r="AS18">
        <f>(AR18-U18)</f>
        <v>25.419540199688058</v>
      </c>
      <c r="AT18">
        <f>IF(D18,P18,(O18+P18)/2)</f>
        <v>32.269238471984863</v>
      </c>
      <c r="AU18">
        <f>0.61365*EXP(17.502*AT18/(240.97+AT18))</f>
        <v>4.8483354469996218</v>
      </c>
      <c r="AV18">
        <f>IF(AS18&lt;&gt;0,(1000-(AR18+U18)/2)/AS18*AL18,0)</f>
        <v>1.3565749332778987</v>
      </c>
      <c r="AW18">
        <f>U18*AA18/1000</f>
        <v>2.7821023965395288</v>
      </c>
      <c r="AX18">
        <f>(AU18-AW18)</f>
        <v>2.066233050460093</v>
      </c>
      <c r="AY18">
        <f>1/(1.6/F18+1.37/N18)</f>
        <v>0.89306721923582444</v>
      </c>
      <c r="AZ18">
        <f>G18*AA18*0.001</f>
        <v>34.219019284474058</v>
      </c>
      <c r="BA18">
        <f>G18/S18</f>
        <v>0.98114520756803048</v>
      </c>
      <c r="BB18">
        <f>(1-AL18*AA18/AQ18/F18)*100</f>
        <v>69.685708456213561</v>
      </c>
      <c r="BC18">
        <f>(S18-E18/(N18/1.35))</f>
        <v>396.40051472315787</v>
      </c>
      <c r="BD18">
        <f>E18*BB18/100/BC18</f>
        <v>-1.3081567982406294E-2</v>
      </c>
    </row>
    <row r="19" spans="1:56" x14ac:dyDescent="0.35">
      <c r="A19" s="1" t="s">
        <v>0</v>
      </c>
      <c r="B19" s="1" t="s">
        <v>4372</v>
      </c>
      <c r="K19" s="1">
        <v>2.72</v>
      </c>
    </row>
    <row r="20" spans="1:56" x14ac:dyDescent="0.35">
      <c r="A20" s="1" t="s">
        <v>0</v>
      </c>
      <c r="B20" s="1" t="s">
        <v>4371</v>
      </c>
      <c r="K20" s="1">
        <v>2.72</v>
      </c>
    </row>
    <row r="21" spans="1:56" x14ac:dyDescent="0.35">
      <c r="A21" s="1">
        <v>2</v>
      </c>
      <c r="B21" s="1" t="s">
        <v>4370</v>
      </c>
      <c r="C21" s="1">
        <v>589.50000132992864</v>
      </c>
      <c r="D21" s="1">
        <v>0</v>
      </c>
      <c r="E21">
        <f>(R21-S21*(1000-T21)/(1000-U21))*AK21</f>
        <v>-5.9595685690685976</v>
      </c>
      <c r="F21">
        <f>IF(AV21&lt;&gt;0,1/(1/AV21-1/N21),0)</f>
        <v>0.23457726207774984</v>
      </c>
      <c r="G21">
        <f>((AY21-AL21/2)*S21-E21)/(AY21+AL21/2)</f>
        <v>342.5545889133071</v>
      </c>
      <c r="H21">
        <f>AL21*1000</f>
        <v>35.243255943080158</v>
      </c>
      <c r="I21">
        <f>(AQ21-AW21)</f>
        <v>12.672575886728382</v>
      </c>
      <c r="J21">
        <f>(P21+AP21*D21)</f>
        <v>54.376148223876953</v>
      </c>
      <c r="K21" s="1">
        <v>2.72</v>
      </c>
      <c r="L21">
        <f>(K21*AE21+AF21)</f>
        <v>2.140174012184143</v>
      </c>
      <c r="M21" s="1">
        <v>0.5</v>
      </c>
      <c r="N21">
        <f>L21*(M21+1)*(M21+1)/(M21*M21+1)</f>
        <v>3.8523132219314578</v>
      </c>
      <c r="O21" s="1">
        <v>31.572010040283203</v>
      </c>
      <c r="P21" s="1">
        <v>54.376148223876953</v>
      </c>
      <c r="Q21" s="1">
        <v>31.750514984130859</v>
      </c>
      <c r="R21" s="1">
        <v>399.93496704101563</v>
      </c>
      <c r="S21" s="1">
        <v>392.7762451171875</v>
      </c>
      <c r="T21" s="1">
        <v>-0.29586869478225708</v>
      </c>
      <c r="U21" s="1">
        <v>30.725349426269531</v>
      </c>
      <c r="V21" s="1">
        <v>-0.56222844123840332</v>
      </c>
      <c r="W21" s="1">
        <v>58.386257171630859</v>
      </c>
      <c r="X21" s="1">
        <v>299.52490234375</v>
      </c>
      <c r="Y21" s="1">
        <v>25.389698028564453</v>
      </c>
      <c r="Z21" s="1">
        <v>8.9057974517345428E-2</v>
      </c>
      <c r="AA21" s="1">
        <v>88.5640869140625</v>
      </c>
      <c r="AB21" s="1">
        <v>19.857334136962891</v>
      </c>
      <c r="AC21" s="1">
        <v>1.3135284185409546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1.1011944939108453</v>
      </c>
      <c r="AL21">
        <f>(U21-T21)/(1000-U21)*AK21</f>
        <v>3.5243255943080157E-2</v>
      </c>
      <c r="AM21">
        <f>(P21+273.15)</f>
        <v>327.52614822387693</v>
      </c>
      <c r="AN21">
        <f>(O21+273.15)</f>
        <v>304.72201004028318</v>
      </c>
      <c r="AO21">
        <f>(Y21*AG21+Z21*AH21)*AI21</f>
        <v>4.0623515937696766</v>
      </c>
      <c r="AP21">
        <f>((AO21+0.00000010773*(AN21^4-AM21^4))-AL21*44100)/(L21*51.4+0.00000043092*AM21^3)</f>
        <v>-14.870823875603252</v>
      </c>
      <c r="AQ21">
        <f>0.61365*EXP(17.502*J21/(240.97+J21))</f>
        <v>15.393738403781457</v>
      </c>
      <c r="AR21">
        <f>AQ21*1000/AA21</f>
        <v>173.81467974393115</v>
      </c>
      <c r="AS21">
        <f>(AR21-U21)</f>
        <v>143.08933031766162</v>
      </c>
      <c r="AT21">
        <f>IF(D21,P21,(O21+P21)/2)</f>
        <v>42.974079132080078</v>
      </c>
      <c r="AU21">
        <f>0.61365*EXP(17.502*AT21/(240.97+AT21))</f>
        <v>8.6758587687719348</v>
      </c>
      <c r="AV21">
        <f>IF(AS21&lt;&gt;0,(1000-(AR21+U21)/2)/AS21*AL21,0)</f>
        <v>0.22111311565660258</v>
      </c>
      <c r="AW21">
        <f>U21*AA21/1000</f>
        <v>2.7211625170530751</v>
      </c>
      <c r="AX21">
        <f>(AU21-AW21)</f>
        <v>5.9546962517188593</v>
      </c>
      <c r="AY21">
        <f>1/(1.6/F21+1.37/N21)</f>
        <v>0.13934542094369118</v>
      </c>
      <c r="AZ21">
        <f>G21*AA21*0.001</f>
        <v>30.338034385329081</v>
      </c>
      <c r="BA21">
        <f>G21/S21</f>
        <v>0.87213672713609136</v>
      </c>
      <c r="BB21">
        <f>(1-AL21*AA21/AQ21/F21)*100</f>
        <v>13.562209257471169</v>
      </c>
      <c r="BC21">
        <f>(S21-E21/(N21/1.35))</f>
        <v>394.86470913990496</v>
      </c>
      <c r="BD21">
        <f>E21*BB21/100/BC21</f>
        <v>-2.0469014866891832E-3</v>
      </c>
    </row>
    <row r="22" spans="1:56" x14ac:dyDescent="0.35">
      <c r="A22" s="1" t="s">
        <v>0</v>
      </c>
      <c r="B22" s="1" t="s">
        <v>4369</v>
      </c>
      <c r="K22" s="1">
        <v>2.72</v>
      </c>
    </row>
    <row r="23" spans="1:56" x14ac:dyDescent="0.35">
      <c r="A23" s="1" t="s">
        <v>0</v>
      </c>
      <c r="B23" s="1" t="s">
        <v>4368</v>
      </c>
      <c r="K23" s="1">
        <v>2.72</v>
      </c>
    </row>
    <row r="24" spans="1:56" x14ac:dyDescent="0.35">
      <c r="A24" s="1">
        <v>3</v>
      </c>
      <c r="B24" s="1" t="s">
        <v>4367</v>
      </c>
      <c r="C24" s="1">
        <v>793.50000132992864</v>
      </c>
      <c r="D24" s="1">
        <v>0</v>
      </c>
      <c r="E24">
        <f>(R24-S24*(1000-T24)/(1000-U24))*AK24</f>
        <v>-5.1803274123553775</v>
      </c>
      <c r="F24">
        <f>IF(AV24&lt;&gt;0,1/(1/AV24-1/N24),0)</f>
        <v>0.24371705189146425</v>
      </c>
      <c r="G24">
        <f>((AY24-AL24/2)*S24-E24)/(AY24+AL24/2)</f>
        <v>340.80583027668825</v>
      </c>
      <c r="H24">
        <f>AL24*1000</f>
        <v>34.504669312792103</v>
      </c>
      <c r="I24">
        <f>(AQ24-AW24)</f>
        <v>12.024953549337948</v>
      </c>
      <c r="J24">
        <f>(P24+AP24*D24)</f>
        <v>53.405200958251953</v>
      </c>
      <c r="K24" s="1">
        <v>2.72</v>
      </c>
      <c r="L24">
        <f>(K24*AE24+AF24)</f>
        <v>2.140174012184143</v>
      </c>
      <c r="M24" s="1">
        <v>0.5</v>
      </c>
      <c r="N24">
        <f>L24*(M24+1)*(M24+1)/(M24*M24+1)</f>
        <v>3.8523132219314578</v>
      </c>
      <c r="O24" s="1">
        <v>31.462814331054688</v>
      </c>
      <c r="P24" s="1">
        <v>53.405200958251953</v>
      </c>
      <c r="Q24" s="1">
        <v>31.668886184692383</v>
      </c>
      <c r="R24" s="1">
        <v>400.09042358398438</v>
      </c>
      <c r="S24" s="1">
        <v>392.51040649414063</v>
      </c>
      <c r="T24" s="1">
        <v>-0.29007047414779663</v>
      </c>
      <c r="U24" s="1">
        <v>30.044092178344727</v>
      </c>
      <c r="V24" s="1">
        <v>-0.55458420515060425</v>
      </c>
      <c r="W24" s="1">
        <v>57.441143035888672</v>
      </c>
      <c r="X24" s="1">
        <v>300.10052490234375</v>
      </c>
      <c r="Y24" s="1">
        <v>48.930213928222656</v>
      </c>
      <c r="Z24" s="1">
        <v>0.34574982523918152</v>
      </c>
      <c r="AA24" s="1">
        <v>88.555213928222656</v>
      </c>
      <c r="AB24" s="1">
        <v>19.837915420532227</v>
      </c>
      <c r="AC24" s="1">
        <v>1.3039994239807129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1.10331075331744</v>
      </c>
      <c r="AL24">
        <f>(U24-T24)/(1000-U24)*AK24</f>
        <v>3.4504669312792106E-2</v>
      </c>
      <c r="AM24">
        <f>(P24+273.15)</f>
        <v>326.55520095825193</v>
      </c>
      <c r="AN24">
        <f>(O24+273.15)</f>
        <v>304.61281433105466</v>
      </c>
      <c r="AO24">
        <f>(Y24*AG24+Z24*AH24)*AI24</f>
        <v>7.8288340535275438</v>
      </c>
      <c r="AP24">
        <f>((AO24+0.00000010773*(AN24^4-AM24^4))-AL24*44100)/(L24*51.4+0.00000043092*AM24^3)</f>
        <v>-14.489687592041113</v>
      </c>
      <c r="AQ24">
        <f>0.61365*EXP(17.502*J24/(240.97+J24))</f>
        <v>14.685514559470505</v>
      </c>
      <c r="AR24">
        <f>AQ24*1000/AA24</f>
        <v>165.83455573122626</v>
      </c>
      <c r="AS24">
        <f>(AR24-U24)</f>
        <v>135.79046355288153</v>
      </c>
      <c r="AT24">
        <f>IF(D24,P24,(O24+P24)/2)</f>
        <v>42.43400764465332</v>
      </c>
      <c r="AU24">
        <f>0.61365*EXP(17.502*AT24/(240.97+AT24))</f>
        <v>8.4337314895815076</v>
      </c>
      <c r="AV24">
        <f>IF(AS24&lt;&gt;0,(1000-(AR24+U24)/2)/AS24*AL24,0)</f>
        <v>0.22921569389070195</v>
      </c>
      <c r="AW24">
        <f>U24*AA24/1000</f>
        <v>2.6605610101325583</v>
      </c>
      <c r="AX24">
        <f>(AU24-AW24)</f>
        <v>5.7731704794489493</v>
      </c>
      <c r="AY24">
        <f>1/(1.6/F24+1.37/N24)</f>
        <v>0.14449571507873885</v>
      </c>
      <c r="AZ24">
        <f>G24*AA24*0.001</f>
        <v>30.180133208137672</v>
      </c>
      <c r="BA24">
        <f>G24/S24</f>
        <v>0.86827208817398782</v>
      </c>
      <c r="BB24">
        <f>(1-AL24*AA24/AQ24/F24)*100</f>
        <v>14.627711791582755</v>
      </c>
      <c r="BC24">
        <f>(S24-E24/(N24/1.35))</f>
        <v>394.32579418558419</v>
      </c>
      <c r="BD24">
        <f>E24*BB24/100/BC24</f>
        <v>-1.9216682624192476E-3</v>
      </c>
    </row>
    <row r="25" spans="1:56" x14ac:dyDescent="0.35">
      <c r="A25" s="1" t="s">
        <v>0</v>
      </c>
      <c r="B25" s="1" t="s">
        <v>4366</v>
      </c>
      <c r="K25" s="1">
        <v>2.72</v>
      </c>
    </row>
    <row r="26" spans="1:56" x14ac:dyDescent="0.35">
      <c r="A26" s="1" t="s">
        <v>0</v>
      </c>
      <c r="B26" s="1" t="s">
        <v>4365</v>
      </c>
      <c r="K26" s="1">
        <v>2.72</v>
      </c>
    </row>
    <row r="27" spans="1:56" x14ac:dyDescent="0.35">
      <c r="A27" s="1">
        <v>4</v>
      </c>
      <c r="B27" s="1" t="s">
        <v>4364</v>
      </c>
      <c r="C27" s="1">
        <v>997.50000132992864</v>
      </c>
      <c r="D27" s="1">
        <v>0</v>
      </c>
      <c r="E27">
        <f>(R27-S27*(1000-T27)/(1000-U27))*AK27</f>
        <v>-3.7987380025230877</v>
      </c>
      <c r="F27">
        <f>IF(AV27&lt;&gt;0,1/(1/AV27-1/N27),0)</f>
        <v>0.21916629602540666</v>
      </c>
      <c r="G27">
        <f>((AY27-AL27/2)*S27-E27)/(AY27+AL27/2)</f>
        <v>326.4872409305496</v>
      </c>
      <c r="H27">
        <f>AL27*1000</f>
        <v>34.154872671777618</v>
      </c>
      <c r="I27">
        <f>(AQ27-AW27)</f>
        <v>13.073804732496102</v>
      </c>
      <c r="J27">
        <f>(P27+AP27*D27)</f>
        <v>54.790836334228516</v>
      </c>
      <c r="K27" s="1">
        <v>2.72</v>
      </c>
      <c r="L27">
        <f>(K27*AE27+AF27)</f>
        <v>2.140174012184143</v>
      </c>
      <c r="M27" s="1">
        <v>0.5</v>
      </c>
      <c r="N27">
        <f>L27*(M27+1)*(M27+1)/(M27*M27+1)</f>
        <v>3.8523132219314578</v>
      </c>
      <c r="O27" s="1">
        <v>31.379491806030273</v>
      </c>
      <c r="P27" s="1">
        <v>54.790836334228516</v>
      </c>
      <c r="Q27" s="1">
        <v>31.588336944580078</v>
      </c>
      <c r="R27" s="1">
        <v>399.90194702148438</v>
      </c>
      <c r="S27" s="1">
        <v>391.24395751953125</v>
      </c>
      <c r="T27" s="1">
        <v>-0.2834547758102417</v>
      </c>
      <c r="U27" s="1">
        <v>29.716594696044922</v>
      </c>
      <c r="V27" s="1">
        <v>-0.54444402456283569</v>
      </c>
      <c r="W27" s="1">
        <v>57.077968597412109</v>
      </c>
      <c r="X27" s="1">
        <v>300.46798706054688</v>
      </c>
      <c r="Y27" s="1">
        <v>100.36920928955078</v>
      </c>
      <c r="Z27" s="1">
        <v>0.15322977304458618</v>
      </c>
      <c r="AA27" s="1">
        <v>88.54473876953125</v>
      </c>
      <c r="AB27" s="1">
        <v>19.717504501342773</v>
      </c>
      <c r="AC27" s="1">
        <v>1.3020808696746826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1.1046617171343633</v>
      </c>
      <c r="AL27">
        <f>(U27-T27)/(1000-U27)*AK27</f>
        <v>3.4154872671777615E-2</v>
      </c>
      <c r="AM27">
        <f>(P27+273.15)</f>
        <v>327.94083633422849</v>
      </c>
      <c r="AN27">
        <f>(O27+273.15)</f>
        <v>304.52949180603025</v>
      </c>
      <c r="AO27">
        <f>(Y27*AG27+Z27*AH27)*AI27</f>
        <v>16.059073127379861</v>
      </c>
      <c r="AP27">
        <f>((AO27+0.00000010773*(AN27^4-AM27^4))-AL27*44100)/(L27*51.4+0.00000043092*AM27^3)</f>
        <v>-14.453779556238587</v>
      </c>
      <c r="AQ27">
        <f>0.61365*EXP(17.502*J27/(240.97+J27))</f>
        <v>15.705052846977438</v>
      </c>
      <c r="AR27">
        <f>AQ27*1000/AA27</f>
        <v>177.36856040487453</v>
      </c>
      <c r="AS27">
        <f>(AR27-U27)</f>
        <v>147.65196570882961</v>
      </c>
      <c r="AT27">
        <f>IF(D27,P27,(O27+P27)/2)</f>
        <v>43.085164070129395</v>
      </c>
      <c r="AU27">
        <f>0.61365*EXP(17.502*AT27/(240.97+AT27))</f>
        <v>8.726399873499938</v>
      </c>
      <c r="AV27">
        <f>IF(AS27&lt;&gt;0,(1000-(AR27+U27)/2)/AS27*AL27,0)</f>
        <v>0.20736865217096814</v>
      </c>
      <c r="AW27">
        <f>U27*AA27/1000</f>
        <v>2.6312481144813353</v>
      </c>
      <c r="AX27">
        <f>(AU27-AW27)</f>
        <v>6.0951517590186022</v>
      </c>
      <c r="AY27">
        <f>1/(1.6/F27+1.37/N27)</f>
        <v>0.13061611661034275</v>
      </c>
      <c r="AZ27">
        <f>G27*AA27*0.001</f>
        <v>28.908727459780525</v>
      </c>
      <c r="BA27">
        <f>G27/S27</f>
        <v>0.83448506911253972</v>
      </c>
      <c r="BB27">
        <f>(1-AL27*AA27/AQ27/F27)*100</f>
        <v>12.137761952537041</v>
      </c>
      <c r="BC27">
        <f>(S27-E27/(N27/1.35))</f>
        <v>392.57518268424798</v>
      </c>
      <c r="BD27">
        <f>E27*BB27/100/BC27</f>
        <v>-1.1745056648618194E-3</v>
      </c>
    </row>
    <row r="28" spans="1:56" x14ac:dyDescent="0.35">
      <c r="A28" s="1" t="s">
        <v>0</v>
      </c>
      <c r="B28" s="1" t="s">
        <v>4363</v>
      </c>
      <c r="K28" s="1">
        <v>2.72</v>
      </c>
    </row>
    <row r="29" spans="1:56" x14ac:dyDescent="0.35">
      <c r="A29" s="1" t="s">
        <v>0</v>
      </c>
      <c r="B29" s="1" t="s">
        <v>4362</v>
      </c>
      <c r="K29" s="1">
        <v>2.72</v>
      </c>
    </row>
    <row r="30" spans="1:56" x14ac:dyDescent="0.35">
      <c r="A30" s="1">
        <v>5</v>
      </c>
      <c r="B30" s="1" t="s">
        <v>4361</v>
      </c>
      <c r="C30" s="1">
        <v>1201.5000013299286</v>
      </c>
      <c r="D30" s="1">
        <v>0</v>
      </c>
      <c r="E30">
        <f>(R30-S30*(1000-T30)/(1000-U30))*AK30</f>
        <v>-2.8741548010474958</v>
      </c>
      <c r="F30">
        <f>IF(AV30&lt;&gt;0,1/(1/AV30-1/N30),0)</f>
        <v>0.24224587074398771</v>
      </c>
      <c r="G30">
        <f>((AY30-AL30/2)*S30-E30)/(AY30+AL30/2)</f>
        <v>325.97713279180982</v>
      </c>
      <c r="H30">
        <f>AL30*1000</f>
        <v>33.941176831510973</v>
      </c>
      <c r="I30">
        <f>(AQ30-AW30)</f>
        <v>11.909117768635543</v>
      </c>
      <c r="J30">
        <f>(P30+AP30*D30)</f>
        <v>53.178794860839844</v>
      </c>
      <c r="K30" s="1">
        <v>2.72</v>
      </c>
      <c r="L30">
        <f>(K30*AE30+AF30)</f>
        <v>2.140174012184143</v>
      </c>
      <c r="M30" s="1">
        <v>0.5</v>
      </c>
      <c r="N30">
        <f>L30*(M30+1)*(M30+1)/(M30*M30+1)</f>
        <v>3.8523132219314578</v>
      </c>
      <c r="O30" s="1">
        <v>31.331304550170898</v>
      </c>
      <c r="P30" s="1">
        <v>53.178794860839844</v>
      </c>
      <c r="Q30" s="1">
        <v>31.526378631591797</v>
      </c>
      <c r="R30" s="1">
        <v>400.01742553710938</v>
      </c>
      <c r="S30" s="1">
        <v>390.61846923828125</v>
      </c>
      <c r="T30" s="1">
        <v>-0.27546903491020203</v>
      </c>
      <c r="U30" s="1">
        <v>29.538814544677734</v>
      </c>
      <c r="V30" s="1">
        <v>-0.53052449226379395</v>
      </c>
      <c r="W30" s="1">
        <v>56.888660430908203</v>
      </c>
      <c r="X30" s="1">
        <v>300.5035400390625</v>
      </c>
      <c r="Y30" s="1">
        <v>149.92922973632813</v>
      </c>
      <c r="Z30" s="1">
        <v>0.18597224354743958</v>
      </c>
      <c r="AA30" s="1">
        <v>88.53924560546875</v>
      </c>
      <c r="AB30" s="1">
        <v>19.679811477661133</v>
      </c>
      <c r="AC30" s="1">
        <v>1.2921687364578247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1.1047924266142002</v>
      </c>
      <c r="AL30">
        <f>(U30-T30)/(1000-U30)*AK30</f>
        <v>3.3941176831510975E-2</v>
      </c>
      <c r="AM30">
        <f>(P30+273.15)</f>
        <v>326.32879486083982</v>
      </c>
      <c r="AN30">
        <f>(O30+273.15)</f>
        <v>304.48130455017088</v>
      </c>
      <c r="AO30">
        <f>(Y30*AG30+Z30*AH30)*AI30</f>
        <v>23.988676221623791</v>
      </c>
      <c r="AP30">
        <f>((AO30+0.00000010773*(AN30^4-AM30^4))-AL30*44100)/(L30*51.4+0.00000043092*AM30^3)</f>
        <v>-14.150823849387505</v>
      </c>
      <c r="AQ30">
        <f>0.61365*EXP(17.502*J30/(240.97+J30))</f>
        <v>14.524462124501158</v>
      </c>
      <c r="AR30">
        <f>AQ30*1000/AA30</f>
        <v>164.04546961267573</v>
      </c>
      <c r="AS30">
        <f>(AR30-U30)</f>
        <v>134.506655067998</v>
      </c>
      <c r="AT30">
        <f>IF(D30,P30,(O30+P30)/2)</f>
        <v>42.255049705505371</v>
      </c>
      <c r="AU30">
        <f>0.61365*EXP(17.502*AT30/(240.97+AT30))</f>
        <v>8.3548012313037781</v>
      </c>
      <c r="AV30">
        <f>IF(AS30&lt;&gt;0,(1000-(AR30+U30)/2)/AS30*AL30,0)</f>
        <v>0.22791390958179863</v>
      </c>
      <c r="AW30">
        <f>U30*AA30/1000</f>
        <v>2.6153443558656146</v>
      </c>
      <c r="AX30">
        <f>(AU30-AW30)</f>
        <v>5.7394568754381634</v>
      </c>
      <c r="AY30">
        <f>1/(1.6/F30+1.37/N30)</f>
        <v>0.14366804172181755</v>
      </c>
      <c r="AZ30">
        <f>G30*AA30*0.001</f>
        <v>28.861769422020554</v>
      </c>
      <c r="BA30">
        <f>G30/S30</f>
        <v>0.83451541200157753</v>
      </c>
      <c r="BB30">
        <f>(1-AL30*AA30/AQ30/F30)*100</f>
        <v>14.590481730483251</v>
      </c>
      <c r="BC30">
        <f>(S30-E30/(N30/1.35))</f>
        <v>391.62568458082518</v>
      </c>
      <c r="BD30">
        <f>E30*BB30/100/BC30</f>
        <v>-1.0708006335220194E-3</v>
      </c>
    </row>
    <row r="31" spans="1:56" x14ac:dyDescent="0.35">
      <c r="A31" s="1" t="s">
        <v>0</v>
      </c>
      <c r="B31" s="1" t="s">
        <v>4360</v>
      </c>
      <c r="K31" s="1">
        <v>2.72</v>
      </c>
    </row>
    <row r="32" spans="1:56" x14ac:dyDescent="0.35">
      <c r="A32" s="1" t="s">
        <v>0</v>
      </c>
      <c r="B32" s="1" t="s">
        <v>4359</v>
      </c>
      <c r="K32" s="1">
        <v>2.72</v>
      </c>
    </row>
    <row r="33" spans="1:56" x14ac:dyDescent="0.35">
      <c r="A33" s="1">
        <v>6</v>
      </c>
      <c r="B33" s="1" t="s">
        <v>4358</v>
      </c>
      <c r="C33" s="1">
        <v>1405.5000013299286</v>
      </c>
      <c r="D33" s="1">
        <v>0</v>
      </c>
      <c r="E33">
        <f>(R33-S33*(1000-T33)/(1000-U33))*AK33</f>
        <v>-1.9536506492049832</v>
      </c>
      <c r="F33">
        <f>IF(AV33&lt;&gt;0,1/(1/AV33-1/N33),0)</f>
        <v>1.4375638138592026</v>
      </c>
      <c r="G33">
        <f>((AY33-AL33/2)*S33-E33)/(AY33+AL33/2)</f>
        <v>373.46195981827674</v>
      </c>
      <c r="H33">
        <f>AL33*1000</f>
        <v>33.980422033229438</v>
      </c>
      <c r="I33">
        <f>(AQ33-AW33)</f>
        <v>2.7441390964056036</v>
      </c>
      <c r="J33">
        <f>(P33+AP33*D33)</f>
        <v>34.066940307617188</v>
      </c>
      <c r="K33" s="1">
        <v>2.72</v>
      </c>
      <c r="L33">
        <f>(K33*AE33+AF33)</f>
        <v>2.140174012184143</v>
      </c>
      <c r="M33" s="1">
        <v>0.5</v>
      </c>
      <c r="N33">
        <f>L33*(M33+1)*(M33+1)/(M33*M33+1)</f>
        <v>3.8523132219314578</v>
      </c>
      <c r="O33" s="1">
        <v>31.268529891967773</v>
      </c>
      <c r="P33" s="1">
        <v>34.066940307617188</v>
      </c>
      <c r="Q33" s="1">
        <v>31.469367980957031</v>
      </c>
      <c r="R33" s="1">
        <v>399.848876953125</v>
      </c>
      <c r="S33" s="1">
        <v>389.63372802734375</v>
      </c>
      <c r="T33" s="1">
        <v>-0.26572757959365845</v>
      </c>
      <c r="U33" s="1">
        <v>29.580045700073242</v>
      </c>
      <c r="V33" s="1">
        <v>-0.51356679201126099</v>
      </c>
      <c r="W33" s="1">
        <v>57.168804168701172</v>
      </c>
      <c r="X33" s="1">
        <v>300.52081298828125</v>
      </c>
      <c r="Y33" s="1">
        <v>301.23104858398438</v>
      </c>
      <c r="Z33" s="1">
        <v>0.23704908788204193</v>
      </c>
      <c r="AA33" s="1">
        <v>88.534477233886719</v>
      </c>
      <c r="AB33" s="1">
        <v>19.692480087280273</v>
      </c>
      <c r="AC33" s="1">
        <v>1.2914350032806396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1.1048559301039749</v>
      </c>
      <c r="AL33">
        <f>(U33-T33)/(1000-U33)*AK33</f>
        <v>3.3980422033229436E-2</v>
      </c>
      <c r="AM33">
        <f>(P33+273.15)</f>
        <v>307.21694030761716</v>
      </c>
      <c r="AN33">
        <f>(O33+273.15)</f>
        <v>304.41852989196775</v>
      </c>
      <c r="AO33">
        <f>(Y33*AG33+Z33*AH33)*AI33</f>
        <v>48.196966696151321</v>
      </c>
      <c r="AP33">
        <f>((AO33+0.00000010773*(AN33^4-AM33^4))-AL33*44100)/(L33*51.4+0.00000043092*AM33^3)</f>
        <v>-12.121083357371804</v>
      </c>
      <c r="AQ33">
        <f>0.61365*EXP(17.502*J33/(240.97+J33))</f>
        <v>5.3629929790160666</v>
      </c>
      <c r="AR33">
        <f>AQ33*1000/AA33</f>
        <v>60.575192247968367</v>
      </c>
      <c r="AS33">
        <f>(AR33-U33)</f>
        <v>30.995146547895125</v>
      </c>
      <c r="AT33">
        <f>IF(D33,P33,(O33+P33)/2)</f>
        <v>32.66773509979248</v>
      </c>
      <c r="AU33">
        <f>0.61365*EXP(17.502*AT33/(240.97+AT33))</f>
        <v>4.9585500339281534</v>
      </c>
      <c r="AV33">
        <f>IF(AS33&lt;&gt;0,(1000-(AR33+U33)/2)/AS33*AL33,0)</f>
        <v>1.0468950506847237</v>
      </c>
      <c r="AW33">
        <f>U33*AA33/1000</f>
        <v>2.618853882610463</v>
      </c>
      <c r="AX33">
        <f>(AU33-AW33)</f>
        <v>2.3396961513176904</v>
      </c>
      <c r="AY33">
        <f>1/(1.6/F33+1.37/N33)</f>
        <v>0.68090922222017936</v>
      </c>
      <c r="AZ33">
        <f>G33*AA33*0.001</f>
        <v>33.06425937925394</v>
      </c>
      <c r="BA33">
        <f>G33/S33</f>
        <v>0.95849494782974198</v>
      </c>
      <c r="BB33">
        <f>(1-AL33*AA33/AQ33/F33)*100</f>
        <v>60.978241655259488</v>
      </c>
      <c r="BC33">
        <f>(S33-E33/(N33/1.35))</f>
        <v>390.31836300494933</v>
      </c>
      <c r="BD33">
        <f>E33*BB33/100/BC33</f>
        <v>-3.0521285363062827E-3</v>
      </c>
    </row>
    <row r="34" spans="1:56" x14ac:dyDescent="0.35">
      <c r="A34" s="1" t="s">
        <v>0</v>
      </c>
      <c r="B34" s="1" t="s">
        <v>4357</v>
      </c>
      <c r="K34" s="1">
        <v>2.72</v>
      </c>
    </row>
    <row r="35" spans="1:56" x14ac:dyDescent="0.35">
      <c r="A35" s="1" t="s">
        <v>0</v>
      </c>
      <c r="B35" s="1" t="s">
        <v>4356</v>
      </c>
      <c r="K35" s="1">
        <v>2.72</v>
      </c>
    </row>
    <row r="36" spans="1:56" x14ac:dyDescent="0.35">
      <c r="A36" s="1">
        <v>7</v>
      </c>
      <c r="B36" s="1" t="s">
        <v>4355</v>
      </c>
      <c r="C36" s="1">
        <v>1609.5000013299286</v>
      </c>
      <c r="D36" s="1">
        <v>0</v>
      </c>
      <c r="E36">
        <f>(R36-S36*(1000-T36)/(1000-U36))*AK36</f>
        <v>-1.5296254331325438</v>
      </c>
      <c r="F36">
        <f>IF(AV36&lt;&gt;0,1/(1/AV36-1/N36),0)</f>
        <v>0.24553215349343305</v>
      </c>
      <c r="G36">
        <f>((AY36-AL36/2)*S36-E36)/(AY36+AL36/2)</f>
        <v>316.8933513787108</v>
      </c>
      <c r="H36">
        <f>AL36*1000</f>
        <v>34.207074284124886</v>
      </c>
      <c r="I36">
        <f>(AQ36-AW36)</f>
        <v>11.850674626373522</v>
      </c>
      <c r="J36">
        <f>(P36+AP36*D36)</f>
        <v>53.127059936523438</v>
      </c>
      <c r="K36" s="1">
        <v>2.72</v>
      </c>
      <c r="L36">
        <f>(K36*AE36+AF36)</f>
        <v>2.140174012184143</v>
      </c>
      <c r="M36" s="1">
        <v>0.5</v>
      </c>
      <c r="N36">
        <f>L36*(M36+1)*(M36+1)/(M36*M36+1)</f>
        <v>3.8523132219314578</v>
      </c>
      <c r="O36" s="1">
        <v>31.249135971069336</v>
      </c>
      <c r="P36" s="1">
        <v>53.127059936523438</v>
      </c>
      <c r="Q36" s="1">
        <v>31.436208724975586</v>
      </c>
      <c r="R36" s="1">
        <v>400.07015991210938</v>
      </c>
      <c r="S36" s="1">
        <v>389.39688110351563</v>
      </c>
      <c r="T36" s="1">
        <v>-0.25378116965293884</v>
      </c>
      <c r="U36" s="1">
        <v>29.789505004882813</v>
      </c>
      <c r="V36" s="1">
        <v>-0.49098289012908936</v>
      </c>
      <c r="W36" s="1">
        <v>57.63287353515625</v>
      </c>
      <c r="X36" s="1">
        <v>300.4715576171875</v>
      </c>
      <c r="Y36" s="1">
        <v>500.61691284179688</v>
      </c>
      <c r="Z36" s="1">
        <v>0.34051558375358582</v>
      </c>
      <c r="AA36" s="1">
        <v>88.52783203125</v>
      </c>
      <c r="AB36" s="1">
        <v>19.70054817199707</v>
      </c>
      <c r="AC36" s="1">
        <v>1.2929340600967407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1.1046748441808361</v>
      </c>
      <c r="AL36">
        <f>(U36-T36)/(1000-U36)*AK36</f>
        <v>3.4207074284124887E-2</v>
      </c>
      <c r="AM36">
        <f>(P36+273.15)</f>
        <v>326.27705993652341</v>
      </c>
      <c r="AN36">
        <f>(O36+273.15)</f>
        <v>304.39913597106931</v>
      </c>
      <c r="AO36">
        <f>(Y36*AG36+Z36*AH36)*AI36</f>
        <v>80.098704264341904</v>
      </c>
      <c r="AP36">
        <f>((AO36+0.00000010773*(AN36^4-AM36^4))-AL36*44100)/(L36*51.4+0.00000043092*AM36^3)</f>
        <v>-13.798277837504681</v>
      </c>
      <c r="AQ36">
        <f>0.61365*EXP(17.502*J36/(240.97+J36))</f>
        <v>14.487874921739868</v>
      </c>
      <c r="AR36">
        <f>AQ36*1000/AA36</f>
        <v>163.65333465554315</v>
      </c>
      <c r="AS36">
        <f>(AR36-U36)</f>
        <v>133.86382965066034</v>
      </c>
      <c r="AT36">
        <f>IF(D36,P36,(O36+P36)/2)</f>
        <v>42.188097953796387</v>
      </c>
      <c r="AU36">
        <f>0.61365*EXP(17.502*AT36/(240.97+AT36))</f>
        <v>8.32543665430941</v>
      </c>
      <c r="AV36">
        <f>IF(AS36&lt;&gt;0,(1000-(AR36+U36)/2)/AS36*AL36,0)</f>
        <v>0.23082051045276025</v>
      </c>
      <c r="AW36">
        <f>U36*AA36/1000</f>
        <v>2.6372002953663469</v>
      </c>
      <c r="AX36">
        <f>(AU36-AW36)</f>
        <v>5.6882363589430636</v>
      </c>
      <c r="AY36">
        <f>1/(1.6/F36+1.37/N36)</f>
        <v>0.14551616771277875</v>
      </c>
      <c r="AZ36">
        <f>G36*AA36*0.001</f>
        <v>28.053881382674398</v>
      </c>
      <c r="BA36">
        <f>G36/S36</f>
        <v>0.81380557153068012</v>
      </c>
      <c r="BB36">
        <f>(1-AL36*AA36/AQ36/F36)*100</f>
        <v>14.869987183286471</v>
      </c>
      <c r="BC36">
        <f>(S36-E36/(N36/1.35))</f>
        <v>389.93292119573158</v>
      </c>
      <c r="BD36">
        <f>E36*BB36/100/BC36</f>
        <v>-5.8331854915354934E-4</v>
      </c>
    </row>
    <row r="37" spans="1:56" x14ac:dyDescent="0.35">
      <c r="A37" s="1" t="s">
        <v>0</v>
      </c>
      <c r="B37" s="1" t="s">
        <v>4354</v>
      </c>
      <c r="K37" s="1">
        <v>2.72</v>
      </c>
    </row>
    <row r="38" spans="1:56" x14ac:dyDescent="0.35">
      <c r="A38" s="1" t="s">
        <v>0</v>
      </c>
      <c r="B38" s="1" t="s">
        <v>4353</v>
      </c>
      <c r="K38" s="1">
        <v>2.72</v>
      </c>
    </row>
    <row r="39" spans="1:56" x14ac:dyDescent="0.35">
      <c r="A39" s="1">
        <v>8</v>
      </c>
      <c r="B39" s="1" t="s">
        <v>4352</v>
      </c>
      <c r="C39" s="1">
        <v>1813.5000013299286</v>
      </c>
      <c r="D39" s="1">
        <v>0</v>
      </c>
      <c r="E39">
        <f>(R39-S39*(1000-T39)/(1000-U39))*AK39</f>
        <v>-0.99303386085178569</v>
      </c>
      <c r="F39">
        <f>IF(AV39&lt;&gt;0,1/(1/AV39-1/N39),0)</f>
        <v>0.26010090936853619</v>
      </c>
      <c r="G39">
        <f>((AY39-AL39/2)*S39-E39)/(AY39+AL39/2)</f>
        <v>315.81955071280697</v>
      </c>
      <c r="H39">
        <f>AL39*1000</f>
        <v>34.592490546441368</v>
      </c>
      <c r="I39">
        <f>(AQ39-AW39)</f>
        <v>11.381365286565742</v>
      </c>
      <c r="J39">
        <f>(P39+AP39*D39)</f>
        <v>52.496994018554688</v>
      </c>
      <c r="K39" s="1">
        <v>2.72</v>
      </c>
      <c r="L39">
        <f>(K39*AE39+AF39)</f>
        <v>2.140174012184143</v>
      </c>
      <c r="M39" s="1">
        <v>0.5</v>
      </c>
      <c r="N39">
        <f>L39*(M39+1)*(M39+1)/(M39*M39+1)</f>
        <v>3.8523132219314578</v>
      </c>
      <c r="O39" s="1">
        <v>31.210769653320313</v>
      </c>
      <c r="P39" s="1">
        <v>52.496994018554688</v>
      </c>
      <c r="Q39" s="1">
        <v>31.410097122192383</v>
      </c>
      <c r="R39" s="1">
        <v>399.91351318359375</v>
      </c>
      <c r="S39" s="1">
        <v>388.64389038085938</v>
      </c>
      <c r="T39" s="1">
        <v>-0.2356184720993042</v>
      </c>
      <c r="U39" s="1">
        <v>30.130947113037109</v>
      </c>
      <c r="V39" s="1">
        <v>-0.45681002736091614</v>
      </c>
      <c r="W39" s="1">
        <v>58.416976928710938</v>
      </c>
      <c r="X39" s="1">
        <v>300.51638793945313</v>
      </c>
      <c r="Y39" s="1">
        <v>749.03009033203125</v>
      </c>
      <c r="Z39" s="1">
        <v>0.44005495309829712</v>
      </c>
      <c r="AA39" s="1">
        <v>88.521888732910156</v>
      </c>
      <c r="AB39" s="1">
        <v>19.756818771362305</v>
      </c>
      <c r="AC39" s="1">
        <v>1.2934504747390747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1.1048396615421068</v>
      </c>
      <c r="AL39">
        <f>(U39-T39)/(1000-U39)*AK39</f>
        <v>3.4592490546441368E-2</v>
      </c>
      <c r="AM39">
        <f>(P39+273.15)</f>
        <v>325.64699401855466</v>
      </c>
      <c r="AN39">
        <f>(O39+273.15)</f>
        <v>304.36076965332029</v>
      </c>
      <c r="AO39">
        <f>(Y39*AG39+Z39*AH39)*AI39</f>
        <v>119.84481177438465</v>
      </c>
      <c r="AP39">
        <f>((AO39+0.00000010773*(AN39^4-AM39^4))-AL39*44100)/(L39*51.4+0.00000043092*AM39^3)</f>
        <v>-13.554117465161612</v>
      </c>
      <c r="AQ39">
        <f>0.61365*EXP(17.502*J39/(240.97+J39))</f>
        <v>14.048613634323214</v>
      </c>
      <c r="AR39">
        <f>AQ39*1000/AA39</f>
        <v>158.70214514639363</v>
      </c>
      <c r="AS39">
        <f>(AR39-U39)</f>
        <v>128.57119803335652</v>
      </c>
      <c r="AT39">
        <f>IF(D39,P39,(O39+P39)/2)</f>
        <v>41.8538818359375</v>
      </c>
      <c r="AU39">
        <f>0.61365*EXP(17.502*AT39/(240.97+AT39))</f>
        <v>8.1801841467322145</v>
      </c>
      <c r="AV39">
        <f>IF(AS39&lt;&gt;0,(1000-(AR39+U39)/2)/AS39*AL39,0)</f>
        <v>0.24365011407060408</v>
      </c>
      <c r="AW39">
        <f>U39*AA39/1000</f>
        <v>2.6672483477574715</v>
      </c>
      <c r="AX39">
        <f>(AU39-AW39)</f>
        <v>5.512935798974743</v>
      </c>
      <c r="AY39">
        <f>1/(1.6/F39+1.37/N39)</f>
        <v>0.15367854557054059</v>
      </c>
      <c r="AZ39">
        <f>G39*AA39*0.001</f>
        <v>27.956943127876777</v>
      </c>
      <c r="BA39">
        <f>G39/S39</f>
        <v>0.81261936319985184</v>
      </c>
      <c r="BB39">
        <f>(1-AL39*AA39/AQ39/F39)*100</f>
        <v>16.197463616054808</v>
      </c>
      <c r="BC39">
        <f>(S39-E39/(N39/1.35))</f>
        <v>388.99188796955951</v>
      </c>
      <c r="BD39">
        <f>E39*BB39/100/BC39</f>
        <v>-4.1349525088080837E-4</v>
      </c>
    </row>
    <row r="40" spans="1:56" x14ac:dyDescent="0.35">
      <c r="A40" s="1" t="s">
        <v>0</v>
      </c>
      <c r="B40" s="1" t="s">
        <v>4351</v>
      </c>
      <c r="K40" s="1">
        <v>2.72</v>
      </c>
    </row>
    <row r="41" spans="1:56" x14ac:dyDescent="0.35">
      <c r="A41" s="1" t="s">
        <v>0</v>
      </c>
      <c r="B41" s="1" t="s">
        <v>4350</v>
      </c>
      <c r="K41" s="1">
        <v>2.72</v>
      </c>
    </row>
    <row r="42" spans="1:56" x14ac:dyDescent="0.35">
      <c r="A42" s="1">
        <v>9</v>
      </c>
      <c r="B42" s="1" t="s">
        <v>4349</v>
      </c>
      <c r="C42" s="1">
        <v>2017.5000013299286</v>
      </c>
      <c r="D42" s="1">
        <v>0</v>
      </c>
      <c r="E42">
        <f>(R42-S42*(1000-T42)/(1000-U42))*AK42</f>
        <v>-1.0425772727591347</v>
      </c>
      <c r="F42">
        <f>IF(AV42&lt;&gt;0,1/(1/AV42-1/N42),0)</f>
        <v>0.27165950070777833</v>
      </c>
      <c r="G42">
        <f>((AY42-AL42/2)*S42-E42)/(AY42+AL42/2)</f>
        <v>317.81735796739963</v>
      </c>
      <c r="H42">
        <f>AL42*1000</f>
        <v>35.04227445033608</v>
      </c>
      <c r="I42">
        <f>(AQ42-AW42)</f>
        <v>11.084789538684729</v>
      </c>
      <c r="J42">
        <f>(P42+AP42*D42)</f>
        <v>52.114913940429688</v>
      </c>
      <c r="K42" s="1">
        <v>2.72</v>
      </c>
      <c r="L42">
        <f>(K42*AE42+AF42)</f>
        <v>2.140174012184143</v>
      </c>
      <c r="M42" s="1">
        <v>0.5</v>
      </c>
      <c r="N42">
        <f>L42*(M42+1)*(M42+1)/(M42*M42+1)</f>
        <v>3.8523132219314578</v>
      </c>
      <c r="O42" s="1">
        <v>31.214557647705078</v>
      </c>
      <c r="P42" s="1">
        <v>52.114913940429688</v>
      </c>
      <c r="Q42" s="1">
        <v>31.412164688110352</v>
      </c>
      <c r="R42" s="1">
        <v>399.9873046875</v>
      </c>
      <c r="S42" s="1">
        <v>388.60711669921875</v>
      </c>
      <c r="T42" s="1">
        <v>-0.20700749754905701</v>
      </c>
      <c r="U42" s="1">
        <v>30.537071228027344</v>
      </c>
      <c r="V42" s="1">
        <v>-0.40123483538627625</v>
      </c>
      <c r="W42" s="1">
        <v>59.188858032226563</v>
      </c>
      <c r="X42" s="1">
        <v>300.559814453125</v>
      </c>
      <c r="Y42" s="1">
        <v>999.7156982421875</v>
      </c>
      <c r="Z42" s="1">
        <v>0.12442028522491455</v>
      </c>
      <c r="AA42" s="1">
        <v>88.517799377441406</v>
      </c>
      <c r="AB42" s="1">
        <v>19.861261367797852</v>
      </c>
      <c r="AC42" s="1">
        <v>1.2957445383071899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1.1049993178423712</v>
      </c>
      <c r="AL42">
        <f>(U42-T42)/(1000-U42)*AK42</f>
        <v>3.5042274450336079E-2</v>
      </c>
      <c r="AM42">
        <f>(P42+273.15)</f>
        <v>325.26491394042966</v>
      </c>
      <c r="AN42">
        <f>(O42+273.15)</f>
        <v>304.36455764770506</v>
      </c>
      <c r="AO42">
        <f>(Y42*AG42+Z42*AH42)*AI42</f>
        <v>159.95450814348806</v>
      </c>
      <c r="AP42">
        <f>((AO42+0.00000010773*(AN42^4-AM42^4))-AL42*44100)/(L42*51.4+0.00000043092*AM42^3)</f>
        <v>-13.351552761460743</v>
      </c>
      <c r="AQ42">
        <f>0.61365*EXP(17.502*J42/(240.97+J42))</f>
        <v>13.787863883221892</v>
      </c>
      <c r="AR42">
        <f>AQ42*1000/AA42</f>
        <v>155.76374446940557</v>
      </c>
      <c r="AS42">
        <f>(AR42-U42)</f>
        <v>125.22667324137822</v>
      </c>
      <c r="AT42">
        <f>IF(D42,P42,(O42+P42)/2)</f>
        <v>41.664735794067383</v>
      </c>
      <c r="AU42">
        <f>0.61365*EXP(17.502*AT42/(240.97+AT42))</f>
        <v>8.0989564433398016</v>
      </c>
      <c r="AV42">
        <f>IF(AS42&lt;&gt;0,(1000-(AR42+U42)/2)/AS42*AL42,0)</f>
        <v>0.25376440554391649</v>
      </c>
      <c r="AW42">
        <f>U42*AA42/1000</f>
        <v>2.7030743445371628</v>
      </c>
      <c r="AX42">
        <f>(AU42-AW42)</f>
        <v>5.3958820988026392</v>
      </c>
      <c r="AY42">
        <f>1/(1.6/F42+1.37/N42)</f>
        <v>0.16011896480722271</v>
      </c>
      <c r="AZ42">
        <f>G42*AA42*0.001</f>
        <v>28.132493131226759</v>
      </c>
      <c r="BA42">
        <f>G42/S42</f>
        <v>0.81783720449306574</v>
      </c>
      <c r="BB42">
        <f>(1-AL42*AA42/AQ42/F42)*100</f>
        <v>17.186524824653837</v>
      </c>
      <c r="BC42">
        <f>(S42-E42/(N42/1.35))</f>
        <v>388.97247622144346</v>
      </c>
      <c r="BD42">
        <f>E42*BB42/100/BC42</f>
        <v>-4.6065676301718116E-4</v>
      </c>
    </row>
    <row r="43" spans="1:56" x14ac:dyDescent="0.35">
      <c r="A43" s="1" t="s">
        <v>0</v>
      </c>
      <c r="B43" s="1" t="s">
        <v>4348</v>
      </c>
      <c r="K43" s="1">
        <v>2.72</v>
      </c>
    </row>
    <row r="44" spans="1:56" x14ac:dyDescent="0.35">
      <c r="A44" s="1" t="s">
        <v>0</v>
      </c>
      <c r="B44" s="1" t="s">
        <v>4347</v>
      </c>
      <c r="K44" s="1">
        <v>2.72</v>
      </c>
    </row>
    <row r="45" spans="1:56" x14ac:dyDescent="0.35">
      <c r="A45" s="1">
        <v>10</v>
      </c>
      <c r="B45" s="1" t="s">
        <v>4346</v>
      </c>
      <c r="C45" s="1">
        <v>2221.5000013299286</v>
      </c>
      <c r="D45" s="1">
        <v>0</v>
      </c>
      <c r="E45">
        <f>(R45-S45*(1000-T45)/(1000-U45))*AK45</f>
        <v>-1.0979068507514265</v>
      </c>
      <c r="F45">
        <f>IF(AV45&lt;&gt;0,1/(1/AV45-1/N45),0)</f>
        <v>0.29830782798143668</v>
      </c>
      <c r="G45">
        <f>((AY45-AL45/2)*S45-E45)/(AY45+AL45/2)</f>
        <v>322.32116546003198</v>
      </c>
      <c r="H45">
        <f>AL45*1000</f>
        <v>35.595015382865704</v>
      </c>
      <c r="I45">
        <f>(AQ45-AW45)</f>
        <v>10.359878845416105</v>
      </c>
      <c r="J45">
        <f>(P45+AP45*D45)</f>
        <v>51.089862823486328</v>
      </c>
      <c r="K45" s="1">
        <v>2.72</v>
      </c>
      <c r="L45">
        <f>(K45*AE45+AF45)</f>
        <v>2.140174012184143</v>
      </c>
      <c r="M45" s="1">
        <v>0.5</v>
      </c>
      <c r="N45">
        <f>L45*(M45+1)*(M45+1)/(M45*M45+1)</f>
        <v>3.8523132219314578</v>
      </c>
      <c r="O45" s="1">
        <v>31.303363800048828</v>
      </c>
      <c r="P45" s="1">
        <v>51.089862823486328</v>
      </c>
      <c r="Q45" s="1">
        <v>31.455163955688477</v>
      </c>
      <c r="R45" s="1">
        <v>399.90228271484375</v>
      </c>
      <c r="S45" s="1">
        <v>388.38302612304688</v>
      </c>
      <c r="T45" s="1">
        <v>-0.16013297438621521</v>
      </c>
      <c r="U45" s="1">
        <v>31.057466506958008</v>
      </c>
      <c r="V45" s="1">
        <v>-0.30879124999046326</v>
      </c>
      <c r="W45" s="1">
        <v>59.889442443847656</v>
      </c>
      <c r="X45" s="1">
        <v>300.50839233398438</v>
      </c>
      <c r="Y45" s="1">
        <v>1249.9586181640625</v>
      </c>
      <c r="Z45" s="1">
        <v>0.34444093704223633</v>
      </c>
      <c r="AA45" s="1">
        <v>88.510978698730469</v>
      </c>
      <c r="AB45" s="1">
        <v>19.9639892578125</v>
      </c>
      <c r="AC45" s="1">
        <v>1.2966299057006836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1.1048102659337657</v>
      </c>
      <c r="AL45">
        <f>(U45-T45)/(1000-U45)*AK45</f>
        <v>3.5595015382865705E-2</v>
      </c>
      <c r="AM45">
        <f>(P45+273.15)</f>
        <v>324.23986282348631</v>
      </c>
      <c r="AN45">
        <f>(O45+273.15)</f>
        <v>304.45336380004881</v>
      </c>
      <c r="AO45">
        <f>(Y45*AG45+Z45*AH45)*AI45</f>
        <v>199.99337443604963</v>
      </c>
      <c r="AP45">
        <f>((AO45+0.00000010773*(AN45^4-AM45^4))-AL45*44100)/(L45*51.4+0.00000043092*AM45^3)</f>
        <v>-13.110922480211537</v>
      </c>
      <c r="AQ45">
        <f>0.61365*EXP(17.502*J45/(240.97+J45))</f>
        <v>13.108805601850001</v>
      </c>
      <c r="AR45">
        <f>AQ45*1000/AA45</f>
        <v>148.10372447093982</v>
      </c>
      <c r="AS45">
        <f>(AR45-U45)</f>
        <v>117.04625796398182</v>
      </c>
      <c r="AT45">
        <f>IF(D45,P45,(O45+P45)/2)</f>
        <v>41.196613311767578</v>
      </c>
      <c r="AU45">
        <f>0.61365*EXP(17.502*AT45/(240.97+AT45))</f>
        <v>7.9009207515857165</v>
      </c>
      <c r="AV45">
        <f>IF(AS45&lt;&gt;0,(1000-(AR45+U45)/2)/AS45*AL45,0)</f>
        <v>0.27686825082782734</v>
      </c>
      <c r="AW45">
        <f>U45*AA45/1000</f>
        <v>2.7489267564338951</v>
      </c>
      <c r="AX45">
        <f>(AU45-AW45)</f>
        <v>5.1519939951518214</v>
      </c>
      <c r="AY45">
        <f>1/(1.6/F45+1.37/N45)</f>
        <v>0.17484909370330215</v>
      </c>
      <c r="AZ45">
        <f>G45*AA45*0.001</f>
        <v>28.528961810182871</v>
      </c>
      <c r="BA45">
        <f>G45/S45</f>
        <v>0.82990538664250146</v>
      </c>
      <c r="BB45">
        <f>(1-AL45*AA45/AQ45/F45)*100</f>
        <v>19.432747274255735</v>
      </c>
      <c r="BC45">
        <f>(S45-E45/(N45/1.35))</f>
        <v>388.76777527586142</v>
      </c>
      <c r="BD45">
        <f>E45*BB45/100/BC45</f>
        <v>-5.4879410584345294E-4</v>
      </c>
    </row>
    <row r="46" spans="1:56" x14ac:dyDescent="0.35">
      <c r="A46" s="1" t="s">
        <v>0</v>
      </c>
      <c r="B46" s="1" t="s">
        <v>4345</v>
      </c>
      <c r="K46" s="1">
        <v>2.72</v>
      </c>
    </row>
    <row r="47" spans="1:56" x14ac:dyDescent="0.35">
      <c r="A47" s="1" t="s">
        <v>0</v>
      </c>
      <c r="B47" s="1" t="s">
        <v>4344</v>
      </c>
      <c r="K47" s="1">
        <v>2.72</v>
      </c>
    </row>
    <row r="48" spans="1:56" x14ac:dyDescent="0.35">
      <c r="A48" s="1">
        <v>11</v>
      </c>
      <c r="B48" s="1" t="s">
        <v>4343</v>
      </c>
      <c r="C48" s="1">
        <v>2425.5000013299286</v>
      </c>
      <c r="D48" s="1">
        <v>0</v>
      </c>
      <c r="E48">
        <f>(R48-S48*(1000-T48)/(1000-U48))*AK48</f>
        <v>-1.2883408843593569</v>
      </c>
      <c r="F48">
        <f>IF(AV48&lt;&gt;0,1/(1/AV48-1/N48),0)</f>
        <v>3.1182041869340007</v>
      </c>
      <c r="G48">
        <f>((AY48-AL48/2)*S48-E48)/(AY48+AL48/2)</f>
        <v>377.29689029330507</v>
      </c>
      <c r="H48">
        <f>AL48*1000</f>
        <v>36.442497334506591</v>
      </c>
      <c r="I48">
        <f>(AQ48-AW48)</f>
        <v>1.7929648159431402</v>
      </c>
      <c r="J48">
        <f>(P48+AP48*D48)</f>
        <v>31.392850875854492</v>
      </c>
      <c r="K48" s="1">
        <v>2.72</v>
      </c>
      <c r="L48">
        <f>(K48*AE48+AF48)</f>
        <v>2.140174012184143</v>
      </c>
      <c r="M48" s="1">
        <v>0.5</v>
      </c>
      <c r="N48">
        <f>L48*(M48+1)*(M48+1)/(M48*M48+1)</f>
        <v>3.8523132219314578</v>
      </c>
      <c r="O48" s="1">
        <v>31.424528121948242</v>
      </c>
      <c r="P48" s="1">
        <v>31.392850875854492</v>
      </c>
      <c r="Q48" s="1">
        <v>31.530183792114258</v>
      </c>
      <c r="R48" s="1">
        <v>399.93936157226563</v>
      </c>
      <c r="S48" s="1">
        <v>388.29672241210938</v>
      </c>
      <c r="T48" s="1">
        <v>-6.7492939531803131E-2</v>
      </c>
      <c r="U48" s="1">
        <v>31.868467330932617</v>
      </c>
      <c r="V48" s="1">
        <v>-0.12924431264400482</v>
      </c>
      <c r="W48" s="1">
        <v>61.025913238525391</v>
      </c>
      <c r="X48" s="1">
        <v>300.490966796875</v>
      </c>
      <c r="Y48" s="1">
        <v>1599.818115234375</v>
      </c>
      <c r="Z48" s="1">
        <v>0.41646507382392883</v>
      </c>
      <c r="AA48" s="1">
        <v>88.503059387207031</v>
      </c>
      <c r="AB48" s="1">
        <v>20.251655578613281</v>
      </c>
      <c r="AC48" s="1">
        <v>1.3022333383560181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1.104746201459099</v>
      </c>
      <c r="AL48">
        <f>(U48-T48)/(1000-U48)*AK48</f>
        <v>3.6442497334506593E-2</v>
      </c>
      <c r="AM48">
        <f>(P48+273.15)</f>
        <v>304.54285087585447</v>
      </c>
      <c r="AN48">
        <f>(O48+273.15)</f>
        <v>304.57452812194822</v>
      </c>
      <c r="AO48">
        <f>(Y48*AG48+Z48*AH48)*AI48</f>
        <v>255.97089271610457</v>
      </c>
      <c r="AP48">
        <f>((AO48+0.00000010773*(AN48^4-AM48^4))-AL48*44100)/(L48*51.4+0.00000043092*AM48^3)</f>
        <v>-11.055799831679639</v>
      </c>
      <c r="AQ48">
        <f>0.61365*EXP(17.502*J48/(240.97+J48))</f>
        <v>4.6134216727119366</v>
      </c>
      <c r="AR48">
        <f>AQ48*1000/AA48</f>
        <v>52.127256443507747</v>
      </c>
      <c r="AS48">
        <f>(AR48-U48)</f>
        <v>20.25878911257513</v>
      </c>
      <c r="AT48">
        <f>IF(D48,P48,(O48+P48)/2)</f>
        <v>31.408689498901367</v>
      </c>
      <c r="AU48">
        <f>0.61365*EXP(17.502*AT48/(240.97+AT48))</f>
        <v>4.6175775792619644</v>
      </c>
      <c r="AV48">
        <f>IF(AS48&lt;&gt;0,(1000-(AR48+U48)/2)/AS48*AL48,0)</f>
        <v>1.7233009421553167</v>
      </c>
      <c r="AW48">
        <f>U48*AA48/1000</f>
        <v>2.8204568567687964</v>
      </c>
      <c r="AX48">
        <f>(AU48-AW48)</f>
        <v>1.797120722493168</v>
      </c>
      <c r="AY48">
        <f>1/(1.6/F48+1.37/N48)</f>
        <v>1.1510839960149484</v>
      </c>
      <c r="AZ48">
        <f>G48*AA48*0.001</f>
        <v>33.391929088236921</v>
      </c>
      <c r="BA48">
        <f>G48/S48</f>
        <v>0.97167158133482801</v>
      </c>
      <c r="BB48">
        <f>(1-AL48*AA48/AQ48/F48)*100</f>
        <v>77.57983974347637</v>
      </c>
      <c r="BC48">
        <f>(S48-E48/(N48/1.35))</f>
        <v>388.74820703801765</v>
      </c>
      <c r="BD48">
        <f>E48*BB48/100/BC48</f>
        <v>-2.5710544134752234E-3</v>
      </c>
    </row>
    <row r="49" spans="1:56" x14ac:dyDescent="0.35">
      <c r="A49" s="1" t="s">
        <v>0</v>
      </c>
      <c r="B49" s="1" t="s">
        <v>4342</v>
      </c>
      <c r="K49" s="1">
        <v>2.72</v>
      </c>
    </row>
    <row r="50" spans="1:56" x14ac:dyDescent="0.35">
      <c r="A50" s="1" t="s">
        <v>0</v>
      </c>
      <c r="B50" s="1" t="s">
        <v>4337</v>
      </c>
      <c r="K50" s="1">
        <v>2.72</v>
      </c>
    </row>
    <row r="51" spans="1:56" x14ac:dyDescent="0.35">
      <c r="A51" s="1">
        <v>12</v>
      </c>
      <c r="B51" s="1" t="s">
        <v>4341</v>
      </c>
      <c r="C51" s="1">
        <v>2630.0000013187528</v>
      </c>
      <c r="D51" s="1">
        <v>0</v>
      </c>
      <c r="E51">
        <f>(R51-S51*(1000-T51)/(1000-U51))*AK51</f>
        <v>-1.5888158302035245</v>
      </c>
      <c r="F51">
        <f>IF(AV51&lt;&gt;0,1/(1/AV51-1/N51),0)</f>
        <v>0.35348609491553695</v>
      </c>
      <c r="G51">
        <f>((AY51-AL51/2)*S51-E51)/(AY51+AL51/2)</f>
        <v>330.10926917202153</v>
      </c>
      <c r="H51">
        <f>AL51*1000</f>
        <v>37.530834533453138</v>
      </c>
      <c r="I51">
        <f>(AQ51-AW51)</f>
        <v>9.3771054280631674</v>
      </c>
      <c r="J51">
        <f>(P51+AP51*D51)</f>
        <v>49.793464660644531</v>
      </c>
      <c r="K51" s="1">
        <v>2.72</v>
      </c>
      <c r="L51">
        <f>(K51*AE51+AF51)</f>
        <v>2.140174012184143</v>
      </c>
      <c r="M51" s="1">
        <v>0.5</v>
      </c>
      <c r="N51">
        <f>L51*(M51+1)*(M51+1)/(M51*M51+1)</f>
        <v>3.8523132219314578</v>
      </c>
      <c r="O51" s="1">
        <v>31.545782089233398</v>
      </c>
      <c r="P51" s="1">
        <v>49.793464660644531</v>
      </c>
      <c r="Q51" s="1">
        <v>31.630180358886719</v>
      </c>
      <c r="R51" s="1">
        <v>399.90069580078125</v>
      </c>
      <c r="S51" s="1">
        <v>388.15451049804688</v>
      </c>
      <c r="T51" s="1">
        <v>8.2870721817016602E-2</v>
      </c>
      <c r="U51" s="1">
        <v>32.930446624755859</v>
      </c>
      <c r="V51" s="1">
        <v>0.15759436786174774</v>
      </c>
      <c r="W51" s="1">
        <v>62.623481750488281</v>
      </c>
      <c r="X51" s="1">
        <v>300.54638671875</v>
      </c>
      <c r="Y51" s="1">
        <v>1998.97607421875</v>
      </c>
      <c r="Z51" s="1">
        <v>0.14274978637695313</v>
      </c>
      <c r="AA51" s="1">
        <v>88.498649597167969</v>
      </c>
      <c r="AB51" s="1">
        <v>20.574714660644531</v>
      </c>
      <c r="AC51" s="1">
        <v>1.3065226078033447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1.1049499511718746</v>
      </c>
      <c r="AL51">
        <f>(U51-T51)/(1000-U51)*AK51</f>
        <v>3.7530834533453135E-2</v>
      </c>
      <c r="AM51">
        <f>(P51+273.15)</f>
        <v>322.94346466064451</v>
      </c>
      <c r="AN51">
        <f>(O51+273.15)</f>
        <v>304.69578208923338</v>
      </c>
      <c r="AO51">
        <f>(Y51*AG51+Z51*AH51)*AI51</f>
        <v>319.83616472610447</v>
      </c>
      <c r="AP51">
        <f>((AO51+0.00000010773*(AN51^4-AM51^4))-AL51*44100)/(L51*51.4+0.00000043092*AM51^3)</f>
        <v>-12.676827543084471</v>
      </c>
      <c r="AQ51">
        <f>0.61365*EXP(17.502*J51/(240.97+J51))</f>
        <v>12.291405484985679</v>
      </c>
      <c r="AR51">
        <f>AQ51*1000/AA51</f>
        <v>138.88805694701824</v>
      </c>
      <c r="AS51">
        <f>(AR51-U51)</f>
        <v>105.95761032226238</v>
      </c>
      <c r="AT51">
        <f>IF(D51,P51,(O51+P51)/2)</f>
        <v>40.669623374938965</v>
      </c>
      <c r="AU51">
        <f>0.61365*EXP(17.502*AT51/(240.97+AT51))</f>
        <v>7.6830131434218281</v>
      </c>
      <c r="AV51">
        <f>IF(AS51&lt;&gt;0,(1000-(AR51+U51)/2)/AS51*AL51,0)</f>
        <v>0.3237765415381042</v>
      </c>
      <c r="AW51">
        <f>U51*AA51/1000</f>
        <v>2.9143000569225115</v>
      </c>
      <c r="AX51">
        <f>(AU51-AW51)</f>
        <v>4.7687130864993161</v>
      </c>
      <c r="AY51">
        <f>1/(1.6/F51+1.37/N51)</f>
        <v>0.20483511535596885</v>
      </c>
      <c r="AZ51">
        <f>G51*AA51*0.001</f>
        <v>29.214224541231935</v>
      </c>
      <c r="BA51">
        <f>G51/S51</f>
        <v>0.85045841345100792</v>
      </c>
      <c r="BB51">
        <f>(1-AL51*AA51/AQ51/F51)*100</f>
        <v>23.554665611401106</v>
      </c>
      <c r="BC51">
        <f>(S51-E51/(N51/1.35))</f>
        <v>388.71129320163487</v>
      </c>
      <c r="BD51">
        <f>E51*BB51/100/BC51</f>
        <v>-9.6277176025168416E-4</v>
      </c>
    </row>
    <row r="52" spans="1:56" x14ac:dyDescent="0.35">
      <c r="A52" s="1" t="s">
        <v>0</v>
      </c>
      <c r="B52" s="1" t="s">
        <v>4340</v>
      </c>
    </row>
    <row r="53" spans="1:56" x14ac:dyDescent="0.35">
      <c r="A53" s="1" t="s">
        <v>0</v>
      </c>
      <c r="B53" s="1" t="s">
        <v>4339</v>
      </c>
    </row>
    <row r="54" spans="1:56" x14ac:dyDescent="0.35">
      <c r="A54" s="1" t="s">
        <v>0</v>
      </c>
      <c r="B54" s="1" t="s">
        <v>4338</v>
      </c>
    </row>
    <row r="55" spans="1:56" x14ac:dyDescent="0.35">
      <c r="A55" s="1" t="s">
        <v>0</v>
      </c>
      <c r="B55" s="1" t="s">
        <v>4337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330EC8-6254-4E21-A3FD-A32A5A41FA38}">
  <dimension ref="A1:BH55"/>
  <sheetViews>
    <sheetView zoomScale="46" workbookViewId="0">
      <selection activeCell="K18" sqref="K18:K51"/>
    </sheetView>
  </sheetViews>
  <sheetFormatPr defaultRowHeight="14.5" x14ac:dyDescent="0.35"/>
  <sheetData>
    <row r="1" spans="1:60" x14ac:dyDescent="0.35">
      <c r="A1" s="1" t="s">
        <v>398</v>
      </c>
    </row>
    <row r="2" spans="1:60" x14ac:dyDescent="0.35">
      <c r="A2" s="1" t="s">
        <v>2921</v>
      </c>
    </row>
    <row r="3" spans="1:60" x14ac:dyDescent="0.35">
      <c r="A3" s="1" t="s">
        <v>69</v>
      </c>
      <c r="B3" s="1" t="s">
        <v>396</v>
      </c>
    </row>
    <row r="4" spans="1:60" x14ac:dyDescent="0.35">
      <c r="A4" s="1" t="s">
        <v>67</v>
      </c>
      <c r="B4" s="1" t="s">
        <v>66</v>
      </c>
      <c r="C4" s="1">
        <v>1</v>
      </c>
      <c r="D4" s="1">
        <v>0.15999999642372131</v>
      </c>
    </row>
    <row r="5" spans="1:60" x14ac:dyDescent="0.35">
      <c r="A5" s="1" t="s">
        <v>65</v>
      </c>
      <c r="B5" s="1">
        <v>4</v>
      </c>
    </row>
    <row r="6" spans="1:60" x14ac:dyDescent="0.35">
      <c r="A6" s="1" t="s">
        <v>64</v>
      </c>
      <c r="B6" s="1" t="s">
        <v>395</v>
      </c>
    </row>
    <row r="7" spans="1:60" x14ac:dyDescent="0.35">
      <c r="A7" s="1" t="s">
        <v>0</v>
      </c>
      <c r="B7" s="1" t="s">
        <v>62</v>
      </c>
    </row>
    <row r="9" spans="1:60" x14ac:dyDescent="0.35">
      <c r="A9" s="1" t="s">
        <v>61</v>
      </c>
      <c r="B9" s="1" t="s">
        <v>60</v>
      </c>
      <c r="C9" s="1" t="s">
        <v>59</v>
      </c>
      <c r="D9" s="1" t="s">
        <v>58</v>
      </c>
      <c r="E9" s="1" t="s">
        <v>57</v>
      </c>
      <c r="F9" s="1" t="s">
        <v>56</v>
      </c>
      <c r="G9" s="1" t="s">
        <v>55</v>
      </c>
      <c r="H9" s="1" t="s">
        <v>54</v>
      </c>
      <c r="I9" s="1" t="s">
        <v>53</v>
      </c>
      <c r="J9" s="1" t="s">
        <v>52</v>
      </c>
      <c r="K9" s="1" t="s">
        <v>51</v>
      </c>
      <c r="L9" s="1" t="s">
        <v>50</v>
      </c>
      <c r="M9" s="1" t="s">
        <v>49</v>
      </c>
      <c r="N9" s="1" t="s">
        <v>48</v>
      </c>
      <c r="O9" s="1" t="s">
        <v>47</v>
      </c>
      <c r="P9" s="1" t="s">
        <v>46</v>
      </c>
      <c r="Q9" s="1" t="s">
        <v>45</v>
      </c>
      <c r="R9" s="1" t="s">
        <v>44</v>
      </c>
      <c r="S9" s="1" t="s">
        <v>43</v>
      </c>
      <c r="T9" s="1" t="s">
        <v>42</v>
      </c>
      <c r="U9" s="1" t="s">
        <v>41</v>
      </c>
      <c r="V9" s="1" t="s">
        <v>40</v>
      </c>
      <c r="W9" s="1" t="s">
        <v>39</v>
      </c>
      <c r="X9" s="1" t="s">
        <v>38</v>
      </c>
      <c r="Y9" s="1" t="s">
        <v>37</v>
      </c>
      <c r="Z9" s="1" t="s">
        <v>36</v>
      </c>
      <c r="AA9" s="1" t="s">
        <v>35</v>
      </c>
      <c r="AB9" s="1" t="s">
        <v>34</v>
      </c>
      <c r="AC9" s="1" t="s">
        <v>33</v>
      </c>
      <c r="AD9" s="1" t="s">
        <v>394</v>
      </c>
      <c r="AE9" s="1" t="s">
        <v>393</v>
      </c>
      <c r="AF9" s="1" t="s">
        <v>392</v>
      </c>
      <c r="AG9" s="1" t="s">
        <v>391</v>
      </c>
      <c r="AH9" s="1" t="s">
        <v>32</v>
      </c>
      <c r="AI9" s="1" t="s">
        <v>31</v>
      </c>
      <c r="AJ9" s="1" t="s">
        <v>30</v>
      </c>
      <c r="AK9" s="1" t="s">
        <v>29</v>
      </c>
      <c r="AL9" s="1" t="s">
        <v>28</v>
      </c>
      <c r="AM9" s="1" t="s">
        <v>27</v>
      </c>
      <c r="AN9" s="1" t="s">
        <v>26</v>
      </c>
      <c r="AO9" s="1" t="s">
        <v>25</v>
      </c>
      <c r="AP9" s="1" t="s">
        <v>24</v>
      </c>
      <c r="AQ9" s="1" t="s">
        <v>23</v>
      </c>
      <c r="AR9" s="1" t="s">
        <v>22</v>
      </c>
      <c r="AS9" s="1" t="s">
        <v>21</v>
      </c>
      <c r="AT9" s="1" t="s">
        <v>20</v>
      </c>
      <c r="AU9" s="1" t="s">
        <v>19</v>
      </c>
      <c r="AV9" s="1" t="s">
        <v>18</v>
      </c>
      <c r="AW9" s="1" t="s">
        <v>17</v>
      </c>
      <c r="AX9" s="1" t="s">
        <v>16</v>
      </c>
      <c r="AY9" s="1" t="s">
        <v>15</v>
      </c>
      <c r="AZ9" s="1" t="s">
        <v>14</v>
      </c>
      <c r="BA9" s="1" t="s">
        <v>13</v>
      </c>
      <c r="BB9" s="1" t="s">
        <v>12</v>
      </c>
      <c r="BC9" s="1" t="s">
        <v>11</v>
      </c>
      <c r="BD9" s="1" t="s">
        <v>10</v>
      </c>
      <c r="BE9" s="1" t="s">
        <v>9</v>
      </c>
      <c r="BF9" s="1" t="s">
        <v>8</v>
      </c>
      <c r="BG9" s="1" t="s">
        <v>7</v>
      </c>
      <c r="BH9" s="1" t="s">
        <v>6</v>
      </c>
    </row>
    <row r="10" spans="1:60" x14ac:dyDescent="0.35">
      <c r="A10" s="1" t="s">
        <v>5</v>
      </c>
      <c r="B10" s="1" t="s">
        <v>5</v>
      </c>
      <c r="C10" s="1" t="s">
        <v>5</v>
      </c>
      <c r="D10" s="1" t="s">
        <v>5</v>
      </c>
      <c r="E10" s="1" t="s">
        <v>4</v>
      </c>
      <c r="F10" s="1" t="s">
        <v>4</v>
      </c>
      <c r="G10" s="1" t="s">
        <v>4</v>
      </c>
      <c r="H10" s="1" t="s">
        <v>4</v>
      </c>
      <c r="I10" s="1" t="s">
        <v>4</v>
      </c>
      <c r="J10" s="1" t="s">
        <v>4</v>
      </c>
      <c r="K10" s="1" t="s">
        <v>5</v>
      </c>
      <c r="L10" s="1" t="s">
        <v>4</v>
      </c>
      <c r="M10" s="1" t="s">
        <v>5</v>
      </c>
      <c r="N10" s="1" t="s">
        <v>4</v>
      </c>
      <c r="O10" s="1" t="s">
        <v>5</v>
      </c>
      <c r="P10" s="1" t="s">
        <v>5</v>
      </c>
      <c r="Q10" s="1" t="s">
        <v>5</v>
      </c>
      <c r="R10" s="1" t="s">
        <v>5</v>
      </c>
      <c r="S10" s="1" t="s">
        <v>5</v>
      </c>
      <c r="T10" s="1" t="s">
        <v>5</v>
      </c>
      <c r="U10" s="1" t="s">
        <v>5</v>
      </c>
      <c r="V10" s="1" t="s">
        <v>5</v>
      </c>
      <c r="W10" s="1" t="s">
        <v>5</v>
      </c>
      <c r="X10" s="1" t="s">
        <v>5</v>
      </c>
      <c r="Y10" s="1" t="s">
        <v>5</v>
      </c>
      <c r="Z10" s="1" t="s">
        <v>5</v>
      </c>
      <c r="AA10" s="1" t="s">
        <v>5</v>
      </c>
      <c r="AB10" s="1" t="s">
        <v>5</v>
      </c>
      <c r="AC10" s="1" t="s">
        <v>5</v>
      </c>
      <c r="AD10" s="1" t="s">
        <v>5</v>
      </c>
      <c r="AE10" s="1" t="s">
        <v>5</v>
      </c>
      <c r="AF10" s="1" t="s">
        <v>5</v>
      </c>
      <c r="AG10" s="1" t="s">
        <v>5</v>
      </c>
      <c r="AH10" s="1" t="s">
        <v>5</v>
      </c>
      <c r="AI10" s="1" t="s">
        <v>5</v>
      </c>
      <c r="AJ10" s="1" t="s">
        <v>5</v>
      </c>
      <c r="AK10" s="1" t="s">
        <v>5</v>
      </c>
      <c r="AL10" s="1" t="s">
        <v>5</v>
      </c>
      <c r="AM10" s="1" t="s">
        <v>5</v>
      </c>
      <c r="AN10" s="1" t="s">
        <v>5</v>
      </c>
      <c r="AO10" s="1" t="s">
        <v>4</v>
      </c>
      <c r="AP10" s="1" t="s">
        <v>4</v>
      </c>
      <c r="AQ10" s="1" t="s">
        <v>4</v>
      </c>
      <c r="AR10" s="1" t="s">
        <v>4</v>
      </c>
      <c r="AS10" s="1" t="s">
        <v>4</v>
      </c>
      <c r="AT10" s="1" t="s">
        <v>4</v>
      </c>
      <c r="AU10" s="1" t="s">
        <v>4</v>
      </c>
      <c r="AV10" s="1" t="s">
        <v>4</v>
      </c>
      <c r="AW10" s="1" t="s">
        <v>4</v>
      </c>
      <c r="AX10" s="1" t="s">
        <v>4</v>
      </c>
      <c r="AY10" s="1" t="s">
        <v>4</v>
      </c>
      <c r="AZ10" s="1" t="s">
        <v>4</v>
      </c>
      <c r="BA10" s="1" t="s">
        <v>4</v>
      </c>
      <c r="BB10" s="1" t="s">
        <v>4</v>
      </c>
      <c r="BC10" s="1" t="s">
        <v>4</v>
      </c>
      <c r="BD10" s="1" t="s">
        <v>4</v>
      </c>
      <c r="BE10" s="1" t="s">
        <v>4</v>
      </c>
      <c r="BF10" s="1" t="s">
        <v>4</v>
      </c>
      <c r="BG10" s="1" t="s">
        <v>4</v>
      </c>
      <c r="BH10" s="1" t="s">
        <v>4</v>
      </c>
    </row>
    <row r="11" spans="1:60" x14ac:dyDescent="0.35">
      <c r="A11" s="1" t="s">
        <v>0</v>
      </c>
      <c r="B11" s="1" t="s">
        <v>2920</v>
      </c>
    </row>
    <row r="12" spans="1:60" x14ac:dyDescent="0.35">
      <c r="A12" s="1" t="s">
        <v>0</v>
      </c>
      <c r="B12" s="1" t="s">
        <v>2919</v>
      </c>
    </row>
    <row r="13" spans="1:60" x14ac:dyDescent="0.35">
      <c r="A13" s="1" t="s">
        <v>0</v>
      </c>
      <c r="B13" s="1" t="s">
        <v>2918</v>
      </c>
    </row>
    <row r="14" spans="1:60" x14ac:dyDescent="0.35">
      <c r="A14" s="1" t="s">
        <v>0</v>
      </c>
      <c r="B14" s="1" t="s">
        <v>2917</v>
      </c>
    </row>
    <row r="15" spans="1:60" x14ac:dyDescent="0.35">
      <c r="A15" s="1" t="s">
        <v>0</v>
      </c>
      <c r="B15" s="1" t="s">
        <v>2916</v>
      </c>
    </row>
    <row r="16" spans="1:60" x14ac:dyDescent="0.35">
      <c r="A16" s="1" t="s">
        <v>0</v>
      </c>
      <c r="B16" s="1" t="s">
        <v>2915</v>
      </c>
    </row>
    <row r="17" spans="1:60" x14ac:dyDescent="0.35">
      <c r="A17" s="1" t="s">
        <v>0</v>
      </c>
      <c r="B17" s="1" t="s">
        <v>2914</v>
      </c>
    </row>
    <row r="18" spans="1:60" x14ac:dyDescent="0.35">
      <c r="A18" s="1">
        <v>1</v>
      </c>
      <c r="B18" s="1" t="s">
        <v>2913</v>
      </c>
      <c r="C18" s="1">
        <v>360.00002148002386</v>
      </c>
      <c r="D18" s="1">
        <v>0</v>
      </c>
      <c r="E18">
        <f>(R18-S18*(1000-T18)/(1000-U18))*AO18</f>
        <v>-3.312783396841918</v>
      </c>
      <c r="F18">
        <f>IF(AZ18&lt;&gt;0,1/(1/AZ18-1/N18),0)</f>
        <v>3.657968298894549</v>
      </c>
      <c r="G18">
        <f>((BC18-AP18/2)*S18-E18)/(BC18+AP18/2)</f>
        <v>385.99258024669211</v>
      </c>
      <c r="H18">
        <f>AP18*1000</f>
        <v>30.20008879419871</v>
      </c>
      <c r="I18">
        <f>(AU18-BA18)</f>
        <v>1.3089869452317267</v>
      </c>
      <c r="J18">
        <f>(P18+AT18*D18)</f>
        <v>27.303869247436523</v>
      </c>
      <c r="K18" s="1"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28.050725936889648</v>
      </c>
      <c r="P18" s="1">
        <v>27.303869247436523</v>
      </c>
      <c r="Q18" s="1">
        <v>28.124916076660156</v>
      </c>
      <c r="R18" s="1">
        <v>400.1195068359375</v>
      </c>
      <c r="S18" s="1">
        <v>392.38619995117188</v>
      </c>
      <c r="T18" s="1">
        <v>-0.24898019433021545</v>
      </c>
      <c r="U18" s="1">
        <v>26.385200500488281</v>
      </c>
      <c r="V18" s="1">
        <v>-0.57880204916000366</v>
      </c>
      <c r="W18" s="1">
        <v>61.337440490722656</v>
      </c>
      <c r="X18" s="1">
        <v>300.27899169921875</v>
      </c>
      <c r="Y18" s="1">
        <v>0.19480462372303009</v>
      </c>
      <c r="Z18" s="1">
        <v>0.12347698956727982</v>
      </c>
      <c r="AA18" s="1">
        <v>88.479515075683594</v>
      </c>
      <c r="AB18" s="1">
        <v>7.0931215286254883</v>
      </c>
      <c r="AC18" s="1">
        <v>0.40347692370414734</v>
      </c>
      <c r="AD18" s="1">
        <v>3.9423674345016479E-2</v>
      </c>
      <c r="AE18" s="1">
        <v>4.0936358273029327E-3</v>
      </c>
      <c r="AF18" s="1">
        <v>6.175382062792778E-2</v>
      </c>
      <c r="AG18" s="1">
        <v>2.6430182158946991E-2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1.1039668812471275</v>
      </c>
      <c r="AP18">
        <f>(U18-T18)/(1000-U18)*AO18</f>
        <v>3.020008879419871E-2</v>
      </c>
      <c r="AQ18">
        <f>(P18+273.15)</f>
        <v>300.4538692474365</v>
      </c>
      <c r="AR18">
        <f>(O18+273.15)</f>
        <v>301.20072593688963</v>
      </c>
      <c r="AS18">
        <f>(Y18*AK18+Z18*AL18)*AM18</f>
        <v>3.1168739099009191E-2</v>
      </c>
      <c r="AT18">
        <f>((AS18+0.00000010773*(AR18^4-AQ18^4))-AP18*44100)/(L18*0.92*2*29.3+0.00000043092*AQ18^3)</f>
        <v>-10.411928113269511</v>
      </c>
      <c r="AU18">
        <f>0.61365*EXP(17.502*J18/(240.97+J18))</f>
        <v>3.6435366906896141</v>
      </c>
      <c r="AV18">
        <f>AU18*1000/AA18</f>
        <v>41.179437834542902</v>
      </c>
      <c r="AW18">
        <f>(AV18-U18)</f>
        <v>14.794237334054621</v>
      </c>
      <c r="AX18">
        <f>IF(D18,P18,(O18+P18)/2)</f>
        <v>27.677297592163086</v>
      </c>
      <c r="AY18">
        <f>0.61365*EXP(17.502*AX18/(240.97+AX18))</f>
        <v>3.7240326428184081</v>
      </c>
      <c r="AZ18">
        <f>IF(AW18&lt;&gt;0,(1000-(AV18+U18)/2)/AW18*AP18,0)</f>
        <v>1.9723801299643289</v>
      </c>
      <c r="BA18">
        <f>U18*AA18/1000</f>
        <v>2.3345497454578874</v>
      </c>
      <c r="BB18">
        <f>(AY18-BA18)</f>
        <v>1.3894828973605207</v>
      </c>
      <c r="BC18">
        <f>1/(1.6/F18+1.37/N18)</f>
        <v>1.3201865503498345</v>
      </c>
      <c r="BD18">
        <f>G18*AA18*0.001</f>
        <v>34.152436323039204</v>
      </c>
      <c r="BE18">
        <f>G18/S18</f>
        <v>0.98370579876337294</v>
      </c>
      <c r="BF18">
        <f>(1-AP18*AA18/AU18/F18)*100</f>
        <v>79.951223753718395</v>
      </c>
      <c r="BG18">
        <f>(S18-E18/(N18/1.35))</f>
        <v>393.43103498801366</v>
      </c>
      <c r="BH18">
        <f>E18*BF18/100/BG18</f>
        <v>-6.7320842296180522E-3</v>
      </c>
    </row>
    <row r="19" spans="1:60" x14ac:dyDescent="0.35">
      <c r="A19" s="1" t="s">
        <v>0</v>
      </c>
      <c r="B19" s="1" t="s">
        <v>2912</v>
      </c>
      <c r="K19" s="1">
        <v>2.72</v>
      </c>
    </row>
    <row r="20" spans="1:60" x14ac:dyDescent="0.35">
      <c r="A20" s="1" t="s">
        <v>0</v>
      </c>
      <c r="B20" s="1" t="s">
        <v>2911</v>
      </c>
      <c r="K20" s="1">
        <v>2.72</v>
      </c>
    </row>
    <row r="21" spans="1:60" x14ac:dyDescent="0.35">
      <c r="A21" s="1">
        <v>2</v>
      </c>
      <c r="B21" s="1" t="s">
        <v>2910</v>
      </c>
      <c r="C21" s="1">
        <v>566.50002149119973</v>
      </c>
      <c r="D21" s="1">
        <v>0</v>
      </c>
      <c r="E21">
        <f>(R21-S21*(1000-T21)/(1000-U21))*AO21</f>
        <v>-3.3482477284666188</v>
      </c>
      <c r="F21">
        <f>IF(AZ21&lt;&gt;0,1/(1/AZ21-1/N21),0)</f>
        <v>3.5594146455218607</v>
      </c>
      <c r="G21">
        <f>((BC21-AP21/2)*S21-E21)/(BC21+AP21/2)</f>
        <v>385.87351450048271</v>
      </c>
      <c r="H21">
        <f>AP21*1000</f>
        <v>30.44755866165621</v>
      </c>
      <c r="I21">
        <f>(AU21-BA21)</f>
        <v>1.3389200610139533</v>
      </c>
      <c r="J21">
        <f>(P21+AT21*D21)</f>
        <v>27.533058166503906</v>
      </c>
      <c r="K21" s="1"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28.308576583862305</v>
      </c>
      <c r="P21" s="1">
        <v>27.533058166503906</v>
      </c>
      <c r="Q21" s="1">
        <v>28.400060653686523</v>
      </c>
      <c r="R21" s="1">
        <v>400.204833984375</v>
      </c>
      <c r="S21" s="1">
        <v>392.41513061523438</v>
      </c>
      <c r="T21" s="1">
        <v>-0.24320939183235168</v>
      </c>
      <c r="U21" s="1">
        <v>26.6024169921875</v>
      </c>
      <c r="V21" s="1">
        <v>-0.55697911977767944</v>
      </c>
      <c r="W21" s="1">
        <v>60.922775268554688</v>
      </c>
      <c r="X21" s="1">
        <v>300.2880859375</v>
      </c>
      <c r="Y21" s="1">
        <v>25.916397094726563</v>
      </c>
      <c r="Z21" s="1">
        <v>5.4878626018762589E-2</v>
      </c>
      <c r="AA21" s="1">
        <v>88.482124328613281</v>
      </c>
      <c r="AB21" s="1">
        <v>7.101318359375</v>
      </c>
      <c r="AC21" s="1">
        <v>0.42509442567825317</v>
      </c>
      <c r="AD21" s="1">
        <v>2.6363905519247055E-2</v>
      </c>
      <c r="AE21" s="1">
        <v>3.0161577742546797E-3</v>
      </c>
      <c r="AF21" s="1">
        <v>5.189075693488121E-2</v>
      </c>
      <c r="AG21" s="1">
        <v>1.8767908215522766E-2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1.1040003159466909</v>
      </c>
      <c r="AP21">
        <f>(U21-T21)/(1000-U21)*AO21</f>
        <v>3.0447558661656209E-2</v>
      </c>
      <c r="AQ21">
        <f>(P21+273.15)</f>
        <v>300.68305816650388</v>
      </c>
      <c r="AR21">
        <f>(O21+273.15)</f>
        <v>301.45857658386228</v>
      </c>
      <c r="AS21">
        <f>(Y21*AK21+Z21*AL21)*AM21</f>
        <v>4.1466234424719914</v>
      </c>
      <c r="AT21">
        <f>((AS21+0.00000010773*(AR21^4-AQ21^4))-AP21*44100)/(L21*0.92*2*29.3+0.00000043092*AQ21^3)</f>
        <v>-10.460402793736648</v>
      </c>
      <c r="AU21">
        <f>0.61365*EXP(17.502*J21/(240.97+J21))</f>
        <v>3.6927584287583022</v>
      </c>
      <c r="AV21">
        <f>AU21*1000/AA21</f>
        <v>41.734513685993647</v>
      </c>
      <c r="AW21">
        <f>(AV21-U21)</f>
        <v>15.132096693806147</v>
      </c>
      <c r="AX21">
        <f>IF(D21,P21,(O21+P21)/2)</f>
        <v>27.920817375183105</v>
      </c>
      <c r="AY21">
        <f>0.61365*EXP(17.502*AX21/(240.97+AX21))</f>
        <v>3.7773576482679108</v>
      </c>
      <c r="AZ21">
        <f>IF(AW21&lt;&gt;0,(1000-(AV21+U21)/2)/AW21*AP21,0)</f>
        <v>1.9433666664912608</v>
      </c>
      <c r="BA21">
        <f>U21*AA21/1000</f>
        <v>2.3538383677443488</v>
      </c>
      <c r="BB21">
        <f>(AY21-BA21)</f>
        <v>1.4235192805235619</v>
      </c>
      <c r="BC21">
        <f>1/(1.6/F21+1.37/N21)</f>
        <v>1.2994108353891021</v>
      </c>
      <c r="BD21">
        <f>G21*AA21*0.001</f>
        <v>34.142908285150668</v>
      </c>
      <c r="BE21">
        <f>G21/S21</f>
        <v>0.98332985758093572</v>
      </c>
      <c r="BF21">
        <f>(1-AP21*AA21/AU21/F21)*100</f>
        <v>79.503555278658794</v>
      </c>
      <c r="BG21">
        <f>(S21-E21/(N21/1.35))</f>
        <v>393.47115092192359</v>
      </c>
      <c r="BH21">
        <f>E21*BF21/100/BG21</f>
        <v>-6.7653650780514557E-3</v>
      </c>
    </row>
    <row r="22" spans="1:60" x14ac:dyDescent="0.35">
      <c r="A22" s="1" t="s">
        <v>0</v>
      </c>
      <c r="B22" s="1" t="s">
        <v>2909</v>
      </c>
      <c r="K22" s="1">
        <v>2.72</v>
      </c>
    </row>
    <row r="23" spans="1:60" x14ac:dyDescent="0.35">
      <c r="A23" s="1" t="s">
        <v>0</v>
      </c>
      <c r="B23" s="1" t="s">
        <v>2908</v>
      </c>
      <c r="K23" s="1">
        <v>2.72</v>
      </c>
    </row>
    <row r="24" spans="1:60" x14ac:dyDescent="0.35">
      <c r="A24" s="1">
        <v>3</v>
      </c>
      <c r="B24" s="1" t="s">
        <v>2907</v>
      </c>
      <c r="C24" s="1">
        <v>772.0000215023756</v>
      </c>
      <c r="D24" s="1">
        <v>0</v>
      </c>
      <c r="E24">
        <f>(R24-S24*(1000-T24)/(1000-U24))*AO24</f>
        <v>-3.3861746654912577</v>
      </c>
      <c r="F24">
        <f>IF(AZ24&lt;&gt;0,1/(1/AZ24-1/N24),0)</f>
        <v>3.1458165050938867</v>
      </c>
      <c r="G24">
        <f>((BC24-AP24/2)*S24-E24)/(BC24+AP24/2)</f>
        <v>385.34157667705847</v>
      </c>
      <c r="H24">
        <f>AP24*1000</f>
        <v>30.056347249169342</v>
      </c>
      <c r="I24">
        <f>(AU24-BA24)</f>
        <v>1.4164431125131616</v>
      </c>
      <c r="J24">
        <f>(P24+AT24*D24)</f>
        <v>27.753711700439453</v>
      </c>
      <c r="K24" s="1"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28.547613143920898</v>
      </c>
      <c r="P24" s="1">
        <v>27.753711700439453</v>
      </c>
      <c r="Q24" s="1">
        <v>28.649297714233398</v>
      </c>
      <c r="R24" s="1">
        <v>399.829833984375</v>
      </c>
      <c r="S24" s="1">
        <v>392.21890258789063</v>
      </c>
      <c r="T24" s="1">
        <v>-0.24172990024089813</v>
      </c>
      <c r="U24" s="1">
        <v>26.267999649047852</v>
      </c>
      <c r="V24" s="1">
        <v>-0.54595488309860229</v>
      </c>
      <c r="W24" s="1">
        <v>59.327136993408203</v>
      </c>
      <c r="X24" s="1">
        <v>300.28887939453125</v>
      </c>
      <c r="Y24" s="1">
        <v>49.747535705566406</v>
      </c>
      <c r="Z24" s="1">
        <v>2.9725713655352592E-2</v>
      </c>
      <c r="AA24" s="1">
        <v>88.482231140136719</v>
      </c>
      <c r="AB24" s="1">
        <v>7.236358642578125</v>
      </c>
      <c r="AC24" s="1">
        <v>0.43145132064819336</v>
      </c>
      <c r="AD24" s="1">
        <v>6.5344206988811493E-2</v>
      </c>
      <c r="AE24" s="1">
        <v>1.7682235687971115E-2</v>
      </c>
      <c r="AF24" s="1">
        <v>8.3327241241931915E-2</v>
      </c>
      <c r="AG24" s="1">
        <v>7.2970413602888584E-3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1.1040032330681293</v>
      </c>
      <c r="AP24">
        <f>(U24-T24)/(1000-U24)*AO24</f>
        <v>3.0056347249169342E-2</v>
      </c>
      <c r="AQ24">
        <f>(P24+273.15)</f>
        <v>300.90371170043943</v>
      </c>
      <c r="AR24">
        <f>(O24+273.15)</f>
        <v>301.69761314392088</v>
      </c>
      <c r="AS24">
        <f>(Y24*AK24+Z24*AL24)*AM24</f>
        <v>7.9596055349795733</v>
      </c>
      <c r="AT24">
        <f>((AS24+0.00000010773*(AR24^4-AQ24^4))-AP24*44100)/(L24*0.92*2*29.3+0.00000043092*AQ24^3)</f>
        <v>-10.290699168890907</v>
      </c>
      <c r="AU24">
        <f>0.61365*EXP(17.502*J24/(240.97+J24))</f>
        <v>3.7406943290492438</v>
      </c>
      <c r="AV24">
        <f>AU24*1000/AA24</f>
        <v>42.276220669942113</v>
      </c>
      <c r="AW24">
        <f>(AV24-U24)</f>
        <v>16.008221020894261</v>
      </c>
      <c r="AX24">
        <f>IF(D24,P24,(O24+P24)/2)</f>
        <v>28.150662422180176</v>
      </c>
      <c r="AY24">
        <f>0.61365*EXP(17.502*AX24/(240.97+AX24))</f>
        <v>3.8282981206251927</v>
      </c>
      <c r="AZ24">
        <f>IF(AW24&lt;&gt;0,(1000-(AV24+U24)/2)/AW24*AP24,0)</f>
        <v>1.8132091484349266</v>
      </c>
      <c r="BA24">
        <f>U24*AA24/1000</f>
        <v>2.3242512165360822</v>
      </c>
      <c r="BB24">
        <f>(AY24-BA24)</f>
        <v>1.5040469040891105</v>
      </c>
      <c r="BC24">
        <f>1/(1.6/F24+1.37/N24)</f>
        <v>1.2067392658309479</v>
      </c>
      <c r="BD24">
        <f>G24*AA24*0.001</f>
        <v>34.095882455444205</v>
      </c>
      <c r="BE24">
        <f>G24/S24</f>
        <v>0.98246559289862112</v>
      </c>
      <c r="BF24">
        <f>(1-AP24*AA24/AU24/F24)*100</f>
        <v>77.400092751936327</v>
      </c>
      <c r="BG24">
        <f>(S24-E24/(N24/1.35))</f>
        <v>393.28688485764729</v>
      </c>
      <c r="BH24">
        <f>E24*BF24/100/BG24</f>
        <v>-6.6640979720985491E-3</v>
      </c>
    </row>
    <row r="25" spans="1:60" x14ac:dyDescent="0.35">
      <c r="A25" s="1" t="s">
        <v>0</v>
      </c>
      <c r="B25" s="1" t="s">
        <v>2906</v>
      </c>
      <c r="K25" s="1">
        <v>2.72</v>
      </c>
    </row>
    <row r="26" spans="1:60" x14ac:dyDescent="0.35">
      <c r="A26" s="1" t="s">
        <v>0</v>
      </c>
      <c r="B26" s="1" t="s">
        <v>2905</v>
      </c>
      <c r="K26" s="1">
        <v>2.72</v>
      </c>
    </row>
    <row r="27" spans="1:60" x14ac:dyDescent="0.35">
      <c r="A27" s="1">
        <v>4</v>
      </c>
      <c r="B27" s="1" t="s">
        <v>2904</v>
      </c>
      <c r="C27" s="1">
        <v>977.50002151355147</v>
      </c>
      <c r="D27" s="1">
        <v>0</v>
      </c>
      <c r="E27">
        <f>(R27-S27*(1000-T27)/(1000-U27))*AO27</f>
        <v>-2.7817182555018638</v>
      </c>
      <c r="F27">
        <f>IF(AZ27&lt;&gt;0,1/(1/AZ27-1/N27),0)</f>
        <v>2.46152092825097</v>
      </c>
      <c r="G27">
        <f>((BC27-AP27/2)*S27-E27)/(BC27+AP27/2)</f>
        <v>384.22636596319973</v>
      </c>
      <c r="H27">
        <f>AP27*1000</f>
        <v>28.671512914961269</v>
      </c>
      <c r="I27">
        <f>(AU27-BA27)</f>
        <v>1.5682446124593796</v>
      </c>
      <c r="J27">
        <f>(P27+AT27*D27)</f>
        <v>27.964729309082031</v>
      </c>
      <c r="K27" s="1"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28.768589019775391</v>
      </c>
      <c r="P27" s="1">
        <v>27.964729309082031</v>
      </c>
      <c r="Q27" s="1">
        <v>28.876901626586914</v>
      </c>
      <c r="R27" s="1">
        <v>399.99649047851563</v>
      </c>
      <c r="S27" s="1">
        <v>392.32720947265625</v>
      </c>
      <c r="T27" s="1">
        <v>-0.24334371089935303</v>
      </c>
      <c r="U27" s="1">
        <v>25.075962066650391</v>
      </c>
      <c r="V27" s="1">
        <v>-0.54260468482971191</v>
      </c>
      <c r="W27" s="1">
        <v>55.914058685302734</v>
      </c>
      <c r="X27" s="1">
        <v>300.28836059570313</v>
      </c>
      <c r="Y27" s="1">
        <v>100.14055633544922</v>
      </c>
      <c r="Z27" s="1">
        <v>0.11090119928121567</v>
      </c>
      <c r="AA27" s="1">
        <v>88.483116149902344</v>
      </c>
      <c r="AB27" s="1">
        <v>7.2885465621948242</v>
      </c>
      <c r="AC27" s="1">
        <v>0.44644537568092346</v>
      </c>
      <c r="AD27" s="1">
        <v>3.1907230615615845E-2</v>
      </c>
      <c r="AE27" s="1">
        <v>2.4775633588433266E-2</v>
      </c>
      <c r="AF27" s="1">
        <v>2.5858884677290916E-2</v>
      </c>
      <c r="AG27" s="1">
        <v>5.2424157038331032E-3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1.1040013257194965</v>
      </c>
      <c r="AP27">
        <f>(U27-T27)/(1000-U27)*AO27</f>
        <v>2.867151291496127E-2</v>
      </c>
      <c r="AQ27">
        <f>(P27+273.15)</f>
        <v>301.11472930908201</v>
      </c>
      <c r="AR27">
        <f>(O27+273.15)</f>
        <v>301.91858901977537</v>
      </c>
      <c r="AS27">
        <f>(Y27*AK27+Z27*AL27)*AM27</f>
        <v>16.022488655541338</v>
      </c>
      <c r="AT27">
        <f>((AS27+0.00000010773*(AR27^4-AQ27^4))-AP27*44100)/(L27*0.92*2*29.3+0.00000043092*AQ27^3)</f>
        <v>-9.7438777399687044</v>
      </c>
      <c r="AU27">
        <f>0.61365*EXP(17.502*J27/(240.97+J27))</f>
        <v>3.7870438765733514</v>
      </c>
      <c r="AV27">
        <f>AU27*1000/AA27</f>
        <v>42.799621457246012</v>
      </c>
      <c r="AW27">
        <f>(AV27-U27)</f>
        <v>17.723659390595621</v>
      </c>
      <c r="AX27">
        <f>IF(D27,P27,(O27+P27)/2)</f>
        <v>28.366659164428711</v>
      </c>
      <c r="AY27">
        <f>0.61365*EXP(17.502*AX27/(240.97+AX27))</f>
        <v>3.8767145762172608</v>
      </c>
      <c r="AZ27">
        <f>IF(AW27&lt;&gt;0,(1000-(AV27+U27)/2)/AW27*AP27,0)</f>
        <v>1.562796060888556</v>
      </c>
      <c r="BA27">
        <f>U27*AA27/1000</f>
        <v>2.2187992641139718</v>
      </c>
      <c r="BB27">
        <f>(AY27-BA27)</f>
        <v>1.657915312103289</v>
      </c>
      <c r="BC27">
        <f>1/(1.6/F27+1.37/N27)</f>
        <v>1.0308512525126721</v>
      </c>
      <c r="BD27">
        <f>G27*AA27*0.001</f>
        <v>33.997546167376683</v>
      </c>
      <c r="BE27">
        <f>G27/S27</f>
        <v>0.9793518182938542</v>
      </c>
      <c r="BF27">
        <f>(1-AP27*AA27/AU27/F27)*100</f>
        <v>72.785074512781875</v>
      </c>
      <c r="BG27">
        <f>(S27-E27/(N27/1.35))</f>
        <v>393.20454926454892</v>
      </c>
      <c r="BH27">
        <f>E27*BF27/100/BG27</f>
        <v>-5.1491665312358359E-3</v>
      </c>
    </row>
    <row r="28" spans="1:60" x14ac:dyDescent="0.35">
      <c r="A28" s="1" t="s">
        <v>0</v>
      </c>
      <c r="B28" s="1" t="s">
        <v>2903</v>
      </c>
      <c r="K28" s="1">
        <v>2.72</v>
      </c>
    </row>
    <row r="29" spans="1:60" x14ac:dyDescent="0.35">
      <c r="A29" s="1" t="s">
        <v>0</v>
      </c>
      <c r="B29" s="1" t="s">
        <v>2902</v>
      </c>
      <c r="K29" s="1">
        <v>2.72</v>
      </c>
    </row>
    <row r="30" spans="1:60" x14ac:dyDescent="0.35">
      <c r="A30" s="1">
        <v>5</v>
      </c>
      <c r="B30" s="1" t="s">
        <v>2901</v>
      </c>
      <c r="C30" s="1">
        <v>1183.5000215135515</v>
      </c>
      <c r="D30" s="1">
        <v>0</v>
      </c>
      <c r="E30">
        <f>(R30-S30*(1000-T30)/(1000-U30))*AO30</f>
        <v>-2.4622234655049744</v>
      </c>
      <c r="F30">
        <f>IF(AZ30&lt;&gt;0,1/(1/AZ30-1/N30),0)</f>
        <v>1.897575180570674</v>
      </c>
      <c r="G30">
        <f>((BC30-AP30/2)*S30-E30)/(BC30+AP30/2)</f>
        <v>383.30234521349331</v>
      </c>
      <c r="H30">
        <f>AP30*1000</f>
        <v>26.987969626842894</v>
      </c>
      <c r="I30">
        <f>(AU30-BA30)</f>
        <v>1.7553903493064227</v>
      </c>
      <c r="J30">
        <f>(P30+AT30*D30)</f>
        <v>28.229154586791992</v>
      </c>
      <c r="K30" s="1"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28.979499816894531</v>
      </c>
      <c r="P30" s="1">
        <v>28.229154586791992</v>
      </c>
      <c r="Q30" s="1">
        <v>29.088987350463867</v>
      </c>
      <c r="R30" s="1">
        <v>399.9857177734375</v>
      </c>
      <c r="S30" s="1">
        <v>392.61767578125</v>
      </c>
      <c r="T30" s="1">
        <v>-0.24433936178684235</v>
      </c>
      <c r="U30" s="1">
        <v>23.625471115112305</v>
      </c>
      <c r="V30" s="1">
        <v>-0.53820598125457764</v>
      </c>
      <c r="W30" s="1">
        <v>52.039791107177734</v>
      </c>
      <c r="X30" s="1">
        <v>300.26629638671875</v>
      </c>
      <c r="Y30" s="1">
        <v>150.64736938476563</v>
      </c>
      <c r="Z30" s="1">
        <v>5.0306033343076706E-2</v>
      </c>
      <c r="AA30" s="1">
        <v>88.482498168945313</v>
      </c>
      <c r="AB30" s="1">
        <v>7.5078659057617188</v>
      </c>
      <c r="AC30" s="1">
        <v>0.45188713073730469</v>
      </c>
      <c r="AD30" s="1">
        <v>2.9877049848437309E-2</v>
      </c>
      <c r="AE30" s="1">
        <v>2.2737683728337288E-2</v>
      </c>
      <c r="AF30" s="1">
        <v>2.2146649658679962E-2</v>
      </c>
      <c r="AG30" s="1">
        <v>5.0676651298999786E-3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1.1039202073041128</v>
      </c>
      <c r="AP30">
        <f>(U30-T30)/(1000-U30)*AO30</f>
        <v>2.6987969626842894E-2</v>
      </c>
      <c r="AQ30">
        <f>(P30+273.15)</f>
        <v>301.37915458679197</v>
      </c>
      <c r="AR30">
        <f>(O30+273.15)</f>
        <v>302.12949981689451</v>
      </c>
      <c r="AS30">
        <f>(Y30*AK30+Z30*AL30)*AM30</f>
        <v>24.103578562805524</v>
      </c>
      <c r="AT30">
        <f>((AS30+0.00000010773*(AR30^4-AQ30^4))-AP30*44100)/(L30*0.92*2*29.3+0.00000043092*AQ30^3)</f>
        <v>-9.0989780815723442</v>
      </c>
      <c r="AU30">
        <f>0.61365*EXP(17.502*J30/(240.97+J30))</f>
        <v>3.8458310539898175</v>
      </c>
      <c r="AV30">
        <f>AU30*1000/AA30</f>
        <v>43.46431366174501</v>
      </c>
      <c r="AW30">
        <f>(AV30-U30)</f>
        <v>19.838842546632705</v>
      </c>
      <c r="AX30">
        <f>IF(D30,P30,(O30+P30)/2)</f>
        <v>28.604327201843262</v>
      </c>
      <c r="AY30">
        <f>0.61365*EXP(17.502*AX30/(240.97+AX30))</f>
        <v>3.9306051128197179</v>
      </c>
      <c r="AZ30">
        <f>IF(AW30&lt;&gt;0,(1000-(AV30+U30)/2)/AW30*AP30,0)</f>
        <v>1.3147269569088516</v>
      </c>
      <c r="BA30">
        <f>U30*AA30/1000</f>
        <v>2.0904407046833948</v>
      </c>
      <c r="BB30">
        <f>(AY30-BA30)</f>
        <v>1.8401644081363231</v>
      </c>
      <c r="BC30">
        <f>1/(1.6/F30+1.37/N30)</f>
        <v>0.85966133525588984</v>
      </c>
      <c r="BD30">
        <f>G30*AA30*0.001</f>
        <v>33.915549058505363</v>
      </c>
      <c r="BE30">
        <f>G30/S30</f>
        <v>0.97627378709014923</v>
      </c>
      <c r="BF30">
        <f>(1-AP30*AA30/AU30/F30)*100</f>
        <v>67.2781088792443</v>
      </c>
      <c r="BG30">
        <f>(S30-E30/(N30/1.35))</f>
        <v>393.39424854110689</v>
      </c>
      <c r="BH30">
        <f>E30*BF30/100/BG30</f>
        <v>-4.2108835859089649E-3</v>
      </c>
    </row>
    <row r="31" spans="1:60" x14ac:dyDescent="0.35">
      <c r="A31" s="1" t="s">
        <v>0</v>
      </c>
      <c r="B31" s="1" t="s">
        <v>2900</v>
      </c>
      <c r="K31" s="1">
        <v>2.72</v>
      </c>
    </row>
    <row r="32" spans="1:60" x14ac:dyDescent="0.35">
      <c r="A32" s="1" t="s">
        <v>0</v>
      </c>
      <c r="B32" s="1" t="s">
        <v>2899</v>
      </c>
      <c r="K32" s="1">
        <v>2.72</v>
      </c>
    </row>
    <row r="33" spans="1:60" x14ac:dyDescent="0.35">
      <c r="A33" s="1">
        <v>6</v>
      </c>
      <c r="B33" s="1" t="s">
        <v>2898</v>
      </c>
      <c r="C33" s="1">
        <v>1388.5000215135515</v>
      </c>
      <c r="D33" s="1">
        <v>0</v>
      </c>
      <c r="E33">
        <f>(R33-S33*(1000-T33)/(1000-U33))*AO33</f>
        <v>-1.8201464787603858</v>
      </c>
      <c r="F33">
        <f>IF(AZ33&lt;&gt;0,1/(1/AZ33-1/N33),0)</f>
        <v>1.5575904635398266</v>
      </c>
      <c r="G33">
        <f>((BC33-AP33/2)*S33-E33)/(BC33+AP33/2)</f>
        <v>381.75535754866576</v>
      </c>
      <c r="H33">
        <f>AP33*1000</f>
        <v>25.638586220926204</v>
      </c>
      <c r="I33">
        <f>(AU33-BA33)</f>
        <v>1.9202684618879364</v>
      </c>
      <c r="J33">
        <f>(P33+AT33*D33)</f>
        <v>28.502353668212891</v>
      </c>
      <c r="K33" s="1"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29.189401626586914</v>
      </c>
      <c r="P33" s="1">
        <v>28.502353668212891</v>
      </c>
      <c r="Q33" s="1">
        <v>29.292812347412109</v>
      </c>
      <c r="R33" s="1">
        <v>400.149169921875</v>
      </c>
      <c r="S33" s="1">
        <v>392.67861938476563</v>
      </c>
      <c r="T33" s="1">
        <v>-0.24339601397514343</v>
      </c>
      <c r="U33" s="1">
        <v>22.458158493041992</v>
      </c>
      <c r="V33" s="1">
        <v>-0.52965450286865234</v>
      </c>
      <c r="W33" s="1">
        <v>48.871242523193359</v>
      </c>
      <c r="X33" s="1">
        <v>300.29129028320313</v>
      </c>
      <c r="Y33" s="1">
        <v>299.760986328125</v>
      </c>
      <c r="Z33" s="1">
        <v>5.7165119796991348E-3</v>
      </c>
      <c r="AA33" s="1">
        <v>88.481651306152344</v>
      </c>
      <c r="AB33" s="1">
        <v>7.549159049987793</v>
      </c>
      <c r="AC33" s="1">
        <v>0.45644387602806091</v>
      </c>
      <c r="AD33" s="1">
        <v>2.1996911615133286E-2</v>
      </c>
      <c r="AE33" s="1">
        <v>1.4304433949291706E-2</v>
      </c>
      <c r="AF33" s="1">
        <v>3.851710632443428E-2</v>
      </c>
      <c r="AG33" s="1">
        <v>7.4657020159065723E-3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1.1040120966294231</v>
      </c>
      <c r="AP33">
        <f>(U33-T33)/(1000-U33)*AO33</f>
        <v>2.5638586220926202E-2</v>
      </c>
      <c r="AQ33">
        <f>(P33+273.15)</f>
        <v>301.65235366821287</v>
      </c>
      <c r="AR33">
        <f>(O33+273.15)</f>
        <v>302.33940162658689</v>
      </c>
      <c r="AS33">
        <f>(Y33*AK33+Z33*AL33)*AM33</f>
        <v>47.961756740471174</v>
      </c>
      <c r="AT33">
        <f>((AS33+0.00000010773*(AR33^4-AQ33^4))-AP33*44100)/(L33*0.92*2*29.3+0.00000043092*AQ33^3)</f>
        <v>-8.4470737339334434</v>
      </c>
      <c r="AU33">
        <f>0.61365*EXP(17.502*J33/(240.97+J33))</f>
        <v>3.9074034106475817</v>
      </c>
      <c r="AV33">
        <f>AU33*1000/AA33</f>
        <v>44.160606780808237</v>
      </c>
      <c r="AW33">
        <f>(AV33-U33)</f>
        <v>21.702448287766245</v>
      </c>
      <c r="AX33">
        <f>IF(D33,P33,(O33+P33)/2)</f>
        <v>28.845877647399902</v>
      </c>
      <c r="AY33">
        <f>0.61365*EXP(17.502*AX33/(240.97+AX33))</f>
        <v>3.9860442911029557</v>
      </c>
      <c r="AZ33">
        <f>IF(AW33&lt;&gt;0,(1000-(AV33+U33)/2)/AW33*AP33,0)</f>
        <v>1.1420177306075989</v>
      </c>
      <c r="BA33">
        <f>U33*AA33/1000</f>
        <v>1.9871349487596452</v>
      </c>
      <c r="BB33">
        <f>(AY33-BA33)</f>
        <v>1.9989093423433104</v>
      </c>
      <c r="BC33">
        <f>1/(1.6/F33+1.37/N33)</f>
        <v>0.74222789748174345</v>
      </c>
      <c r="BD33">
        <f>G33*AA33*0.001</f>
        <v>33.778344430876551</v>
      </c>
      <c r="BE33">
        <f>G33/S33</f>
        <v>0.9721826926731737</v>
      </c>
      <c r="BF33">
        <f>(1-AP33*AA33/AU33/F33)*100</f>
        <v>62.726020524244831</v>
      </c>
      <c r="BG33">
        <f>(S33-E33/(N33/1.35))</f>
        <v>393.25268432816216</v>
      </c>
      <c r="BH33">
        <f>E33*BF33/100/BG33</f>
        <v>-2.9032362634448718E-3</v>
      </c>
    </row>
    <row r="34" spans="1:60" x14ac:dyDescent="0.35">
      <c r="A34" s="1" t="s">
        <v>0</v>
      </c>
      <c r="B34" s="1" t="s">
        <v>2897</v>
      </c>
      <c r="K34" s="1">
        <v>2.72</v>
      </c>
    </row>
    <row r="35" spans="1:60" x14ac:dyDescent="0.35">
      <c r="A35" s="1" t="s">
        <v>0</v>
      </c>
      <c r="B35" s="1" t="s">
        <v>2896</v>
      </c>
      <c r="K35" s="1">
        <v>2.72</v>
      </c>
    </row>
    <row r="36" spans="1:60" x14ac:dyDescent="0.35">
      <c r="A36" s="1">
        <v>7</v>
      </c>
      <c r="B36" s="1" t="s">
        <v>2895</v>
      </c>
      <c r="C36" s="1">
        <v>1594.5000215135515</v>
      </c>
      <c r="D36" s="1">
        <v>0</v>
      </c>
      <c r="E36">
        <f>(R36-S36*(1000-T36)/(1000-U36))*AO36</f>
        <v>-1.6231193900551324</v>
      </c>
      <c r="F36">
        <f>IF(AZ36&lt;&gt;0,1/(1/AZ36-1/N36),0)</f>
        <v>1.3884977117045068</v>
      </c>
      <c r="G36">
        <f>((BC36-AP36/2)*S36-E36)/(BC36+AP36/2)</f>
        <v>380.88756984018812</v>
      </c>
      <c r="H36">
        <f>AP36*1000</f>
        <v>24.93747034041785</v>
      </c>
      <c r="I36">
        <f>(AU36-BA36)</f>
        <v>2.0344073853837803</v>
      </c>
      <c r="J36">
        <f>(P36+AT36*D36)</f>
        <v>28.766424179077148</v>
      </c>
      <c r="K36" s="1"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29.390047073364258</v>
      </c>
      <c r="P36" s="1">
        <v>28.766424179077148</v>
      </c>
      <c r="Q36" s="1">
        <v>29.488988876342773</v>
      </c>
      <c r="R36" s="1">
        <v>400.09979248046875</v>
      </c>
      <c r="S36" s="1">
        <v>392.69989013671875</v>
      </c>
      <c r="T36" s="1">
        <v>-0.24336472153663635</v>
      </c>
      <c r="U36" s="1">
        <v>21.850465774536133</v>
      </c>
      <c r="V36" s="1">
        <v>-0.5234757661819458</v>
      </c>
      <c r="W36" s="1">
        <v>47.000198364257813</v>
      </c>
      <c r="X36" s="1">
        <v>300.30014038085938</v>
      </c>
      <c r="Y36" s="1">
        <v>500.362060546875</v>
      </c>
      <c r="Z36" s="1">
        <v>0.15892130136489868</v>
      </c>
      <c r="AA36" s="1">
        <v>88.479873657226563</v>
      </c>
      <c r="AB36" s="1">
        <v>7.6686077117919922</v>
      </c>
      <c r="AC36" s="1">
        <v>0.45820969343185425</v>
      </c>
      <c r="AD36" s="1">
        <v>4.668683186173439E-2</v>
      </c>
      <c r="AE36" s="1">
        <v>8.7892059236764908E-3</v>
      </c>
      <c r="AF36" s="1">
        <v>3.6456096917390823E-2</v>
      </c>
      <c r="AG36" s="1">
        <v>1.1548583395779133E-2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1.1040446337531593</v>
      </c>
      <c r="AP36">
        <f>(U36-T36)/(1000-U36)*AO36</f>
        <v>2.493747034041785E-2</v>
      </c>
      <c r="AQ36">
        <f>(P36+273.15)</f>
        <v>301.91642417907713</v>
      </c>
      <c r="AR36">
        <f>(O36+273.15)</f>
        <v>302.54004707336424</v>
      </c>
      <c r="AS36">
        <f>(Y36*AK36+Z36*AL36)*AM36</f>
        <v>80.057927898065827</v>
      </c>
      <c r="AT36">
        <f>((AS36+0.00000010773*(AR36^4-AQ36^4))-AP36*44100)/(L36*0.92*2*29.3+0.00000043092*AQ36^3)</f>
        <v>-7.9555444427094706</v>
      </c>
      <c r="AU36">
        <f>0.61365*EXP(17.502*J36/(240.97+J36))</f>
        <v>3.9677338364662904</v>
      </c>
      <c r="AV36">
        <f>AU36*1000/AA36</f>
        <v>44.843348803111986</v>
      </c>
      <c r="AW36">
        <f>(AV36-U36)</f>
        <v>22.992883028575854</v>
      </c>
      <c r="AX36">
        <f>IF(D36,P36,(O36+P36)/2)</f>
        <v>29.078235626220703</v>
      </c>
      <c r="AY36">
        <f>0.61365*EXP(17.502*AX36/(240.97+AX36))</f>
        <v>4.0400158882664723</v>
      </c>
      <c r="AZ36">
        <f>IF(AW36&lt;&gt;0,(1000-(AV36+U36)/2)/AW36*AP36,0)</f>
        <v>1.0484062741935858</v>
      </c>
      <c r="BA36">
        <f>U36*AA36/1000</f>
        <v>1.9333264510825101</v>
      </c>
      <c r="BB36">
        <f>(AY36-BA36)</f>
        <v>2.1066894371839622</v>
      </c>
      <c r="BC36">
        <f>1/(1.6/F36+1.37/N36)</f>
        <v>0.67916696957056166</v>
      </c>
      <c r="BD36">
        <f>G36*AA36*0.001</f>
        <v>33.700884057067903</v>
      </c>
      <c r="BE36">
        <f>G36/S36</f>
        <v>0.96992023529108151</v>
      </c>
      <c r="BF36">
        <f>(1-AP36*AA36/AU36/F36)*100</f>
        <v>59.949384857950072</v>
      </c>
      <c r="BG36">
        <f>(S36-E36/(N36/1.35))</f>
        <v>393.21181373828097</v>
      </c>
      <c r="BH36">
        <f>E36*BF36/100/BG36</f>
        <v>-2.4746206900482866E-3</v>
      </c>
    </row>
    <row r="37" spans="1:60" x14ac:dyDescent="0.35">
      <c r="A37" s="1" t="s">
        <v>0</v>
      </c>
      <c r="B37" s="1" t="s">
        <v>2894</v>
      </c>
      <c r="K37" s="1">
        <v>2.72</v>
      </c>
    </row>
    <row r="38" spans="1:60" x14ac:dyDescent="0.35">
      <c r="A38" s="1" t="s">
        <v>0</v>
      </c>
      <c r="B38" s="1" t="s">
        <v>2893</v>
      </c>
      <c r="K38" s="1">
        <v>2.72</v>
      </c>
    </row>
    <row r="39" spans="1:60" x14ac:dyDescent="0.35">
      <c r="A39" s="1">
        <v>8</v>
      </c>
      <c r="B39" s="1" t="s">
        <v>2892</v>
      </c>
      <c r="C39" s="1">
        <v>1800.5000215135515</v>
      </c>
      <c r="D39" s="1">
        <v>0</v>
      </c>
      <c r="E39">
        <f>(R39-S39*(1000-T39)/(1000-U39))*AO39</f>
        <v>-1.2888055633330791</v>
      </c>
      <c r="F39">
        <f>IF(AZ39&lt;&gt;0,1/(1/AZ39-1/N39),0)</f>
        <v>1.3248989497249524</v>
      </c>
      <c r="G39">
        <f>((BC39-AP39/2)*S39-E39)/(BC39+AP39/2)</f>
        <v>379.57400158770645</v>
      </c>
      <c r="H39">
        <f>AP39*1000</f>
        <v>24.892195304734042</v>
      </c>
      <c r="I39">
        <f>(AU39-BA39)</f>
        <v>2.1036027833036357</v>
      </c>
      <c r="J39">
        <f>(P39+AT39*D39)</f>
        <v>29.050619125366211</v>
      </c>
      <c r="K39" s="1"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29.5965576171875</v>
      </c>
      <c r="P39" s="1">
        <v>29.050619125366211</v>
      </c>
      <c r="Q39" s="1">
        <v>29.680891036987305</v>
      </c>
      <c r="R39" s="1">
        <v>399.95867919921875</v>
      </c>
      <c r="S39" s="1">
        <v>392.2811279296875</v>
      </c>
      <c r="T39" s="1">
        <v>-0.24375903606414795</v>
      </c>
      <c r="U39" s="1">
        <v>21.81193733215332</v>
      </c>
      <c r="V39" s="1">
        <v>-0.5181310772895813</v>
      </c>
      <c r="W39" s="1">
        <v>46.363170623779297</v>
      </c>
      <c r="X39" s="1">
        <v>300.2850341796875</v>
      </c>
      <c r="Y39" s="1">
        <v>750.662841796875</v>
      </c>
      <c r="Z39" s="1">
        <v>0.15434621274471283</v>
      </c>
      <c r="AA39" s="1">
        <v>88.482063293457031</v>
      </c>
      <c r="AB39" s="1">
        <v>7.8070507049560547</v>
      </c>
      <c r="AC39" s="1">
        <v>0.46031960844993591</v>
      </c>
      <c r="AD39" s="1">
        <v>3.6601126194000244E-2</v>
      </c>
      <c r="AE39" s="1">
        <v>6.7559387534856796E-3</v>
      </c>
      <c r="AF39" s="1">
        <v>1.4852017164230347E-2</v>
      </c>
      <c r="AG39" s="1">
        <v>1.6148846596479416E-2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1.1039890962488508</v>
      </c>
      <c r="AP39">
        <f>(U39-T39)/(1000-U39)*AO39</f>
        <v>2.4892195304734042E-2</v>
      </c>
      <c r="AQ39">
        <f>(P39+273.15)</f>
        <v>302.20061912536619</v>
      </c>
      <c r="AR39">
        <f>(O39+273.15)</f>
        <v>302.74655761718748</v>
      </c>
      <c r="AS39">
        <f>(Y39*AK39+Z39*AL39)*AM39</f>
        <v>120.10605200292048</v>
      </c>
      <c r="AT39">
        <f>((AS39+0.00000010773*(AR39^4-AQ39^4))-AP39*44100)/(L39*0.92*2*29.3+0.00000043092*AQ39^3)</f>
        <v>-7.6302369940018338</v>
      </c>
      <c r="AU39">
        <f>0.61365*EXP(17.502*J39/(240.97+J39))</f>
        <v>4.0335680028801439</v>
      </c>
      <c r="AV39">
        <f>AU39*1000/AA39</f>
        <v>45.586278763669085</v>
      </c>
      <c r="AW39">
        <f>(AV39-U39)</f>
        <v>23.774341431515765</v>
      </c>
      <c r="AX39">
        <f>IF(D39,P39,(O39+P39)/2)</f>
        <v>29.323588371276855</v>
      </c>
      <c r="AY39">
        <f>0.61365*EXP(17.502*AX39/(240.97+AX39))</f>
        <v>4.09769645991795</v>
      </c>
      <c r="AZ39">
        <f>IF(AW39&lt;&gt;0,(1000-(AV39+U39)/2)/AW39*AP39,0)</f>
        <v>1.0117357233594904</v>
      </c>
      <c r="BA39">
        <f>U39*AA39/1000</f>
        <v>1.9299652195765085</v>
      </c>
      <c r="BB39">
        <f>(AY39-BA39)</f>
        <v>2.1677312403414417</v>
      </c>
      <c r="BC39">
        <f>1/(1.6/F39+1.37/N39)</f>
        <v>0.65457590711449831</v>
      </c>
      <c r="BD39">
        <f>G39*AA39*0.001</f>
        <v>33.5854908330342</v>
      </c>
      <c r="BE39">
        <f>G39/S39</f>
        <v>0.96760709237009568</v>
      </c>
      <c r="BF39">
        <f>(1-AP39*AA39/AU39/F39)*100</f>
        <v>58.785854300690076</v>
      </c>
      <c r="BG39">
        <f>(S39-E39/(N39/1.35))</f>
        <v>392.68761065039018</v>
      </c>
      <c r="BH39">
        <f>E39*BF39/100/BG39</f>
        <v>-1.9293589615046313E-3</v>
      </c>
    </row>
    <row r="40" spans="1:60" x14ac:dyDescent="0.35">
      <c r="A40" s="1" t="s">
        <v>0</v>
      </c>
      <c r="B40" s="1" t="s">
        <v>2891</v>
      </c>
      <c r="K40" s="1">
        <v>2.72</v>
      </c>
    </row>
    <row r="41" spans="1:60" x14ac:dyDescent="0.35">
      <c r="A41" s="1" t="s">
        <v>0</v>
      </c>
      <c r="B41" s="1" t="s">
        <v>2890</v>
      </c>
      <c r="K41" s="1">
        <v>2.72</v>
      </c>
    </row>
    <row r="42" spans="1:60" x14ac:dyDescent="0.35">
      <c r="A42" s="1">
        <v>9</v>
      </c>
      <c r="B42" s="1" t="s">
        <v>2889</v>
      </c>
      <c r="C42" s="1">
        <v>2005.5000215135515</v>
      </c>
      <c r="D42" s="1">
        <v>0</v>
      </c>
      <c r="E42">
        <f>(R42-S42*(1000-T42)/(1000-U42))*AO42</f>
        <v>-0.91110008884521354</v>
      </c>
      <c r="F42">
        <f>IF(AZ42&lt;&gt;0,1/(1/AZ42-1/N42),0)</f>
        <v>1.2807552854521929</v>
      </c>
      <c r="G42">
        <f>((BC42-AP42/2)*S42-E42)/(BC42+AP42/2)</f>
        <v>378.26371486484783</v>
      </c>
      <c r="H42">
        <f>AP42*1000</f>
        <v>24.928801926973239</v>
      </c>
      <c r="I42">
        <f>(AU42-BA42)</f>
        <v>2.1613348870074232</v>
      </c>
      <c r="J42">
        <f>(P42+AT42*D42)</f>
        <v>29.306983947753906</v>
      </c>
      <c r="K42" s="1"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29.800386428833008</v>
      </c>
      <c r="P42" s="1">
        <v>29.306983947753906</v>
      </c>
      <c r="Q42" s="1">
        <v>29.872943878173828</v>
      </c>
      <c r="R42" s="1">
        <v>399.92202758789063</v>
      </c>
      <c r="S42" s="1">
        <v>391.89886474609375</v>
      </c>
      <c r="T42" s="1">
        <v>-0.24501697719097137</v>
      </c>
      <c r="U42" s="1">
        <v>21.840024948120117</v>
      </c>
      <c r="V42" s="1">
        <v>-0.51472550630569458</v>
      </c>
      <c r="W42" s="1">
        <v>45.880977630615234</v>
      </c>
      <c r="X42" s="1">
        <v>300.31842041015625</v>
      </c>
      <c r="Y42" s="1">
        <v>1000.7234497070313</v>
      </c>
      <c r="Z42" s="1">
        <v>0.22293919324874878</v>
      </c>
      <c r="AA42" s="1">
        <v>88.481376647949219</v>
      </c>
      <c r="AB42" s="1">
        <v>7.9414591789245605</v>
      </c>
      <c r="AC42" s="1">
        <v>0.4489046037197113</v>
      </c>
      <c r="AD42" s="1">
        <v>1.734185591340065E-2</v>
      </c>
      <c r="AE42" s="1">
        <v>9.810885414481163E-3</v>
      </c>
      <c r="AF42" s="1">
        <v>2.0661864429712296E-2</v>
      </c>
      <c r="AG42" s="1">
        <v>1.2561889365315437E-2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1.1041118397432212</v>
      </c>
      <c r="AP42">
        <f>(U42-T42)/(1000-U42)*AO42</f>
        <v>2.4928801926973238E-2</v>
      </c>
      <c r="AQ42">
        <f>(P42+273.15)</f>
        <v>302.45698394775388</v>
      </c>
      <c r="AR42">
        <f>(O42+273.15)</f>
        <v>302.95038642883299</v>
      </c>
      <c r="AS42">
        <f>(Y42*AK42+Z42*AL42)*AM42</f>
        <v>160.11574837425906</v>
      </c>
      <c r="AT42">
        <f>((AS42+0.00000010773*(AR42^4-AQ42^4))-AP42*44100)/(L42*0.92*2*29.3+0.00000043092*AQ42^3)</f>
        <v>-7.3316337070243094</v>
      </c>
      <c r="AU42">
        <f>0.61365*EXP(17.502*J42/(240.97+J42))</f>
        <v>4.0937703604426465</v>
      </c>
      <c r="AV42">
        <f>AU42*1000/AA42</f>
        <v>46.267028334459468</v>
      </c>
      <c r="AW42">
        <f>(AV42-U42)</f>
        <v>24.427003386339351</v>
      </c>
      <c r="AX42">
        <f>IF(D42,P42,(O42+P42)/2)</f>
        <v>29.553685188293457</v>
      </c>
      <c r="AY42">
        <f>0.61365*EXP(17.502*AX42/(240.97+AX42))</f>
        <v>4.1524415370680101</v>
      </c>
      <c r="AZ42">
        <f>IF(AW42&lt;&gt;0,(1000-(AV42+U42)/2)/AW42*AP42,0)</f>
        <v>0.98578969862034516</v>
      </c>
      <c r="BA42">
        <f>U42*AA42/1000</f>
        <v>1.9324354734352236</v>
      </c>
      <c r="BB42">
        <f>(AY42-BA42)</f>
        <v>2.2200060636327867</v>
      </c>
      <c r="BC42">
        <f>1/(1.6/F42+1.37/N42)</f>
        <v>0.63721449240900085</v>
      </c>
      <c r="BD42">
        <f>G42*AA42*0.001</f>
        <v>33.469294227209069</v>
      </c>
      <c r="BE42">
        <f>G42/S42</f>
        <v>0.96520747798011619</v>
      </c>
      <c r="BF42">
        <f>(1-AP42*AA42/AU42/F42)*100</f>
        <v>57.93085905167105</v>
      </c>
      <c r="BG42">
        <f>(S42-E42/(N42/1.35))</f>
        <v>392.18622108089147</v>
      </c>
      <c r="BH42">
        <f>E42*BF42/100/BG42</f>
        <v>-1.3458099237497329E-3</v>
      </c>
    </row>
    <row r="43" spans="1:60" x14ac:dyDescent="0.35">
      <c r="A43" s="1" t="s">
        <v>0</v>
      </c>
      <c r="B43" s="1" t="s">
        <v>2888</v>
      </c>
      <c r="K43" s="1">
        <v>2.72</v>
      </c>
    </row>
    <row r="44" spans="1:60" x14ac:dyDescent="0.35">
      <c r="A44" s="1" t="s">
        <v>0</v>
      </c>
      <c r="B44" s="1" t="s">
        <v>2887</v>
      </c>
      <c r="K44" s="1">
        <v>2.72</v>
      </c>
    </row>
    <row r="45" spans="1:60" x14ac:dyDescent="0.35">
      <c r="A45" s="1">
        <v>10</v>
      </c>
      <c r="B45" s="1" t="s">
        <v>2886</v>
      </c>
      <c r="C45" s="1">
        <v>2210.0000215247273</v>
      </c>
      <c r="D45" s="1">
        <v>0</v>
      </c>
      <c r="E45">
        <f>(R45-S45*(1000-T45)/(1000-U45))*AO45</f>
        <v>-0.88736187058962812</v>
      </c>
      <c r="F45">
        <f>IF(AZ45&lt;&gt;0,1/(1/AZ45-1/N45),0)</f>
        <v>1.1863122606539722</v>
      </c>
      <c r="G45">
        <f>((BC45-AP45/2)*S45-E45)/(BC45+AP45/2)</f>
        <v>378.01548541372875</v>
      </c>
      <c r="H45">
        <f>AP45*1000</f>
        <v>24.467349457080761</v>
      </c>
      <c r="I45">
        <f>(AU45-BA45)</f>
        <v>2.2509636880422841</v>
      </c>
      <c r="J45">
        <f>(P45+AT45*D45)</f>
        <v>29.536014556884766</v>
      </c>
      <c r="K45" s="1"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30.000293731689453</v>
      </c>
      <c r="P45" s="1">
        <v>29.536014556884766</v>
      </c>
      <c r="Q45" s="1">
        <v>30.05987548828125</v>
      </c>
      <c r="R45" s="1">
        <v>400.14944458007813</v>
      </c>
      <c r="S45" s="1">
        <v>392.2601318359375</v>
      </c>
      <c r="T45" s="1">
        <v>-0.24296027421951294</v>
      </c>
      <c r="U45" s="1">
        <v>21.443256378173828</v>
      </c>
      <c r="V45" s="1">
        <v>-0.50455272197723389</v>
      </c>
      <c r="W45" s="1">
        <v>44.530956268310547</v>
      </c>
      <c r="X45" s="1">
        <v>300.3018798828125</v>
      </c>
      <c r="Y45" s="1">
        <v>1251.535888671875</v>
      </c>
      <c r="Z45" s="1">
        <v>0.25381404161453247</v>
      </c>
      <c r="AA45" s="1">
        <v>88.477752685546875</v>
      </c>
      <c r="AB45" s="1">
        <v>8.0386104583740234</v>
      </c>
      <c r="AC45" s="1">
        <v>0.46502044796943665</v>
      </c>
      <c r="AD45" s="1">
        <v>5.8290533721446991E-2</v>
      </c>
      <c r="AE45" s="1">
        <v>2.1700005978345871E-2</v>
      </c>
      <c r="AF45" s="1">
        <v>2.737879566848278E-2</v>
      </c>
      <c r="AG45" s="1">
        <v>4.3900627642869949E-3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1.104051028980928</v>
      </c>
      <c r="AP45">
        <f>(U45-T45)/(1000-U45)*AO45</f>
        <v>2.4467349457080761E-2</v>
      </c>
      <c r="AQ45">
        <f>(P45+273.15)</f>
        <v>302.68601455688474</v>
      </c>
      <c r="AR45">
        <f>(O45+273.15)</f>
        <v>303.15029373168943</v>
      </c>
      <c r="AS45">
        <f>(Y45*AK45+Z45*AL45)*AM45</f>
        <v>200.24573771165888</v>
      </c>
      <c r="AT45">
        <f>((AS45+0.00000010773*(AR45^4-AQ45^4))-AP45*44100)/(L45*0.92*2*29.3+0.00000043092*AQ45^3)</f>
        <v>-6.8577319535395782</v>
      </c>
      <c r="AU45">
        <f>0.61365*EXP(17.502*J45/(240.97+J45))</f>
        <v>4.1482148226431237</v>
      </c>
      <c r="AV45">
        <f>AU45*1000/AA45</f>
        <v>46.884269737117179</v>
      </c>
      <c r="AW45">
        <f>(AV45-U45)</f>
        <v>25.441013358943351</v>
      </c>
      <c r="AX45">
        <f>IF(D45,P45,(O45+P45)/2)</f>
        <v>29.768154144287109</v>
      </c>
      <c r="AY45">
        <f>0.61365*EXP(17.502*AX45/(240.97+AX45))</f>
        <v>4.2040413765243398</v>
      </c>
      <c r="AZ45">
        <f>IF(AW45&lt;&gt;0,(1000-(AV45+U45)/2)/AW45*AP45,0)</f>
        <v>0.92887230528783993</v>
      </c>
      <c r="BA45">
        <f>U45*AA45/1000</f>
        <v>1.8972511346008396</v>
      </c>
      <c r="BB45">
        <f>(AY45-BA45)</f>
        <v>2.3067902419235002</v>
      </c>
      <c r="BC45">
        <f>1/(1.6/F45+1.37/N45)</f>
        <v>0.59923842468003885</v>
      </c>
      <c r="BD45">
        <f>G45*AA45*0.001</f>
        <v>33.445960629742849</v>
      </c>
      <c r="BE45">
        <f>G45/S45</f>
        <v>0.96368571448865326</v>
      </c>
      <c r="BF45">
        <f>(1-AP45*AA45/AU45/F45)*100</f>
        <v>56.009312422689419</v>
      </c>
      <c r="BG45">
        <f>(S45-E45/(N45/1.35))</f>
        <v>392.54000125741351</v>
      </c>
      <c r="BH45">
        <f>E45*BF45/100/BG45</f>
        <v>-1.2661264605551567E-3</v>
      </c>
    </row>
    <row r="46" spans="1:60" x14ac:dyDescent="0.35">
      <c r="A46" s="1" t="s">
        <v>0</v>
      </c>
      <c r="B46" s="1" t="s">
        <v>2885</v>
      </c>
      <c r="K46" s="1">
        <v>2.72</v>
      </c>
    </row>
    <row r="47" spans="1:60" x14ac:dyDescent="0.35">
      <c r="A47" s="1" t="s">
        <v>0</v>
      </c>
      <c r="B47" s="1" t="s">
        <v>2884</v>
      </c>
      <c r="K47" s="1">
        <v>2.72</v>
      </c>
    </row>
    <row r="48" spans="1:60" x14ac:dyDescent="0.35">
      <c r="A48" s="1">
        <v>11</v>
      </c>
      <c r="B48" s="1" t="s">
        <v>2883</v>
      </c>
      <c r="C48" s="1">
        <v>2415.0000215247273</v>
      </c>
      <c r="D48" s="1">
        <v>0</v>
      </c>
      <c r="E48">
        <f>(R48-S48*(1000-T48)/(1000-U48))*AO48</f>
        <v>-0.66455220583958896</v>
      </c>
      <c r="F48">
        <f>IF(AZ48&lt;&gt;0,1/(1/AZ48-1/N48),0)</f>
        <v>1.0643898352312227</v>
      </c>
      <c r="G48">
        <f>((BC48-AP48/2)*S48-E48)/(BC48+AP48/2)</f>
        <v>376.85984210038896</v>
      </c>
      <c r="H48">
        <f>AP48*1000</f>
        <v>23.716617090641456</v>
      </c>
      <c r="I48">
        <f>(AU48-BA48)</f>
        <v>2.3774544853683031</v>
      </c>
      <c r="J48">
        <f>(P48+AT48*D48)</f>
        <v>29.822830200195313</v>
      </c>
      <c r="K48" s="1"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30.213373184204102</v>
      </c>
      <c r="P48" s="1">
        <v>29.822830200195313</v>
      </c>
      <c r="Q48" s="1">
        <v>30.251441955566406</v>
      </c>
      <c r="R48" s="1">
        <v>400.1029052734375</v>
      </c>
      <c r="S48" s="1">
        <v>392.27767944335938</v>
      </c>
      <c r="T48" s="1">
        <v>-0.24193613231182098</v>
      </c>
      <c r="U48" s="1">
        <v>20.794048309326172</v>
      </c>
      <c r="V48" s="1">
        <v>-0.49632436037063599</v>
      </c>
      <c r="W48" s="1">
        <v>42.658332824707031</v>
      </c>
      <c r="X48" s="1">
        <v>300.28445434570313</v>
      </c>
      <c r="Y48" s="1">
        <v>1600.3343505859375</v>
      </c>
      <c r="Z48" s="1">
        <v>0.1234801858663559</v>
      </c>
      <c r="AA48" s="1">
        <v>88.478713989257813</v>
      </c>
      <c r="AB48" s="1">
        <v>8.0662727355957031</v>
      </c>
      <c r="AC48" s="1">
        <v>0.4795512855052948</v>
      </c>
      <c r="AD48" s="1">
        <v>6.1750143766403198E-2</v>
      </c>
      <c r="AE48" s="1">
        <v>2.7765274047851563E-2</v>
      </c>
      <c r="AF48" s="1">
        <v>3.5789087414741516E-2</v>
      </c>
      <c r="AG48" s="1">
        <v>5.6794011034071445E-3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1.1039869645062612</v>
      </c>
      <c r="AP48">
        <f>(U48-T48)/(1000-U48)*AO48</f>
        <v>2.3716617090641455E-2</v>
      </c>
      <c r="AQ48">
        <f>(P48+273.15)</f>
        <v>302.97283020019529</v>
      </c>
      <c r="AR48">
        <f>(O48+273.15)</f>
        <v>303.36337318420408</v>
      </c>
      <c r="AS48">
        <f>(Y48*AK48+Z48*AL48)*AM48</f>
        <v>256.05349037050837</v>
      </c>
      <c r="AT48">
        <f>((AS48+0.00000010773*(AR48^4-AQ48^4))-AP48*44100)/(L48*0.92*2*29.3+0.00000043092*AQ48^3)</f>
        <v>-6.1646335564465158</v>
      </c>
      <c r="AU48">
        <f>0.61365*EXP(17.502*J48/(240.97+J48))</f>
        <v>4.2172851384079832</v>
      </c>
      <c r="AV48">
        <f>AU48*1000/AA48</f>
        <v>47.664403654420241</v>
      </c>
      <c r="AW48">
        <f>(AV48-U48)</f>
        <v>26.870355345094069</v>
      </c>
      <c r="AX48">
        <f>IF(D48,P48,(O48+P48)/2)</f>
        <v>30.018101692199707</v>
      </c>
      <c r="AY48">
        <f>0.61365*EXP(17.502*AX48/(240.97+AX48))</f>
        <v>4.2648815670961167</v>
      </c>
      <c r="AZ48">
        <f>IF(AW48&lt;&gt;0,(1000-(AV48+U48)/2)/AW48*AP48,0)</f>
        <v>0.85241952890296413</v>
      </c>
      <c r="BA48">
        <f>U48*AA48/1000</f>
        <v>1.8398306530396804</v>
      </c>
      <c r="BB48">
        <f>(AY48-BA48)</f>
        <v>2.4250509140564365</v>
      </c>
      <c r="BC48">
        <f>1/(1.6/F48+1.37/N48)</f>
        <v>0.54846329289269335</v>
      </c>
      <c r="BD48">
        <f>G48*AA48*0.001</f>
        <v>33.344074183237169</v>
      </c>
      <c r="BE48">
        <f>G48/S48</f>
        <v>0.96069662346109452</v>
      </c>
      <c r="BF48">
        <f>(1-AP48*AA48/AU48/F48)*100</f>
        <v>53.252557118675661</v>
      </c>
      <c r="BG48">
        <f>(S48-E48/(N48/1.35))</f>
        <v>392.48727582962891</v>
      </c>
      <c r="BH48">
        <f>E48*BF48/100/BG48</f>
        <v>-9.0166246090424436E-4</v>
      </c>
    </row>
    <row r="49" spans="1:60" x14ac:dyDescent="0.35">
      <c r="A49" s="1" t="s">
        <v>0</v>
      </c>
      <c r="B49" s="1" t="s">
        <v>2882</v>
      </c>
      <c r="K49" s="1">
        <v>2.72</v>
      </c>
    </row>
    <row r="50" spans="1:60" x14ac:dyDescent="0.35">
      <c r="A50" s="1" t="s">
        <v>0</v>
      </c>
      <c r="B50" s="1" t="s">
        <v>2881</v>
      </c>
      <c r="K50" s="1">
        <v>2.72</v>
      </c>
    </row>
    <row r="51" spans="1:60" x14ac:dyDescent="0.35">
      <c r="A51" s="1">
        <v>12</v>
      </c>
      <c r="B51" s="1" t="s">
        <v>2880</v>
      </c>
      <c r="C51" s="1">
        <v>2619.5000215359032</v>
      </c>
      <c r="D51" s="1">
        <v>0</v>
      </c>
      <c r="E51">
        <f>(R51-S51*(1000-T51)/(1000-U51))*AO51</f>
        <v>-0.89493206116093416</v>
      </c>
      <c r="F51">
        <f>IF(AZ51&lt;&gt;0,1/(1/AZ51-1/N51),0)</f>
        <v>0.88608461684297624</v>
      </c>
      <c r="G51">
        <f>((BC51-AP51/2)*S51-E51)/(BC51+AP51/2)</f>
        <v>376.78548332785851</v>
      </c>
      <c r="H51">
        <f>AP51*1000</f>
        <v>22.101760464134909</v>
      </c>
      <c r="I51">
        <f>(AU51-BA51)</f>
        <v>2.5735825623001212</v>
      </c>
      <c r="J51">
        <f>(P51+AT51*D51)</f>
        <v>30.117101669311523</v>
      </c>
      <c r="K51" s="1"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30.431402206420898</v>
      </c>
      <c r="P51" s="1">
        <v>30.117101669311523</v>
      </c>
      <c r="Q51" s="1">
        <v>30.44915771484375</v>
      </c>
      <c r="R51" s="1">
        <v>400.0216064453125</v>
      </c>
      <c r="S51" s="1">
        <v>392.96572875976563</v>
      </c>
      <c r="T51" s="1">
        <v>-0.24118950963020325</v>
      </c>
      <c r="U51" s="1">
        <v>19.388816833496094</v>
      </c>
      <c r="V51" s="1">
        <v>-0.48868080973625183</v>
      </c>
      <c r="W51" s="1">
        <v>39.284225463867188</v>
      </c>
      <c r="X51" s="1">
        <v>300.3116455078125</v>
      </c>
      <c r="Y51" s="1">
        <v>2001.737548828125</v>
      </c>
      <c r="Z51" s="1">
        <v>7.2028495371341705E-2</v>
      </c>
      <c r="AA51" s="1">
        <v>88.484413146972656</v>
      </c>
      <c r="AB51" s="1">
        <v>8.3383617401123047</v>
      </c>
      <c r="AC51" s="1">
        <v>0.482187420129776</v>
      </c>
      <c r="AD51" s="1">
        <v>4.2640317231416702E-2</v>
      </c>
      <c r="AE51" s="1">
        <v>3.4494683146476746E-2</v>
      </c>
      <c r="AF51" s="1">
        <v>3.3912267535924911E-2</v>
      </c>
      <c r="AG51" s="1">
        <v>2.0255908370018005E-2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1.1040869320140163</v>
      </c>
      <c r="AP51">
        <f>(U51-T51)/(1000-U51)*AO51</f>
        <v>2.2101760464134909E-2</v>
      </c>
      <c r="AQ51">
        <f>(P51+273.15)</f>
        <v>303.2671016693115</v>
      </c>
      <c r="AR51">
        <f>(O51+273.15)</f>
        <v>303.58140220642088</v>
      </c>
      <c r="AS51">
        <f>(Y51*AK51+Z51*AL51)*AM51</f>
        <v>320.27800065372867</v>
      </c>
      <c r="AT51">
        <f>((AS51+0.00000010773*(AR51^4-AQ51^4))-AP51*44100)/(L51*0.92*2*29.3+0.00000043092*AQ51^3)</f>
        <v>-5.1069484684161806</v>
      </c>
      <c r="AU51">
        <f>0.61365*EXP(17.502*J51/(240.97+J51))</f>
        <v>4.2891906414261678</v>
      </c>
      <c r="AV51">
        <f>AU51*1000/AA51</f>
        <v>48.473968339506527</v>
      </c>
      <c r="AW51">
        <f>(AV51-U51)</f>
        <v>29.085151506010433</v>
      </c>
      <c r="AX51">
        <f>IF(D51,P51,(O51+P51)/2)</f>
        <v>30.274251937866211</v>
      </c>
      <c r="AY51">
        <f>0.61365*EXP(17.502*AX51/(240.97+AX51))</f>
        <v>4.3280262823083291</v>
      </c>
      <c r="AZ51">
        <f>IF(AW51&lt;&gt;0,(1000-(AV51+U51)/2)/AW51*AP51,0)</f>
        <v>0.73411400138524951</v>
      </c>
      <c r="BA51">
        <f>U51*AA51/1000</f>
        <v>1.7156080791260464</v>
      </c>
      <c r="BB51">
        <f>(AY51-BA51)</f>
        <v>2.6124182031822825</v>
      </c>
      <c r="BC51">
        <f>1/(1.6/F51+1.37/N51)</f>
        <v>0.47041909371154783</v>
      </c>
      <c r="BD51">
        <f>G51*AA51*0.001</f>
        <v>33.339642374564015</v>
      </c>
      <c r="BE51">
        <f>G51/S51</f>
        <v>0.95882530142520728</v>
      </c>
      <c r="BF51">
        <f>(1-AP51*AA51/AU51/F51)*100</f>
        <v>48.543161938998601</v>
      </c>
      <c r="BG51">
        <f>(S51-E51/(N51/1.35))</f>
        <v>393.24798578085108</v>
      </c>
      <c r="BH51">
        <f>E51*BF51/100/BG51</f>
        <v>-1.1047184865568978E-3</v>
      </c>
    </row>
    <row r="52" spans="1:60" x14ac:dyDescent="0.35">
      <c r="A52" s="1" t="s">
        <v>0</v>
      </c>
      <c r="B52" s="1" t="s">
        <v>2879</v>
      </c>
      <c r="K52" s="1">
        <v>0.90032000000000001</v>
      </c>
    </row>
    <row r="53" spans="1:60" x14ac:dyDescent="0.35">
      <c r="A53" s="1" t="s">
        <v>0</v>
      </c>
      <c r="B53" s="1" t="s">
        <v>2878</v>
      </c>
      <c r="K53" s="1">
        <v>0.90032000000000001</v>
      </c>
    </row>
    <row r="54" spans="1:60" x14ac:dyDescent="0.35">
      <c r="A54" s="1" t="s">
        <v>0</v>
      </c>
      <c r="B54" s="1" t="s">
        <v>2877</v>
      </c>
    </row>
    <row r="55" spans="1:60" x14ac:dyDescent="0.35">
      <c r="A55" s="1" t="s">
        <v>0</v>
      </c>
      <c r="B55" s="1" t="s">
        <v>2876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40F7D2-AEC6-4138-97B5-CE17AE30425C}">
  <dimension ref="A1:BH55"/>
  <sheetViews>
    <sheetView zoomScale="42" workbookViewId="0">
      <selection activeCell="K18" sqref="K18:K51"/>
    </sheetView>
  </sheetViews>
  <sheetFormatPr defaultRowHeight="14.5" x14ac:dyDescent="0.35"/>
  <sheetData>
    <row r="1" spans="1:60" x14ac:dyDescent="0.35">
      <c r="A1" s="1" t="s">
        <v>398</v>
      </c>
    </row>
    <row r="2" spans="1:60" x14ac:dyDescent="0.35">
      <c r="A2" s="1" t="s">
        <v>2967</v>
      </c>
    </row>
    <row r="3" spans="1:60" x14ac:dyDescent="0.35">
      <c r="A3" s="1" t="s">
        <v>69</v>
      </c>
      <c r="B3" s="1" t="s">
        <v>396</v>
      </c>
    </row>
    <row r="4" spans="1:60" x14ac:dyDescent="0.35">
      <c r="A4" s="1" t="s">
        <v>67</v>
      </c>
      <c r="B4" s="1" t="s">
        <v>66</v>
      </c>
      <c r="C4" s="1">
        <v>1</v>
      </c>
      <c r="D4" s="1">
        <v>0.15999999642372131</v>
      </c>
    </row>
    <row r="5" spans="1:60" x14ac:dyDescent="0.35">
      <c r="A5" s="1" t="s">
        <v>65</v>
      </c>
      <c r="B5" s="1">
        <v>4</v>
      </c>
    </row>
    <row r="6" spans="1:60" x14ac:dyDescent="0.35">
      <c r="A6" s="1" t="s">
        <v>64</v>
      </c>
      <c r="B6" s="1" t="s">
        <v>395</v>
      </c>
    </row>
    <row r="7" spans="1:60" x14ac:dyDescent="0.35">
      <c r="A7" s="1" t="s">
        <v>0</v>
      </c>
      <c r="B7" s="1" t="s">
        <v>62</v>
      </c>
    </row>
    <row r="9" spans="1:60" x14ac:dyDescent="0.35">
      <c r="A9" s="1" t="s">
        <v>61</v>
      </c>
      <c r="B9" s="1" t="s">
        <v>60</v>
      </c>
      <c r="C9" s="1" t="s">
        <v>59</v>
      </c>
      <c r="D9" s="1" t="s">
        <v>58</v>
      </c>
      <c r="E9" s="1" t="s">
        <v>57</v>
      </c>
      <c r="F9" s="1" t="s">
        <v>56</v>
      </c>
      <c r="G9" s="1" t="s">
        <v>55</v>
      </c>
      <c r="H9" s="1" t="s">
        <v>54</v>
      </c>
      <c r="I9" s="1" t="s">
        <v>53</v>
      </c>
      <c r="J9" s="1" t="s">
        <v>52</v>
      </c>
      <c r="K9" s="1" t="s">
        <v>51</v>
      </c>
      <c r="L9" s="1" t="s">
        <v>50</v>
      </c>
      <c r="M9" s="1" t="s">
        <v>49</v>
      </c>
      <c r="N9" s="1" t="s">
        <v>48</v>
      </c>
      <c r="O9" s="1" t="s">
        <v>47</v>
      </c>
      <c r="P9" s="1" t="s">
        <v>46</v>
      </c>
      <c r="Q9" s="1" t="s">
        <v>45</v>
      </c>
      <c r="R9" s="1" t="s">
        <v>44</v>
      </c>
      <c r="S9" s="1" t="s">
        <v>43</v>
      </c>
      <c r="T9" s="1" t="s">
        <v>42</v>
      </c>
      <c r="U9" s="1" t="s">
        <v>41</v>
      </c>
      <c r="V9" s="1" t="s">
        <v>40</v>
      </c>
      <c r="W9" s="1" t="s">
        <v>39</v>
      </c>
      <c r="X9" s="1" t="s">
        <v>38</v>
      </c>
      <c r="Y9" s="1" t="s">
        <v>37</v>
      </c>
      <c r="Z9" s="1" t="s">
        <v>36</v>
      </c>
      <c r="AA9" s="1" t="s">
        <v>35</v>
      </c>
      <c r="AB9" s="1" t="s">
        <v>34</v>
      </c>
      <c r="AC9" s="1" t="s">
        <v>33</v>
      </c>
      <c r="AD9" s="1" t="s">
        <v>394</v>
      </c>
      <c r="AE9" s="1" t="s">
        <v>393</v>
      </c>
      <c r="AF9" s="1" t="s">
        <v>392</v>
      </c>
      <c r="AG9" s="1" t="s">
        <v>391</v>
      </c>
      <c r="AH9" s="1" t="s">
        <v>32</v>
      </c>
      <c r="AI9" s="1" t="s">
        <v>31</v>
      </c>
      <c r="AJ9" s="1" t="s">
        <v>30</v>
      </c>
      <c r="AK9" s="1" t="s">
        <v>29</v>
      </c>
      <c r="AL9" s="1" t="s">
        <v>28</v>
      </c>
      <c r="AM9" s="1" t="s">
        <v>27</v>
      </c>
      <c r="AN9" s="1" t="s">
        <v>26</v>
      </c>
      <c r="AO9" s="1" t="s">
        <v>25</v>
      </c>
      <c r="AP9" s="1" t="s">
        <v>24</v>
      </c>
      <c r="AQ9" s="1" t="s">
        <v>23</v>
      </c>
      <c r="AR9" s="1" t="s">
        <v>22</v>
      </c>
      <c r="AS9" s="1" t="s">
        <v>21</v>
      </c>
      <c r="AT9" s="1" t="s">
        <v>20</v>
      </c>
      <c r="AU9" s="1" t="s">
        <v>19</v>
      </c>
      <c r="AV9" s="1" t="s">
        <v>18</v>
      </c>
      <c r="AW9" s="1" t="s">
        <v>17</v>
      </c>
      <c r="AX9" s="1" t="s">
        <v>16</v>
      </c>
      <c r="AY9" s="1" t="s">
        <v>15</v>
      </c>
      <c r="AZ9" s="1" t="s">
        <v>14</v>
      </c>
      <c r="BA9" s="1" t="s">
        <v>13</v>
      </c>
      <c r="BB9" s="1" t="s">
        <v>12</v>
      </c>
      <c r="BC9" s="1" t="s">
        <v>11</v>
      </c>
      <c r="BD9" s="1" t="s">
        <v>10</v>
      </c>
      <c r="BE9" s="1" t="s">
        <v>9</v>
      </c>
      <c r="BF9" s="1" t="s">
        <v>8</v>
      </c>
      <c r="BG9" s="1" t="s">
        <v>7</v>
      </c>
      <c r="BH9" s="1" t="s">
        <v>6</v>
      </c>
    </row>
    <row r="10" spans="1:60" x14ac:dyDescent="0.35">
      <c r="A10" s="1" t="s">
        <v>5</v>
      </c>
      <c r="B10" s="1" t="s">
        <v>5</v>
      </c>
      <c r="C10" s="1" t="s">
        <v>5</v>
      </c>
      <c r="D10" s="1" t="s">
        <v>5</v>
      </c>
      <c r="E10" s="1" t="s">
        <v>4</v>
      </c>
      <c r="F10" s="1" t="s">
        <v>4</v>
      </c>
      <c r="G10" s="1" t="s">
        <v>4</v>
      </c>
      <c r="H10" s="1" t="s">
        <v>4</v>
      </c>
      <c r="I10" s="1" t="s">
        <v>4</v>
      </c>
      <c r="J10" s="1" t="s">
        <v>4</v>
      </c>
      <c r="K10" s="1" t="s">
        <v>5</v>
      </c>
      <c r="L10" s="1" t="s">
        <v>4</v>
      </c>
      <c r="M10" s="1" t="s">
        <v>5</v>
      </c>
      <c r="N10" s="1" t="s">
        <v>4</v>
      </c>
      <c r="O10" s="1" t="s">
        <v>5</v>
      </c>
      <c r="P10" s="1" t="s">
        <v>5</v>
      </c>
      <c r="Q10" s="1" t="s">
        <v>5</v>
      </c>
      <c r="R10" s="1" t="s">
        <v>5</v>
      </c>
      <c r="S10" s="1" t="s">
        <v>5</v>
      </c>
      <c r="T10" s="1" t="s">
        <v>5</v>
      </c>
      <c r="U10" s="1" t="s">
        <v>5</v>
      </c>
      <c r="V10" s="1" t="s">
        <v>5</v>
      </c>
      <c r="W10" s="1" t="s">
        <v>5</v>
      </c>
      <c r="X10" s="1" t="s">
        <v>5</v>
      </c>
      <c r="Y10" s="1" t="s">
        <v>5</v>
      </c>
      <c r="Z10" s="1" t="s">
        <v>5</v>
      </c>
      <c r="AA10" s="1" t="s">
        <v>5</v>
      </c>
      <c r="AB10" s="1" t="s">
        <v>5</v>
      </c>
      <c r="AC10" s="1" t="s">
        <v>5</v>
      </c>
      <c r="AD10" s="1" t="s">
        <v>5</v>
      </c>
      <c r="AE10" s="1" t="s">
        <v>5</v>
      </c>
      <c r="AF10" s="1" t="s">
        <v>5</v>
      </c>
      <c r="AG10" s="1" t="s">
        <v>5</v>
      </c>
      <c r="AH10" s="1" t="s">
        <v>5</v>
      </c>
      <c r="AI10" s="1" t="s">
        <v>5</v>
      </c>
      <c r="AJ10" s="1" t="s">
        <v>5</v>
      </c>
      <c r="AK10" s="1" t="s">
        <v>5</v>
      </c>
      <c r="AL10" s="1" t="s">
        <v>5</v>
      </c>
      <c r="AM10" s="1" t="s">
        <v>5</v>
      </c>
      <c r="AN10" s="1" t="s">
        <v>5</v>
      </c>
      <c r="AO10" s="1" t="s">
        <v>4</v>
      </c>
      <c r="AP10" s="1" t="s">
        <v>4</v>
      </c>
      <c r="AQ10" s="1" t="s">
        <v>4</v>
      </c>
      <c r="AR10" s="1" t="s">
        <v>4</v>
      </c>
      <c r="AS10" s="1" t="s">
        <v>4</v>
      </c>
      <c r="AT10" s="1" t="s">
        <v>4</v>
      </c>
      <c r="AU10" s="1" t="s">
        <v>4</v>
      </c>
      <c r="AV10" s="1" t="s">
        <v>4</v>
      </c>
      <c r="AW10" s="1" t="s">
        <v>4</v>
      </c>
      <c r="AX10" s="1" t="s">
        <v>4</v>
      </c>
      <c r="AY10" s="1" t="s">
        <v>4</v>
      </c>
      <c r="AZ10" s="1" t="s">
        <v>4</v>
      </c>
      <c r="BA10" s="1" t="s">
        <v>4</v>
      </c>
      <c r="BB10" s="1" t="s">
        <v>4</v>
      </c>
      <c r="BC10" s="1" t="s">
        <v>4</v>
      </c>
      <c r="BD10" s="1" t="s">
        <v>4</v>
      </c>
      <c r="BE10" s="1" t="s">
        <v>4</v>
      </c>
      <c r="BF10" s="1" t="s">
        <v>4</v>
      </c>
      <c r="BG10" s="1" t="s">
        <v>4</v>
      </c>
      <c r="BH10" s="1" t="s">
        <v>4</v>
      </c>
    </row>
    <row r="11" spans="1:60" x14ac:dyDescent="0.35">
      <c r="A11" s="1" t="s">
        <v>0</v>
      </c>
      <c r="B11" s="1" t="s">
        <v>2966</v>
      </c>
    </row>
    <row r="12" spans="1:60" x14ac:dyDescent="0.35">
      <c r="A12" s="1" t="s">
        <v>0</v>
      </c>
      <c r="B12" s="1" t="s">
        <v>2965</v>
      </c>
    </row>
    <row r="13" spans="1:60" x14ac:dyDescent="0.35">
      <c r="A13" s="1" t="s">
        <v>0</v>
      </c>
      <c r="B13" s="1" t="s">
        <v>2964</v>
      </c>
    </row>
    <row r="14" spans="1:60" x14ac:dyDescent="0.35">
      <c r="A14" s="1" t="s">
        <v>0</v>
      </c>
      <c r="B14" s="1" t="s">
        <v>2963</v>
      </c>
    </row>
    <row r="15" spans="1:60" x14ac:dyDescent="0.35">
      <c r="A15" s="1" t="s">
        <v>0</v>
      </c>
      <c r="B15" s="1" t="s">
        <v>2962</v>
      </c>
    </row>
    <row r="16" spans="1:60" x14ac:dyDescent="0.35">
      <c r="A16" s="1" t="s">
        <v>0</v>
      </c>
      <c r="B16" s="1" t="s">
        <v>2961</v>
      </c>
    </row>
    <row r="17" spans="1:60" x14ac:dyDescent="0.35">
      <c r="A17" s="1" t="s">
        <v>0</v>
      </c>
      <c r="B17" s="1" t="s">
        <v>2960</v>
      </c>
    </row>
    <row r="18" spans="1:60" x14ac:dyDescent="0.35">
      <c r="A18" s="1">
        <v>1</v>
      </c>
      <c r="B18" s="1" t="s">
        <v>2959</v>
      </c>
      <c r="C18" s="1">
        <v>318.50000300630927</v>
      </c>
      <c r="D18" s="1">
        <v>0</v>
      </c>
      <c r="E18">
        <f>(R18-S18*(1000-T18)/(1000-U18))*AO18</f>
        <v>-3.0814379860640919</v>
      </c>
      <c r="F18">
        <f>IF(AZ18&lt;&gt;0,1/(1/AZ18-1/N18),0)</f>
        <v>2.1777547235480208</v>
      </c>
      <c r="G18">
        <f>((BC18-AP18/2)*S18-E18)/(BC18+AP18/2)</f>
        <v>385.69760921354924</v>
      </c>
      <c r="H18">
        <f>AP18*1000</f>
        <v>26.531002728071272</v>
      </c>
      <c r="I18">
        <f>(AU18-BA18)</f>
        <v>1.5486326218540936</v>
      </c>
      <c r="J18">
        <f>(P18+AT18*D18)</f>
        <v>33.337615966796875</v>
      </c>
      <c r="K18" s="1"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32.007865905761719</v>
      </c>
      <c r="P18" s="1">
        <v>33.337615966796875</v>
      </c>
      <c r="Q18" s="1">
        <v>32.120933532714844</v>
      </c>
      <c r="R18" s="1">
        <v>400.00753784179688</v>
      </c>
      <c r="S18" s="1">
        <v>393.34783935546875</v>
      </c>
      <c r="T18" s="1">
        <v>17.572654724121094</v>
      </c>
      <c r="U18" s="1">
        <v>40.621364593505859</v>
      </c>
      <c r="V18" s="1">
        <v>32.600482940673828</v>
      </c>
      <c r="W18" s="1">
        <v>75.36004638671875</v>
      </c>
      <c r="X18" s="1">
        <v>300.37652587890625</v>
      </c>
      <c r="Y18" s="1">
        <v>0.19913129508495331</v>
      </c>
      <c r="Z18" s="1">
        <v>0.31442698836326599</v>
      </c>
      <c r="AA18" s="1">
        <v>88.625961303710938</v>
      </c>
      <c r="AB18" s="1">
        <v>6.5284361839294434</v>
      </c>
      <c r="AC18" s="1">
        <v>0.48348593711853027</v>
      </c>
      <c r="AD18" s="1">
        <v>5.6925162672996521E-2</v>
      </c>
      <c r="AE18" s="1">
        <v>6.5984572283923626E-3</v>
      </c>
      <c r="AF18" s="1">
        <v>3.2412029802799225E-2</v>
      </c>
      <c r="AG18" s="1">
        <v>1.7930978909134865E-2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1.1043254627900962</v>
      </c>
      <c r="AP18">
        <f>(U18-T18)/(1000-U18)*AO18</f>
        <v>2.6531002728071271E-2</v>
      </c>
      <c r="AQ18">
        <f>(P18+273.15)</f>
        <v>306.48761596679685</v>
      </c>
      <c r="AR18">
        <f>(O18+273.15)</f>
        <v>305.1578659057617</v>
      </c>
      <c r="AS18">
        <f>(Y18*AK18+Z18*AL18)*AM18</f>
        <v>3.1861006501443523E-2</v>
      </c>
      <c r="AT18">
        <f>((AS18+0.00000010773*(AR18^4-AQ18^4))-AP18*44100)/(L18*0.92*2*29.3+0.00000043092*AQ18^3)</f>
        <v>-9.2839943277828247</v>
      </c>
      <c r="AU18">
        <f>0.61365*EXP(17.502*J18/(240.97+J18))</f>
        <v>5.1487401084220776</v>
      </c>
      <c r="AV18">
        <f>AU18*1000/AA18</f>
        <v>58.095167969777378</v>
      </c>
      <c r="AW18">
        <f>(AV18-U18)</f>
        <v>17.473803376271519</v>
      </c>
      <c r="AX18">
        <f>IF(D18,P18,(O18+P18)/2)</f>
        <v>32.672740936279297</v>
      </c>
      <c r="AY18">
        <f>0.61365*EXP(17.502*AX18/(240.97+AX18))</f>
        <v>4.9599482790824094</v>
      </c>
      <c r="AZ18">
        <f>IF(AW18&lt;&gt;0,(1000-(AV18+U18)/2)/AW18*AP18,0)</f>
        <v>1.443388018486552</v>
      </c>
      <c r="BA18">
        <f>U18*AA18/1000</f>
        <v>3.6001074865679841</v>
      </c>
      <c r="BB18">
        <f>(AY18-BA18)</f>
        <v>1.3598407925144254</v>
      </c>
      <c r="BC18">
        <f>1/(1.6/F18+1.37/N18)</f>
        <v>0.9480748082114685</v>
      </c>
      <c r="BD18">
        <f>G18*AA18*0.001</f>
        <v>34.182821389093839</v>
      </c>
      <c r="BE18">
        <f>G18/S18</f>
        <v>0.98055097962542515</v>
      </c>
      <c r="BF18">
        <f>(1-AP18*AA18/AU18/F18)*100</f>
        <v>79.029697843756082</v>
      </c>
      <c r="BG18">
        <f>(S18-E18/(N18/1.35))</f>
        <v>394.31970922621377</v>
      </c>
      <c r="BH18">
        <f>E18*BF18/100/BG18</f>
        <v>-6.1758290865246025E-3</v>
      </c>
    </row>
    <row r="19" spans="1:60" x14ac:dyDescent="0.35">
      <c r="A19" s="1" t="s">
        <v>0</v>
      </c>
      <c r="B19" s="1" t="s">
        <v>2958</v>
      </c>
      <c r="K19" s="1">
        <v>2.72</v>
      </c>
    </row>
    <row r="20" spans="1:60" x14ac:dyDescent="0.35">
      <c r="A20" s="1" t="s">
        <v>0</v>
      </c>
      <c r="B20" s="1" t="s">
        <v>2957</v>
      </c>
      <c r="K20" s="1">
        <v>2.72</v>
      </c>
    </row>
    <row r="21" spans="1:60" x14ac:dyDescent="0.35">
      <c r="A21" s="1">
        <v>2</v>
      </c>
      <c r="B21" s="1" t="s">
        <v>2956</v>
      </c>
      <c r="C21" s="1">
        <v>524.50000302866101</v>
      </c>
      <c r="D21" s="1">
        <v>0</v>
      </c>
      <c r="E21">
        <f>(R21-S21*(1000-T21)/(1000-U21))*AO21</f>
        <v>-2.6848902342740977</v>
      </c>
      <c r="F21">
        <f>IF(AZ21&lt;&gt;0,1/(1/AZ21-1/N21),0)</f>
        <v>6.1188904535501027</v>
      </c>
      <c r="G21">
        <f>((BC21-AP21/2)*S21-E21)/(BC21+AP21/2)</f>
        <v>389.36910540486093</v>
      </c>
      <c r="H21">
        <f>AP21*1000</f>
        <v>25.292637271491149</v>
      </c>
      <c r="I21">
        <f>(AU21-BA21)</f>
        <v>0.85024960894457502</v>
      </c>
      <c r="J21">
        <f>(P21+AT21*D21)</f>
        <v>30.497671127319336</v>
      </c>
      <c r="K21" s="1"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31.949535369873047</v>
      </c>
      <c r="P21" s="1">
        <v>30.497671127319336</v>
      </c>
      <c r="Q21" s="1">
        <v>32.115833282470703</v>
      </c>
      <c r="R21" s="1">
        <v>400.14877319335938</v>
      </c>
      <c r="S21" s="1">
        <v>393.5657958984375</v>
      </c>
      <c r="T21" s="1">
        <v>17.880111694335938</v>
      </c>
      <c r="U21" s="1">
        <v>39.87115478515625</v>
      </c>
      <c r="V21" s="1">
        <v>33.279613494873047</v>
      </c>
      <c r="W21" s="1">
        <v>74.210762023925781</v>
      </c>
      <c r="X21" s="1">
        <v>300.36318969726563</v>
      </c>
      <c r="Y21" s="1">
        <v>25.045251846313477</v>
      </c>
      <c r="Z21" s="1">
        <v>3.430073382332921E-3</v>
      </c>
      <c r="AA21" s="1">
        <v>88.623374938964844</v>
      </c>
      <c r="AB21" s="1">
        <v>6.487452507019043</v>
      </c>
      <c r="AC21" s="1">
        <v>0.49704870581626892</v>
      </c>
      <c r="AD21" s="1">
        <v>5.1770336925983429E-2</v>
      </c>
      <c r="AE21" s="1">
        <v>1.7087323591113091E-2</v>
      </c>
      <c r="AF21" s="1">
        <v>3.5291507840156555E-2</v>
      </c>
      <c r="AG21" s="1">
        <v>7.3786498978734016E-3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1.104276432710535</v>
      </c>
      <c r="AP21">
        <f>(U21-T21)/(1000-U21)*AO21</f>
        <v>2.5292637271491149E-2</v>
      </c>
      <c r="AQ21">
        <f>(P21+273.15)</f>
        <v>303.64767112731931</v>
      </c>
      <c r="AR21">
        <f>(O21+273.15)</f>
        <v>305.09953536987302</v>
      </c>
      <c r="AS21">
        <f>(Y21*AK21+Z21*AL21)*AM21</f>
        <v>4.0072402058413559</v>
      </c>
      <c r="AT21">
        <f>((AS21+0.00000010773*(AR21^4-AQ21^4))-AP21*44100)/(L21*0.92*2*29.3+0.00000043092*AQ21^3)</f>
        <v>-8.5821490588216633</v>
      </c>
      <c r="AU21">
        <f>0.61365*EXP(17.502*J21/(240.97+J21))</f>
        <v>4.3837659087189795</v>
      </c>
      <c r="AV21">
        <f>AU21*1000/AA21</f>
        <v>49.465120367375889</v>
      </c>
      <c r="AW21">
        <f>(AV21-U21)</f>
        <v>9.5939655822196386</v>
      </c>
      <c r="AX21">
        <f>IF(D21,P21,(O21+P21)/2)</f>
        <v>31.223603248596191</v>
      </c>
      <c r="AY21">
        <f>0.61365*EXP(17.502*AX21/(240.97+AX21))</f>
        <v>4.5692156400204835</v>
      </c>
      <c r="AZ21">
        <f>IF(AW21&lt;&gt;0,(1000-(AV21+U21)/2)/AW21*AP21,0)</f>
        <v>2.5185479417356134</v>
      </c>
      <c r="BA21">
        <f>U21*AA21/1000</f>
        <v>3.5335162997744045</v>
      </c>
      <c r="BB21">
        <f>(AY21-BA21)</f>
        <v>1.035699340246079</v>
      </c>
      <c r="BC21">
        <f>1/(1.6/F21+1.37/N21)</f>
        <v>1.71953447834637</v>
      </c>
      <c r="BD21">
        <f>G21*AA21*0.001</f>
        <v>34.50720421794432</v>
      </c>
      <c r="BE21">
        <f>G21/S21</f>
        <v>0.98933674994800724</v>
      </c>
      <c r="BF21">
        <f>(1-AP21*AA21/AU21/F21)*100</f>
        <v>91.643539446941901</v>
      </c>
      <c r="BG21">
        <f>(S21-E21/(N21/1.35))</f>
        <v>394.4125966248352</v>
      </c>
      <c r="BH21">
        <f>E21*BF21/100/BG21</f>
        <v>-6.2384631272173214E-3</v>
      </c>
    </row>
    <row r="22" spans="1:60" x14ac:dyDescent="0.35">
      <c r="A22" s="1" t="s">
        <v>0</v>
      </c>
      <c r="B22" s="1" t="s">
        <v>2955</v>
      </c>
      <c r="K22" s="1">
        <v>2.72</v>
      </c>
    </row>
    <row r="23" spans="1:60" x14ac:dyDescent="0.35">
      <c r="A23" s="1" t="s">
        <v>0</v>
      </c>
      <c r="B23" s="1" t="s">
        <v>2954</v>
      </c>
      <c r="K23" s="1">
        <v>2.72</v>
      </c>
    </row>
    <row r="24" spans="1:60" x14ac:dyDescent="0.35">
      <c r="A24" s="1">
        <v>3</v>
      </c>
      <c r="B24" s="1" t="s">
        <v>2953</v>
      </c>
      <c r="C24" s="1">
        <v>730.50000302866101</v>
      </c>
      <c r="D24" s="1">
        <v>0</v>
      </c>
      <c r="E24">
        <f>(R24-S24*(1000-T24)/(1000-U24))*AO24</f>
        <v>-2.4724283162664586</v>
      </c>
      <c r="F24">
        <f>IF(AZ24&lt;&gt;0,1/(1/AZ24-1/N24),0)</f>
        <v>5.6109343442340789</v>
      </c>
      <c r="G24">
        <f>((BC24-AP24/2)*S24-E24)/(BC24+AP24/2)</f>
        <v>389.44046754620149</v>
      </c>
      <c r="H24">
        <f>AP24*1000</f>
        <v>24.37344570833644</v>
      </c>
      <c r="I24">
        <f>(AU24-BA24)</f>
        <v>0.85030482009119179</v>
      </c>
      <c r="J24">
        <f>(P24+AT24*D24)</f>
        <v>30.324302673339844</v>
      </c>
      <c r="K24" s="1"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31.836183547973633</v>
      </c>
      <c r="P24" s="1">
        <v>30.324302673339844</v>
      </c>
      <c r="Q24" s="1">
        <v>32.033187866210938</v>
      </c>
      <c r="R24" s="1">
        <v>400.17251586914063</v>
      </c>
      <c r="S24" s="1">
        <v>393.720458984375</v>
      </c>
      <c r="T24" s="1">
        <v>18.176858901977539</v>
      </c>
      <c r="U24" s="1">
        <v>39.382339477539063</v>
      </c>
      <c r="V24" s="1">
        <v>34.049461364746094</v>
      </c>
      <c r="W24" s="1">
        <v>73.772232055664063</v>
      </c>
      <c r="X24" s="1">
        <v>300.32278442382813</v>
      </c>
      <c r="Y24" s="1">
        <v>49.685211181640625</v>
      </c>
      <c r="Z24" s="1">
        <v>0.15549778938293457</v>
      </c>
      <c r="AA24" s="1">
        <v>88.622322082519531</v>
      </c>
      <c r="AB24" s="1">
        <v>6.5063047409057617</v>
      </c>
      <c r="AC24" s="1">
        <v>0.50313335657119751</v>
      </c>
      <c r="AD24" s="1">
        <v>8.2140430808067322E-2</v>
      </c>
      <c r="AE24" s="1">
        <v>7.6387510634958744E-3</v>
      </c>
      <c r="AF24" s="1">
        <v>4.589703306555748E-2</v>
      </c>
      <c r="AG24" s="1">
        <v>1.0650225915014744E-2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1.1041278839111324</v>
      </c>
      <c r="AP24">
        <f>(U24-T24)/(1000-U24)*AO24</f>
        <v>2.4373445708336442E-2</v>
      </c>
      <c r="AQ24">
        <f>(P24+273.15)</f>
        <v>303.47430267333982</v>
      </c>
      <c r="AR24">
        <f>(O24+273.15)</f>
        <v>304.98618354797361</v>
      </c>
      <c r="AS24">
        <f>(Y24*AK24+Z24*AL24)*AM24</f>
        <v>7.9496336113743382</v>
      </c>
      <c r="AT24">
        <f>((AS24+0.00000010773*(AR24^4-AQ24^4))-AP24*44100)/(L24*0.92*2*29.3+0.00000043092*AQ24^3)</f>
        <v>-8.2289617433646249</v>
      </c>
      <c r="AU24">
        <f>0.61365*EXP(17.502*J24/(240.97+J24))</f>
        <v>4.3404591936327828</v>
      </c>
      <c r="AV24">
        <f>AU24*1000/AA24</f>
        <v>48.977042032268351</v>
      </c>
      <c r="AW24">
        <f>(AV24-U24)</f>
        <v>9.5947025547292881</v>
      </c>
      <c r="AX24">
        <f>IF(D24,P24,(O24+P24)/2)</f>
        <v>31.080243110656738</v>
      </c>
      <c r="AY24">
        <f>0.61365*EXP(17.502*AX24/(240.97+AX24))</f>
        <v>4.5320602431055166</v>
      </c>
      <c r="AZ24">
        <f>IF(AW24&lt;&gt;0,(1000-(AV24+U24)/2)/AW24*AP24,0)</f>
        <v>2.4280726037544174</v>
      </c>
      <c r="BA24">
        <f>U24*AA24/1000</f>
        <v>3.490154373541591</v>
      </c>
      <c r="BB24">
        <f>(AY24-BA24)</f>
        <v>1.0419058695639256</v>
      </c>
      <c r="BC24">
        <f>1/(1.6/F24+1.37/N24)</f>
        <v>1.6522782691811357</v>
      </c>
      <c r="BD24">
        <f>G24*AA24*0.001</f>
        <v>34.513118546846464</v>
      </c>
      <c r="BE24">
        <f>G24/S24</f>
        <v>0.98912936490723902</v>
      </c>
      <c r="BF24">
        <f>(1-AP24*AA24/AU24/F24)*100</f>
        <v>91.130703142247981</v>
      </c>
      <c r="BG24">
        <f>(S24-E24/(N24/1.35))</f>
        <v>394.50025030226726</v>
      </c>
      <c r="BH24">
        <f>E24*BF24/100/BG24</f>
        <v>-5.7113811906970976E-3</v>
      </c>
    </row>
    <row r="25" spans="1:60" x14ac:dyDescent="0.35">
      <c r="A25" s="1" t="s">
        <v>0</v>
      </c>
      <c r="B25" s="1" t="s">
        <v>2952</v>
      </c>
      <c r="K25" s="1">
        <v>2.72</v>
      </c>
    </row>
    <row r="26" spans="1:60" x14ac:dyDescent="0.35">
      <c r="A26" s="1" t="s">
        <v>0</v>
      </c>
      <c r="B26" s="1" t="s">
        <v>2951</v>
      </c>
      <c r="K26" s="1">
        <v>2.72</v>
      </c>
    </row>
    <row r="27" spans="1:60" x14ac:dyDescent="0.35">
      <c r="A27" s="1">
        <v>4</v>
      </c>
      <c r="B27" s="1" t="s">
        <v>2950</v>
      </c>
      <c r="C27" s="1">
        <v>935.50000302866101</v>
      </c>
      <c r="D27" s="1">
        <v>0</v>
      </c>
      <c r="E27">
        <f>(R27-S27*(1000-T27)/(1000-U27))*AO27</f>
        <v>-2.4575020418963507</v>
      </c>
      <c r="F27">
        <f>IF(AZ27&lt;&gt;0,1/(1/AZ27-1/N27),0)</f>
        <v>5.3888301892217756</v>
      </c>
      <c r="G27">
        <f>((BC27-AP27/2)*S27-E27)/(BC27+AP27/2)</f>
        <v>389.53698412213345</v>
      </c>
      <c r="H27">
        <f>AP27*1000</f>
        <v>23.902706335925583</v>
      </c>
      <c r="I27">
        <f>(AU27-BA27)</f>
        <v>0.84884171347548243</v>
      </c>
      <c r="J27">
        <f>(P27+AT27*D27)</f>
        <v>30.273015975952148</v>
      </c>
      <c r="K27" s="1"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31.757453918457031</v>
      </c>
      <c r="P27" s="1">
        <v>30.273015975952148</v>
      </c>
      <c r="Q27" s="1">
        <v>31.956802368164063</v>
      </c>
      <c r="R27" s="1">
        <v>400.09487915039063</v>
      </c>
      <c r="S27" s="1">
        <v>393.79684448242188</v>
      </c>
      <c r="T27" s="1">
        <v>18.462347030639648</v>
      </c>
      <c r="U27" s="1">
        <v>39.256591796875</v>
      </c>
      <c r="V27" s="1">
        <v>34.737613677978516</v>
      </c>
      <c r="W27" s="1">
        <v>73.862785339355469</v>
      </c>
      <c r="X27" s="1">
        <v>300.38638305664063</v>
      </c>
      <c r="Y27" s="1">
        <v>100.33393096923828</v>
      </c>
      <c r="Z27" s="1">
        <v>1.6007209196686745E-2</v>
      </c>
      <c r="AA27" s="1">
        <v>88.618949890136719</v>
      </c>
      <c r="AB27" s="1">
        <v>6.6293606758117676</v>
      </c>
      <c r="AC27" s="1">
        <v>0.5056115984916687</v>
      </c>
      <c r="AD27" s="1">
        <v>4.0554437786340714E-2</v>
      </c>
      <c r="AE27" s="1">
        <v>3.121411195024848E-3</v>
      </c>
      <c r="AF27" s="1">
        <v>1.8587889149785042E-2</v>
      </c>
      <c r="AG27" s="1">
        <v>1.2568529695272446E-2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1.1043617024141197</v>
      </c>
      <c r="AP27">
        <f>(U27-T27)/(1000-U27)*AO27</f>
        <v>2.3902706335925582E-2</v>
      </c>
      <c r="AQ27">
        <f>(P27+273.15)</f>
        <v>303.42301597595213</v>
      </c>
      <c r="AR27">
        <f>(O27+273.15)</f>
        <v>304.90745391845701</v>
      </c>
      <c r="AS27">
        <f>(Y27*AK27+Z27*AL27)*AM27</f>
        <v>16.053428596256026</v>
      </c>
      <c r="AT27">
        <f>((AS27+0.00000010773*(AR27^4-AQ27^4))-AP27*44100)/(L27*0.92*2*29.3+0.00000043092*AQ27^3)</f>
        <v>-8.0055360261996835</v>
      </c>
      <c r="AU27">
        <f>0.61365*EXP(17.502*J27/(240.97+J27))</f>
        <v>4.3277196547803003</v>
      </c>
      <c r="AV27">
        <f>AU27*1000/AA27</f>
        <v>48.835149368678934</v>
      </c>
      <c r="AW27">
        <f>(AV27-U27)</f>
        <v>9.578557571803934</v>
      </c>
      <c r="AX27">
        <f>IF(D27,P27,(O27+P27)/2)</f>
        <v>31.01523494720459</v>
      </c>
      <c r="AY27">
        <f>0.61365*EXP(17.502*AX27/(240.97+AX27))</f>
        <v>4.515298644631411</v>
      </c>
      <c r="AZ27">
        <f>IF(AW27&lt;&gt;0,(1000-(AV27+U27)/2)/AW27*AP27,0)</f>
        <v>2.385525237467665</v>
      </c>
      <c r="BA27">
        <f>U27*AA27/1000</f>
        <v>3.4788779413048179</v>
      </c>
      <c r="BB27">
        <f>(AY27-BA27)</f>
        <v>1.0364207033265931</v>
      </c>
      <c r="BC27">
        <f>1/(1.6/F27+1.37/N27)</f>
        <v>1.6208036433620603</v>
      </c>
      <c r="BD27">
        <f>G27*AA27*0.001</f>
        <v>34.520358476274325</v>
      </c>
      <c r="BE27">
        <f>G27/S27</f>
        <v>0.98918259396951924</v>
      </c>
      <c r="BF27">
        <f>(1-AP27*AA27/AU27/F27)*100</f>
        <v>90.917193607106611</v>
      </c>
      <c r="BG27">
        <f>(S27-E27/(N27/1.35))</f>
        <v>394.57192812928253</v>
      </c>
      <c r="BH27">
        <f>E27*BF27/100/BG27</f>
        <v>-5.6625718406339122E-3</v>
      </c>
    </row>
    <row r="28" spans="1:60" x14ac:dyDescent="0.35">
      <c r="A28" s="1" t="s">
        <v>0</v>
      </c>
      <c r="B28" s="1" t="s">
        <v>2949</v>
      </c>
      <c r="K28" s="1">
        <v>2.72</v>
      </c>
    </row>
    <row r="29" spans="1:60" x14ac:dyDescent="0.35">
      <c r="A29" s="1" t="s">
        <v>0</v>
      </c>
      <c r="B29" s="1" t="s">
        <v>2948</v>
      </c>
      <c r="K29" s="1">
        <v>2.72</v>
      </c>
    </row>
    <row r="30" spans="1:60" x14ac:dyDescent="0.35">
      <c r="A30" s="1">
        <v>5</v>
      </c>
      <c r="B30" s="1" t="s">
        <v>2947</v>
      </c>
      <c r="C30" s="1">
        <v>1141.500003028661</v>
      </c>
      <c r="D30" s="1">
        <v>0</v>
      </c>
      <c r="E30">
        <f>(R30-S30*(1000-T30)/(1000-U30))*AO30</f>
        <v>-2.1173170905272625</v>
      </c>
      <c r="F30">
        <f>IF(AZ30&lt;&gt;0,1/(1/AZ30-1/N30),0)</f>
        <v>5.451664353020087</v>
      </c>
      <c r="G30">
        <f>((BC30-AP30/2)*S30-E30)/(BC30+AP30/2)</f>
        <v>389.09965517293926</v>
      </c>
      <c r="H30">
        <f>AP30*1000</f>
        <v>23.607826886030342</v>
      </c>
      <c r="I30">
        <f>(AU30-BA30)</f>
        <v>0.83406454364006466</v>
      </c>
      <c r="J30">
        <f>(P30+AT30*D30)</f>
        <v>30.215961456298828</v>
      </c>
      <c r="K30" s="1"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31.699140548706055</v>
      </c>
      <c r="P30" s="1">
        <v>30.215961456298828</v>
      </c>
      <c r="Q30" s="1">
        <v>31.898271560668945</v>
      </c>
      <c r="R30" s="1">
        <v>399.96359252929688</v>
      </c>
      <c r="S30" s="1">
        <v>393.46820068359375</v>
      </c>
      <c r="T30" s="1">
        <v>18.725896835327148</v>
      </c>
      <c r="U30" s="1">
        <v>39.268089294433594</v>
      </c>
      <c r="V30" s="1">
        <v>35.346393585205078</v>
      </c>
      <c r="W30" s="1">
        <v>74.121162414550781</v>
      </c>
      <c r="X30" s="1">
        <v>300.31729125976563</v>
      </c>
      <c r="Y30" s="1">
        <v>150.84846496582031</v>
      </c>
      <c r="Z30" s="1">
        <v>9.1470805928111076E-3</v>
      </c>
      <c r="AA30" s="1">
        <v>88.609382629394531</v>
      </c>
      <c r="AB30" s="1">
        <v>6.5354337692260742</v>
      </c>
      <c r="AC30" s="1">
        <v>0.51374739408493042</v>
      </c>
      <c r="AD30" s="1">
        <v>6.9496311247348785E-2</v>
      </c>
      <c r="AE30" s="1">
        <v>6.0066678561270237E-3</v>
      </c>
      <c r="AF30" s="1">
        <v>4.6962052583694458E-2</v>
      </c>
      <c r="AG30" s="1">
        <v>1.5079223550856113E-2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1.1041076884550205</v>
      </c>
      <c r="AP30">
        <f>(U30-T30)/(1000-U30)*AO30</f>
        <v>2.3607826886030341E-2</v>
      </c>
      <c r="AQ30">
        <f>(P30+273.15)</f>
        <v>303.36596145629881</v>
      </c>
      <c r="AR30">
        <f>(O30+273.15)</f>
        <v>304.84914054870603</v>
      </c>
      <c r="AS30">
        <f>(Y30*AK30+Z30*AL30)*AM30</f>
        <v>24.1357538550551</v>
      </c>
      <c r="AT30">
        <f>((AS30+0.00000010773*(AR30^4-AQ30^4))-AP30*44100)/(L30*0.92*2*29.3+0.00000043092*AQ30^3)</f>
        <v>-7.8406640224416897</v>
      </c>
      <c r="AU30">
        <f>0.61365*EXP(17.502*J30/(240.97+J30))</f>
        <v>4.3135856930557619</v>
      </c>
      <c r="AV30">
        <f>AU30*1000/AA30</f>
        <v>48.680913522410769</v>
      </c>
      <c r="AW30">
        <f>(AV30-U30)</f>
        <v>9.4128242279771754</v>
      </c>
      <c r="AX30">
        <f>IF(D30,P30,(O30+P30)/2)</f>
        <v>30.957551002502441</v>
      </c>
      <c r="AY30">
        <f>0.61365*EXP(17.502*AX30/(240.97+AX30))</f>
        <v>4.5004707504959125</v>
      </c>
      <c r="AZ30">
        <f>IF(AW30&lt;&gt;0,(1000-(AV30+U30)/2)/AW30*AP30,0)</f>
        <v>2.3977590490108471</v>
      </c>
      <c r="BA30">
        <f>U30*AA30/1000</f>
        <v>3.4795211494156972</v>
      </c>
      <c r="BB30">
        <f>(AY30-BA30)</f>
        <v>1.0209496010802153</v>
      </c>
      <c r="BC30">
        <f>1/(1.6/F30+1.37/N30)</f>
        <v>1.6298436461115151</v>
      </c>
      <c r="BD30">
        <f>G30*AA30*0.001</f>
        <v>34.477880226184446</v>
      </c>
      <c r="BE30">
        <f>G30/S30</f>
        <v>0.98889733527877277</v>
      </c>
      <c r="BF30">
        <f>(1-AP30*AA30/AU30/F30)*100</f>
        <v>91.104544672046401</v>
      </c>
      <c r="BG30">
        <f>(S30-E30/(N30/1.35))</f>
        <v>394.13599172673764</v>
      </c>
      <c r="BH30">
        <f>E30*BF30/100/BG30</f>
        <v>-4.8941790018651168E-3</v>
      </c>
    </row>
    <row r="31" spans="1:60" x14ac:dyDescent="0.35">
      <c r="A31" s="1" t="s">
        <v>0</v>
      </c>
      <c r="B31" s="1" t="s">
        <v>2946</v>
      </c>
      <c r="K31" s="1">
        <v>2.72</v>
      </c>
    </row>
    <row r="32" spans="1:60" x14ac:dyDescent="0.35">
      <c r="A32" s="1" t="s">
        <v>0</v>
      </c>
      <c r="B32" s="1" t="s">
        <v>2945</v>
      </c>
      <c r="K32" s="1">
        <v>2.72</v>
      </c>
    </row>
    <row r="33" spans="1:60" x14ac:dyDescent="0.35">
      <c r="A33" s="1">
        <v>6</v>
      </c>
      <c r="B33" s="1" t="s">
        <v>2944</v>
      </c>
      <c r="C33" s="1">
        <v>1348.0000030174851</v>
      </c>
      <c r="D33" s="1">
        <v>0</v>
      </c>
      <c r="E33">
        <f>(R33-S33*(1000-T33)/(1000-U33))*AO33</f>
        <v>-1.6326292357582344</v>
      </c>
      <c r="F33">
        <f>IF(AZ33&lt;&gt;0,1/(1/AZ33-1/N33),0)</f>
        <v>5.642671948210749</v>
      </c>
      <c r="G33">
        <f>((BC33-AP33/2)*S33-E33)/(BC33+AP33/2)</f>
        <v>388.50572729784182</v>
      </c>
      <c r="H33">
        <f>AP33*1000</f>
        <v>23.611295021865075</v>
      </c>
      <c r="I33">
        <f>(AU33-BA33)</f>
        <v>0.82159619254169947</v>
      </c>
      <c r="J33">
        <f>(P33+AT33*D33)</f>
        <v>30.250932693481445</v>
      </c>
      <c r="K33" s="1"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31.672407150268555</v>
      </c>
      <c r="P33" s="1">
        <v>30.250932693481445</v>
      </c>
      <c r="Q33" s="1">
        <v>31.862749099731445</v>
      </c>
      <c r="R33" s="1">
        <v>400.01577758789063</v>
      </c>
      <c r="S33" s="1">
        <v>393.08999633789063</v>
      </c>
      <c r="T33" s="1">
        <v>18.97283935546875</v>
      </c>
      <c r="U33" s="1">
        <v>39.50775146484375</v>
      </c>
      <c r="V33" s="1">
        <v>35.865741729736328</v>
      </c>
      <c r="W33" s="1">
        <v>74.68438720703125</v>
      </c>
      <c r="X33" s="1">
        <v>300.3929443359375</v>
      </c>
      <c r="Y33" s="1">
        <v>300.4013671875</v>
      </c>
      <c r="Z33" s="1">
        <v>7.889188826084137E-2</v>
      </c>
      <c r="AA33" s="1">
        <v>88.606613159179688</v>
      </c>
      <c r="AB33" s="1">
        <v>6.5659575462341309</v>
      </c>
      <c r="AC33" s="1">
        <v>0.50264793634414673</v>
      </c>
      <c r="AD33" s="1">
        <v>4.4675096869468689E-2</v>
      </c>
      <c r="AE33" s="1">
        <v>5.2574272267520428E-3</v>
      </c>
      <c r="AF33" s="1">
        <v>3.0104354023933411E-2</v>
      </c>
      <c r="AG33" s="1">
        <v>1.8316781148314476E-2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1.1043858247644758</v>
      </c>
      <c r="AP33">
        <f>(U33-T33)/(1000-U33)*AO33</f>
        <v>2.3611295021865077E-2</v>
      </c>
      <c r="AQ33">
        <f>(P33+273.15)</f>
        <v>303.40093269348142</v>
      </c>
      <c r="AR33">
        <f>(O33+273.15)</f>
        <v>304.82240715026853</v>
      </c>
      <c r="AS33">
        <f>(Y33*AK33+Z33*AL33)*AM33</f>
        <v>48.064217675680993</v>
      </c>
      <c r="AT33">
        <f>((AS33+0.00000010773*(AR33^4-AQ33^4))-AP33*44100)/(L33*0.92*2*29.3+0.00000043092*AQ33^3)</f>
        <v>-7.6596742209421729</v>
      </c>
      <c r="AU33">
        <f>0.61365*EXP(17.502*J33/(240.97+J33))</f>
        <v>4.3222442433761241</v>
      </c>
      <c r="AV33">
        <f>AU33*1000/AA33</f>
        <v>48.780154090883876</v>
      </c>
      <c r="AW33">
        <f>(AV33-U33)</f>
        <v>9.272402626040126</v>
      </c>
      <c r="AX33">
        <f>IF(D33,P33,(O33+P33)/2)</f>
        <v>30.961669921875</v>
      </c>
      <c r="AY33">
        <f>0.61365*EXP(17.502*AX33/(240.97+AX33))</f>
        <v>4.5015281276035708</v>
      </c>
      <c r="AZ33">
        <f>IF(AW33&lt;&gt;0,(1000-(AV33+U33)/2)/AW33*AP33,0)</f>
        <v>2.4339968872807645</v>
      </c>
      <c r="BA33">
        <f>U33*AA33/1000</f>
        <v>3.5006480508344247</v>
      </c>
      <c r="BB33">
        <f>(AY33-BA33)</f>
        <v>1.0008800767691461</v>
      </c>
      <c r="BC33">
        <f>1/(1.6/F33+1.37/N33)</f>
        <v>1.6566685565767931</v>
      </c>
      <c r="BD33">
        <f>G33*AA33*0.001</f>
        <v>34.424176688805623</v>
      </c>
      <c r="BE33">
        <f>G33/S33</f>
        <v>0.98833786389183942</v>
      </c>
      <c r="BF33">
        <f>(1-AP33*AA33/AU33/F33)*100</f>
        <v>91.421885522683183</v>
      </c>
      <c r="BG33">
        <f>(S33-E33/(N33/1.35))</f>
        <v>393.60491929642711</v>
      </c>
      <c r="BH33">
        <f>E33*BF33/100/BG33</f>
        <v>-3.7920776843763885E-3</v>
      </c>
    </row>
    <row r="34" spans="1:60" x14ac:dyDescent="0.35">
      <c r="A34" s="1" t="s">
        <v>0</v>
      </c>
      <c r="B34" s="1" t="s">
        <v>2943</v>
      </c>
      <c r="K34" s="1">
        <v>2.72</v>
      </c>
    </row>
    <row r="35" spans="1:60" x14ac:dyDescent="0.35">
      <c r="A35" s="1" t="s">
        <v>0</v>
      </c>
      <c r="B35" s="1" t="s">
        <v>2942</v>
      </c>
      <c r="K35" s="1">
        <v>2.72</v>
      </c>
    </row>
    <row r="36" spans="1:60" x14ac:dyDescent="0.35">
      <c r="A36" s="1">
        <v>7</v>
      </c>
      <c r="B36" s="1" t="s">
        <v>2941</v>
      </c>
      <c r="C36" s="1">
        <v>1554.0000030174851</v>
      </c>
      <c r="D36" s="1">
        <v>0</v>
      </c>
      <c r="E36">
        <f>(R36-S36*(1000-T36)/(1000-U36))*AO36</f>
        <v>-1.1889667120797673</v>
      </c>
      <c r="F36">
        <f>IF(AZ36&lt;&gt;0,1/(1/AZ36-1/N36),0)</f>
        <v>6.0947224712285886</v>
      </c>
      <c r="G36">
        <f>((BC36-AP36/2)*S36-E36)/(BC36+AP36/2)</f>
        <v>387.84966743487382</v>
      </c>
      <c r="H36">
        <f>AP36*1000</f>
        <v>23.863444818473898</v>
      </c>
      <c r="I36">
        <f>(AU36-BA36)</f>
        <v>0.80350444068557181</v>
      </c>
      <c r="J36">
        <f>(P36+AT36*D36)</f>
        <v>30.339508056640625</v>
      </c>
      <c r="K36" s="1"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31.674921035766602</v>
      </c>
      <c r="P36" s="1">
        <v>30.339508056640625</v>
      </c>
      <c r="Q36" s="1">
        <v>31.8529052734375</v>
      </c>
      <c r="R36" s="1">
        <v>399.99029541015625</v>
      </c>
      <c r="S36" s="1">
        <v>392.58200073242188</v>
      </c>
      <c r="T36" s="1">
        <v>19.210336685180664</v>
      </c>
      <c r="U36" s="1">
        <v>39.960403442382813</v>
      </c>
      <c r="V36" s="1">
        <v>36.309341430664063</v>
      </c>
      <c r="W36" s="1">
        <v>75.528915405273438</v>
      </c>
      <c r="X36" s="1">
        <v>300.31130981445313</v>
      </c>
      <c r="Y36" s="1">
        <v>500.22528076171875</v>
      </c>
      <c r="Z36" s="1">
        <v>0.15549845993518829</v>
      </c>
      <c r="AA36" s="1">
        <v>88.606163024902344</v>
      </c>
      <c r="AB36" s="1">
        <v>6.6087841987609863</v>
      </c>
      <c r="AC36" s="1">
        <v>0.49488866329193115</v>
      </c>
      <c r="AD36" s="1">
        <v>5.0037138164043427E-2</v>
      </c>
      <c r="AE36" s="1">
        <v>8.1896521151065826E-3</v>
      </c>
      <c r="AF36" s="1">
        <v>5.1546145230531693E-2</v>
      </c>
      <c r="AG36" s="1">
        <v>1.7817018553614616E-2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1.104085697847254</v>
      </c>
      <c r="AP36">
        <f>(U36-T36)/(1000-U36)*AO36</f>
        <v>2.3863444818473897E-2</v>
      </c>
      <c r="AQ36">
        <f>(P36+273.15)</f>
        <v>303.4895080566406</v>
      </c>
      <c r="AR36">
        <f>(O36+273.15)</f>
        <v>304.82492103576658</v>
      </c>
      <c r="AS36">
        <f>(Y36*AK36+Z36*AL36)*AM36</f>
        <v>80.03604313292999</v>
      </c>
      <c r="AT36">
        <f>((AS36+0.00000010773*(AR36^4-AQ36^4))-AP36*44100)/(L36*0.92*2*29.3+0.00000043092*AQ36^3)</f>
        <v>-7.5035295712738508</v>
      </c>
      <c r="AU36">
        <f>0.61365*EXP(17.502*J36/(240.97+J36))</f>
        <v>4.344242462642212</v>
      </c>
      <c r="AV36">
        <f>AU36*1000/AA36</f>
        <v>49.028671531813004</v>
      </c>
      <c r="AW36">
        <f>(AV36-U36)</f>
        <v>9.068268089430191</v>
      </c>
      <c r="AX36">
        <f>IF(D36,P36,(O36+P36)/2)</f>
        <v>31.007214546203613</v>
      </c>
      <c r="AY36">
        <f>0.61365*EXP(17.502*AX36/(240.97+AX36))</f>
        <v>4.5132344241663223</v>
      </c>
      <c r="AZ36">
        <f>IF(AW36&lt;&gt;0,(1000-(AV36+U36)/2)/AW36*AP36,0)</f>
        <v>2.5144439548500128</v>
      </c>
      <c r="BA36">
        <f>U36*AA36/1000</f>
        <v>3.5407380219566402</v>
      </c>
      <c r="BB36">
        <f>(AY36-BA36)</f>
        <v>0.97249640220968203</v>
      </c>
      <c r="BC36">
        <f>1/(1.6/F36+1.37/N36)</f>
        <v>1.7164740522564079</v>
      </c>
      <c r="BD36">
        <f>G36*AA36*0.001</f>
        <v>34.365870861888588</v>
      </c>
      <c r="BE36">
        <f>G36/S36</f>
        <v>0.98794561826900074</v>
      </c>
      <c r="BF36">
        <f>(1-AP36*AA36/AU36/F36)*100</f>
        <v>92.014004220194806</v>
      </c>
      <c r="BG36">
        <f>(S36-E36/(N36/1.35))</f>
        <v>392.95699478715056</v>
      </c>
      <c r="BH36">
        <f>E36*BF36/100/BG36</f>
        <v>-2.7840600756384912E-3</v>
      </c>
    </row>
    <row r="37" spans="1:60" x14ac:dyDescent="0.35">
      <c r="A37" s="1" t="s">
        <v>0</v>
      </c>
      <c r="B37" s="1" t="s">
        <v>2940</v>
      </c>
      <c r="K37" s="1">
        <v>2.72</v>
      </c>
    </row>
    <row r="38" spans="1:60" x14ac:dyDescent="0.35">
      <c r="A38" s="1" t="s">
        <v>0</v>
      </c>
      <c r="B38" s="1" t="s">
        <v>2939</v>
      </c>
      <c r="K38" s="1">
        <v>2.72</v>
      </c>
    </row>
    <row r="39" spans="1:60" x14ac:dyDescent="0.35">
      <c r="A39" s="1">
        <v>8</v>
      </c>
      <c r="B39" s="1" t="s">
        <v>2938</v>
      </c>
      <c r="C39" s="1">
        <v>1760.0000030174851</v>
      </c>
      <c r="D39" s="1">
        <v>0</v>
      </c>
      <c r="E39">
        <f>(R39-S39*(1000-T39)/(1000-U39))*AO39</f>
        <v>-1.1271821409275231</v>
      </c>
      <c r="F39">
        <f>IF(AZ39&lt;&gt;0,1/(1/AZ39-1/N39),0)</f>
        <v>6.8866904141862957</v>
      </c>
      <c r="G39">
        <f>((BC39-AP39/2)*S39-E39)/(BC39+AP39/2)</f>
        <v>387.70179973838378</v>
      </c>
      <c r="H39">
        <f>AP39*1000</f>
        <v>24.328781639665461</v>
      </c>
      <c r="I39">
        <f>(AU39-BA39)</f>
        <v>0.7798642792996926</v>
      </c>
      <c r="J39">
        <f>(P39+AT39*D39)</f>
        <v>30.46485710144043</v>
      </c>
      <c r="K39" s="1"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31.700448989868164</v>
      </c>
      <c r="P39" s="1">
        <v>30.46485710144043</v>
      </c>
      <c r="Q39" s="1">
        <v>31.861509323120117</v>
      </c>
      <c r="R39" s="1">
        <v>399.94381713867188</v>
      </c>
      <c r="S39" s="1">
        <v>392.32058715820313</v>
      </c>
      <c r="T39" s="1">
        <v>19.443740844726563</v>
      </c>
      <c r="U39" s="1">
        <v>40.582710266113281</v>
      </c>
      <c r="V39" s="1">
        <v>36.695247650146484</v>
      </c>
      <c r="W39" s="1">
        <v>76.589820861816406</v>
      </c>
      <c r="X39" s="1">
        <v>300.33987426757813</v>
      </c>
      <c r="Y39" s="1">
        <v>749.05633544921875</v>
      </c>
      <c r="Z39" s="1">
        <v>7.5461067259311676E-2</v>
      </c>
      <c r="AA39" s="1">
        <v>88.601181030273438</v>
      </c>
      <c r="AB39" s="1">
        <v>6.7003092765808105</v>
      </c>
      <c r="AC39" s="1">
        <v>0.4830455482006073</v>
      </c>
      <c r="AD39" s="1">
        <v>5.7270757853984833E-2</v>
      </c>
      <c r="AE39" s="1">
        <v>1.0173278860747814E-2</v>
      </c>
      <c r="AF39" s="1">
        <v>6.383863091468811E-2</v>
      </c>
      <c r="AG39" s="1">
        <v>2.0427178591489792E-2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1.1041907142190368</v>
      </c>
      <c r="AP39">
        <f>(U39-T39)/(1000-U39)*AO39</f>
        <v>2.432878163966546E-2</v>
      </c>
      <c r="AQ39">
        <f>(P39+273.15)</f>
        <v>303.61485710144041</v>
      </c>
      <c r="AR39">
        <f>(O39+273.15)</f>
        <v>304.85044898986814</v>
      </c>
      <c r="AS39">
        <f>(Y39*AK39+Z39*AL39)*AM39</f>
        <v>119.84901099304079</v>
      </c>
      <c r="AT39">
        <f>((AS39+0.00000010773*(AR39^4-AQ39^4))-AP39*44100)/(L39*0.92*2*29.3+0.00000043092*AQ39^3)</f>
        <v>-7.3606842590996111</v>
      </c>
      <c r="AU39">
        <f>0.61365*EXP(17.502*J39/(240.97+J39))</f>
        <v>4.3755403382867319</v>
      </c>
      <c r="AV39">
        <f>AU39*1000/AA39</f>
        <v>49.384672838522185</v>
      </c>
      <c r="AW39">
        <f>(AV39-U39)</f>
        <v>8.8019625724089039</v>
      </c>
      <c r="AX39">
        <f>IF(D39,P39,(O39+P39)/2)</f>
        <v>31.082653045654297</v>
      </c>
      <c r="AY39">
        <f>0.61365*EXP(17.502*AX39/(240.97+AX39))</f>
        <v>4.5326826571683032</v>
      </c>
      <c r="AZ39">
        <f>IF(AW39&lt;&gt;0,(1000-(AV39+U39)/2)/AW39*AP39,0)</f>
        <v>2.6396821208232333</v>
      </c>
      <c r="BA39">
        <f>U39*AA39/1000</f>
        <v>3.5956760589870393</v>
      </c>
      <c r="BB39">
        <f>(AY39-BA39)</f>
        <v>0.93700659818126386</v>
      </c>
      <c r="BC39">
        <f>1/(1.6/F39+1.37/N39)</f>
        <v>1.8102835791105574</v>
      </c>
      <c r="BD39">
        <f>G39*AA39*0.001</f>
        <v>34.350837344383365</v>
      </c>
      <c r="BE39">
        <f>G39/S39</f>
        <v>0.9882270072715893</v>
      </c>
      <c r="BF39">
        <f>(1-AP39*AA39/AU39/F39)*100</f>
        <v>92.846515847361218</v>
      </c>
      <c r="BG39">
        <f>(S39-E39/(N39/1.35))</f>
        <v>392.67609467338389</v>
      </c>
      <c r="BH39">
        <f>E39*BF39/100/BG39</f>
        <v>-2.6651720318635296E-3</v>
      </c>
    </row>
    <row r="40" spans="1:60" x14ac:dyDescent="0.35">
      <c r="A40" s="1" t="s">
        <v>0</v>
      </c>
      <c r="B40" s="1" t="s">
        <v>2937</v>
      </c>
      <c r="K40" s="1">
        <v>2.72</v>
      </c>
    </row>
    <row r="41" spans="1:60" x14ac:dyDescent="0.35">
      <c r="A41" s="1" t="s">
        <v>0</v>
      </c>
      <c r="B41" s="1" t="s">
        <v>2936</v>
      </c>
      <c r="K41" s="1">
        <v>2.72</v>
      </c>
    </row>
    <row r="42" spans="1:60" x14ac:dyDescent="0.35">
      <c r="A42" s="1">
        <v>9</v>
      </c>
      <c r="B42" s="1" t="s">
        <v>2935</v>
      </c>
      <c r="C42" s="1">
        <v>1966.5000030063093</v>
      </c>
      <c r="D42" s="1">
        <v>0</v>
      </c>
      <c r="E42">
        <f>(R42-S42*(1000-T42)/(1000-U42))*AO42</f>
        <v>-0.56651227182524766</v>
      </c>
      <c r="F42">
        <f>IF(AZ42&lt;&gt;0,1/(1/AZ42-1/N42),0)</f>
        <v>7.9158494083154372</v>
      </c>
      <c r="G42">
        <f>((BC42-AP42/2)*S42-E42)/(BC42+AP42/2)</f>
        <v>386.91742020600213</v>
      </c>
      <c r="H42">
        <f>AP42*1000</f>
        <v>24.991647606249284</v>
      </c>
      <c r="I42">
        <f>(AU42-BA42)</f>
        <v>0.76064086938315567</v>
      </c>
      <c r="J42">
        <f>(P42+AT42*D42)</f>
        <v>30.663267135620117</v>
      </c>
      <c r="K42" s="1"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31.774482727050781</v>
      </c>
      <c r="P42" s="1">
        <v>30.663267135620117</v>
      </c>
      <c r="Q42" s="1">
        <v>31.909250259399414</v>
      </c>
      <c r="R42" s="1">
        <v>400.05465698242188</v>
      </c>
      <c r="S42" s="1">
        <v>391.7022705078125</v>
      </c>
      <c r="T42" s="1">
        <v>19.667137145996094</v>
      </c>
      <c r="U42" s="1">
        <v>41.364036560058594</v>
      </c>
      <c r="V42" s="1">
        <v>36.960731506347656</v>
      </c>
      <c r="W42" s="1">
        <v>77.73602294921875</v>
      </c>
      <c r="X42" s="1">
        <v>300.3446044921875</v>
      </c>
      <c r="Y42" s="1">
        <v>1000.1126708984375</v>
      </c>
      <c r="Z42" s="1">
        <v>0.13263037800788879</v>
      </c>
      <c r="AA42" s="1">
        <v>88.599700927734375</v>
      </c>
      <c r="AB42" s="1">
        <v>6.7289514541625977</v>
      </c>
      <c r="AC42" s="1">
        <v>0.47069069743156433</v>
      </c>
      <c r="AD42" s="1">
        <v>5.4302923381328583E-2</v>
      </c>
      <c r="AE42" s="1">
        <v>3.9264536462724209E-3</v>
      </c>
      <c r="AF42" s="1">
        <v>2.7533195912837982E-2</v>
      </c>
      <c r="AG42" s="1">
        <v>2.1710509434342384E-2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1.1042081047506891</v>
      </c>
      <c r="AP42">
        <f>(U42-T42)/(1000-U42)*AO42</f>
        <v>2.4991647606249286E-2</v>
      </c>
      <c r="AQ42">
        <f>(P42+273.15)</f>
        <v>303.81326713562009</v>
      </c>
      <c r="AR42">
        <f>(O42+273.15)</f>
        <v>304.92448272705076</v>
      </c>
      <c r="AS42">
        <f>(Y42*AK42+Z42*AL42)*AM42</f>
        <v>160.01802376706837</v>
      </c>
      <c r="AT42">
        <f>((AS42+0.00000010773*(AR42^4-AQ42^4))-AP42*44100)/(L42*0.92*2*29.3+0.00000043092*AQ42^3)</f>
        <v>-7.2852153462468081</v>
      </c>
      <c r="AU42">
        <f>0.61365*EXP(17.502*J42/(240.97+J42))</f>
        <v>4.4254821377682179</v>
      </c>
      <c r="AV42">
        <f>AU42*1000/AA42</f>
        <v>49.949176932073698</v>
      </c>
      <c r="AW42">
        <f>(AV42-U42)</f>
        <v>8.585140372015104</v>
      </c>
      <c r="AX42">
        <f>IF(D42,P42,(O42+P42)/2)</f>
        <v>31.218874931335449</v>
      </c>
      <c r="AY42">
        <f>0.61365*EXP(17.502*AX42/(240.97+AX42))</f>
        <v>4.5679859597929138</v>
      </c>
      <c r="AZ42">
        <f>IF(AW42&lt;&gt;0,(1000-(AV42+U42)/2)/AW42*AP42,0)</f>
        <v>2.7781274092267729</v>
      </c>
      <c r="BA42">
        <f>U42*AA42/1000</f>
        <v>3.6648412683850622</v>
      </c>
      <c r="BB42">
        <f>(AY42-BA42)</f>
        <v>0.90314469140785159</v>
      </c>
      <c r="BC42">
        <f>1/(1.6/F42+1.37/N42)</f>
        <v>1.9149987178305721</v>
      </c>
      <c r="BD42">
        <f>G42*AA42*0.001</f>
        <v>34.280767713982321</v>
      </c>
      <c r="BE42">
        <f>G42/S42</f>
        <v>0.98778447136492942</v>
      </c>
      <c r="BF42">
        <f>(1-AP42*AA42/AU42/F42)*100</f>
        <v>93.679243955416155</v>
      </c>
      <c r="BG42">
        <f>(S42-E42/(N42/1.35))</f>
        <v>391.88094559745707</v>
      </c>
      <c r="BH42">
        <f>E42*BF42/100/BG42</f>
        <v>-1.3542490879505213E-3</v>
      </c>
    </row>
    <row r="43" spans="1:60" x14ac:dyDescent="0.35">
      <c r="A43" s="1" t="s">
        <v>0</v>
      </c>
      <c r="B43" s="1" t="s">
        <v>2934</v>
      </c>
      <c r="K43" s="1">
        <v>2.72</v>
      </c>
    </row>
    <row r="44" spans="1:60" x14ac:dyDescent="0.35">
      <c r="A44" s="1" t="s">
        <v>0</v>
      </c>
      <c r="B44" s="1" t="s">
        <v>2933</v>
      </c>
      <c r="K44" s="1">
        <v>2.72</v>
      </c>
    </row>
    <row r="45" spans="1:60" x14ac:dyDescent="0.35">
      <c r="A45" s="1">
        <v>10</v>
      </c>
      <c r="B45" s="1" t="s">
        <v>2932</v>
      </c>
      <c r="C45" s="1">
        <v>2173.5000030063093</v>
      </c>
      <c r="D45" s="1">
        <v>0</v>
      </c>
      <c r="E45">
        <f>(R45-S45*(1000-T45)/(1000-U45))*AO45</f>
        <v>-0.49060942259459084</v>
      </c>
      <c r="F45">
        <f>IF(AZ45&lt;&gt;0,1/(1/AZ45-1/N45),0)</f>
        <v>9.1116405246750087</v>
      </c>
      <c r="G45">
        <f>((BC45-AP45/2)*S45-E45)/(BC45+AP45/2)</f>
        <v>386.65333358139873</v>
      </c>
      <c r="H45">
        <f>AP45*1000</f>
        <v>25.567862842794511</v>
      </c>
      <c r="I45">
        <f>(AU45-BA45)</f>
        <v>0.74183967856388122</v>
      </c>
      <c r="J45">
        <f>(P45+AT45*D45)</f>
        <v>30.836483001708984</v>
      </c>
      <c r="K45" s="1"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31.850156784057617</v>
      </c>
      <c r="P45" s="1">
        <v>30.836483001708984</v>
      </c>
      <c r="Q45" s="1">
        <v>31.963193893432617</v>
      </c>
      <c r="R45" s="1">
        <v>399.95834350585938</v>
      </c>
      <c r="S45" s="1">
        <v>391.3399658203125</v>
      </c>
      <c r="T45" s="1">
        <v>19.890541076660156</v>
      </c>
      <c r="U45" s="1">
        <v>42.074424743652344</v>
      </c>
      <c r="V45" s="1">
        <v>37.219257354736328</v>
      </c>
      <c r="W45" s="1">
        <v>78.729827880859375</v>
      </c>
      <c r="X45" s="1">
        <v>300.301513671875</v>
      </c>
      <c r="Y45" s="1">
        <v>1249.5748291015625</v>
      </c>
      <c r="Z45" s="1">
        <v>8.9182965457439423E-2</v>
      </c>
      <c r="AA45" s="1">
        <v>88.596527099609375</v>
      </c>
      <c r="AB45" s="1">
        <v>6.7882671356201172</v>
      </c>
      <c r="AC45" s="1">
        <v>0.46572223305702209</v>
      </c>
      <c r="AD45" s="1">
        <v>6.3433095812797546E-2</v>
      </c>
      <c r="AE45" s="1">
        <v>4.9194125458598137E-3</v>
      </c>
      <c r="AF45" s="1">
        <v>2.5740822777152061E-2</v>
      </c>
      <c r="AG45" s="1">
        <v>2.1849779412150383E-2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1.1040496826171873</v>
      </c>
      <c r="AP45">
        <f>(U45-T45)/(1000-U45)*AO45</f>
        <v>2.5567862842794511E-2</v>
      </c>
      <c r="AQ45">
        <f>(P45+273.15)</f>
        <v>303.98648300170896</v>
      </c>
      <c r="AR45">
        <f>(O45+273.15)</f>
        <v>305.00015678405759</v>
      </c>
      <c r="AS45">
        <f>(Y45*AK45+Z45*AL45)*AM45</f>
        <v>199.93196818742217</v>
      </c>
      <c r="AT45">
        <f>((AS45+0.00000010773*(AR45^4-AQ45^4))-AP45*44100)/(L45*0.92*2*29.3+0.00000043092*AQ45^3)</f>
        <v>-7.1794512788344651</v>
      </c>
      <c r="AU45">
        <f>0.61365*EXP(17.502*J45/(240.97+J45))</f>
        <v>4.4694875905653513</v>
      </c>
      <c r="AV45">
        <f>AU45*1000/AA45</f>
        <v>50.447661289705991</v>
      </c>
      <c r="AW45">
        <f>(AV45-U45)</f>
        <v>8.3732365460536471</v>
      </c>
      <c r="AX45">
        <f>IF(D45,P45,(O45+P45)/2)</f>
        <v>31.343319892883301</v>
      </c>
      <c r="AY45">
        <f>0.61365*EXP(17.502*AX45/(240.97+AX45))</f>
        <v>4.6004462191979574</v>
      </c>
      <c r="AZ45">
        <f>IF(AW45&lt;&gt;0,(1000-(AV45+U45)/2)/AW45*AP45,0)</f>
        <v>2.9122629828811246</v>
      </c>
      <c r="BA45">
        <f>U45*AA45/1000</f>
        <v>3.7276479120014701</v>
      </c>
      <c r="BB45">
        <f>(AY45-BA45)</f>
        <v>0.87279830719648732</v>
      </c>
      <c r="BC45">
        <f>1/(1.6/F45+1.37/N45)</f>
        <v>2.0174835748270348</v>
      </c>
      <c r="BD45">
        <f>G45*AA45*0.001</f>
        <v>34.256142546798699</v>
      </c>
      <c r="BE45">
        <f>G45/S45</f>
        <v>0.98802414103274672</v>
      </c>
      <c r="BF45">
        <f>(1-AP45*AA45/AU45/F45)*100</f>
        <v>94.437669206910229</v>
      </c>
      <c r="BG45">
        <f>(S45-E45/(N45/1.35))</f>
        <v>391.49470153729908</v>
      </c>
      <c r="BH45">
        <f>E45*BF45/100/BG45</f>
        <v>-1.183464557217436E-3</v>
      </c>
    </row>
    <row r="46" spans="1:60" x14ac:dyDescent="0.35">
      <c r="A46" s="1" t="s">
        <v>0</v>
      </c>
      <c r="B46" s="1" t="s">
        <v>2931</v>
      </c>
      <c r="K46" s="1">
        <v>2.72</v>
      </c>
    </row>
    <row r="47" spans="1:60" x14ac:dyDescent="0.35">
      <c r="A47" s="1" t="s">
        <v>0</v>
      </c>
      <c r="B47" s="1" t="s">
        <v>2930</v>
      </c>
      <c r="K47" s="1">
        <v>2.72</v>
      </c>
    </row>
    <row r="48" spans="1:60" x14ac:dyDescent="0.35">
      <c r="A48" s="1">
        <v>11</v>
      </c>
      <c r="B48" s="1" t="s">
        <v>2929</v>
      </c>
      <c r="C48" s="1">
        <v>2381.0000029951334</v>
      </c>
      <c r="D48" s="1">
        <v>0</v>
      </c>
      <c r="E48">
        <f>(R48-S48*(1000-T48)/(1000-U48))*AO48</f>
        <v>5.5606804582976711E-2</v>
      </c>
      <c r="F48">
        <f>IF(AZ48&lt;&gt;0,1/(1/AZ48-1/N48),0)</f>
        <v>11.596931808119866</v>
      </c>
      <c r="G48">
        <f>((BC48-AP48/2)*S48-E48)/(BC48+AP48/2)</f>
        <v>385.97678206549483</v>
      </c>
      <c r="H48">
        <f>AP48*1000</f>
        <v>26.42088177189709</v>
      </c>
      <c r="I48">
        <f>(AU48-BA48)</f>
        <v>0.71348608735560237</v>
      </c>
      <c r="J48">
        <f>(P48+AT48*D48)</f>
        <v>31.049182891845703</v>
      </c>
      <c r="K48" s="1"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31.944452285766602</v>
      </c>
      <c r="P48" s="1">
        <v>31.049182891845703</v>
      </c>
      <c r="Q48" s="1">
        <v>32.028144836425781</v>
      </c>
      <c r="R48" s="1">
        <v>400.10128784179688</v>
      </c>
      <c r="S48" s="1">
        <v>390.70181274414063</v>
      </c>
      <c r="T48" s="1">
        <v>20.111244201660156</v>
      </c>
      <c r="U48" s="1">
        <v>43.011054992675781</v>
      </c>
      <c r="V48" s="1">
        <v>37.431072235107422</v>
      </c>
      <c r="W48" s="1">
        <v>80.052230834960938</v>
      </c>
      <c r="X48" s="1">
        <v>300.3248291015625</v>
      </c>
      <c r="Y48" s="1">
        <v>1600.121337890625</v>
      </c>
      <c r="Z48" s="1">
        <v>0.14520666003227234</v>
      </c>
      <c r="AA48" s="1">
        <v>88.594871520996094</v>
      </c>
      <c r="AB48" s="1">
        <v>6.8356442451477051</v>
      </c>
      <c r="AC48" s="1">
        <v>0.45936712622642517</v>
      </c>
      <c r="AD48" s="1">
        <v>6.0705829411745071E-2</v>
      </c>
      <c r="AE48" s="1">
        <v>5.4220636375248432E-3</v>
      </c>
      <c r="AF48" s="1">
        <v>4.5547965914011002E-2</v>
      </c>
      <c r="AG48" s="1">
        <v>2.0070413127541542E-2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1.1041354011086855</v>
      </c>
      <c r="AP48">
        <f>(U48-T48)/(1000-U48)*AO48</f>
        <v>2.6420881771897092E-2</v>
      </c>
      <c r="AQ48">
        <f>(P48+273.15)</f>
        <v>304.19918289184568</v>
      </c>
      <c r="AR48">
        <f>(O48+273.15)</f>
        <v>305.09445228576658</v>
      </c>
      <c r="AS48">
        <f>(Y48*AK48+Z48*AL48)*AM48</f>
        <v>256.01940834002016</v>
      </c>
      <c r="AT48">
        <f>((AS48+0.00000010773*(AR48^4-AQ48^4))-AP48*44100)/(L48*0.92*2*29.3+0.00000043092*AQ48^3)</f>
        <v>-7.0443426778570482</v>
      </c>
      <c r="AU48">
        <f>0.61365*EXP(17.502*J48/(240.97+J48))</f>
        <v>4.5240449784142109</v>
      </c>
      <c r="AV48">
        <f>AU48*1000/AA48</f>
        <v>51.064411525694894</v>
      </c>
      <c r="AW48">
        <f>(AV48-U48)</f>
        <v>8.0533565330191124</v>
      </c>
      <c r="AX48">
        <f>IF(D48,P48,(O48+P48)/2)</f>
        <v>31.496817588806152</v>
      </c>
      <c r="AY48">
        <f>0.61365*EXP(17.502*AX48/(240.97+AX48))</f>
        <v>4.6407611556152908</v>
      </c>
      <c r="AZ48">
        <f>IF(AW48&lt;&gt;0,(1000-(AV48+U48)/2)/AW48*AP48,0)</f>
        <v>3.1264111155897298</v>
      </c>
      <c r="BA48">
        <f>U48*AA48/1000</f>
        <v>3.8105588910586086</v>
      </c>
      <c r="BB48">
        <f>(AY48-BA48)</f>
        <v>0.83020226455668222</v>
      </c>
      <c r="BC48">
        <f>1/(1.6/F48+1.37/N48)</f>
        <v>2.1832394687549157</v>
      </c>
      <c r="BD48">
        <f>G48*AA48*0.001</f>
        <v>34.195563417180026</v>
      </c>
      <c r="BE48">
        <f>G48/S48</f>
        <v>0.98790629957547682</v>
      </c>
      <c r="BF48">
        <f>(1-AP48*AA48/AU48/F48)*100</f>
        <v>95.538448886228096</v>
      </c>
      <c r="BG48">
        <f>(S48-E48/(N48/1.35))</f>
        <v>390.68427464075285</v>
      </c>
      <c r="BH48">
        <f>E48*BF48/100/BG48</f>
        <v>1.3598161487974645E-4</v>
      </c>
    </row>
    <row r="49" spans="1:60" x14ac:dyDescent="0.35">
      <c r="A49" s="1" t="s">
        <v>0</v>
      </c>
      <c r="B49" s="1" t="s">
        <v>2928</v>
      </c>
      <c r="K49" s="1">
        <v>2.72</v>
      </c>
    </row>
    <row r="50" spans="1:60" x14ac:dyDescent="0.35">
      <c r="A50" s="1" t="s">
        <v>0</v>
      </c>
      <c r="B50" s="1" t="s">
        <v>2927</v>
      </c>
      <c r="K50" s="1">
        <v>2.72</v>
      </c>
    </row>
    <row r="51" spans="1:60" x14ac:dyDescent="0.35">
      <c r="A51" s="1">
        <v>12</v>
      </c>
      <c r="B51" s="1" t="s">
        <v>2926</v>
      </c>
      <c r="C51" s="1">
        <v>2588.5000029839575</v>
      </c>
      <c r="D51" s="1">
        <v>0</v>
      </c>
      <c r="E51">
        <f>(R51-S51*(1000-T51)/(1000-U51))*AO51</f>
        <v>0.2279344534379675</v>
      </c>
      <c r="F51">
        <f>IF(AZ51&lt;&gt;0,1/(1/AZ51-1/N51),0)</f>
        <v>15.199577618748361</v>
      </c>
      <c r="G51">
        <f>((BC51-AP51/2)*S51-E51)/(BC51+AP51/2)</f>
        <v>385.60393824162458</v>
      </c>
      <c r="H51">
        <f>AP51*1000</f>
        <v>27.247576433785884</v>
      </c>
      <c r="I51">
        <f>(AU51-BA51)</f>
        <v>0.68823197149440274</v>
      </c>
      <c r="J51">
        <f>(P51+AT51*D51)</f>
        <v>31.254268646240234</v>
      </c>
      <c r="K51" s="1"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32.045494079589844</v>
      </c>
      <c r="P51" s="1">
        <v>31.254268646240234</v>
      </c>
      <c r="Q51" s="1">
        <v>32.101131439208984</v>
      </c>
      <c r="R51" s="1">
        <v>400.0308837890625</v>
      </c>
      <c r="S51" s="1">
        <v>390.19638061523438</v>
      </c>
      <c r="T51" s="1">
        <v>20.305740356445313</v>
      </c>
      <c r="U51" s="1">
        <v>43.897552490234375</v>
      </c>
      <c r="V51" s="1">
        <v>37.576263427734375</v>
      </c>
      <c r="W51" s="1">
        <v>81.233482360839844</v>
      </c>
      <c r="X51" s="1">
        <v>300.35848999023438</v>
      </c>
      <c r="Y51" s="1">
        <v>1999.2808837890625</v>
      </c>
      <c r="Z51" s="1">
        <v>3.2014347612857819E-2</v>
      </c>
      <c r="AA51" s="1">
        <v>88.59185791015625</v>
      </c>
      <c r="AB51" s="1">
        <v>6.8008055686950684</v>
      </c>
      <c r="AC51" s="1">
        <v>0.45367273688316345</v>
      </c>
      <c r="AD51" s="1">
        <v>2.9311260208487511E-2</v>
      </c>
      <c r="AE51" s="1">
        <v>5.7029123418033123E-3</v>
      </c>
      <c r="AF51" s="1">
        <v>6.2542662024497986E-2</v>
      </c>
      <c r="AG51" s="1">
        <v>2.3721214383840561E-2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1.1042591543758613</v>
      </c>
      <c r="AP51">
        <f>(U51-T51)/(1000-U51)*AO51</f>
        <v>2.7247576433785885E-2</v>
      </c>
      <c r="AQ51">
        <f>(P51+273.15)</f>
        <v>304.40426864624021</v>
      </c>
      <c r="AR51">
        <f>(O51+273.15)</f>
        <v>305.19549407958982</v>
      </c>
      <c r="AS51">
        <f>(Y51*AK51+Z51*AL51)*AM51</f>
        <v>319.88493425626439</v>
      </c>
      <c r="AT51">
        <f>((AS51+0.00000010773*(AR51^4-AQ51^4))-AP51*44100)/(L51*0.92*2*29.3+0.00000043092*AQ51^3)</f>
        <v>-6.8379058644495991</v>
      </c>
      <c r="AU51">
        <f>0.61365*EXP(17.502*J51/(240.97+J51))</f>
        <v>4.577197704312872</v>
      </c>
      <c r="AV51">
        <f>AU51*1000/AA51</f>
        <v>51.666121608542738</v>
      </c>
      <c r="AW51">
        <f>(AV51-U51)</f>
        <v>7.7685691183083634</v>
      </c>
      <c r="AX51">
        <f>IF(D51,P51,(O51+P51)/2)</f>
        <v>31.649881362915039</v>
      </c>
      <c r="AY51">
        <f>0.61365*EXP(17.502*AX51/(240.97+AX51))</f>
        <v>4.6812681168465078</v>
      </c>
      <c r="AZ51">
        <f>IF(AW51&lt;&gt;0,(1000-(AV51+U51)/2)/AW51*AP51,0)</f>
        <v>3.3398218875969445</v>
      </c>
      <c r="BA51">
        <f>U51*AA51/1000</f>
        <v>3.8889657328184692</v>
      </c>
      <c r="BB51">
        <f>(AY51-BA51)</f>
        <v>0.79230238402803854</v>
      </c>
      <c r="BC51">
        <f>1/(1.6/F51+1.37/N51)</f>
        <v>2.3510961744860879</v>
      </c>
      <c r="BD51">
        <f>G51*AA51*0.001</f>
        <v>34.161369306298674</v>
      </c>
      <c r="BE51">
        <f>G51/S51</f>
        <v>0.98823043318246895</v>
      </c>
      <c r="BF51">
        <f>(1-AP51*AA51/AU51/F51)*100</f>
        <v>96.530311407892583</v>
      </c>
      <c r="BG51">
        <f>(S51-E51/(N51/1.35))</f>
        <v>390.12449124773684</v>
      </c>
      <c r="BH51">
        <f>E51*BF51/100/BG51</f>
        <v>5.6398878472314928E-4</v>
      </c>
    </row>
    <row r="52" spans="1:60" x14ac:dyDescent="0.35">
      <c r="A52" s="1" t="s">
        <v>0</v>
      </c>
      <c r="B52" s="1" t="s">
        <v>2925</v>
      </c>
      <c r="K52" s="1">
        <v>1.5231999999999999</v>
      </c>
    </row>
    <row r="53" spans="1:60" x14ac:dyDescent="0.35">
      <c r="A53" s="1" t="s">
        <v>0</v>
      </c>
      <c r="B53" s="1" t="s">
        <v>2924</v>
      </c>
      <c r="K53" s="1">
        <v>1.5231999999999999</v>
      </c>
    </row>
    <row r="54" spans="1:60" x14ac:dyDescent="0.35">
      <c r="A54" s="1" t="s">
        <v>0</v>
      </c>
      <c r="B54" s="1" t="s">
        <v>2923</v>
      </c>
    </row>
    <row r="55" spans="1:60" x14ac:dyDescent="0.35">
      <c r="A55" s="1" t="s">
        <v>0</v>
      </c>
      <c r="B55" s="1" t="s">
        <v>2922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EA1B3C-9971-4902-A30B-0209C2643DB1}">
  <dimension ref="A1:BH55"/>
  <sheetViews>
    <sheetView topLeftCell="A5" zoomScale="54" workbookViewId="0">
      <selection activeCell="K18" sqref="K18:K51"/>
    </sheetView>
  </sheetViews>
  <sheetFormatPr defaultRowHeight="14.5" x14ac:dyDescent="0.35"/>
  <sheetData>
    <row r="1" spans="1:60" x14ac:dyDescent="0.35">
      <c r="A1" s="1" t="s">
        <v>398</v>
      </c>
    </row>
    <row r="2" spans="1:60" x14ac:dyDescent="0.35">
      <c r="A2" s="1" t="s">
        <v>3011</v>
      </c>
    </row>
    <row r="3" spans="1:60" x14ac:dyDescent="0.35">
      <c r="A3" s="1" t="s">
        <v>69</v>
      </c>
      <c r="B3" s="1" t="s">
        <v>396</v>
      </c>
    </row>
    <row r="4" spans="1:60" x14ac:dyDescent="0.35">
      <c r="A4" s="1" t="s">
        <v>67</v>
      </c>
      <c r="B4" s="1" t="s">
        <v>66</v>
      </c>
      <c r="C4" s="1">
        <v>1</v>
      </c>
      <c r="D4" s="1">
        <v>0.15999999642372131</v>
      </c>
    </row>
    <row r="5" spans="1:60" x14ac:dyDescent="0.35">
      <c r="A5" s="1" t="s">
        <v>65</v>
      </c>
      <c r="B5" s="1">
        <v>4</v>
      </c>
    </row>
    <row r="6" spans="1:60" x14ac:dyDescent="0.35">
      <c r="A6" s="1" t="s">
        <v>64</v>
      </c>
      <c r="B6" s="1" t="s">
        <v>395</v>
      </c>
    </row>
    <row r="7" spans="1:60" x14ac:dyDescent="0.35">
      <c r="A7" s="1" t="s">
        <v>0</v>
      </c>
      <c r="B7" s="1" t="s">
        <v>62</v>
      </c>
    </row>
    <row r="9" spans="1:60" x14ac:dyDescent="0.35">
      <c r="A9" s="1" t="s">
        <v>61</v>
      </c>
      <c r="B9" s="1" t="s">
        <v>60</v>
      </c>
      <c r="C9" s="1" t="s">
        <v>59</v>
      </c>
      <c r="D9" s="1" t="s">
        <v>58</v>
      </c>
      <c r="E9" s="1" t="s">
        <v>57</v>
      </c>
      <c r="F9" s="1" t="s">
        <v>56</v>
      </c>
      <c r="G9" s="1" t="s">
        <v>55</v>
      </c>
      <c r="H9" s="1" t="s">
        <v>54</v>
      </c>
      <c r="I9" s="1" t="s">
        <v>53</v>
      </c>
      <c r="J9" s="1" t="s">
        <v>52</v>
      </c>
      <c r="K9" s="1" t="s">
        <v>51</v>
      </c>
      <c r="L9" s="1" t="s">
        <v>50</v>
      </c>
      <c r="M9" s="1" t="s">
        <v>49</v>
      </c>
      <c r="N9" s="1" t="s">
        <v>48</v>
      </c>
      <c r="O9" s="1" t="s">
        <v>47</v>
      </c>
      <c r="P9" s="1" t="s">
        <v>46</v>
      </c>
      <c r="Q9" s="1" t="s">
        <v>45</v>
      </c>
      <c r="R9" s="1" t="s">
        <v>44</v>
      </c>
      <c r="S9" s="1" t="s">
        <v>43</v>
      </c>
      <c r="T9" s="1" t="s">
        <v>42</v>
      </c>
      <c r="U9" s="1" t="s">
        <v>41</v>
      </c>
      <c r="V9" s="1" t="s">
        <v>40</v>
      </c>
      <c r="W9" s="1" t="s">
        <v>39</v>
      </c>
      <c r="X9" s="1" t="s">
        <v>38</v>
      </c>
      <c r="Y9" s="1" t="s">
        <v>37</v>
      </c>
      <c r="Z9" s="1" t="s">
        <v>36</v>
      </c>
      <c r="AA9" s="1" t="s">
        <v>35</v>
      </c>
      <c r="AB9" s="1" t="s">
        <v>34</v>
      </c>
      <c r="AC9" s="1" t="s">
        <v>33</v>
      </c>
      <c r="AD9" s="1" t="s">
        <v>394</v>
      </c>
      <c r="AE9" s="1" t="s">
        <v>393</v>
      </c>
      <c r="AF9" s="1" t="s">
        <v>392</v>
      </c>
      <c r="AG9" s="1" t="s">
        <v>391</v>
      </c>
      <c r="AH9" s="1" t="s">
        <v>32</v>
      </c>
      <c r="AI9" s="1" t="s">
        <v>31</v>
      </c>
      <c r="AJ9" s="1" t="s">
        <v>30</v>
      </c>
      <c r="AK9" s="1" t="s">
        <v>29</v>
      </c>
      <c r="AL9" s="1" t="s">
        <v>28</v>
      </c>
      <c r="AM9" s="1" t="s">
        <v>27</v>
      </c>
      <c r="AN9" s="1" t="s">
        <v>26</v>
      </c>
      <c r="AO9" s="1" t="s">
        <v>25</v>
      </c>
      <c r="AP9" s="1" t="s">
        <v>24</v>
      </c>
      <c r="AQ9" s="1" t="s">
        <v>23</v>
      </c>
      <c r="AR9" s="1" t="s">
        <v>22</v>
      </c>
      <c r="AS9" s="1" t="s">
        <v>21</v>
      </c>
      <c r="AT9" s="1" t="s">
        <v>20</v>
      </c>
      <c r="AU9" s="1" t="s">
        <v>19</v>
      </c>
      <c r="AV9" s="1" t="s">
        <v>18</v>
      </c>
      <c r="AW9" s="1" t="s">
        <v>17</v>
      </c>
      <c r="AX9" s="1" t="s">
        <v>16</v>
      </c>
      <c r="AY9" s="1" t="s">
        <v>15</v>
      </c>
      <c r="AZ9" s="1" t="s">
        <v>14</v>
      </c>
      <c r="BA9" s="1" t="s">
        <v>13</v>
      </c>
      <c r="BB9" s="1" t="s">
        <v>12</v>
      </c>
      <c r="BC9" s="1" t="s">
        <v>11</v>
      </c>
      <c r="BD9" s="1" t="s">
        <v>10</v>
      </c>
      <c r="BE9" s="1" t="s">
        <v>9</v>
      </c>
      <c r="BF9" s="1" t="s">
        <v>8</v>
      </c>
      <c r="BG9" s="1" t="s">
        <v>7</v>
      </c>
      <c r="BH9" s="1" t="s">
        <v>6</v>
      </c>
    </row>
    <row r="10" spans="1:60" x14ac:dyDescent="0.35">
      <c r="A10" s="1" t="s">
        <v>5</v>
      </c>
      <c r="B10" s="1" t="s">
        <v>5</v>
      </c>
      <c r="C10" s="1" t="s">
        <v>5</v>
      </c>
      <c r="D10" s="1" t="s">
        <v>5</v>
      </c>
      <c r="E10" s="1" t="s">
        <v>4</v>
      </c>
      <c r="F10" s="1" t="s">
        <v>4</v>
      </c>
      <c r="G10" s="1" t="s">
        <v>4</v>
      </c>
      <c r="H10" s="1" t="s">
        <v>4</v>
      </c>
      <c r="I10" s="1" t="s">
        <v>4</v>
      </c>
      <c r="J10" s="1" t="s">
        <v>4</v>
      </c>
      <c r="K10" s="1" t="s">
        <v>5</v>
      </c>
      <c r="L10" s="1" t="s">
        <v>4</v>
      </c>
      <c r="M10" s="1" t="s">
        <v>5</v>
      </c>
      <c r="N10" s="1" t="s">
        <v>4</v>
      </c>
      <c r="O10" s="1" t="s">
        <v>5</v>
      </c>
      <c r="P10" s="1" t="s">
        <v>5</v>
      </c>
      <c r="Q10" s="1" t="s">
        <v>5</v>
      </c>
      <c r="R10" s="1" t="s">
        <v>5</v>
      </c>
      <c r="S10" s="1" t="s">
        <v>5</v>
      </c>
      <c r="T10" s="1" t="s">
        <v>5</v>
      </c>
      <c r="U10" s="1" t="s">
        <v>5</v>
      </c>
      <c r="V10" s="1" t="s">
        <v>5</v>
      </c>
      <c r="W10" s="1" t="s">
        <v>5</v>
      </c>
      <c r="X10" s="1" t="s">
        <v>5</v>
      </c>
      <c r="Y10" s="1" t="s">
        <v>5</v>
      </c>
      <c r="Z10" s="1" t="s">
        <v>5</v>
      </c>
      <c r="AA10" s="1" t="s">
        <v>5</v>
      </c>
      <c r="AB10" s="1" t="s">
        <v>5</v>
      </c>
      <c r="AC10" s="1" t="s">
        <v>5</v>
      </c>
      <c r="AD10" s="1" t="s">
        <v>5</v>
      </c>
      <c r="AE10" s="1" t="s">
        <v>5</v>
      </c>
      <c r="AF10" s="1" t="s">
        <v>5</v>
      </c>
      <c r="AG10" s="1" t="s">
        <v>5</v>
      </c>
      <c r="AH10" s="1" t="s">
        <v>5</v>
      </c>
      <c r="AI10" s="1" t="s">
        <v>5</v>
      </c>
      <c r="AJ10" s="1" t="s">
        <v>5</v>
      </c>
      <c r="AK10" s="1" t="s">
        <v>5</v>
      </c>
      <c r="AL10" s="1" t="s">
        <v>5</v>
      </c>
      <c r="AM10" s="1" t="s">
        <v>5</v>
      </c>
      <c r="AN10" s="1" t="s">
        <v>5</v>
      </c>
      <c r="AO10" s="1" t="s">
        <v>4</v>
      </c>
      <c r="AP10" s="1" t="s">
        <v>4</v>
      </c>
      <c r="AQ10" s="1" t="s">
        <v>4</v>
      </c>
      <c r="AR10" s="1" t="s">
        <v>4</v>
      </c>
      <c r="AS10" s="1" t="s">
        <v>4</v>
      </c>
      <c r="AT10" s="1" t="s">
        <v>4</v>
      </c>
      <c r="AU10" s="1" t="s">
        <v>4</v>
      </c>
      <c r="AV10" s="1" t="s">
        <v>4</v>
      </c>
      <c r="AW10" s="1" t="s">
        <v>4</v>
      </c>
      <c r="AX10" s="1" t="s">
        <v>4</v>
      </c>
      <c r="AY10" s="1" t="s">
        <v>4</v>
      </c>
      <c r="AZ10" s="1" t="s">
        <v>4</v>
      </c>
      <c r="BA10" s="1" t="s">
        <v>4</v>
      </c>
      <c r="BB10" s="1" t="s">
        <v>4</v>
      </c>
      <c r="BC10" s="1" t="s">
        <v>4</v>
      </c>
      <c r="BD10" s="1" t="s">
        <v>4</v>
      </c>
      <c r="BE10" s="1" t="s">
        <v>4</v>
      </c>
      <c r="BF10" s="1" t="s">
        <v>4</v>
      </c>
      <c r="BG10" s="1" t="s">
        <v>4</v>
      </c>
      <c r="BH10" s="1" t="s">
        <v>4</v>
      </c>
    </row>
    <row r="11" spans="1:60" x14ac:dyDescent="0.35">
      <c r="A11" s="1" t="s">
        <v>0</v>
      </c>
      <c r="B11" s="1" t="s">
        <v>3010</v>
      </c>
    </row>
    <row r="12" spans="1:60" x14ac:dyDescent="0.35">
      <c r="A12" s="1" t="s">
        <v>0</v>
      </c>
      <c r="B12" s="1" t="s">
        <v>3009</v>
      </c>
    </row>
    <row r="13" spans="1:60" x14ac:dyDescent="0.35">
      <c r="A13" s="1" t="s">
        <v>0</v>
      </c>
      <c r="B13" s="1" t="s">
        <v>3008</v>
      </c>
    </row>
    <row r="14" spans="1:60" x14ac:dyDescent="0.35">
      <c r="A14" s="1" t="s">
        <v>0</v>
      </c>
      <c r="B14" s="1" t="s">
        <v>3007</v>
      </c>
    </row>
    <row r="15" spans="1:60" x14ac:dyDescent="0.35">
      <c r="A15" s="1" t="s">
        <v>0</v>
      </c>
      <c r="B15" s="1" t="s">
        <v>3006</v>
      </c>
    </row>
    <row r="16" spans="1:60" x14ac:dyDescent="0.35">
      <c r="A16" s="1" t="s">
        <v>0</v>
      </c>
      <c r="B16" s="1" t="s">
        <v>3005</v>
      </c>
    </row>
    <row r="17" spans="1:60" x14ac:dyDescent="0.35">
      <c r="A17" s="1" t="s">
        <v>0</v>
      </c>
      <c r="B17" s="1" t="s">
        <v>3004</v>
      </c>
    </row>
    <row r="18" spans="1:60" x14ac:dyDescent="0.35">
      <c r="A18" s="1">
        <v>1</v>
      </c>
      <c r="B18" s="1" t="s">
        <v>3003</v>
      </c>
      <c r="C18" s="1">
        <v>423.50000166520476</v>
      </c>
      <c r="D18" s="1">
        <v>0</v>
      </c>
      <c r="E18">
        <f>(R18-S18*(1000-T18)/(1000-U18))*AO18</f>
        <v>-6.4552040774304826</v>
      </c>
      <c r="F18">
        <f>IF(AZ18&lt;&gt;0,1/(1/AZ18-1/N18),0)</f>
        <v>0.99993532702241272</v>
      </c>
      <c r="G18">
        <f>((BC18-AP18/2)*S18-E18)/(BC18+AP18/2)</f>
        <v>391.76833014860904</v>
      </c>
      <c r="H18">
        <f>AP18*1000</f>
        <v>23.686901496602175</v>
      </c>
      <c r="I18">
        <f>(AU18-BA18)</f>
        <v>2.4454481379951218</v>
      </c>
      <c r="J18">
        <f>(P18+AT18*D18)</f>
        <v>36.464160919189453</v>
      </c>
      <c r="K18" s="1"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32.23040771484375</v>
      </c>
      <c r="P18" s="1">
        <v>36.464160919189453</v>
      </c>
      <c r="Q18" s="1">
        <v>32.332164764404297</v>
      </c>
      <c r="R18" s="1">
        <v>399.9951171875</v>
      </c>
      <c r="S18" s="1">
        <v>397.31820678710938</v>
      </c>
      <c r="T18" s="1">
        <v>20.952617645263672</v>
      </c>
      <c r="U18" s="1">
        <v>41.512435913085938</v>
      </c>
      <c r="V18" s="1">
        <v>38.366790771484375</v>
      </c>
      <c r="W18" s="1">
        <v>76.014320373535156</v>
      </c>
      <c r="X18" s="1">
        <v>300.361572265625</v>
      </c>
      <c r="Y18" s="1">
        <v>9.864218533039093E-2</v>
      </c>
      <c r="Z18" s="1">
        <v>9.1470861807465553E-3</v>
      </c>
      <c r="AA18" s="1">
        <v>88.584373474121094</v>
      </c>
      <c r="AB18" s="1">
        <v>6.9793486595153809</v>
      </c>
      <c r="AC18" s="1">
        <v>0.50343167781829834</v>
      </c>
      <c r="AD18" s="1">
        <v>8.5903666913509369E-2</v>
      </c>
      <c r="AE18" s="1">
        <v>8.0110961571335793E-3</v>
      </c>
      <c r="AF18" s="1">
        <v>3.094857931137085E-2</v>
      </c>
      <c r="AG18" s="1">
        <v>1.8917201086878777E-2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1.1042704862706798</v>
      </c>
      <c r="AP18">
        <f>(U18-T18)/(1000-U18)*AO18</f>
        <v>2.3686901496602176E-2</v>
      </c>
      <c r="AQ18">
        <f>(P18+273.15)</f>
        <v>309.61416091918943</v>
      </c>
      <c r="AR18">
        <f>(O18+273.15)</f>
        <v>305.38040771484373</v>
      </c>
      <c r="AS18">
        <f>(Y18*AK18+Z18*AL18)*AM18</f>
        <v>1.5782749300090604E-2</v>
      </c>
      <c r="AT18">
        <f>((AS18+0.00000010773*(AR18^4-AQ18^4))-AP18*44100)/(L18*0.92*2*29.3+0.00000043092*AQ18^3)</f>
        <v>-8.5637674869614813</v>
      </c>
      <c r="AU18">
        <f>0.61365*EXP(17.502*J18/(240.97+J18))</f>
        <v>6.1228012647404437</v>
      </c>
      <c r="AV18">
        <f>AU18*1000/AA18</f>
        <v>69.118299589590137</v>
      </c>
      <c r="AW18">
        <f>(AV18-U18)</f>
        <v>27.6058636765042</v>
      </c>
      <c r="AX18">
        <f>IF(D18,P18,(O18+P18)/2)</f>
        <v>34.347284317016602</v>
      </c>
      <c r="AY18">
        <f>0.61365*EXP(17.502*AX18/(240.97+AX18))</f>
        <v>5.4473885459323252</v>
      </c>
      <c r="AZ18">
        <f>IF(AW18&lt;&gt;0,(1000-(AV18+U18)/2)/AW18*AP18,0)</f>
        <v>0.81057604614895784</v>
      </c>
      <c r="BA18">
        <f>U18*AA18/1000</f>
        <v>3.6773531267453219</v>
      </c>
      <c r="BB18">
        <f>(AY18-BA18)</f>
        <v>1.7700354191870034</v>
      </c>
      <c r="BC18">
        <f>1/(1.6/F18+1.37/N18)</f>
        <v>0.52078697368959015</v>
      </c>
      <c r="BD18">
        <f>G18*AA18*0.001</f>
        <v>34.704552073217158</v>
      </c>
      <c r="BE18">
        <f>G18/S18</f>
        <v>0.9860316578910916</v>
      </c>
      <c r="BF18">
        <f>(1-AP18*AA18/AU18/F18)*100</f>
        <v>65.727696371600871</v>
      </c>
      <c r="BG18">
        <f>(S18-E18/(N18/1.35))</f>
        <v>399.35414532643347</v>
      </c>
      <c r="BH18">
        <f>E18*BF18/100/BG18</f>
        <v>-1.0624296719676168E-2</v>
      </c>
    </row>
    <row r="19" spans="1:60" x14ac:dyDescent="0.35">
      <c r="A19" s="1" t="s">
        <v>0</v>
      </c>
      <c r="B19" s="1" t="s">
        <v>3002</v>
      </c>
      <c r="K19" s="1">
        <v>2.72</v>
      </c>
    </row>
    <row r="20" spans="1:60" x14ac:dyDescent="0.35">
      <c r="A20" s="1" t="s">
        <v>0</v>
      </c>
      <c r="B20" s="1" t="s">
        <v>3001</v>
      </c>
      <c r="K20" s="1">
        <v>2.72</v>
      </c>
    </row>
    <row r="21" spans="1:60" x14ac:dyDescent="0.35">
      <c r="A21" s="1">
        <v>2</v>
      </c>
      <c r="B21" s="1" t="s">
        <v>3000</v>
      </c>
      <c r="C21" s="1">
        <v>629.00000167638063</v>
      </c>
      <c r="D21" s="1">
        <v>0</v>
      </c>
      <c r="E21">
        <f>(R21-S21*(1000-T21)/(1000-U21))*AO21</f>
        <v>-5.6417706221992994</v>
      </c>
      <c r="F21">
        <f>IF(AZ21&lt;&gt;0,1/(1/AZ21-1/N21),0)</f>
        <v>2.6996801613197011E-2</v>
      </c>
      <c r="G21">
        <f>((BC21-AP21/2)*S21-E21)/(BC21+AP21/2)</f>
        <v>278.24142336280829</v>
      </c>
      <c r="H21">
        <f>AP21*1000</f>
        <v>22.613851463480461</v>
      </c>
      <c r="I21">
        <f>(AU21-BA21)</f>
        <v>50.386341073733959</v>
      </c>
      <c r="J21">
        <f>(P21+AT21*D21)</f>
        <v>82.835868835449219</v>
      </c>
      <c r="K21" s="1"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32.157264709472656</v>
      </c>
      <c r="P21" s="1">
        <v>82.835868835449219</v>
      </c>
      <c r="Q21" s="1">
        <v>32.309230804443359</v>
      </c>
      <c r="R21" s="1">
        <v>400.03692626953125</v>
      </c>
      <c r="S21" s="1">
        <v>397.01531982421875</v>
      </c>
      <c r="T21" s="1">
        <v>21.17237663269043</v>
      </c>
      <c r="U21" s="1">
        <v>40.817371368408203</v>
      </c>
      <c r="V21" s="1">
        <v>38.929641723632813</v>
      </c>
      <c r="W21" s="1">
        <v>75.050888061523438</v>
      </c>
      <c r="X21" s="1">
        <v>300.325927734375</v>
      </c>
      <c r="Y21" s="1">
        <v>26.252492904663086</v>
      </c>
      <c r="Z21" s="1">
        <v>0.12920011579990387</v>
      </c>
      <c r="AA21" s="1">
        <v>88.583999633789063</v>
      </c>
      <c r="AB21" s="1">
        <v>6.8335127830505371</v>
      </c>
      <c r="AC21" s="1">
        <v>0.51932847499847412</v>
      </c>
      <c r="AD21" s="1">
        <v>5.5568989366292953E-2</v>
      </c>
      <c r="AE21" s="1">
        <v>1.8449719995260239E-2</v>
      </c>
      <c r="AF21" s="1">
        <v>6.7937843501567841E-2</v>
      </c>
      <c r="AG21" s="1">
        <v>5.8999555185437202E-3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1.1041394401999078</v>
      </c>
      <c r="AP21">
        <f>(U21-T21)/(1000-U21)*AO21</f>
        <v>2.2613851463480463E-2</v>
      </c>
      <c r="AQ21">
        <f>(P21+273.15)</f>
        <v>355.9858688354492</v>
      </c>
      <c r="AR21">
        <f>(O21+273.15)</f>
        <v>305.30726470947263</v>
      </c>
      <c r="AS21">
        <f>(Y21*AK21+Z21*AL21)*AM21</f>
        <v>4.2003987708598629</v>
      </c>
      <c r="AT21">
        <f>((AS21+0.00000010773*(AR21^4-AQ21^4))-AP21*44100)/(L21*0.92*2*29.3+0.00000043092*AQ21^3)</f>
        <v>-13.255622315508868</v>
      </c>
      <c r="AU21">
        <f>0.61365*EXP(17.502*J21/(240.97+J21))</f>
        <v>54.002107084085267</v>
      </c>
      <c r="AV21">
        <f>AU21*1000/AA21</f>
        <v>609.61468557903049</v>
      </c>
      <c r="AW21">
        <f>(AV21-U21)</f>
        <v>568.79731421062229</v>
      </c>
      <c r="AX21">
        <f>IF(D21,P21,(O21+P21)/2)</f>
        <v>57.496566772460938</v>
      </c>
      <c r="AY21">
        <f>0.61365*EXP(17.502*AX21/(240.97+AX21))</f>
        <v>17.872314140922047</v>
      </c>
      <c r="AZ21">
        <f>IF(AW21&lt;&gt;0,(1000-(AV21+U21)/2)/AW21*AP21,0)</f>
        <v>2.6827595912983251E-2</v>
      </c>
      <c r="BA21">
        <f>U21*AA21/1000</f>
        <v>3.6157660103513045</v>
      </c>
      <c r="BB21">
        <f>(AY21-BA21)</f>
        <v>14.256548130570742</v>
      </c>
      <c r="BC21">
        <f>1/(1.6/F21+1.37/N21)</f>
        <v>1.6782367862460634E-2</v>
      </c>
      <c r="BD21">
        <f>G21*AA21*0.001</f>
        <v>24.647738145275959</v>
      </c>
      <c r="BE21">
        <f>G21/S21</f>
        <v>0.70083296404280215</v>
      </c>
      <c r="BF21">
        <f>(1-AP21*AA21/AU21/F21)*100</f>
        <v>-37.406348784279977</v>
      </c>
      <c r="BG21">
        <f>(S21-E21/(N21/1.35))</f>
        <v>398.79470558832213</v>
      </c>
      <c r="BH21">
        <f>E21*BF21/100/BG21</f>
        <v>5.2918967252475746E-3</v>
      </c>
    </row>
    <row r="22" spans="1:60" x14ac:dyDescent="0.35">
      <c r="A22" s="1" t="s">
        <v>0</v>
      </c>
      <c r="B22" s="1" t="s">
        <v>2999</v>
      </c>
      <c r="K22" s="1">
        <v>2.72</v>
      </c>
    </row>
    <row r="23" spans="1:60" x14ac:dyDescent="0.35">
      <c r="A23" s="1" t="s">
        <v>0</v>
      </c>
      <c r="B23" s="1" t="s">
        <v>2998</v>
      </c>
      <c r="K23" s="1">
        <v>2.72</v>
      </c>
    </row>
    <row r="24" spans="1:60" x14ac:dyDescent="0.35">
      <c r="A24" s="1">
        <v>3</v>
      </c>
      <c r="B24" s="1" t="s">
        <v>2997</v>
      </c>
      <c r="C24" s="1">
        <v>835.00000167638063</v>
      </c>
      <c r="D24" s="1">
        <v>0</v>
      </c>
      <c r="E24">
        <f>(R24-S24*(1000-T24)/(1000-U24))*AO24</f>
        <v>-5.1643461391364873</v>
      </c>
      <c r="F24">
        <f>IF(AZ24&lt;&gt;0,1/(1/AZ24-1/N24),0)</f>
        <v>2.6055330641463568E-2</v>
      </c>
      <c r="G24">
        <f>((BC24-AP24/2)*S24-E24)/(BC24+AP24/2)</f>
        <v>269.39138749663095</v>
      </c>
      <c r="H24">
        <f>AP24*1000</f>
        <v>21.701569418666416</v>
      </c>
      <c r="I24">
        <f>(AU24-BA24)</f>
        <v>50.205746690232708</v>
      </c>
      <c r="J24">
        <f>(P24+AT24*D24)</f>
        <v>82.728981018066406</v>
      </c>
      <c r="K24" s="1"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32.020462036132813</v>
      </c>
      <c r="P24" s="1">
        <v>82.728981018066406</v>
      </c>
      <c r="Q24" s="1">
        <v>32.2022705078125</v>
      </c>
      <c r="R24" s="1">
        <v>399.98214721679688</v>
      </c>
      <c r="S24" s="1">
        <v>396.85894775390625</v>
      </c>
      <c r="T24" s="1">
        <v>21.37567138671875</v>
      </c>
      <c r="U24" s="1">
        <v>40.241291046142578</v>
      </c>
      <c r="V24" s="1">
        <v>39.607311248779297</v>
      </c>
      <c r="W24" s="1">
        <v>74.563713073730469</v>
      </c>
      <c r="X24" s="1">
        <v>300.29702758789063</v>
      </c>
      <c r="Y24" s="1">
        <v>48.945556640625</v>
      </c>
      <c r="Z24" s="1">
        <v>6.8602174520492554E-2</v>
      </c>
      <c r="AA24" s="1">
        <v>88.580780029296875</v>
      </c>
      <c r="AB24" s="1">
        <v>6.9142289161682129</v>
      </c>
      <c r="AC24" s="1">
        <v>0.52034544944763184</v>
      </c>
      <c r="AD24" s="1">
        <v>7.9978093504905701E-2</v>
      </c>
      <c r="AE24" s="1">
        <v>5.7735047303140163E-3</v>
      </c>
      <c r="AF24" s="1">
        <v>4.3636638671159744E-2</v>
      </c>
      <c r="AG24" s="1">
        <v>8.7034590542316437E-3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1.1040331896613624</v>
      </c>
      <c r="AP24">
        <f>(U24-T24)/(1000-U24)*AO24</f>
        <v>2.1701569418666418E-2</v>
      </c>
      <c r="AQ24">
        <f>(P24+273.15)</f>
        <v>355.87898101806638</v>
      </c>
      <c r="AR24">
        <f>(O24+273.15)</f>
        <v>305.17046203613279</v>
      </c>
      <c r="AS24">
        <f>(Y24*AK24+Z24*AL24)*AM24</f>
        <v>7.831288887457049</v>
      </c>
      <c r="AT24">
        <f>((AS24+0.00000010773*(AR24^4-AQ24^4))-AP24*44100)/(L24*0.92*2*29.3+0.00000043092*AQ24^3)</f>
        <v>-12.928992004344815</v>
      </c>
      <c r="AU24">
        <f>0.61365*EXP(17.502*J24/(240.97+J24))</f>
        <v>53.770351640485977</v>
      </c>
      <c r="AV24">
        <f>AU24*1000/AA24</f>
        <v>607.02052547631854</v>
      </c>
      <c r="AW24">
        <f>(AV24-U24)</f>
        <v>566.77923443017596</v>
      </c>
      <c r="AX24">
        <f>IF(D24,P24,(O24+P24)/2)</f>
        <v>57.374721527099609</v>
      </c>
      <c r="AY24">
        <f>0.61365*EXP(17.502*AX24/(240.97+AX24))</f>
        <v>17.769471446157898</v>
      </c>
      <c r="AZ24">
        <f>IF(AW24&lt;&gt;0,(1000-(AV24+U24)/2)/AW24*AP24,0)</f>
        <v>2.5897686268916295E-2</v>
      </c>
      <c r="BA24">
        <f>U24*AA24/1000</f>
        <v>3.5646049502532695</v>
      </c>
      <c r="BB24">
        <f>(AY24-BA24)</f>
        <v>14.204866495904628</v>
      </c>
      <c r="BC24">
        <f>1/(1.6/F24+1.37/N24)</f>
        <v>1.6200143840678128E-2</v>
      </c>
      <c r="BD24">
        <f>G24*AA24*0.001</f>
        <v>23.862899237626145</v>
      </c>
      <c r="BE24">
        <f>G24/S24</f>
        <v>0.67880890432557817</v>
      </c>
      <c r="BF24">
        <f>(1-AP24*AA24/AU24/F24)*100</f>
        <v>-37.211710179992849</v>
      </c>
      <c r="BG24">
        <f>(S24-E24/(N24/1.35))</f>
        <v>398.48775626390193</v>
      </c>
      <c r="BH24">
        <f>E24*BF24/100/BG24</f>
        <v>4.8225861090558323E-3</v>
      </c>
    </row>
    <row r="25" spans="1:60" x14ac:dyDescent="0.35">
      <c r="A25" s="1" t="s">
        <v>0</v>
      </c>
      <c r="B25" s="1" t="s">
        <v>2996</v>
      </c>
      <c r="K25" s="1">
        <v>2.72</v>
      </c>
    </row>
    <row r="26" spans="1:60" x14ac:dyDescent="0.35">
      <c r="A26" s="1" t="s">
        <v>0</v>
      </c>
      <c r="B26" s="1" t="s">
        <v>2995</v>
      </c>
      <c r="K26" s="1">
        <v>2.72</v>
      </c>
    </row>
    <row r="27" spans="1:60" x14ac:dyDescent="0.35">
      <c r="A27" s="1">
        <v>4</v>
      </c>
      <c r="B27" s="1" t="s">
        <v>2994</v>
      </c>
      <c r="C27" s="1">
        <v>1041.0000016763806</v>
      </c>
      <c r="D27" s="1">
        <v>0</v>
      </c>
      <c r="E27">
        <f>(R27-S27*(1000-T27)/(1000-U27))*AO27</f>
        <v>-4.8630373366534689</v>
      </c>
      <c r="F27">
        <f>IF(AZ27&lt;&gt;0,1/(1/AZ27-1/N27),0)</f>
        <v>2.5744069609378355E-2</v>
      </c>
      <c r="G27">
        <f>((BC27-AP27/2)*S27-E27)/(BC27+AP27/2)</f>
        <v>261.9217429552682</v>
      </c>
      <c r="H27">
        <f>AP27*1000</f>
        <v>21.31811371825383</v>
      </c>
      <c r="I27">
        <f>(AU27-BA27)</f>
        <v>50.006378470127729</v>
      </c>
      <c r="J27">
        <f>(P27+AT27*D27)</f>
        <v>82.630523681640625</v>
      </c>
      <c r="K27" s="1"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31.916858673095703</v>
      </c>
      <c r="P27" s="1">
        <v>82.630523681640625</v>
      </c>
      <c r="Q27" s="1">
        <v>32.105098724365234</v>
      </c>
      <c r="R27" s="1">
        <v>399.91146850585938</v>
      </c>
      <c r="S27" s="1">
        <v>396.65737915039063</v>
      </c>
      <c r="T27" s="1">
        <v>21.556449890136719</v>
      </c>
      <c r="U27" s="1">
        <v>40.089958190917969</v>
      </c>
      <c r="V27" s="1">
        <v>40.177722930908203</v>
      </c>
      <c r="W27" s="1">
        <v>74.721176147460938</v>
      </c>
      <c r="X27" s="1">
        <v>300.32437133789063</v>
      </c>
      <c r="Y27" s="1">
        <v>100.66354370117188</v>
      </c>
      <c r="Z27" s="1">
        <v>6.8600079976022243E-3</v>
      </c>
      <c r="AA27" s="1">
        <v>88.581840515136719</v>
      </c>
      <c r="AB27" s="1">
        <v>6.957707405090332</v>
      </c>
      <c r="AC27" s="1">
        <v>0.52550005912780762</v>
      </c>
      <c r="AD27" s="1">
        <v>5.1938608288764954E-2</v>
      </c>
      <c r="AE27" s="1">
        <v>7.6537122949957848E-3</v>
      </c>
      <c r="AF27" s="1">
        <v>4.2808488011360168E-2</v>
      </c>
      <c r="AG27" s="1">
        <v>1.4058560132980347E-2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1.1041337181540094</v>
      </c>
      <c r="AP27">
        <f>(U27-T27)/(1000-U27)*AO27</f>
        <v>2.1318113718253831E-2</v>
      </c>
      <c r="AQ27">
        <f>(P27+273.15)</f>
        <v>355.7805236816406</v>
      </c>
      <c r="AR27">
        <f>(O27+273.15)</f>
        <v>305.06685867309568</v>
      </c>
      <c r="AS27">
        <f>(Y27*AK27+Z27*AL27)*AM27</f>
        <v>16.106166632186614</v>
      </c>
      <c r="AT27">
        <f>((AS27+0.00000010773*(AR27^4-AQ27^4))-AP27*44100)/(L27*0.92*2*29.3+0.00000043092*AQ27^3)</f>
        <v>-12.738913130819938</v>
      </c>
      <c r="AU27">
        <f>0.61365*EXP(17.502*J27/(240.97+J27))</f>
        <v>53.55762075285412</v>
      </c>
      <c r="AV27">
        <f>AU27*1000/AA27</f>
        <v>604.61174030022869</v>
      </c>
      <c r="AW27">
        <f>(AV27-U27)</f>
        <v>564.52178210931072</v>
      </c>
      <c r="AX27">
        <f>IF(D27,P27,(O27+P27)/2)</f>
        <v>57.273691177368164</v>
      </c>
      <c r="AY27">
        <f>0.61365*EXP(17.502*AX27/(240.97+AX27))</f>
        <v>17.684583119537013</v>
      </c>
      <c r="AZ27">
        <f>IF(AW27&lt;&gt;0,(1000-(AV27+U27)/2)/AW27*AP27,0)</f>
        <v>2.5590158103170807E-2</v>
      </c>
      <c r="BA27">
        <f>U27*AA27/1000</f>
        <v>3.5512422827263945</v>
      </c>
      <c r="BB27">
        <f>(AY27-BA27)</f>
        <v>14.133340836810618</v>
      </c>
      <c r="BC27">
        <f>1/(1.6/F27+1.37/N27)</f>
        <v>1.6007605953492463E-2</v>
      </c>
      <c r="BD27">
        <f>G27*AA27*0.001</f>
        <v>23.201510061910202</v>
      </c>
      <c r="BE27">
        <f>G27/S27</f>
        <v>0.66032237573969832</v>
      </c>
      <c r="BF27">
        <f>(1-AP27*AA27/AU27/F27)*100</f>
        <v>-36.960394254064234</v>
      </c>
      <c r="BG27">
        <f>(S27-E27/(N27/1.35))</f>
        <v>398.19115639633105</v>
      </c>
      <c r="BH27">
        <f>E27*BF27/100/BG27</f>
        <v>4.5139068095235782E-3</v>
      </c>
    </row>
    <row r="28" spans="1:60" x14ac:dyDescent="0.35">
      <c r="A28" s="1" t="s">
        <v>0</v>
      </c>
      <c r="B28" s="1" t="s">
        <v>2993</v>
      </c>
      <c r="K28" s="1">
        <v>2.72</v>
      </c>
    </row>
    <row r="29" spans="1:60" x14ac:dyDescent="0.35">
      <c r="A29" s="1" t="s">
        <v>0</v>
      </c>
      <c r="B29" s="1" t="s">
        <v>2992</v>
      </c>
      <c r="K29" s="1">
        <v>2.72</v>
      </c>
    </row>
    <row r="30" spans="1:60" x14ac:dyDescent="0.35">
      <c r="A30" s="1">
        <v>5</v>
      </c>
      <c r="B30" s="1" t="s">
        <v>2991</v>
      </c>
      <c r="C30" s="1">
        <v>1246.0000016763806</v>
      </c>
      <c r="D30" s="1">
        <v>0</v>
      </c>
      <c r="E30">
        <f>(R30-S30*(1000-T30)/(1000-U30))*AO30</f>
        <v>-4.2989302766957165</v>
      </c>
      <c r="F30">
        <f>IF(AZ30&lt;&gt;0,1/(1/AZ30-1/N30),0)</f>
        <v>2.5534587971498171E-2</v>
      </c>
      <c r="G30">
        <f>((BC30-AP30/2)*S30-E30)/(BC30+AP30/2)</f>
        <v>243.35781246579199</v>
      </c>
      <c r="H30">
        <f>AP30*1000</f>
        <v>21.035244187794166</v>
      </c>
      <c r="I30">
        <f>(AU30-BA30)</f>
        <v>49.818819581405137</v>
      </c>
      <c r="J30">
        <f>(P30+AT30*D30)</f>
        <v>82.539176940917969</v>
      </c>
      <c r="K30" s="1"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31.825536727905273</v>
      </c>
      <c r="P30" s="1">
        <v>82.539176940917969</v>
      </c>
      <c r="Q30" s="1">
        <v>32.014213562011719</v>
      </c>
      <c r="R30" s="1">
        <v>400.01971435546875</v>
      </c>
      <c r="S30" s="1">
        <v>396.36172485351563</v>
      </c>
      <c r="T30" s="1">
        <v>21.702133178710938</v>
      </c>
      <c r="U30" s="1">
        <v>39.992813110351563</v>
      </c>
      <c r="V30" s="1">
        <v>40.652580261230469</v>
      </c>
      <c r="W30" s="1">
        <v>74.914802551269531</v>
      </c>
      <c r="X30" s="1">
        <v>300.30398559570313</v>
      </c>
      <c r="Y30" s="1">
        <v>150.73309326171875</v>
      </c>
      <c r="Z30" s="1">
        <v>0.21837751567363739</v>
      </c>
      <c r="AA30" s="1">
        <v>88.567695617675781</v>
      </c>
      <c r="AB30" s="1">
        <v>6.9455995559692383</v>
      </c>
      <c r="AC30" s="1">
        <v>0.52768301963806152</v>
      </c>
      <c r="AD30" s="1">
        <v>7.4031323194503784E-2</v>
      </c>
      <c r="AE30" s="1">
        <v>8.136184886097908E-3</v>
      </c>
      <c r="AF30" s="1">
        <v>4.1404616087675095E-2</v>
      </c>
      <c r="AG30" s="1">
        <v>1.0642340406775475E-2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1.1040587705724376</v>
      </c>
      <c r="AP30">
        <f>(U30-T30)/(1000-U30)*AO30</f>
        <v>2.1035244187794167E-2</v>
      </c>
      <c r="AQ30">
        <f>(P30+273.15)</f>
        <v>355.68917694091795</v>
      </c>
      <c r="AR30">
        <f>(O30+273.15)</f>
        <v>304.97553672790525</v>
      </c>
      <c r="AS30">
        <f>(Y30*AK30+Z30*AL30)*AM30</f>
        <v>24.117294382811451</v>
      </c>
      <c r="AT30">
        <f>((AS30+0.00000010773*(AR30^4-AQ30^4))-AP30*44100)/(L30*0.92*2*29.3+0.00000043092*AQ30^3)</f>
        <v>-12.583461750642405</v>
      </c>
      <c r="AU30">
        <f>0.61365*EXP(17.502*J30/(240.97+J30))</f>
        <v>53.360890879857351</v>
      </c>
      <c r="AV30">
        <f>AU30*1000/AA30</f>
        <v>602.48706379584212</v>
      </c>
      <c r="AW30">
        <f>(AV30-U30)</f>
        <v>562.49425068549056</v>
      </c>
      <c r="AX30">
        <f>IF(D30,P30,(O30+P30)/2)</f>
        <v>57.182356834411621</v>
      </c>
      <c r="AY30">
        <f>0.61365*EXP(17.502*AX30/(240.97+AX30))</f>
        <v>17.60814151991795</v>
      </c>
      <c r="AZ30">
        <f>IF(AW30&lt;&gt;0,(1000-(AV30+U30)/2)/AW30*AP30,0)</f>
        <v>2.538316368951574E-2</v>
      </c>
      <c r="BA30">
        <f>U30*AA30/1000</f>
        <v>3.5420712984522105</v>
      </c>
      <c r="BB30">
        <f>(AY30-BA30)</f>
        <v>14.06607022146574</v>
      </c>
      <c r="BC30">
        <f>1/(1.6/F30+1.37/N30)</f>
        <v>1.5878012692611233E-2</v>
      </c>
      <c r="BD30">
        <f>G30*AA30*0.001</f>
        <v>21.553640660653691</v>
      </c>
      <c r="BE30">
        <f>G30/S30</f>
        <v>0.61397909335400724</v>
      </c>
      <c r="BF30">
        <f>(1-AP30*AA30/AU30/F30)*100</f>
        <v>-36.732255226070663</v>
      </c>
      <c r="BG30">
        <f>(S30-E30/(N30/1.35))</f>
        <v>397.71758560140324</v>
      </c>
      <c r="BH30">
        <f>E30*BF30/100/BG30</f>
        <v>3.9703902929987137E-3</v>
      </c>
    </row>
    <row r="31" spans="1:60" x14ac:dyDescent="0.35">
      <c r="A31" s="1" t="s">
        <v>0</v>
      </c>
      <c r="B31" s="1" t="s">
        <v>2990</v>
      </c>
      <c r="K31" s="1">
        <v>2.72</v>
      </c>
    </row>
    <row r="32" spans="1:60" x14ac:dyDescent="0.35">
      <c r="A32" s="1" t="s">
        <v>0</v>
      </c>
      <c r="B32" s="1" t="s">
        <v>2989</v>
      </c>
      <c r="K32" s="1">
        <v>2.72</v>
      </c>
    </row>
    <row r="33" spans="1:60" x14ac:dyDescent="0.35">
      <c r="A33" s="1">
        <v>6</v>
      </c>
      <c r="B33" s="1" t="s">
        <v>2988</v>
      </c>
      <c r="C33" s="1">
        <v>1452.5000016652048</v>
      </c>
      <c r="D33" s="1">
        <v>0</v>
      </c>
      <c r="E33">
        <f>(R33-S33*(1000-T33)/(1000-U33))*AO33</f>
        <v>-3.7270965436930754</v>
      </c>
      <c r="F33">
        <f>IF(AZ33&lt;&gt;0,1/(1/AZ33-1/N33),0)</f>
        <v>2.5775282255321094E-2</v>
      </c>
      <c r="G33">
        <f>((BC33-AP33/2)*S33-E33)/(BC33+AP33/2)</f>
        <v>221.40853349454574</v>
      </c>
      <c r="H33">
        <f>AP33*1000</f>
        <v>21.135875937671468</v>
      </c>
      <c r="I33">
        <f>(AU33-BA33)</f>
        <v>49.648035771627292</v>
      </c>
      <c r="J33">
        <f>(P33+AT33*D33)</f>
        <v>82.468231201171875</v>
      </c>
      <c r="K33" s="1"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31.760980606079102</v>
      </c>
      <c r="P33" s="1">
        <v>82.468231201171875</v>
      </c>
      <c r="Q33" s="1">
        <v>31.941865921020508</v>
      </c>
      <c r="R33" s="1">
        <v>400.10699462890625</v>
      </c>
      <c r="S33" s="1">
        <v>395.90402221679688</v>
      </c>
      <c r="T33" s="1">
        <v>21.827739715576172</v>
      </c>
      <c r="U33" s="1">
        <v>40.200546264648438</v>
      </c>
      <c r="V33" s="1">
        <v>41.037937164306641</v>
      </c>
      <c r="W33" s="1">
        <v>75.580314636230469</v>
      </c>
      <c r="X33" s="1">
        <v>300.32684326171875</v>
      </c>
      <c r="Y33" s="1">
        <v>300.6558837890625</v>
      </c>
      <c r="Z33" s="1">
        <v>4.2304590344429016E-2</v>
      </c>
      <c r="AA33" s="1">
        <v>88.568061828613281</v>
      </c>
      <c r="AB33" s="1">
        <v>6.9520602226257324</v>
      </c>
      <c r="AC33" s="1">
        <v>0.52339929342269897</v>
      </c>
      <c r="AD33" s="1">
        <v>5.945650115609169E-2</v>
      </c>
      <c r="AE33" s="1">
        <v>1.1464516632258892E-2</v>
      </c>
      <c r="AF33" s="1">
        <v>2.8948092833161354E-2</v>
      </c>
      <c r="AG33" s="1">
        <v>1.7173629254102707E-2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1.1041428061092597</v>
      </c>
      <c r="AP33">
        <f>(U33-T33)/(1000-U33)*AO33</f>
        <v>2.1135875937671467E-2</v>
      </c>
      <c r="AQ33">
        <f>(P33+273.15)</f>
        <v>355.61823120117185</v>
      </c>
      <c r="AR33">
        <f>(O33+273.15)</f>
        <v>304.91098060607908</v>
      </c>
      <c r="AS33">
        <f>(Y33*AK33+Z33*AL33)*AM33</f>
        <v>48.104940331020771</v>
      </c>
      <c r="AT33">
        <f>((AS33+0.00000010773*(AR33^4-AQ33^4))-AP33*44100)/(L33*0.92*2*29.3+0.00000043092*AQ33^3)</f>
        <v>-12.435122779586552</v>
      </c>
      <c r="AU33">
        <f>0.61365*EXP(17.502*J33/(240.97+J33))</f>
        <v>53.2085202387387</v>
      </c>
      <c r="AV33">
        <f>AU33*1000/AA33</f>
        <v>600.76419354983409</v>
      </c>
      <c r="AW33">
        <f>(AV33-U33)</f>
        <v>560.56364728518565</v>
      </c>
      <c r="AX33">
        <f>IF(D33,P33,(O33+P33)/2)</f>
        <v>57.114605903625488</v>
      </c>
      <c r="AY33">
        <f>0.61365*EXP(17.502*AX33/(240.97+AX33))</f>
        <v>17.551621319184306</v>
      </c>
      <c r="AZ33">
        <f>IF(AW33&lt;&gt;0,(1000-(AV33+U33)/2)/AW33*AP33,0)</f>
        <v>2.562099843016459E-2</v>
      </c>
      <c r="BA33">
        <f>U33*AA33/1000</f>
        <v>3.5604844671114115</v>
      </c>
      <c r="BB33">
        <f>(AY33-BA33)</f>
        <v>13.991136852072895</v>
      </c>
      <c r="BC33">
        <f>1/(1.6/F33+1.37/N33)</f>
        <v>1.6026914351346375E-2</v>
      </c>
      <c r="BD33">
        <f>G33*AA33*0.001</f>
        <v>19.609724683927521</v>
      </c>
      <c r="BE33">
        <f>G33/S33</f>
        <v>0.55924800221732152</v>
      </c>
      <c r="BF33">
        <f>(1-AP33*AA33/AU33/F33)*100</f>
        <v>-36.49375487032038</v>
      </c>
      <c r="BG33">
        <f>(S33-E33/(N33/1.35))</f>
        <v>397.0795295132458</v>
      </c>
      <c r="BH33">
        <f>E33*BF33/100/BG33</f>
        <v>3.4254031631972153E-3</v>
      </c>
    </row>
    <row r="34" spans="1:60" x14ac:dyDescent="0.35">
      <c r="A34" s="1" t="s">
        <v>0</v>
      </c>
      <c r="B34" s="1" t="s">
        <v>2987</v>
      </c>
      <c r="K34" s="1">
        <v>2.72</v>
      </c>
    </row>
    <row r="35" spans="1:60" x14ac:dyDescent="0.35">
      <c r="A35" s="1" t="s">
        <v>0</v>
      </c>
      <c r="B35" s="1" t="s">
        <v>2986</v>
      </c>
      <c r="K35" s="1">
        <v>2.72</v>
      </c>
    </row>
    <row r="36" spans="1:60" x14ac:dyDescent="0.35">
      <c r="A36" s="1">
        <v>7</v>
      </c>
      <c r="B36" s="1" t="s">
        <v>2985</v>
      </c>
      <c r="C36" s="1">
        <v>1658.5000016652048</v>
      </c>
      <c r="D36" s="1">
        <v>0</v>
      </c>
      <c r="E36">
        <f>(R36-S36*(1000-T36)/(1000-U36))*AO36</f>
        <v>-3.308082742739527</v>
      </c>
      <c r="F36">
        <f>IF(AZ36&lt;&gt;0,1/(1/AZ36-1/N36),0)</f>
        <v>2.6335582327499999E-2</v>
      </c>
      <c r="G36">
        <f>((BC36-AP36/2)*S36-E36)/(BC36+AP36/2)</f>
        <v>203.59667919059984</v>
      </c>
      <c r="H36">
        <f>AP36*1000</f>
        <v>21.528251974819263</v>
      </c>
      <c r="I36">
        <f>(AU36-BA36)</f>
        <v>49.515944626631452</v>
      </c>
      <c r="J36">
        <f>(P36+AT36*D36)</f>
        <v>82.425224304199219</v>
      </c>
      <c r="K36" s="1"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31.737066268920898</v>
      </c>
      <c r="P36" s="1">
        <v>82.425224304199219</v>
      </c>
      <c r="Q36" s="1">
        <v>31.899358749389648</v>
      </c>
      <c r="R36" s="1">
        <v>399.9508056640625</v>
      </c>
      <c r="S36" s="1">
        <v>395.240478515625</v>
      </c>
      <c r="T36" s="1">
        <v>21.948879241943359</v>
      </c>
      <c r="U36" s="1">
        <v>40.654350280761719</v>
      </c>
      <c r="V36" s="1">
        <v>41.318378448486328</v>
      </c>
      <c r="W36" s="1">
        <v>76.531097412109375</v>
      </c>
      <c r="X36" s="1">
        <v>300.31991577148438</v>
      </c>
      <c r="Y36" s="1">
        <v>499.00946044921875</v>
      </c>
      <c r="Z36" s="1">
        <v>0.14749211072921753</v>
      </c>
      <c r="AA36" s="1">
        <v>88.56097412109375</v>
      </c>
      <c r="AB36" s="1">
        <v>6.9418201446533203</v>
      </c>
      <c r="AC36" s="1">
        <v>0.51953345537185669</v>
      </c>
      <c r="AD36" s="1">
        <v>0.10886991024017334</v>
      </c>
      <c r="AE36" s="1">
        <v>7.75563670322299E-3</v>
      </c>
      <c r="AF36" s="1">
        <v>2.552306279540062E-2</v>
      </c>
      <c r="AG36" s="1">
        <v>1.6066418960690498E-2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1.1041173373951629</v>
      </c>
      <c r="AP36">
        <f>(U36-T36)/(1000-U36)*AO36</f>
        <v>2.1528251974819262E-2</v>
      </c>
      <c r="AQ36">
        <f>(P36+273.15)</f>
        <v>355.5752243041992</v>
      </c>
      <c r="AR36">
        <f>(O36+273.15)</f>
        <v>304.88706626892088</v>
      </c>
      <c r="AS36">
        <f>(Y36*AK36+Z36*AL36)*AM36</f>
        <v>79.841511887278102</v>
      </c>
      <c r="AT36">
        <f>((AS36+0.00000010773*(AR36^4-AQ36^4))-AP36*44100)/(L36*0.92*2*29.3+0.00000043092*AQ36^3)</f>
        <v>-12.324650317611628</v>
      </c>
      <c r="AU36">
        <f>0.61365*EXP(17.502*J36/(240.97+J36))</f>
        <v>53.116333489755874</v>
      </c>
      <c r="AV36">
        <f>AU36*1000/AA36</f>
        <v>599.77133287995809</v>
      </c>
      <c r="AW36">
        <f>(AV36-U36)</f>
        <v>559.11698259919638</v>
      </c>
      <c r="AX36">
        <f>IF(D36,P36,(O36+P36)/2)</f>
        <v>57.081145286560059</v>
      </c>
      <c r="AY36">
        <f>0.61365*EXP(17.502*AX36/(240.97+AX36))</f>
        <v>17.523764813766554</v>
      </c>
      <c r="AZ36">
        <f>IF(AW36&lt;&gt;0,(1000-(AV36+U36)/2)/AW36*AP36,0)</f>
        <v>2.6174538944733219E-2</v>
      </c>
      <c r="BA36">
        <f>U36*AA36/1000</f>
        <v>3.6003888631244192</v>
      </c>
      <c r="BB36">
        <f>(AY36-BA36)</f>
        <v>13.923375950642136</v>
      </c>
      <c r="BC36">
        <f>1/(1.6/F36+1.37/N36)</f>
        <v>1.637347975673752E-2</v>
      </c>
      <c r="BD36">
        <f>G36*AA36*0.001</f>
        <v>18.030720236939338</v>
      </c>
      <c r="BE36">
        <f>G36/S36</f>
        <v>0.51512102190350695</v>
      </c>
      <c r="BF36">
        <f>(1-AP36*AA36/AU36/F36)*100</f>
        <v>-36.295067179372786</v>
      </c>
      <c r="BG36">
        <f>(S36-E36/(N36/1.35))</f>
        <v>396.2838309900672</v>
      </c>
      <c r="BH36">
        <f>E36*BF36/100/BG36</f>
        <v>3.029825493578222E-3</v>
      </c>
    </row>
    <row r="37" spans="1:60" x14ac:dyDescent="0.35">
      <c r="A37" s="1" t="s">
        <v>0</v>
      </c>
      <c r="B37" s="1" t="s">
        <v>2984</v>
      </c>
      <c r="K37" s="1">
        <v>2.72</v>
      </c>
    </row>
    <row r="38" spans="1:60" x14ac:dyDescent="0.35">
      <c r="A38" s="1" t="s">
        <v>0</v>
      </c>
      <c r="B38" s="1" t="s">
        <v>2983</v>
      </c>
      <c r="K38" s="1">
        <v>2.72</v>
      </c>
    </row>
    <row r="39" spans="1:60" x14ac:dyDescent="0.35">
      <c r="A39" s="1">
        <v>8</v>
      </c>
      <c r="B39" s="1" t="s">
        <v>1464</v>
      </c>
      <c r="C39" s="1">
        <v>1864.5000016652048</v>
      </c>
      <c r="D39" s="1">
        <v>0</v>
      </c>
      <c r="E39">
        <f>(R39-S39*(1000-T39)/(1000-U39))*AO39</f>
        <v>-3.0254569778533749</v>
      </c>
      <c r="F39">
        <f>IF(AZ39&lt;&gt;0,1/(1/AZ39-1/N39),0)</f>
        <v>2.7081238023075497E-2</v>
      </c>
      <c r="G39">
        <f>((BC39-AP39/2)*S39-E39)/(BC39+AP39/2)</f>
        <v>190.27922256164155</v>
      </c>
      <c r="H39">
        <f>AP39*1000</f>
        <v>22.112612283062631</v>
      </c>
      <c r="I39">
        <f>(AU39-BA39)</f>
        <v>49.446722962079939</v>
      </c>
      <c r="J39">
        <f>(P39+AT39*D39)</f>
        <v>82.418846130371094</v>
      </c>
      <c r="K39" s="1"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31.750644683837891</v>
      </c>
      <c r="P39" s="1">
        <v>82.418846130371094</v>
      </c>
      <c r="Q39" s="1">
        <v>31.893146514892578</v>
      </c>
      <c r="R39" s="1">
        <v>400.02572631835938</v>
      </c>
      <c r="S39" s="1">
        <v>394.85845947265625</v>
      </c>
      <c r="T39" s="1">
        <v>22.085647583007813</v>
      </c>
      <c r="U39" s="1">
        <v>41.284137725830078</v>
      </c>
      <c r="V39" s="1">
        <v>41.541419982910156</v>
      </c>
      <c r="W39" s="1">
        <v>77.652313232421875</v>
      </c>
      <c r="X39" s="1">
        <v>300.35287475585938</v>
      </c>
      <c r="Y39" s="1">
        <v>750.05914306640625</v>
      </c>
      <c r="Z39" s="1">
        <v>1.3720020651817322E-2</v>
      </c>
      <c r="AA39" s="1">
        <v>88.555809020996094</v>
      </c>
      <c r="AB39" s="1">
        <v>7.1036624908447266</v>
      </c>
      <c r="AC39" s="1">
        <v>0.50988972187042236</v>
      </c>
      <c r="AD39" s="1">
        <v>2.8580805286765099E-2</v>
      </c>
      <c r="AE39" s="1">
        <v>4.7143697738647461E-3</v>
      </c>
      <c r="AF39" s="1">
        <v>2.1495429798960686E-2</v>
      </c>
      <c r="AG39" s="1">
        <v>1.6956139355897903E-2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1.1042385101318357</v>
      </c>
      <c r="AP39">
        <f>(U39-T39)/(1000-U39)*AO39</f>
        <v>2.2112612283062633E-2</v>
      </c>
      <c r="AQ39">
        <f>(P39+273.15)</f>
        <v>355.56884613037107</v>
      </c>
      <c r="AR39">
        <f>(O39+273.15)</f>
        <v>304.90064468383787</v>
      </c>
      <c r="AS39">
        <f>(Y39*AK39+Z39*AL39)*AM39</f>
        <v>120.00946020820447</v>
      </c>
      <c r="AT39">
        <f>((AS39+0.00000010773*(AR39^4-AQ39^4))-AP39*44100)/(L39*0.92*2*29.3+0.00000043092*AQ39^3)</f>
        <v>-12.215753026364279</v>
      </c>
      <c r="AU39">
        <f>0.61365*EXP(17.502*J39/(240.97+J39))</f>
        <v>53.102673178125045</v>
      </c>
      <c r="AV39">
        <f>AU39*1000/AA39</f>
        <v>599.65205857398576</v>
      </c>
      <c r="AW39">
        <f>(AV39-U39)</f>
        <v>558.36792084815568</v>
      </c>
      <c r="AX39">
        <f>IF(D39,P39,(O39+P39)/2)</f>
        <v>57.084745407104492</v>
      </c>
      <c r="AY39">
        <f>0.61365*EXP(17.502*AX39/(240.97+AX39))</f>
        <v>17.526760148719191</v>
      </c>
      <c r="AZ39">
        <f>IF(AW39&lt;&gt;0,(1000-(AV39+U39)/2)/AW39*AP39,0)</f>
        <v>2.6910975574597051E-2</v>
      </c>
      <c r="BA39">
        <f>U39*AA39/1000</f>
        <v>3.6559502160451083</v>
      </c>
      <c r="BB39">
        <f>(AY39-BA39)</f>
        <v>13.870809932674083</v>
      </c>
      <c r="BC39">
        <f>1/(1.6/F39+1.37/N39)</f>
        <v>1.6834574327608133E-2</v>
      </c>
      <c r="BD39">
        <f>G39*AA39*0.001</f>
        <v>16.850330493832338</v>
      </c>
      <c r="BE39">
        <f>G39/S39</f>
        <v>0.48189222744718296</v>
      </c>
      <c r="BF39">
        <f>(1-AP39*AA39/AU39/F39)*100</f>
        <v>-36.167106178339651</v>
      </c>
      <c r="BG39">
        <f>(S39-E39/(N39/1.35))</f>
        <v>395.81267321809224</v>
      </c>
      <c r="BH39">
        <f>E39*BF39/100/BG39</f>
        <v>2.7644901530409112E-3</v>
      </c>
    </row>
    <row r="40" spans="1:60" x14ac:dyDescent="0.35">
      <c r="A40" s="1" t="s">
        <v>0</v>
      </c>
      <c r="B40" s="1" t="s">
        <v>2982</v>
      </c>
      <c r="K40" s="1">
        <v>2.72</v>
      </c>
    </row>
    <row r="41" spans="1:60" x14ac:dyDescent="0.35">
      <c r="A41" s="1" t="s">
        <v>0</v>
      </c>
      <c r="B41" s="1" t="s">
        <v>2981</v>
      </c>
      <c r="K41" s="1">
        <v>2.72</v>
      </c>
    </row>
    <row r="42" spans="1:60" x14ac:dyDescent="0.35">
      <c r="A42" s="1">
        <v>9</v>
      </c>
      <c r="B42" s="1" t="s">
        <v>2980</v>
      </c>
      <c r="C42" s="1">
        <v>2071.0000016540289</v>
      </c>
      <c r="D42" s="1">
        <v>0</v>
      </c>
      <c r="E42">
        <f>(R42-S42*(1000-T42)/(1000-U42))*AO42</f>
        <v>-2.4054412642702507</v>
      </c>
      <c r="F42">
        <f>IF(AZ42&lt;&gt;0,1/(1/AZ42-1/N42),0)</f>
        <v>2.7804006318582302E-2</v>
      </c>
      <c r="G42">
        <f>((BC42-AP42/2)*S42-E42)/(BC42+AP42/2)</f>
        <v>165.65984248499922</v>
      </c>
      <c r="H42">
        <f>AP42*1000</f>
        <v>22.700697402026531</v>
      </c>
      <c r="I42">
        <f>(AU42-BA42)</f>
        <v>49.415622753846513</v>
      </c>
      <c r="J42">
        <f>(P42+AT42*D42)</f>
        <v>82.430747985839844</v>
      </c>
      <c r="K42" s="1"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31.781608581542969</v>
      </c>
      <c r="P42" s="1">
        <v>82.430747985839844</v>
      </c>
      <c r="Q42" s="1">
        <v>31.905157089233398</v>
      </c>
      <c r="R42" s="1">
        <v>400.0703125</v>
      </c>
      <c r="S42" s="1">
        <v>394.14480590820313</v>
      </c>
      <c r="T42" s="1">
        <v>22.224174499511719</v>
      </c>
      <c r="U42" s="1">
        <v>41.923866271972656</v>
      </c>
      <c r="V42" s="1">
        <v>41.727996826171875</v>
      </c>
      <c r="W42" s="1">
        <v>78.716033935546875</v>
      </c>
      <c r="X42" s="1">
        <v>300.29541015625</v>
      </c>
      <c r="Y42" s="1">
        <v>1000.7127685546875</v>
      </c>
      <c r="Z42" s="1">
        <v>5.6024219840764999E-2</v>
      </c>
      <c r="AA42" s="1">
        <v>88.554412841796875</v>
      </c>
      <c r="AB42" s="1">
        <v>7.0300936698913574</v>
      </c>
      <c r="AC42" s="1">
        <v>0.49174529314041138</v>
      </c>
      <c r="AD42" s="1">
        <v>6.0205582529306412E-2</v>
      </c>
      <c r="AE42" s="1">
        <v>3.8291097152978182E-3</v>
      </c>
      <c r="AF42" s="1">
        <v>2.1217692643404007E-2</v>
      </c>
      <c r="AG42" s="1">
        <v>2.192671038210392E-2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1.1040272432215072</v>
      </c>
      <c r="AP42">
        <f>(U42-T42)/(1000-U42)*AO42</f>
        <v>2.2700697402026532E-2</v>
      </c>
      <c r="AQ42">
        <f>(P42+273.15)</f>
        <v>355.58074798583982</v>
      </c>
      <c r="AR42">
        <f>(O42+273.15)</f>
        <v>304.93160858154295</v>
      </c>
      <c r="AS42">
        <f>(Y42*AK42+Z42*AL42)*AM42</f>
        <v>160.11403938992225</v>
      </c>
      <c r="AT42">
        <f>((AS42+0.00000010773*(AR42^4-AQ42^4))-AP42*44100)/(L42*0.92*2*29.3+0.00000043092*AQ42^3)</f>
        <v>-12.109326458410193</v>
      </c>
      <c r="AU42">
        <f>0.61365*EXP(17.502*J42/(240.97+J42))</f>
        <v>53.128166115619067</v>
      </c>
      <c r="AV42">
        <f>AU42*1000/AA42</f>
        <v>599.94939168681447</v>
      </c>
      <c r="AW42">
        <f>(AV42-U42)</f>
        <v>558.02552541484181</v>
      </c>
      <c r="AX42">
        <f>IF(D42,P42,(O42+P42)/2)</f>
        <v>57.106178283691406</v>
      </c>
      <c r="AY42">
        <f>0.61365*EXP(17.502*AX42/(240.97+AX42))</f>
        <v>17.544601609361202</v>
      </c>
      <c r="AZ42">
        <f>IF(AW42&lt;&gt;0,(1000-(AV42+U42)/2)/AW42*AP42,0)</f>
        <v>2.7624564469302788E-2</v>
      </c>
      <c r="BA42">
        <f>U42*AA42/1000</f>
        <v>3.7125433617725503</v>
      </c>
      <c r="BB42">
        <f>(AY42-BA42)</f>
        <v>13.832058247588652</v>
      </c>
      <c r="BC42">
        <f>1/(1.6/F42+1.37/N42)</f>
        <v>1.728138534931584E-2</v>
      </c>
      <c r="BD42">
        <f>G42*AA42*0.001</f>
        <v>14.669910082723662</v>
      </c>
      <c r="BE42">
        <f>G42/S42</f>
        <v>0.42030198039342331</v>
      </c>
      <c r="BF42">
        <f>(1-AP42*AA42/AU42/F42)*100</f>
        <v>-36.087176571003134</v>
      </c>
      <c r="BG42">
        <f>(S42-E42/(N42/1.35))</f>
        <v>394.90346985054555</v>
      </c>
      <c r="BH42">
        <f>E42*BF42/100/BG42</f>
        <v>2.1981468956894664E-3</v>
      </c>
    </row>
    <row r="43" spans="1:60" x14ac:dyDescent="0.35">
      <c r="A43" s="1" t="s">
        <v>0</v>
      </c>
      <c r="B43" s="1" t="s">
        <v>2979</v>
      </c>
      <c r="K43" s="1">
        <v>2.72</v>
      </c>
    </row>
    <row r="44" spans="1:60" x14ac:dyDescent="0.35">
      <c r="A44" s="1" t="s">
        <v>0</v>
      </c>
      <c r="B44" s="1" t="s">
        <v>2978</v>
      </c>
      <c r="K44" s="1">
        <v>2.72</v>
      </c>
    </row>
    <row r="45" spans="1:60" x14ac:dyDescent="0.35">
      <c r="A45" s="1">
        <v>10</v>
      </c>
      <c r="B45" s="1" t="s">
        <v>2977</v>
      </c>
      <c r="C45" s="1">
        <v>2278.500001642853</v>
      </c>
      <c r="D45" s="1">
        <v>0</v>
      </c>
      <c r="E45">
        <f>(R45-S45*(1000-T45)/(1000-U45))*AO45</f>
        <v>-1.7953358572593692</v>
      </c>
      <c r="F45">
        <f>IF(AZ45&lt;&gt;0,1/(1/AZ45-1/N45),0)</f>
        <v>2.8561212163918472E-2</v>
      </c>
      <c r="G45">
        <f>((BC45-AP45/2)*S45-E45)/(BC45+AP45/2)</f>
        <v>142.29140580391748</v>
      </c>
      <c r="H45">
        <f>AP45*1000</f>
        <v>23.346330885928129</v>
      </c>
      <c r="I45">
        <f>(AU45-BA45)</f>
        <v>49.426373874250196</v>
      </c>
      <c r="J45">
        <f>(P45+AT45*D45)</f>
        <v>82.4642333984375</v>
      </c>
      <c r="K45" s="1"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31.835361480712891</v>
      </c>
      <c r="P45" s="1">
        <v>82.4642333984375</v>
      </c>
      <c r="Q45" s="1">
        <v>31.939237594604492</v>
      </c>
      <c r="R45" s="1">
        <v>400.23794555664063</v>
      </c>
      <c r="S45" s="1">
        <v>393.54232788085938</v>
      </c>
      <c r="T45" s="1">
        <v>22.369243621826172</v>
      </c>
      <c r="U45" s="1">
        <v>42.613834381103516</v>
      </c>
      <c r="V45" s="1">
        <v>41.871818542480469</v>
      </c>
      <c r="W45" s="1">
        <v>79.7666015625</v>
      </c>
      <c r="X45" s="1">
        <v>300.30715942382813</v>
      </c>
      <c r="Y45" s="1">
        <v>1251.026123046875</v>
      </c>
      <c r="Z45" s="1">
        <v>5.4879777133464813E-2</v>
      </c>
      <c r="AA45" s="1">
        <v>88.552726745605469</v>
      </c>
      <c r="AB45" s="1">
        <v>7.0710711479187012</v>
      </c>
      <c r="AC45" s="1">
        <v>0.48727485537528992</v>
      </c>
      <c r="AD45" s="1">
        <v>5.361194908618927E-2</v>
      </c>
      <c r="AE45" s="1">
        <v>9.9403923377394676E-3</v>
      </c>
      <c r="AF45" s="1">
        <v>3.1575925648212433E-2</v>
      </c>
      <c r="AG45" s="1">
        <v>1.937461644411087E-2</v>
      </c>
      <c r="AH45" s="1">
        <v>0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1.1040704390581915</v>
      </c>
      <c r="AP45">
        <f>(U45-T45)/(1000-U45)*AO45</f>
        <v>2.3346330885928128E-2</v>
      </c>
      <c r="AQ45">
        <f>(P45+273.15)</f>
        <v>355.61423339843748</v>
      </c>
      <c r="AR45">
        <f>(O45+273.15)</f>
        <v>304.98536148071287</v>
      </c>
      <c r="AS45">
        <f>(Y45*AK45+Z45*AL45)*AM45</f>
        <v>200.16417521348194</v>
      </c>
      <c r="AT45">
        <f>((AS45+0.00000010773*(AR45^4-AQ45^4))-AP45*44100)/(L45*0.92*2*29.3+0.00000043092*AQ45^3)</f>
        <v>-12.022861082320928</v>
      </c>
      <c r="AU45">
        <f>0.61365*EXP(17.502*J45/(240.97+J45))</f>
        <v>53.19994510578254</v>
      </c>
      <c r="AV45">
        <f>AU45*1000/AA45</f>
        <v>600.77139418434285</v>
      </c>
      <c r="AW45">
        <f>(AV45-U45)</f>
        <v>558.15755980323934</v>
      </c>
      <c r="AX45">
        <f>IF(D45,P45,(O45+P45)/2)</f>
        <v>57.149797439575195</v>
      </c>
      <c r="AY45">
        <f>0.61365*EXP(17.502*AX45/(240.97+AX45))</f>
        <v>17.580959857675161</v>
      </c>
      <c r="AZ45">
        <f>IF(AW45&lt;&gt;0,(1000-(AV45+U45)/2)/AW45*AP45,0)</f>
        <v>2.837189677213527E-2</v>
      </c>
      <c r="BA45">
        <f>U45*AA45/1000</f>
        <v>3.7735712315323471</v>
      </c>
      <c r="BB45">
        <f>(AY45-BA45)</f>
        <v>13.807388626142814</v>
      </c>
      <c r="BC45">
        <f>1/(1.6/F45+1.37/N45)</f>
        <v>1.7749347660497378E-2</v>
      </c>
      <c r="BD45">
        <f>G45*AA45*0.001</f>
        <v>12.600291976402366</v>
      </c>
      <c r="BE45">
        <f>G45/S45</f>
        <v>0.36156569630038538</v>
      </c>
      <c r="BF45">
        <f>(1-AP45*AA45/AU45/F45)*100</f>
        <v>-36.060717118243033</v>
      </c>
      <c r="BG45">
        <f>(S45-E45/(N45/1.35))</f>
        <v>394.10856768040412</v>
      </c>
      <c r="BH45">
        <f>E45*BF45/100/BG45</f>
        <v>1.6427224320931077E-3</v>
      </c>
    </row>
    <row r="46" spans="1:60" x14ac:dyDescent="0.35">
      <c r="A46" s="1" t="s">
        <v>0</v>
      </c>
      <c r="B46" s="1" t="s">
        <v>2976</v>
      </c>
      <c r="K46" s="1">
        <v>2.72</v>
      </c>
    </row>
    <row r="47" spans="1:60" x14ac:dyDescent="0.35">
      <c r="A47" s="1" t="s">
        <v>0</v>
      </c>
      <c r="B47" s="1" t="s">
        <v>2975</v>
      </c>
      <c r="K47" s="1">
        <v>2.72</v>
      </c>
    </row>
    <row r="48" spans="1:60" x14ac:dyDescent="0.35">
      <c r="A48" s="1">
        <v>11</v>
      </c>
      <c r="B48" s="1" t="s">
        <v>2974</v>
      </c>
      <c r="C48" s="1">
        <v>2486.0000016316772</v>
      </c>
      <c r="D48" s="1">
        <v>0</v>
      </c>
      <c r="E48">
        <f>(R48-S48*(1000-T48)/(1000-U48))*AO48</f>
        <v>-1.9198495591093832</v>
      </c>
      <c r="F48">
        <f>IF(AZ48&lt;&gt;0,1/(1/AZ48-1/N48),0)</f>
        <v>2.9676749225617621E-2</v>
      </c>
      <c r="G48">
        <f>((BC48-AP48/2)*S48-E48)/(BC48+AP48/2)</f>
        <v>143.45188144823098</v>
      </c>
      <c r="H48">
        <f>AP48*1000</f>
        <v>24.307225927495271</v>
      </c>
      <c r="I48">
        <f>(AU48-BA48)</f>
        <v>49.453096955245684</v>
      </c>
      <c r="J48">
        <f>(P48+AT48*D48)</f>
        <v>82.51641845703125</v>
      </c>
      <c r="K48" s="1"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31.910921096801758</v>
      </c>
      <c r="P48" s="1">
        <v>82.51641845703125</v>
      </c>
      <c r="Q48" s="1">
        <v>31.989431381225586</v>
      </c>
      <c r="R48" s="1">
        <v>399.69918823242188</v>
      </c>
      <c r="S48" s="1">
        <v>392.79067993164063</v>
      </c>
      <c r="T48" s="1">
        <v>22.524253845214844</v>
      </c>
      <c r="U48" s="1">
        <v>43.579917907714844</v>
      </c>
      <c r="V48" s="1">
        <v>41.979202270507813</v>
      </c>
      <c r="W48" s="1">
        <v>81.221343994140625</v>
      </c>
      <c r="X48" s="1">
        <v>300.31985473632813</v>
      </c>
      <c r="Y48" s="1">
        <v>1600.5391845703125</v>
      </c>
      <c r="Z48" s="1">
        <v>6.6315747797489166E-2</v>
      </c>
      <c r="AA48" s="1">
        <v>88.547096252441406</v>
      </c>
      <c r="AB48" s="1">
        <v>6.9896626472473145</v>
      </c>
      <c r="AC48" s="1">
        <v>0.4647463858127594</v>
      </c>
      <c r="AD48" s="1">
        <v>7.5032904744148254E-2</v>
      </c>
      <c r="AE48" s="1">
        <v>9.4480924308300018E-3</v>
      </c>
      <c r="AF48" s="1">
        <v>4.6745259314775467E-2</v>
      </c>
      <c r="AG48" s="1">
        <v>2.441006526350975E-2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1.1041171130012062</v>
      </c>
      <c r="AP48">
        <f>(U48-T48)/(1000-U48)*AO48</f>
        <v>2.430722592749527E-2</v>
      </c>
      <c r="AQ48">
        <f>(P48+273.15)</f>
        <v>355.66641845703123</v>
      </c>
      <c r="AR48">
        <f>(O48+273.15)</f>
        <v>305.06092109680174</v>
      </c>
      <c r="AS48">
        <f>(Y48*AK48+Z48*AL48)*AM48</f>
        <v>256.08626380727583</v>
      </c>
      <c r="AT48">
        <f>((AS48+0.00000010773*(AR48^4-AQ48^4))-AP48*44100)/(L48*0.92*2*29.3+0.00000043092*AQ48^3)</f>
        <v>-11.922231579512074</v>
      </c>
      <c r="AU48">
        <f>0.61365*EXP(17.502*J48/(240.97+J48))</f>
        <v>53.311972140893602</v>
      </c>
      <c r="AV48">
        <f>AU48*1000/AA48</f>
        <v>602.07476469815572</v>
      </c>
      <c r="AW48">
        <f>(AV48-U48)</f>
        <v>558.49484679044087</v>
      </c>
      <c r="AX48">
        <f>IF(D48,P48,(O48+P48)/2)</f>
        <v>57.213669776916504</v>
      </c>
      <c r="AY48">
        <f>0.61365*EXP(17.502*AX48/(240.97+AX48))</f>
        <v>17.634316632173114</v>
      </c>
      <c r="AZ48">
        <f>IF(AW48&lt;&gt;0,(1000-(AV48+U48)/2)/AW48*AP48,0)</f>
        <v>2.9472409461726704E-2</v>
      </c>
      <c r="BA48">
        <f>U48*AA48/1000</f>
        <v>3.8588751856479213</v>
      </c>
      <c r="BB48">
        <f>(AY48-BA48)</f>
        <v>13.775441446525193</v>
      </c>
      <c r="BC48">
        <f>1/(1.6/F48+1.37/N48)</f>
        <v>1.8438506219464926E-2</v>
      </c>
      <c r="BD48">
        <f>G48*AA48*0.001</f>
        <v>12.702247554190322</v>
      </c>
      <c r="BE48">
        <f>G48/S48</f>
        <v>0.36521202965711064</v>
      </c>
      <c r="BF48">
        <f>(1-AP48*AA48/AU48/F48)*100</f>
        <v>-36.040633667012955</v>
      </c>
      <c r="BG48">
        <f>(S48-E48/(N48/1.35))</f>
        <v>393.39619071955843</v>
      </c>
      <c r="BH48">
        <f>E48*BF48/100/BG48</f>
        <v>1.758852685611365E-3</v>
      </c>
    </row>
    <row r="49" spans="1:60" x14ac:dyDescent="0.35">
      <c r="A49" s="1" t="s">
        <v>0</v>
      </c>
      <c r="B49" s="1" t="s">
        <v>2973</v>
      </c>
      <c r="K49" s="1">
        <v>2.72</v>
      </c>
    </row>
    <row r="50" spans="1:60" x14ac:dyDescent="0.35">
      <c r="A50" s="1" t="s">
        <v>0</v>
      </c>
      <c r="B50" s="1" t="s">
        <v>2968</v>
      </c>
      <c r="K50" s="1">
        <v>2.72</v>
      </c>
    </row>
    <row r="51" spans="1:60" x14ac:dyDescent="0.35">
      <c r="A51" s="1">
        <v>12</v>
      </c>
      <c r="B51" s="1" t="s">
        <v>2972</v>
      </c>
      <c r="C51" s="1">
        <v>2694.5000016205013</v>
      </c>
      <c r="D51" s="1">
        <v>0</v>
      </c>
      <c r="E51">
        <f>(R51-S51*(1000-T51)/(1000-U51))*AO51</f>
        <v>-1.7038392257594592</v>
      </c>
      <c r="F51">
        <f>IF(AZ51&lt;&gt;0,1/(1/AZ51-1/N51),0)</f>
        <v>3.1159273933769483E-2</v>
      </c>
      <c r="G51">
        <f>((BC51-AP51/2)*S51-E51)/(BC51+AP51/2)</f>
        <v>132.8222193173518</v>
      </c>
      <c r="H51">
        <f>AP51*1000</f>
        <v>25.61787884717727</v>
      </c>
      <c r="I51">
        <f>(AU51-BA51)</f>
        <v>49.531868516669078</v>
      </c>
      <c r="J51">
        <f>(P51+AT51*D51)</f>
        <v>82.605056762695313</v>
      </c>
      <c r="K51" s="1"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32.040504455566406</v>
      </c>
      <c r="P51" s="1">
        <v>82.605056762695313</v>
      </c>
      <c r="Q51" s="1">
        <v>32.078945159912109</v>
      </c>
      <c r="R51" s="1">
        <v>399.938720703125</v>
      </c>
      <c r="S51" s="1">
        <v>392.37789916992188</v>
      </c>
      <c r="T51" s="1">
        <v>22.682624816894531</v>
      </c>
      <c r="U51" s="1">
        <v>44.844234466552734</v>
      </c>
      <c r="V51" s="1">
        <v>41.965557098388672</v>
      </c>
      <c r="W51" s="1">
        <v>82.967178344726563</v>
      </c>
      <c r="X51" s="1">
        <v>300.32049560546875</v>
      </c>
      <c r="Y51" s="1">
        <v>1999.547607421875</v>
      </c>
      <c r="Z51" s="1">
        <v>0.12919828295707703</v>
      </c>
      <c r="AA51" s="1">
        <v>88.547470092773438</v>
      </c>
      <c r="AB51" s="1">
        <v>7.1022830009460449</v>
      </c>
      <c r="AC51" s="1">
        <v>0.40092325210571289</v>
      </c>
      <c r="AD51" s="1">
        <v>5.0668217241764069E-2</v>
      </c>
      <c r="AE51" s="1">
        <v>5.8141299523413181E-3</v>
      </c>
      <c r="AF51" s="1">
        <v>4.6398885548114777E-2</v>
      </c>
      <c r="AG51" s="1">
        <v>3.7642620503902435E-2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1.1041194691377525</v>
      </c>
      <c r="AP51">
        <f>(U51-T51)/(1000-U51)*AO51</f>
        <v>2.5617878847177269E-2</v>
      </c>
      <c r="AQ51">
        <f>(P51+273.15)</f>
        <v>355.75505676269529</v>
      </c>
      <c r="AR51">
        <f>(O51+273.15)</f>
        <v>305.19050445556638</v>
      </c>
      <c r="AS51">
        <f>(Y51*AK51+Z51*AL51)*AM51</f>
        <v>319.92761003656051</v>
      </c>
      <c r="AT51">
        <f>((AS51+0.00000010773*(AR51^4-AQ51^4))-AP51*44100)/(L51*0.92*2*29.3+0.00000043092*AQ51^3)</f>
        <v>-11.877110464701548</v>
      </c>
      <c r="AU51">
        <f>0.61365*EXP(17.502*J51/(240.97+J51))</f>
        <v>53.50271202692948</v>
      </c>
      <c r="AV51">
        <f>AU51*1000/AA51</f>
        <v>604.22632031014928</v>
      </c>
      <c r="AW51">
        <f>(AV51-U51)</f>
        <v>559.38208584359654</v>
      </c>
      <c r="AX51">
        <f>IF(D51,P51,(O51+P51)/2)</f>
        <v>57.322780609130859</v>
      </c>
      <c r="AY51">
        <f>0.61365*EXP(17.502*AX51/(240.97+AX51))</f>
        <v>17.725785747133553</v>
      </c>
      <c r="AZ51">
        <f>IF(AW51&lt;&gt;0,(1000-(AV51+U51)/2)/AW51*AP51,0)</f>
        <v>3.0934085783801135E-2</v>
      </c>
      <c r="BA51">
        <f>U51*AA51/1000</f>
        <v>3.9708435102603978</v>
      </c>
      <c r="BB51">
        <f>(AY51-BA51)</f>
        <v>13.754942236873156</v>
      </c>
      <c r="BC51">
        <f>1/(1.6/F51+1.37/N51)</f>
        <v>1.9353910036023669E-2</v>
      </c>
      <c r="BD51">
        <f>G51*AA51*0.001</f>
        <v>11.761071492659003</v>
      </c>
      <c r="BE51">
        <f>G51/S51</f>
        <v>0.33850586283870243</v>
      </c>
      <c r="BF51">
        <f>(1-AP51*AA51/AU51/F51)*100</f>
        <v>-36.068061860282526</v>
      </c>
      <c r="BG51">
        <f>(S51-E51/(N51/1.35))</f>
        <v>392.91528139718008</v>
      </c>
      <c r="BH51">
        <f>E51*BF51/100/BG51</f>
        <v>1.5640567192027038E-3</v>
      </c>
    </row>
    <row r="52" spans="1:60" x14ac:dyDescent="0.35">
      <c r="A52" s="1" t="s">
        <v>0</v>
      </c>
      <c r="B52" s="1" t="s">
        <v>2971</v>
      </c>
    </row>
    <row r="53" spans="1:60" x14ac:dyDescent="0.35">
      <c r="A53" s="1" t="s">
        <v>0</v>
      </c>
      <c r="B53" s="1" t="s">
        <v>2970</v>
      </c>
    </row>
    <row r="54" spans="1:60" x14ac:dyDescent="0.35">
      <c r="A54" s="1" t="s">
        <v>0</v>
      </c>
      <c r="B54" s="1" t="s">
        <v>2969</v>
      </c>
    </row>
    <row r="55" spans="1:60" x14ac:dyDescent="0.35">
      <c r="A55" s="1" t="s">
        <v>0</v>
      </c>
      <c r="B55" s="1" t="s">
        <v>2968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9FC0DB-F47A-4680-AAD8-D6D9E3DB4552}">
  <dimension ref="A1:BH55"/>
  <sheetViews>
    <sheetView zoomScale="50" workbookViewId="0">
      <selection activeCell="K18" sqref="K18:K51"/>
    </sheetView>
  </sheetViews>
  <sheetFormatPr defaultRowHeight="14.5" x14ac:dyDescent="0.35"/>
  <sheetData>
    <row r="1" spans="1:60" x14ac:dyDescent="0.35">
      <c r="A1" s="1" t="s">
        <v>398</v>
      </c>
    </row>
    <row r="2" spans="1:60" x14ac:dyDescent="0.35">
      <c r="A2" s="1" t="s">
        <v>3056</v>
      </c>
    </row>
    <row r="3" spans="1:60" x14ac:dyDescent="0.35">
      <c r="A3" s="1" t="s">
        <v>69</v>
      </c>
      <c r="B3" s="1" t="s">
        <v>396</v>
      </c>
    </row>
    <row r="4" spans="1:60" x14ac:dyDescent="0.35">
      <c r="A4" s="1" t="s">
        <v>67</v>
      </c>
      <c r="B4" s="1" t="s">
        <v>66</v>
      </c>
      <c r="C4" s="1">
        <v>1</v>
      </c>
      <c r="D4" s="1">
        <v>0.15999999642372131</v>
      </c>
    </row>
    <row r="5" spans="1:60" x14ac:dyDescent="0.35">
      <c r="A5" s="1" t="s">
        <v>65</v>
      </c>
      <c r="B5" s="1">
        <v>4</v>
      </c>
    </row>
    <row r="6" spans="1:60" x14ac:dyDescent="0.35">
      <c r="A6" s="1" t="s">
        <v>64</v>
      </c>
      <c r="B6" s="1" t="s">
        <v>395</v>
      </c>
    </row>
    <row r="7" spans="1:60" x14ac:dyDescent="0.35">
      <c r="A7" s="1" t="s">
        <v>0</v>
      </c>
      <c r="B7" s="1" t="s">
        <v>62</v>
      </c>
    </row>
    <row r="9" spans="1:60" x14ac:dyDescent="0.35">
      <c r="A9" s="1" t="s">
        <v>61</v>
      </c>
      <c r="B9" s="1" t="s">
        <v>60</v>
      </c>
      <c r="C9" s="1" t="s">
        <v>59</v>
      </c>
      <c r="D9" s="1" t="s">
        <v>58</v>
      </c>
      <c r="E9" s="1" t="s">
        <v>57</v>
      </c>
      <c r="F9" s="1" t="s">
        <v>56</v>
      </c>
      <c r="G9" s="1" t="s">
        <v>55</v>
      </c>
      <c r="H9" s="1" t="s">
        <v>54</v>
      </c>
      <c r="I9" s="1" t="s">
        <v>53</v>
      </c>
      <c r="J9" s="1" t="s">
        <v>52</v>
      </c>
      <c r="K9" s="1" t="s">
        <v>51</v>
      </c>
      <c r="L9" s="1" t="s">
        <v>50</v>
      </c>
      <c r="M9" s="1" t="s">
        <v>49</v>
      </c>
      <c r="N9" s="1" t="s">
        <v>48</v>
      </c>
      <c r="O9" s="1" t="s">
        <v>47</v>
      </c>
      <c r="P9" s="1" t="s">
        <v>46</v>
      </c>
      <c r="Q9" s="1" t="s">
        <v>45</v>
      </c>
      <c r="R9" s="1" t="s">
        <v>44</v>
      </c>
      <c r="S9" s="1" t="s">
        <v>43</v>
      </c>
      <c r="T9" s="1" t="s">
        <v>42</v>
      </c>
      <c r="U9" s="1" t="s">
        <v>41</v>
      </c>
      <c r="V9" s="1" t="s">
        <v>40</v>
      </c>
      <c r="W9" s="1" t="s">
        <v>39</v>
      </c>
      <c r="X9" s="1" t="s">
        <v>38</v>
      </c>
      <c r="Y9" s="1" t="s">
        <v>37</v>
      </c>
      <c r="Z9" s="1" t="s">
        <v>36</v>
      </c>
      <c r="AA9" s="1" t="s">
        <v>35</v>
      </c>
      <c r="AB9" s="1" t="s">
        <v>34</v>
      </c>
      <c r="AC9" s="1" t="s">
        <v>33</v>
      </c>
      <c r="AD9" s="1" t="s">
        <v>394</v>
      </c>
      <c r="AE9" s="1" t="s">
        <v>393</v>
      </c>
      <c r="AF9" s="1" t="s">
        <v>392</v>
      </c>
      <c r="AG9" s="1" t="s">
        <v>391</v>
      </c>
      <c r="AH9" s="1" t="s">
        <v>32</v>
      </c>
      <c r="AI9" s="1" t="s">
        <v>31</v>
      </c>
      <c r="AJ9" s="1" t="s">
        <v>30</v>
      </c>
      <c r="AK9" s="1" t="s">
        <v>29</v>
      </c>
      <c r="AL9" s="1" t="s">
        <v>28</v>
      </c>
      <c r="AM9" s="1" t="s">
        <v>27</v>
      </c>
      <c r="AN9" s="1" t="s">
        <v>26</v>
      </c>
      <c r="AO9" s="1" t="s">
        <v>25</v>
      </c>
      <c r="AP9" s="1" t="s">
        <v>24</v>
      </c>
      <c r="AQ9" s="1" t="s">
        <v>23</v>
      </c>
      <c r="AR9" s="1" t="s">
        <v>22</v>
      </c>
      <c r="AS9" s="1" t="s">
        <v>21</v>
      </c>
      <c r="AT9" s="1" t="s">
        <v>20</v>
      </c>
      <c r="AU9" s="1" t="s">
        <v>19</v>
      </c>
      <c r="AV9" s="1" t="s">
        <v>18</v>
      </c>
      <c r="AW9" s="1" t="s">
        <v>17</v>
      </c>
      <c r="AX9" s="1" t="s">
        <v>16</v>
      </c>
      <c r="AY9" s="1" t="s">
        <v>15</v>
      </c>
      <c r="AZ9" s="1" t="s">
        <v>14</v>
      </c>
      <c r="BA9" s="1" t="s">
        <v>13</v>
      </c>
      <c r="BB9" s="1" t="s">
        <v>12</v>
      </c>
      <c r="BC9" s="1" t="s">
        <v>11</v>
      </c>
      <c r="BD9" s="1" t="s">
        <v>10</v>
      </c>
      <c r="BE9" s="1" t="s">
        <v>9</v>
      </c>
      <c r="BF9" s="1" t="s">
        <v>8</v>
      </c>
      <c r="BG9" s="1" t="s">
        <v>7</v>
      </c>
      <c r="BH9" s="1" t="s">
        <v>6</v>
      </c>
    </row>
    <row r="10" spans="1:60" x14ac:dyDescent="0.35">
      <c r="A10" s="1" t="s">
        <v>5</v>
      </c>
      <c r="B10" s="1" t="s">
        <v>5</v>
      </c>
      <c r="C10" s="1" t="s">
        <v>5</v>
      </c>
      <c r="D10" s="1" t="s">
        <v>5</v>
      </c>
      <c r="E10" s="1" t="s">
        <v>4</v>
      </c>
      <c r="F10" s="1" t="s">
        <v>4</v>
      </c>
      <c r="G10" s="1" t="s">
        <v>4</v>
      </c>
      <c r="H10" s="1" t="s">
        <v>4</v>
      </c>
      <c r="I10" s="1" t="s">
        <v>4</v>
      </c>
      <c r="J10" s="1" t="s">
        <v>4</v>
      </c>
      <c r="K10" s="1" t="s">
        <v>5</v>
      </c>
      <c r="L10" s="1" t="s">
        <v>4</v>
      </c>
      <c r="M10" s="1" t="s">
        <v>5</v>
      </c>
      <c r="N10" s="1" t="s">
        <v>4</v>
      </c>
      <c r="O10" s="1" t="s">
        <v>5</v>
      </c>
      <c r="P10" s="1" t="s">
        <v>5</v>
      </c>
      <c r="Q10" s="1" t="s">
        <v>5</v>
      </c>
      <c r="R10" s="1" t="s">
        <v>5</v>
      </c>
      <c r="S10" s="1" t="s">
        <v>5</v>
      </c>
      <c r="T10" s="1" t="s">
        <v>5</v>
      </c>
      <c r="U10" s="1" t="s">
        <v>5</v>
      </c>
      <c r="V10" s="1" t="s">
        <v>5</v>
      </c>
      <c r="W10" s="1" t="s">
        <v>5</v>
      </c>
      <c r="X10" s="1" t="s">
        <v>5</v>
      </c>
      <c r="Y10" s="1" t="s">
        <v>5</v>
      </c>
      <c r="Z10" s="1" t="s">
        <v>5</v>
      </c>
      <c r="AA10" s="1" t="s">
        <v>5</v>
      </c>
      <c r="AB10" s="1" t="s">
        <v>5</v>
      </c>
      <c r="AC10" s="1" t="s">
        <v>5</v>
      </c>
      <c r="AD10" s="1" t="s">
        <v>5</v>
      </c>
      <c r="AE10" s="1" t="s">
        <v>5</v>
      </c>
      <c r="AF10" s="1" t="s">
        <v>5</v>
      </c>
      <c r="AG10" s="1" t="s">
        <v>5</v>
      </c>
      <c r="AH10" s="1" t="s">
        <v>5</v>
      </c>
      <c r="AI10" s="1" t="s">
        <v>5</v>
      </c>
      <c r="AJ10" s="1" t="s">
        <v>5</v>
      </c>
      <c r="AK10" s="1" t="s">
        <v>5</v>
      </c>
      <c r="AL10" s="1" t="s">
        <v>5</v>
      </c>
      <c r="AM10" s="1" t="s">
        <v>5</v>
      </c>
      <c r="AN10" s="1" t="s">
        <v>5</v>
      </c>
      <c r="AO10" s="1" t="s">
        <v>4</v>
      </c>
      <c r="AP10" s="1" t="s">
        <v>4</v>
      </c>
      <c r="AQ10" s="1" t="s">
        <v>4</v>
      </c>
      <c r="AR10" s="1" t="s">
        <v>4</v>
      </c>
      <c r="AS10" s="1" t="s">
        <v>4</v>
      </c>
      <c r="AT10" s="1" t="s">
        <v>4</v>
      </c>
      <c r="AU10" s="1" t="s">
        <v>4</v>
      </c>
      <c r="AV10" s="1" t="s">
        <v>4</v>
      </c>
      <c r="AW10" s="1" t="s">
        <v>4</v>
      </c>
      <c r="AX10" s="1" t="s">
        <v>4</v>
      </c>
      <c r="AY10" s="1" t="s">
        <v>4</v>
      </c>
      <c r="AZ10" s="1" t="s">
        <v>4</v>
      </c>
      <c r="BA10" s="1" t="s">
        <v>4</v>
      </c>
      <c r="BB10" s="1" t="s">
        <v>4</v>
      </c>
      <c r="BC10" s="1" t="s">
        <v>4</v>
      </c>
      <c r="BD10" s="1" t="s">
        <v>4</v>
      </c>
      <c r="BE10" s="1" t="s">
        <v>4</v>
      </c>
      <c r="BF10" s="1" t="s">
        <v>4</v>
      </c>
      <c r="BG10" s="1" t="s">
        <v>4</v>
      </c>
      <c r="BH10" s="1" t="s">
        <v>4</v>
      </c>
    </row>
    <row r="11" spans="1:60" x14ac:dyDescent="0.35">
      <c r="A11" s="1" t="s">
        <v>0</v>
      </c>
      <c r="B11" s="1" t="s">
        <v>3055</v>
      </c>
    </row>
    <row r="12" spans="1:60" x14ac:dyDescent="0.35">
      <c r="A12" s="1" t="s">
        <v>0</v>
      </c>
      <c r="B12" s="1" t="s">
        <v>3054</v>
      </c>
    </row>
    <row r="13" spans="1:60" x14ac:dyDescent="0.35">
      <c r="A13" s="1" t="s">
        <v>0</v>
      </c>
      <c r="B13" s="1" t="s">
        <v>3053</v>
      </c>
    </row>
    <row r="14" spans="1:60" x14ac:dyDescent="0.35">
      <c r="A14" s="1" t="s">
        <v>0</v>
      </c>
      <c r="B14" s="1" t="s">
        <v>3052</v>
      </c>
    </row>
    <row r="15" spans="1:60" x14ac:dyDescent="0.35">
      <c r="A15" s="1" t="s">
        <v>0</v>
      </c>
      <c r="B15" s="1" t="s">
        <v>3051</v>
      </c>
    </row>
    <row r="16" spans="1:60" x14ac:dyDescent="0.35">
      <c r="A16" s="1" t="s">
        <v>0</v>
      </c>
      <c r="B16" s="1" t="s">
        <v>3050</v>
      </c>
    </row>
    <row r="17" spans="1:60" x14ac:dyDescent="0.35">
      <c r="A17" s="1" t="s">
        <v>0</v>
      </c>
      <c r="B17" s="1" t="s">
        <v>3049</v>
      </c>
    </row>
    <row r="18" spans="1:60" x14ac:dyDescent="0.35">
      <c r="A18" s="1">
        <v>1</v>
      </c>
      <c r="B18" s="1" t="s">
        <v>3048</v>
      </c>
      <c r="C18" s="1">
        <v>414.5000011511147</v>
      </c>
      <c r="D18" s="1">
        <v>0</v>
      </c>
      <c r="E18">
        <f>(R18-S18*(1000-T18)/(1000-U18))*AO18</f>
        <v>-6.7186458046373376</v>
      </c>
      <c r="F18">
        <f>IF(AZ18&lt;&gt;0,1/(1/AZ18-1/N18),0)</f>
        <v>4.7274282113247521</v>
      </c>
      <c r="G18">
        <f>((BC18-AP18/2)*S18-E18)/(BC18+AP18/2)</f>
        <v>397.06103004633161</v>
      </c>
      <c r="H18">
        <f>AP18*1000</f>
        <v>21.551316896365762</v>
      </c>
      <c r="I18">
        <f>(AU18-BA18)</f>
        <v>0.80991741540955697</v>
      </c>
      <c r="J18">
        <f>(P18+AT18*D18)</f>
        <v>31.039024353027344</v>
      </c>
      <c r="K18" s="1"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32.218074798583984</v>
      </c>
      <c r="P18" s="1">
        <v>31.039024353027344</v>
      </c>
      <c r="Q18" s="1">
        <v>32.3223876953125</v>
      </c>
      <c r="R18" s="1">
        <v>399.96920776367188</v>
      </c>
      <c r="S18" s="1">
        <v>398.2803955078125</v>
      </c>
      <c r="T18" s="1">
        <v>23.220880508422852</v>
      </c>
      <c r="U18" s="1">
        <v>41.919940948486328</v>
      </c>
      <c r="V18" s="1">
        <v>42.527641296386719</v>
      </c>
      <c r="W18" s="1">
        <v>76.773841857910156</v>
      </c>
      <c r="X18" s="1">
        <v>300.34799194335938</v>
      </c>
      <c r="Y18" s="1">
        <v>0.18988128006458282</v>
      </c>
      <c r="Z18" s="1">
        <v>8.2321643829345703E-2</v>
      </c>
      <c r="AA18" s="1">
        <v>88.53802490234375</v>
      </c>
      <c r="AB18" s="1">
        <v>7.3256411552429199</v>
      </c>
      <c r="AC18" s="1">
        <v>0.52061641216278076</v>
      </c>
      <c r="AD18" s="1">
        <v>4.7052562236785889E-2</v>
      </c>
      <c r="AE18" s="1">
        <v>4.4991127215325832E-3</v>
      </c>
      <c r="AF18" s="1">
        <v>3.3349953591823578E-2</v>
      </c>
      <c r="AG18" s="1">
        <v>2.0407358184456825E-2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1.1042205586152916</v>
      </c>
      <c r="AP18">
        <f>(U18-T18)/(1000-U18)*AO18</f>
        <v>2.155131689636576E-2</v>
      </c>
      <c r="AQ18">
        <f>(P18+273.15)</f>
        <v>304.18902435302732</v>
      </c>
      <c r="AR18">
        <f>(O18+273.15)</f>
        <v>305.36807479858396</v>
      </c>
      <c r="AS18">
        <f>(Y18*AK18+Z18*AL18)*AM18</f>
        <v>3.0381004131264877E-2</v>
      </c>
      <c r="AT18">
        <f>((AS18+0.00000010773*(AR18^4-AQ18^4))-AP18*44100)/(L18*0.92*2*29.3+0.00000043092*AQ18^3)</f>
        <v>-7.3405822204070015</v>
      </c>
      <c r="AU18">
        <f>0.61365*EXP(17.502*J18/(240.97+J18))</f>
        <v>4.5214261910114191</v>
      </c>
      <c r="AV18">
        <f>AU18*1000/AA18</f>
        <v>51.067619771262024</v>
      </c>
      <c r="AW18">
        <f>(AV18-U18)</f>
        <v>9.1476788227756956</v>
      </c>
      <c r="AX18">
        <f>IF(D18,P18,(O18+P18)/2)</f>
        <v>31.628549575805664</v>
      </c>
      <c r="AY18">
        <f>0.61365*EXP(17.502*AX18/(240.97+AX18))</f>
        <v>4.675604452608578</v>
      </c>
      <c r="AZ18">
        <f>IF(AW18&lt;&gt;0,(1000-(AV18+U18)/2)/AW18*AP18,0)</f>
        <v>2.2463966105758804</v>
      </c>
      <c r="BA18">
        <f>U18*AA18/1000</f>
        <v>3.7115087756018621</v>
      </c>
      <c r="BB18">
        <f>(AY18-BA18)</f>
        <v>0.96409567700671595</v>
      </c>
      <c r="BC18">
        <f>1/(1.6/F18+1.37/N18)</f>
        <v>1.5185617481538878</v>
      </c>
      <c r="BD18">
        <f>G18*AA18*0.001</f>
        <v>35.154999365992374</v>
      </c>
      <c r="BE18">
        <f>G18/S18</f>
        <v>0.99693842459926707</v>
      </c>
      <c r="BF18">
        <f>(1-AP18*AA18/AU18/F18)*100</f>
        <v>91.073046876785938</v>
      </c>
      <c r="BG18">
        <f>(S18-E18/(N18/1.35))</f>
        <v>400.39942222821549</v>
      </c>
      <c r="BH18">
        <f>E18*BF18/100/BG18</f>
        <v>-1.5281928752771779E-2</v>
      </c>
    </row>
    <row r="19" spans="1:60" x14ac:dyDescent="0.35">
      <c r="A19" s="1" t="s">
        <v>0</v>
      </c>
      <c r="B19" s="1" t="s">
        <v>3047</v>
      </c>
      <c r="K19" s="1">
        <v>2.72</v>
      </c>
    </row>
    <row r="20" spans="1:60" x14ac:dyDescent="0.35">
      <c r="A20" s="1" t="s">
        <v>0</v>
      </c>
      <c r="B20" s="1" t="s">
        <v>3046</v>
      </c>
      <c r="K20" s="1">
        <v>2.72</v>
      </c>
    </row>
    <row r="21" spans="1:60" x14ac:dyDescent="0.35">
      <c r="A21" s="1">
        <v>2</v>
      </c>
      <c r="B21" s="1" t="s">
        <v>3045</v>
      </c>
      <c r="C21" s="1">
        <v>620.00000116229057</v>
      </c>
      <c r="D21" s="1">
        <v>0</v>
      </c>
      <c r="E21">
        <f>(R21-S21*(1000-T21)/(1000-U21))*AO21</f>
        <v>-5.672591861513868</v>
      </c>
      <c r="F21">
        <f>IF(AZ21&lt;&gt;0,1/(1/AZ21-1/N21),0)</f>
        <v>4.1458315364076643</v>
      </c>
      <c r="G21">
        <f>((BC21-AP21/2)*S21-E21)/(BC21+AP21/2)</f>
        <v>395.95391954317347</v>
      </c>
      <c r="H21">
        <f>AP21*1000</f>
        <v>20.573021137979893</v>
      </c>
      <c r="I21">
        <f>(AU21-BA21)</f>
        <v>0.82512758802836972</v>
      </c>
      <c r="J21">
        <f>(P21+AT21*D21)</f>
        <v>30.877511978149414</v>
      </c>
      <c r="K21" s="1"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32.146785736083984</v>
      </c>
      <c r="P21" s="1">
        <v>30.877511978149414</v>
      </c>
      <c r="Q21" s="1">
        <v>32.305503845214844</v>
      </c>
      <c r="R21" s="1">
        <v>399.98580932617188</v>
      </c>
      <c r="S21" s="1">
        <v>397.712890625</v>
      </c>
      <c r="T21" s="1">
        <v>23.418100357055664</v>
      </c>
      <c r="U21" s="1">
        <v>41.281932830810547</v>
      </c>
      <c r="V21" s="1">
        <v>43.059871673583984</v>
      </c>
      <c r="W21" s="1">
        <v>75.906875610351563</v>
      </c>
      <c r="X21" s="1">
        <v>300.31930541992188</v>
      </c>
      <c r="Y21" s="1">
        <v>26.223880767822266</v>
      </c>
      <c r="Z21" s="1">
        <v>0.10061739385128021</v>
      </c>
      <c r="AA21" s="1">
        <v>88.533622741699219</v>
      </c>
      <c r="AB21" s="1">
        <v>7.2824788093566895</v>
      </c>
      <c r="AC21" s="1">
        <v>0.54086709022521973</v>
      </c>
      <c r="AD21" s="1">
        <v>8.3103351294994354E-2</v>
      </c>
      <c r="AE21" s="1">
        <v>1.2990813702344894E-2</v>
      </c>
      <c r="AF21" s="1">
        <v>5.2482876926660538E-2</v>
      </c>
      <c r="AG21" s="1">
        <v>5.0285561010241508E-3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1.1041150934555948</v>
      </c>
      <c r="AP21">
        <f>(U21-T21)/(1000-U21)*AO21</f>
        <v>2.0573021137979892E-2</v>
      </c>
      <c r="AQ21">
        <f>(P21+273.15)</f>
        <v>304.02751197814939</v>
      </c>
      <c r="AR21">
        <f>(O21+273.15)</f>
        <v>305.29678573608396</v>
      </c>
      <c r="AS21">
        <f>(Y21*AK21+Z21*AL21)*AM21</f>
        <v>4.1958208290676566</v>
      </c>
      <c r="AT21">
        <f>((AS21+0.00000010773*(AR21^4-AQ21^4))-AP21*44100)/(L21*0.92*2*29.3+0.00000043092*AQ21^3)</f>
        <v>-6.962127394472577</v>
      </c>
      <c r="AU21">
        <f>0.61365*EXP(17.502*J21/(240.97+J21))</f>
        <v>4.4799666553195179</v>
      </c>
      <c r="AV21">
        <f>AU21*1000/AA21</f>
        <v>50.601867590915369</v>
      </c>
      <c r="AW21">
        <f>(AV21-U21)</f>
        <v>9.3199347601048217</v>
      </c>
      <c r="AX21">
        <f>IF(D21,P21,(O21+P21)/2)</f>
        <v>31.512148857116699</v>
      </c>
      <c r="AY21">
        <f>0.61365*EXP(17.502*AX21/(240.97+AX21))</f>
        <v>4.6448046366922586</v>
      </c>
      <c r="AZ21">
        <f>IF(AW21&lt;&gt;0,(1000-(AV21+U21)/2)/AW21*AP21,0)</f>
        <v>2.106008031069317</v>
      </c>
      <c r="BA21">
        <f>U21*AA21/1000</f>
        <v>3.6548390672911482</v>
      </c>
      <c r="BB21">
        <f>(AY21-BA21)</f>
        <v>0.98996556940111047</v>
      </c>
      <c r="BC21">
        <f>1/(1.6/F21+1.37/N21)</f>
        <v>1.4164361172728153</v>
      </c>
      <c r="BD21">
        <f>G21*AA21*0.001</f>
        <v>35.055234935932447</v>
      </c>
      <c r="BE21">
        <f>G21/S21</f>
        <v>0.99557728420855973</v>
      </c>
      <c r="BF21">
        <f>(1-AP21*AA21/AU21/F21)*100</f>
        <v>90.193368063328776</v>
      </c>
      <c r="BG21">
        <f>(S21-E21/(N21/1.35))</f>
        <v>399.50199725124776</v>
      </c>
      <c r="BH21">
        <f>E21*BF21/100/BG21</f>
        <v>-1.2806698568688211E-2</v>
      </c>
    </row>
    <row r="22" spans="1:60" x14ac:dyDescent="0.35">
      <c r="A22" s="1" t="s">
        <v>0</v>
      </c>
      <c r="B22" s="1" t="s">
        <v>3044</v>
      </c>
      <c r="K22" s="1">
        <v>2.72</v>
      </c>
    </row>
    <row r="23" spans="1:60" x14ac:dyDescent="0.35">
      <c r="A23" s="1" t="s">
        <v>0</v>
      </c>
      <c r="B23" s="1" t="s">
        <v>3043</v>
      </c>
      <c r="K23" s="1">
        <v>2.72</v>
      </c>
    </row>
    <row r="24" spans="1:60" x14ac:dyDescent="0.35">
      <c r="A24" s="1">
        <v>3</v>
      </c>
      <c r="B24" s="1" t="s">
        <v>3042</v>
      </c>
      <c r="C24" s="1">
        <v>826.00000116229057</v>
      </c>
      <c r="D24" s="1">
        <v>0</v>
      </c>
      <c r="E24">
        <f>(R24-S24*(1000-T24)/(1000-U24))*AO24</f>
        <v>-5.2687501187808783</v>
      </c>
      <c r="F24">
        <f>IF(AZ24&lt;&gt;0,1/(1/AZ24-1/N24),0)</f>
        <v>3.821933937433371</v>
      </c>
      <c r="G24">
        <f>((BC24-AP24/2)*S24-E24)/(BC24+AP24/2)</f>
        <v>395.80274822447933</v>
      </c>
      <c r="H24">
        <f>AP24*1000</f>
        <v>19.681694227537943</v>
      </c>
      <c r="I24">
        <f>(AU24-BA24)</f>
        <v>0.82383890209490396</v>
      </c>
      <c r="J24">
        <f>(P24+AT24*D24)</f>
        <v>30.668111801147461</v>
      </c>
      <c r="K24" s="1"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32.006683349609375</v>
      </c>
      <c r="P24" s="1">
        <v>30.668111801147461</v>
      </c>
      <c r="Q24" s="1">
        <v>32.197269439697266</v>
      </c>
      <c r="R24" s="1">
        <v>399.99603271484375</v>
      </c>
      <c r="S24" s="1">
        <v>397.67889404296875</v>
      </c>
      <c r="T24" s="1">
        <v>23.595327377319336</v>
      </c>
      <c r="U24" s="1">
        <v>40.696601867675781</v>
      </c>
      <c r="V24" s="1">
        <v>43.729156494140625</v>
      </c>
      <c r="W24" s="1">
        <v>75.422897338867188</v>
      </c>
      <c r="X24" s="1">
        <v>300.30245971679688</v>
      </c>
      <c r="Y24" s="1">
        <v>51.197391510009766</v>
      </c>
      <c r="Z24" s="1">
        <v>6.9743514060974121E-2</v>
      </c>
      <c r="AA24" s="1">
        <v>88.52996826171875</v>
      </c>
      <c r="AB24" s="1">
        <v>7.2702884674072266</v>
      </c>
      <c r="AC24" s="1">
        <v>0.53891265392303467</v>
      </c>
      <c r="AD24" s="1">
        <v>3.3597264438867569E-2</v>
      </c>
      <c r="AE24" s="1">
        <v>6.4328396692872047E-3</v>
      </c>
      <c r="AF24" s="1">
        <v>2.0021190866827965E-2</v>
      </c>
      <c r="AG24" s="1">
        <v>1.0288908146321774E-2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1.1040531607235178</v>
      </c>
      <c r="AP24">
        <f>(U24-T24)/(1000-U24)*AO24</f>
        <v>1.9681694227537943E-2</v>
      </c>
      <c r="AQ24">
        <f>(P24+273.15)</f>
        <v>303.81811180114744</v>
      </c>
      <c r="AR24">
        <f>(O24+273.15)</f>
        <v>305.15668334960935</v>
      </c>
      <c r="AS24">
        <f>(Y24*AK24+Z24*AL24)*AM24</f>
        <v>8.1915824585054224</v>
      </c>
      <c r="AT24">
        <f>((AS24+0.00000010773*(AR24^4-AQ24^4))-AP24*44100)/(L24*0.92*2*29.3+0.00000043092*AQ24^3)</f>
        <v>-6.6173635942466946</v>
      </c>
      <c r="AU24">
        <f>0.61365*EXP(17.502*J24/(240.97+J24))</f>
        <v>4.4267077738000449</v>
      </c>
      <c r="AV24">
        <f>AU24*1000/AA24</f>
        <v>50.002364856988187</v>
      </c>
      <c r="AW24">
        <f>(AV24-U24)</f>
        <v>9.3057629893124059</v>
      </c>
      <c r="AX24">
        <f>IF(D24,P24,(O24+P24)/2)</f>
        <v>31.337397575378418</v>
      </c>
      <c r="AY24">
        <f>0.61365*EXP(17.502*AX24/(240.97+AX24))</f>
        <v>4.5988969002319218</v>
      </c>
      <c r="AZ24">
        <f>IF(AW24&lt;&gt;0,(1000-(AV24+U24)/2)/AW24*AP24,0)</f>
        <v>2.0190864074448149</v>
      </c>
      <c r="BA24">
        <f>U24*AA24/1000</f>
        <v>3.6028688717051409</v>
      </c>
      <c r="BB24">
        <f>(AY24-BA24)</f>
        <v>0.99602802852678085</v>
      </c>
      <c r="BC24">
        <f>1/(1.6/F24+1.37/N24)</f>
        <v>1.3537228211825689</v>
      </c>
      <c r="BD24">
        <f>G24*AA24*0.001</f>
        <v>35.040404738214207</v>
      </c>
      <c r="BE24">
        <f>G24/S24</f>
        <v>0.99528225951491733</v>
      </c>
      <c r="BF24">
        <f>(1-AP24*AA24/AU24/F24)*100</f>
        <v>89.701149362650582</v>
      </c>
      <c r="BG24">
        <f>(S24-E24/(N24/1.35))</f>
        <v>399.34063103721792</v>
      </c>
      <c r="BH24">
        <f>E24*BF24/100/BG24</f>
        <v>-1.1834832336787683E-2</v>
      </c>
    </row>
    <row r="25" spans="1:60" x14ac:dyDescent="0.35">
      <c r="A25" s="1" t="s">
        <v>0</v>
      </c>
      <c r="B25" s="1" t="s">
        <v>3041</v>
      </c>
      <c r="K25" s="1">
        <v>2.72</v>
      </c>
    </row>
    <row r="26" spans="1:60" x14ac:dyDescent="0.35">
      <c r="A26" s="1" t="s">
        <v>0</v>
      </c>
      <c r="B26" s="1" t="s">
        <v>3040</v>
      </c>
      <c r="K26" s="1">
        <v>2.72</v>
      </c>
    </row>
    <row r="27" spans="1:60" x14ac:dyDescent="0.35">
      <c r="A27" s="1">
        <v>4</v>
      </c>
      <c r="B27" s="1" t="s">
        <v>3039</v>
      </c>
      <c r="C27" s="1">
        <v>1031.0000011622906</v>
      </c>
      <c r="D27" s="1">
        <v>0</v>
      </c>
      <c r="E27">
        <f>(R27-S27*(1000-T27)/(1000-U27))*AO27</f>
        <v>-4.7478838380947641</v>
      </c>
      <c r="F27">
        <f>IF(AZ27&lt;&gt;0,1/(1/AZ27-1/N27),0)</f>
        <v>3.6437732805346021</v>
      </c>
      <c r="G27">
        <f>((BC27-AP27/2)*S27-E27)/(BC27+AP27/2)</f>
        <v>395.21008141796551</v>
      </c>
      <c r="H27">
        <f>AP27*1000</f>
        <v>19.228513014923532</v>
      </c>
      <c r="I27">
        <f>(AU27-BA27)</f>
        <v>0.82574391754917098</v>
      </c>
      <c r="J27">
        <f>(P27+AT27*D27)</f>
        <v>30.600406646728516</v>
      </c>
      <c r="K27" s="1"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31.907798767089844</v>
      </c>
      <c r="P27" s="1">
        <v>30.600406646728516</v>
      </c>
      <c r="Q27" s="1">
        <v>32.103599548339844</v>
      </c>
      <c r="R27" s="1">
        <v>400.01165771484375</v>
      </c>
      <c r="S27" s="1">
        <v>397.39071655273438</v>
      </c>
      <c r="T27" s="1">
        <v>23.773263931274414</v>
      </c>
      <c r="U27" s="1">
        <v>40.486225128173828</v>
      </c>
      <c r="V27" s="1">
        <v>44.301567077636719</v>
      </c>
      <c r="W27" s="1">
        <v>75.446235656738281</v>
      </c>
      <c r="X27" s="1">
        <v>300.27032470703125</v>
      </c>
      <c r="Y27" s="1">
        <v>99.725830078125</v>
      </c>
      <c r="Z27" s="1">
        <v>1.37204360216856E-2</v>
      </c>
      <c r="AA27" s="1">
        <v>88.520530700683594</v>
      </c>
      <c r="AB27" s="1">
        <v>7.3171544075012207</v>
      </c>
      <c r="AC27" s="1">
        <v>0.53790920972824097</v>
      </c>
      <c r="AD27" s="1">
        <v>5.202653631567955E-2</v>
      </c>
      <c r="AE27" s="1">
        <v>6.1299600638449192E-3</v>
      </c>
      <c r="AF27" s="1">
        <v>3.0663581565022469E-2</v>
      </c>
      <c r="AG27" s="1">
        <v>1.0262749157845974E-2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1.1039350173052616</v>
      </c>
      <c r="AP27">
        <f>(U27-T27)/(1000-U27)*AO27</f>
        <v>1.9228513014923534E-2</v>
      </c>
      <c r="AQ27">
        <f>(P27+273.15)</f>
        <v>303.75040664672849</v>
      </c>
      <c r="AR27">
        <f>(O27+273.15)</f>
        <v>305.05779876708982</v>
      </c>
      <c r="AS27">
        <f>(Y27*AK27+Z27*AL27)*AM27</f>
        <v>15.956132455852639</v>
      </c>
      <c r="AT27">
        <f>((AS27+0.00000010773*(AR27^4-AQ27^4))-AP27*44100)/(L27*0.92*2*29.3+0.00000043092*AQ27^3)</f>
        <v>-6.4031432028452162</v>
      </c>
      <c r="AU27">
        <f>0.61365*EXP(17.502*J27/(240.97+J27))</f>
        <v>4.40960605196247</v>
      </c>
      <c r="AV27">
        <f>AU27*1000/AA27</f>
        <v>49.814500851477803</v>
      </c>
      <c r="AW27">
        <f>(AV27-U27)</f>
        <v>9.3282757233039746</v>
      </c>
      <c r="AX27">
        <f>IF(D27,P27,(O27+P27)/2)</f>
        <v>31.25410270690918</v>
      </c>
      <c r="AY27">
        <f>0.61365*EXP(17.502*AX27/(240.97+AX27))</f>
        <v>4.5771544783975608</v>
      </c>
      <c r="AZ27">
        <f>IF(AW27&lt;&gt;0,(1000-(AV27+U27)/2)/AW27*AP27,0)</f>
        <v>1.9682457098343693</v>
      </c>
      <c r="BA27">
        <f>U27*AA27/1000</f>
        <v>3.583862134413299</v>
      </c>
      <c r="BB27">
        <f>(AY27-BA27)</f>
        <v>0.99329234398426181</v>
      </c>
      <c r="BC27">
        <f>1/(1.6/F27+1.37/N27)</f>
        <v>1.3172233611281701</v>
      </c>
      <c r="BD27">
        <f>G27*AA27*0.001</f>
        <v>34.984206145378678</v>
      </c>
      <c r="BE27">
        <f>G27/S27</f>
        <v>0.99451261681781267</v>
      </c>
      <c r="BF27">
        <f>(1-AP27*AA27/AU27/F27)*100</f>
        <v>89.406521958899859</v>
      </c>
      <c r="BG27">
        <f>(S27-E27/(N27/1.35))</f>
        <v>398.88817497082033</v>
      </c>
      <c r="BH27">
        <f>E27*BF27/100/BG27</f>
        <v>-1.0641874271153259E-2</v>
      </c>
    </row>
    <row r="28" spans="1:60" x14ac:dyDescent="0.35">
      <c r="A28" s="1" t="s">
        <v>0</v>
      </c>
      <c r="B28" s="1" t="s">
        <v>3038</v>
      </c>
      <c r="K28" s="1">
        <v>2.72</v>
      </c>
    </row>
    <row r="29" spans="1:60" x14ac:dyDescent="0.35">
      <c r="A29" s="1" t="s">
        <v>0</v>
      </c>
      <c r="B29" s="1" t="s">
        <v>3037</v>
      </c>
      <c r="K29" s="1">
        <v>2.72</v>
      </c>
    </row>
    <row r="30" spans="1:60" x14ac:dyDescent="0.35">
      <c r="A30" s="1">
        <v>5</v>
      </c>
      <c r="B30" s="1" t="s">
        <v>3036</v>
      </c>
      <c r="C30" s="1">
        <v>1236.5000011734664</v>
      </c>
      <c r="D30" s="1">
        <v>0</v>
      </c>
      <c r="E30">
        <f>(R30-S30*(1000-T30)/(1000-U30))*AO30</f>
        <v>-4.3596088470872365</v>
      </c>
      <c r="F30">
        <f>IF(AZ30&lt;&gt;0,1/(1/AZ30-1/N30),0)</f>
        <v>2.2950657586424325E-2</v>
      </c>
      <c r="G30">
        <f>((BC30-AP30/2)*S30-E30)/(BC30+AP30/2)</f>
        <v>265.24880985098929</v>
      </c>
      <c r="H30">
        <f>AP30*1000</f>
        <v>18.847190336085394</v>
      </c>
      <c r="I30">
        <f>(AU30-BA30)</f>
        <v>49.642673532851248</v>
      </c>
      <c r="J30">
        <f>(P30+AT30*D30)</f>
        <v>82.468650817871094</v>
      </c>
      <c r="K30" s="1"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31.834251403808594</v>
      </c>
      <c r="P30" s="1">
        <v>82.468650817871094</v>
      </c>
      <c r="Q30" s="1">
        <v>32.027862548828125</v>
      </c>
      <c r="R30" s="1">
        <v>399.81402587890625</v>
      </c>
      <c r="S30" s="1">
        <v>396.986083984375</v>
      </c>
      <c r="T30" s="1">
        <v>23.912965774536133</v>
      </c>
      <c r="U30" s="1">
        <v>40.29461669921875</v>
      </c>
      <c r="V30" s="1">
        <v>44.74603271484375</v>
      </c>
      <c r="W30" s="1">
        <v>75.399444580078125</v>
      </c>
      <c r="X30" s="1">
        <v>300.32797241210938</v>
      </c>
      <c r="Y30" s="1">
        <v>150.0250244140625</v>
      </c>
      <c r="Z30" s="1">
        <v>0.17264644801616669</v>
      </c>
      <c r="AA30" s="1">
        <v>88.516708374023438</v>
      </c>
      <c r="AB30" s="1">
        <v>7.2423405647277832</v>
      </c>
      <c r="AC30" s="1">
        <v>0.54045015573501587</v>
      </c>
      <c r="AD30" s="1">
        <v>7.9720243811607361E-2</v>
      </c>
      <c r="AE30" s="1">
        <v>1.0006877593696117E-2</v>
      </c>
      <c r="AF30" s="1">
        <v>2.5646761059761047E-2</v>
      </c>
      <c r="AG30" s="1">
        <v>1.2996158562600613E-2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1.1041469573974607</v>
      </c>
      <c r="AP30">
        <f>(U30-T30)/(1000-U30)*AO30</f>
        <v>1.8847190336085392E-2</v>
      </c>
      <c r="AQ30">
        <f>(P30+273.15)</f>
        <v>355.61865081787107</v>
      </c>
      <c r="AR30">
        <f>(O30+273.15)</f>
        <v>304.98425140380857</v>
      </c>
      <c r="AS30">
        <f>(Y30*AK30+Z30*AL30)*AM30</f>
        <v>24.004003369718703</v>
      </c>
      <c r="AT30">
        <f>((AS30+0.00000010773*(AR30^4-AQ30^4))-AP30*44100)/(L30*0.92*2*29.3+0.00000043092*AQ30^3)</f>
        <v>-11.858411074081433</v>
      </c>
      <c r="AU30">
        <f>0.61365*EXP(17.502*J30/(240.97+J30))</f>
        <v>53.209420368259046</v>
      </c>
      <c r="AV30">
        <f>AU30*1000/AA30</f>
        <v>601.12289923191668</v>
      </c>
      <c r="AW30">
        <f>(AV30-U30)</f>
        <v>560.82828253269793</v>
      </c>
      <c r="AX30">
        <f>IF(D30,P30,(O30+P30)/2)</f>
        <v>57.151451110839844</v>
      </c>
      <c r="AY30">
        <f>0.61365*EXP(17.502*AX30/(240.97+AX30))</f>
        <v>17.582339528293193</v>
      </c>
      <c r="AZ30">
        <f>IF(AW30&lt;&gt;0,(1000-(AV30+U30)/2)/AW30*AP30,0)</f>
        <v>2.2828255512439066E-2</v>
      </c>
      <c r="BA30">
        <f>U30*AA30/1000</f>
        <v>3.5667468354078009</v>
      </c>
      <c r="BB30">
        <f>(AY30-BA30)</f>
        <v>14.015592692885392</v>
      </c>
      <c r="BC30">
        <f>1/(1.6/F30+1.37/N30)</f>
        <v>1.4278606498753021E-2</v>
      </c>
      <c r="BD30">
        <f>G30*AA30*0.001</f>
        <v>23.478951548136816</v>
      </c>
      <c r="BE30">
        <f>G30/S30</f>
        <v>0.66815644313977829</v>
      </c>
      <c r="BF30">
        <f>(1-AP30*AA30/AU30/F30)*100</f>
        <v>-36.611799043028604</v>
      </c>
      <c r="BG30">
        <f>(S30-E30/(N30/1.35))</f>
        <v>398.36108244479493</v>
      </c>
      <c r="BH30">
        <f>E30*BF30/100/BG30</f>
        <v>4.00674488672941E-3</v>
      </c>
    </row>
    <row r="31" spans="1:60" x14ac:dyDescent="0.35">
      <c r="A31" s="1" t="s">
        <v>0</v>
      </c>
      <c r="B31" s="1" t="s">
        <v>3035</v>
      </c>
      <c r="K31" s="1">
        <v>2.72</v>
      </c>
    </row>
    <row r="32" spans="1:60" x14ac:dyDescent="0.35">
      <c r="A32" s="1" t="s">
        <v>0</v>
      </c>
      <c r="B32" s="1" t="s">
        <v>3034</v>
      </c>
      <c r="K32" s="1">
        <v>2.72</v>
      </c>
    </row>
    <row r="33" spans="1:60" x14ac:dyDescent="0.35">
      <c r="A33" s="1">
        <v>6</v>
      </c>
      <c r="B33" s="1" t="s">
        <v>3033</v>
      </c>
      <c r="C33" s="1">
        <v>1442.0000011622906</v>
      </c>
      <c r="D33" s="1">
        <v>0</v>
      </c>
      <c r="E33">
        <f>(R33-S33*(1000-T33)/(1000-U33))*AO33</f>
        <v>-3.681405500875444</v>
      </c>
      <c r="F33">
        <f>IF(AZ33&lt;&gt;0,1/(1/AZ33-1/N33),0)</f>
        <v>2.2761878641632982E-2</v>
      </c>
      <c r="G33">
        <f>((BC33-AP33/2)*S33-E33)/(BC33+AP33/2)</f>
        <v>237.40051235083175</v>
      </c>
      <c r="H33">
        <f>AP33*1000</f>
        <v>18.724013526334026</v>
      </c>
      <c r="I33">
        <f>(AU33-BA33)</f>
        <v>49.700299792320848</v>
      </c>
      <c r="J33">
        <f>(P33+AT33*D33)</f>
        <v>82.495994567871094</v>
      </c>
      <c r="K33" s="1"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31.786066055297852</v>
      </c>
      <c r="P33" s="1">
        <v>82.495994567871094</v>
      </c>
      <c r="Q33" s="1">
        <v>31.969816207885742</v>
      </c>
      <c r="R33" s="1">
        <v>399.9019775390625</v>
      </c>
      <c r="S33" s="1">
        <v>396.51199340820313</v>
      </c>
      <c r="T33" s="1">
        <v>24.031564712524414</v>
      </c>
      <c r="U33" s="1">
        <v>40.306602478027344</v>
      </c>
      <c r="V33" s="1">
        <v>45.090888977050781</v>
      </c>
      <c r="W33" s="1">
        <v>75.628059387207031</v>
      </c>
      <c r="X33" s="1">
        <v>300.31591796875</v>
      </c>
      <c r="Y33" s="1">
        <v>300.32427978515625</v>
      </c>
      <c r="Z33" s="1">
        <v>0.17036178708076477</v>
      </c>
      <c r="AA33" s="1">
        <v>88.516616821289063</v>
      </c>
      <c r="AB33" s="1">
        <v>7.3005514144897461</v>
      </c>
      <c r="AC33" s="1">
        <v>0.54000037908554077</v>
      </c>
      <c r="AD33" s="1">
        <v>5.6903470307588577E-2</v>
      </c>
      <c r="AE33" s="1">
        <v>2.940469654276967E-3</v>
      </c>
      <c r="AF33" s="1">
        <v>3.4648299217224121E-2</v>
      </c>
      <c r="AG33" s="1">
        <v>1.3856172561645508E-2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1.1041026395909925</v>
      </c>
      <c r="AP33">
        <f>(U33-T33)/(1000-U33)*AO33</f>
        <v>1.8724013526334026E-2</v>
      </c>
      <c r="AQ33">
        <f>(P33+273.15)</f>
        <v>355.64599456787107</v>
      </c>
      <c r="AR33">
        <f>(O33+273.15)</f>
        <v>304.93606605529783</v>
      </c>
      <c r="AS33">
        <f>(Y33*AK33+Z33*AL33)*AM33</f>
        <v>48.051883691581679</v>
      </c>
      <c r="AT33">
        <f>((AS33+0.00000010773*(AR33^4-AQ33^4))-AP33*44100)/(L33*0.92*2*29.3+0.00000043092*AQ33^3)</f>
        <v>-11.64756970926164</v>
      </c>
      <c r="AU33">
        <f>0.61365*EXP(17.502*J33/(240.97+J33))</f>
        <v>53.268103879236413</v>
      </c>
      <c r="AV33">
        <f>AU33*1000/AA33</f>
        <v>601.78648701387044</v>
      </c>
      <c r="AW33">
        <f>(AV33-U33)</f>
        <v>561.4798845358431</v>
      </c>
      <c r="AX33">
        <f>IF(D33,P33,(O33+P33)/2)</f>
        <v>57.141030311584473</v>
      </c>
      <c r="AY33">
        <f>0.61365*EXP(17.502*AX33/(240.97+AX33))</f>
        <v>17.573646928225294</v>
      </c>
      <c r="AZ33">
        <f>IF(AW33&lt;&gt;0,(1000-(AV33+U33)/2)/AW33*AP33,0)</f>
        <v>2.2641476622866502E-2</v>
      </c>
      <c r="BA33">
        <f>U33*AA33/1000</f>
        <v>3.5678040869155665</v>
      </c>
      <c r="BB33">
        <f>(AY33-BA33)</f>
        <v>14.005842841309727</v>
      </c>
      <c r="BC33">
        <f>1/(1.6/F33+1.37/N33)</f>
        <v>1.4161691226318947E-2</v>
      </c>
      <c r="BD33">
        <f>G33*AA33*0.001</f>
        <v>21.013890184936272</v>
      </c>
      <c r="BE33">
        <f>G33/S33</f>
        <v>0.59872214787317035</v>
      </c>
      <c r="BF33">
        <f>(1-AP33*AA33/AU33/F33)*100</f>
        <v>-36.69367233037277</v>
      </c>
      <c r="BG33">
        <f>(S33-E33/(N33/1.35))</f>
        <v>397.67308998210035</v>
      </c>
      <c r="BH33">
        <f>E33*BF33/100/BG33</f>
        <v>3.396867692768341E-3</v>
      </c>
    </row>
    <row r="34" spans="1:60" x14ac:dyDescent="0.35">
      <c r="A34" s="1" t="s">
        <v>0</v>
      </c>
      <c r="B34" s="1" t="s">
        <v>3032</v>
      </c>
      <c r="K34" s="1">
        <v>2.72</v>
      </c>
    </row>
    <row r="35" spans="1:60" x14ac:dyDescent="0.35">
      <c r="A35" s="1" t="s">
        <v>0</v>
      </c>
      <c r="B35" s="1" t="s">
        <v>3031</v>
      </c>
      <c r="K35" s="1">
        <v>2.72</v>
      </c>
    </row>
    <row r="36" spans="1:60" x14ac:dyDescent="0.35">
      <c r="A36" s="1">
        <v>7</v>
      </c>
      <c r="B36" s="1" t="s">
        <v>3030</v>
      </c>
      <c r="C36" s="1">
        <v>1647.0000011622906</v>
      </c>
      <c r="D36" s="1">
        <v>0</v>
      </c>
      <c r="E36">
        <f>(R36-S36*(1000-T36)/(1000-U36))*AO36</f>
        <v>-3.0181355819401441</v>
      </c>
      <c r="F36">
        <f>IF(AZ36&lt;&gt;0,1/(1/AZ36-1/N36),0)</f>
        <v>2.2975315317337475E-2</v>
      </c>
      <c r="G36">
        <f>((BC36-AP36/2)*S36-E36)/(BC36+AP36/2)</f>
        <v>208.38215477864597</v>
      </c>
      <c r="H36">
        <f>AP36*1000</f>
        <v>18.860455148839232</v>
      </c>
      <c r="I36">
        <f>(AU36-BA36)</f>
        <v>49.613740799407772</v>
      </c>
      <c r="J36">
        <f>(P36+AT36*D36)</f>
        <v>82.46441650390625</v>
      </c>
      <c r="K36" s="1"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31.769968032836914</v>
      </c>
      <c r="P36" s="1">
        <v>82.46441650390625</v>
      </c>
      <c r="Q36" s="1">
        <v>31.938920974731445</v>
      </c>
      <c r="R36" s="1">
        <v>399.93447875976563</v>
      </c>
      <c r="S36" s="1">
        <v>395.9052734375</v>
      </c>
      <c r="T36" s="1">
        <v>24.133068084716797</v>
      </c>
      <c r="U36" s="1">
        <v>40.522418975830078</v>
      </c>
      <c r="V36" s="1">
        <v>45.318767547607422</v>
      </c>
      <c r="W36" s="1">
        <v>76.095840454101563</v>
      </c>
      <c r="X36" s="1">
        <v>300.32684326171875</v>
      </c>
      <c r="Y36" s="1">
        <v>499.09658813476563</v>
      </c>
      <c r="Z36" s="1">
        <v>0.14977793395519257</v>
      </c>
      <c r="AA36" s="1">
        <v>88.508956909179688</v>
      </c>
      <c r="AB36" s="1">
        <v>7.3215155601501465</v>
      </c>
      <c r="AC36" s="1">
        <v>0.54078066349029541</v>
      </c>
      <c r="AD36" s="1">
        <v>9.269540011882782E-2</v>
      </c>
      <c r="AE36" s="1">
        <v>8.0154798924922943E-3</v>
      </c>
      <c r="AF36" s="1">
        <v>2.9270857572555542E-2</v>
      </c>
      <c r="AG36" s="1">
        <v>1.3441244140267372E-2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1.1041428061092597</v>
      </c>
      <c r="AP36">
        <f>(U36-T36)/(1000-U36)*AO36</f>
        <v>1.8860455148839231E-2</v>
      </c>
      <c r="AQ36">
        <f>(P36+273.15)</f>
        <v>355.61441650390623</v>
      </c>
      <c r="AR36">
        <f>(O36+273.15)</f>
        <v>304.91996803283689</v>
      </c>
      <c r="AS36">
        <f>(Y36*AK36+Z36*AL36)*AM36</f>
        <v>79.855452316654009</v>
      </c>
      <c r="AT36">
        <f>((AS36+0.00000010773*(AR36^4-AQ36^4))-AP36*44100)/(L36*0.92*2*29.3+0.00000043092*AQ36^3)</f>
        <v>-11.45358282174276</v>
      </c>
      <c r="AU36">
        <f>0.61365*EXP(17.502*J36/(240.97+J36))</f>
        <v>53.200337834395242</v>
      </c>
      <c r="AV36">
        <f>AU36*1000/AA36</f>
        <v>601.07292744377128</v>
      </c>
      <c r="AW36">
        <f>(AV36-U36)</f>
        <v>560.5505084679412</v>
      </c>
      <c r="AX36">
        <f>IF(D36,P36,(O36+P36)/2)</f>
        <v>57.117192268371582</v>
      </c>
      <c r="AY36">
        <f>0.61365*EXP(17.502*AX36/(240.97+AX36))</f>
        <v>17.553776091872219</v>
      </c>
      <c r="AZ36">
        <f>IF(AW36&lt;&gt;0,(1000-(AV36+U36)/2)/AW36*AP36,0)</f>
        <v>2.2852650792210334E-2</v>
      </c>
      <c r="BA36">
        <f>U36*AA36/1000</f>
        <v>3.5865970349874696</v>
      </c>
      <c r="BB36">
        <f>(AY36-BA36)</f>
        <v>13.967179056884749</v>
      </c>
      <c r="BC36">
        <f>1/(1.6/F36+1.37/N36)</f>
        <v>1.4293876966579079E-2</v>
      </c>
      <c r="BD36">
        <f>G36*AA36*0.001</f>
        <v>18.443687157945188</v>
      </c>
      <c r="BE36">
        <f>G36/S36</f>
        <v>0.52634346839924684</v>
      </c>
      <c r="BF36">
        <f>(1-AP36*AA36/AU36/F36)*100</f>
        <v>-36.572582293989363</v>
      </c>
      <c r="BG36">
        <f>(S36-E36/(N36/1.35))</f>
        <v>396.85717805189654</v>
      </c>
      <c r="BH36">
        <f>E36*BF36/100/BG36</f>
        <v>2.781378744029899E-3</v>
      </c>
    </row>
    <row r="37" spans="1:60" x14ac:dyDescent="0.35">
      <c r="A37" s="1" t="s">
        <v>0</v>
      </c>
      <c r="B37" s="1" t="s">
        <v>3029</v>
      </c>
      <c r="K37" s="1">
        <v>2.72</v>
      </c>
    </row>
    <row r="38" spans="1:60" x14ac:dyDescent="0.35">
      <c r="A38" s="1" t="s">
        <v>0</v>
      </c>
      <c r="B38" s="1" t="s">
        <v>3028</v>
      </c>
      <c r="K38" s="1">
        <v>2.72</v>
      </c>
    </row>
    <row r="39" spans="1:60" x14ac:dyDescent="0.35">
      <c r="A39" s="1">
        <v>8</v>
      </c>
      <c r="B39" s="1" t="s">
        <v>3027</v>
      </c>
      <c r="C39" s="1">
        <v>1853.0000011622906</v>
      </c>
      <c r="D39" s="1">
        <v>0</v>
      </c>
      <c r="E39">
        <f>(R39-S39*(1000-T39)/(1000-U39))*AO39</f>
        <v>-2.4415534122097653</v>
      </c>
      <c r="F39">
        <f>IF(AZ39&lt;&gt;0,1/(1/AZ39-1/N39),0)</f>
        <v>2.3344766511012052E-2</v>
      </c>
      <c r="G39">
        <f>((BC39-AP39/2)*S39-E39)/(BC39+AP39/2)</f>
        <v>182.56892946880438</v>
      </c>
      <c r="H39">
        <f>AP39*1000</f>
        <v>19.143772612391469</v>
      </c>
      <c r="I39">
        <f>(AU39-BA39)</f>
        <v>49.56182721733289</v>
      </c>
      <c r="J39">
        <f>(P39+AT39*D39)</f>
        <v>82.454483032226563</v>
      </c>
      <c r="K39" s="1"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31.777238845825195</v>
      </c>
      <c r="P39" s="1">
        <v>82.454483032226563</v>
      </c>
      <c r="Q39" s="1">
        <v>31.926959991455078</v>
      </c>
      <c r="R39" s="1">
        <v>400.00860595703125</v>
      </c>
      <c r="S39" s="1">
        <v>395.36492919921875</v>
      </c>
      <c r="T39" s="1">
        <v>24.238899230957031</v>
      </c>
      <c r="U39" s="1">
        <v>40.868637084960938</v>
      </c>
      <c r="V39" s="1">
        <v>45.498344421386719</v>
      </c>
      <c r="W39" s="1">
        <v>76.71368408203125</v>
      </c>
      <c r="X39" s="1">
        <v>300.3233642578125</v>
      </c>
      <c r="Y39" s="1">
        <v>750.2152099609375</v>
      </c>
      <c r="Z39" s="1">
        <v>0.16579179465770721</v>
      </c>
      <c r="AA39" s="1">
        <v>88.5081787109375</v>
      </c>
      <c r="AB39" s="1">
        <v>7.2245445251464844</v>
      </c>
      <c r="AC39" s="1">
        <v>0.53570270538330078</v>
      </c>
      <c r="AD39" s="1">
        <v>5.1567260175943375E-2</v>
      </c>
      <c r="AE39" s="1">
        <v>5.7776053436100483E-3</v>
      </c>
      <c r="AF39" s="1">
        <v>4.4446397572755814E-2</v>
      </c>
      <c r="AG39" s="1">
        <v>1.6017559915781021E-2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1.1041300156537222</v>
      </c>
      <c r="AP39">
        <f>(U39-T39)/(1000-U39)*AO39</f>
        <v>1.9143772612391471E-2</v>
      </c>
      <c r="AQ39">
        <f>(P39+273.15)</f>
        <v>355.60448303222654</v>
      </c>
      <c r="AR39">
        <f>(O39+273.15)</f>
        <v>304.92723884582517</v>
      </c>
      <c r="AS39">
        <f>(Y39*AK39+Z39*AL39)*AM39</f>
        <v>120.03443091077133</v>
      </c>
      <c r="AT39">
        <f>((AS39+0.00000010773*(AR39^4-AQ39^4))-AP39*44100)/(L39*0.92*2*29.3+0.00000043092*AQ39^3)</f>
        <v>-11.246194172347701</v>
      </c>
      <c r="AU39">
        <f>0.61365*EXP(17.502*J39/(240.97+J39))</f>
        <v>53.179035852121061</v>
      </c>
      <c r="AV39">
        <f>AU39*1000/AA39</f>
        <v>600.83753418766707</v>
      </c>
      <c r="AW39">
        <f>(AV39-U39)</f>
        <v>559.96889710270614</v>
      </c>
      <c r="AX39">
        <f>IF(D39,P39,(O39+P39)/2)</f>
        <v>57.115860939025879</v>
      </c>
      <c r="AY39">
        <f>0.61365*EXP(17.502*AX39/(240.97+AX39))</f>
        <v>17.552666895853871</v>
      </c>
      <c r="AZ39">
        <f>IF(AW39&lt;&gt;0,(1000-(AV39+U39)/2)/AW39*AP39,0)</f>
        <v>2.3218136161232295E-2</v>
      </c>
      <c r="BA39">
        <f>U39*AA39/1000</f>
        <v>3.6172086347881707</v>
      </c>
      <c r="BB39">
        <f>(AY39-BA39)</f>
        <v>13.935458261065701</v>
      </c>
      <c r="BC39">
        <f>1/(1.6/F39+1.37/N39)</f>
        <v>1.452265916359634E-2</v>
      </c>
      <c r="BD39">
        <f>G39*AA39*0.001</f>
        <v>16.158843436489484</v>
      </c>
      <c r="BE39">
        <f>G39/S39</f>
        <v>0.46177320238945752</v>
      </c>
      <c r="BF39">
        <f>(1-AP39*AA39/AU39/F39)*100</f>
        <v>-36.483747127828423</v>
      </c>
      <c r="BG39">
        <f>(S39-E39/(N39/1.35))</f>
        <v>396.13498272937994</v>
      </c>
      <c r="BH39">
        <f>E39*BF39/100/BG39</f>
        <v>2.248653140311033E-3</v>
      </c>
    </row>
    <row r="40" spans="1:60" x14ac:dyDescent="0.35">
      <c r="A40" s="1" t="s">
        <v>0</v>
      </c>
      <c r="B40" s="1" t="s">
        <v>3026</v>
      </c>
      <c r="K40" s="1">
        <v>2.72</v>
      </c>
    </row>
    <row r="41" spans="1:60" x14ac:dyDescent="0.35">
      <c r="A41" s="1" t="s">
        <v>0</v>
      </c>
      <c r="B41" s="1" t="s">
        <v>3025</v>
      </c>
      <c r="K41" s="1">
        <v>2.72</v>
      </c>
    </row>
    <row r="42" spans="1:60" x14ac:dyDescent="0.35">
      <c r="A42" s="1">
        <v>9</v>
      </c>
      <c r="B42" s="1" t="s">
        <v>3024</v>
      </c>
      <c r="C42" s="1">
        <v>2059.5000011511147</v>
      </c>
      <c r="D42" s="1">
        <v>0</v>
      </c>
      <c r="E42">
        <f>(R42-S42*(1000-T42)/(1000-U42))*AO42</f>
        <v>-1.9326658803847359</v>
      </c>
      <c r="F42">
        <f>IF(AZ42&lt;&gt;0,1/(1/AZ42-1/N42),0)</f>
        <v>2.3787734946068704E-2</v>
      </c>
      <c r="G42">
        <f>((BC42-AP42/2)*S42-E42)/(BC42+AP42/2)</f>
        <v>159.68796526128449</v>
      </c>
      <c r="H42">
        <f>AP42*1000</f>
        <v>19.519764225756859</v>
      </c>
      <c r="I42">
        <f>(AU42-BA42)</f>
        <v>49.56217505615674</v>
      </c>
      <c r="J42">
        <f>(P42+AT42*D42)</f>
        <v>82.47235107421875</v>
      </c>
      <c r="K42" s="1"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31.818403244018555</v>
      </c>
      <c r="P42" s="1">
        <v>82.47235107421875</v>
      </c>
      <c r="Q42" s="1">
        <v>31.946050643920898</v>
      </c>
      <c r="R42" s="1">
        <v>400.05758666992188</v>
      </c>
      <c r="S42" s="1">
        <v>394.8271484375</v>
      </c>
      <c r="T42" s="1">
        <v>24.349771499633789</v>
      </c>
      <c r="U42" s="1">
        <v>41.300880432128906</v>
      </c>
      <c r="V42" s="1">
        <v>45.596408843994141</v>
      </c>
      <c r="W42" s="1">
        <v>77.33837890625</v>
      </c>
      <c r="X42" s="1">
        <v>300.2808837890625</v>
      </c>
      <c r="Y42" s="1">
        <v>1000.9119873046875</v>
      </c>
      <c r="Z42" s="1">
        <v>2.2867002990096807E-3</v>
      </c>
      <c r="AA42" s="1">
        <v>88.5013427734375</v>
      </c>
      <c r="AB42" s="1">
        <v>7.3396387100219727</v>
      </c>
      <c r="AC42" s="1">
        <v>0.53634989261627197</v>
      </c>
      <c r="AD42" s="1">
        <v>6.5122775733470917E-2</v>
      </c>
      <c r="AE42" s="1">
        <v>5.0042308866977692E-3</v>
      </c>
      <c r="AF42" s="1">
        <v>4.4894285500049591E-2</v>
      </c>
      <c r="AG42" s="1">
        <v>1.7445748671889305E-2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1.1039738374597883</v>
      </c>
      <c r="AP42">
        <f>(U42-T42)/(1000-U42)*AO42</f>
        <v>1.951976422575686E-2</v>
      </c>
      <c r="AQ42">
        <f>(P42+273.15)</f>
        <v>355.62235107421873</v>
      </c>
      <c r="AR42">
        <f>(O42+273.15)</f>
        <v>304.96840324401853</v>
      </c>
      <c r="AS42">
        <f>(Y42*AK42+Z42*AL42)*AM42</f>
        <v>160.14591438920979</v>
      </c>
      <c r="AT42">
        <f>((AS42+0.00000010773*(AR42^4-AQ42^4))-AP42*44100)/(L42*0.92*2*29.3+0.00000043092*AQ42^3)</f>
        <v>-11.070180472706737</v>
      </c>
      <c r="AU42">
        <f>0.61365*EXP(17.502*J42/(240.97+J42))</f>
        <v>53.217358432125337</v>
      </c>
      <c r="AV42">
        <f>AU42*1000/AA42</f>
        <v>601.31696044839919</v>
      </c>
      <c r="AW42">
        <f>(AV42-U42)</f>
        <v>560.01608001627028</v>
      </c>
      <c r="AX42">
        <f>IF(D42,P42,(O42+P42)/2)</f>
        <v>57.145377159118652</v>
      </c>
      <c r="AY42">
        <f>0.61365*EXP(17.502*AX42/(240.97+AX42))</f>
        <v>17.577272440103794</v>
      </c>
      <c r="AZ42">
        <f>IF(AW42&lt;&gt;0,(1000-(AV42+U42)/2)/AW42*AP42,0)</f>
        <v>2.3656266896381874E-2</v>
      </c>
      <c r="BA42">
        <f>U42*AA42/1000</f>
        <v>3.6551833759685977</v>
      </c>
      <c r="BB42">
        <f>(AY42-BA42)</f>
        <v>13.922089064135196</v>
      </c>
      <c r="BC42">
        <f>1/(1.6/F42+1.37/N42)</f>
        <v>1.479692245301938E-2</v>
      </c>
      <c r="BD42">
        <f>G42*AA42*0.001</f>
        <v>14.132599350381719</v>
      </c>
      <c r="BE42">
        <f>G42/S42</f>
        <v>0.40445031678606225</v>
      </c>
      <c r="BF42">
        <f>(1-AP42*AA42/AU42/F42)*100</f>
        <v>-36.463976844024714</v>
      </c>
      <c r="BG42">
        <f>(S42-E42/(N42/1.35))</f>
        <v>395.43670142797311</v>
      </c>
      <c r="BH42">
        <f>E42*BF42/100/BG42</f>
        <v>1.7821482845446479E-3</v>
      </c>
    </row>
    <row r="43" spans="1:60" x14ac:dyDescent="0.35">
      <c r="A43" s="1" t="s">
        <v>0</v>
      </c>
      <c r="B43" s="1" t="s">
        <v>3023</v>
      </c>
      <c r="K43" s="1">
        <v>2.72</v>
      </c>
    </row>
    <row r="44" spans="1:60" x14ac:dyDescent="0.35">
      <c r="A44" s="1" t="s">
        <v>0</v>
      </c>
      <c r="B44" s="1" t="s">
        <v>3022</v>
      </c>
      <c r="K44" s="1">
        <v>2.72</v>
      </c>
    </row>
    <row r="45" spans="1:60" x14ac:dyDescent="0.35">
      <c r="A45" s="1">
        <v>10</v>
      </c>
      <c r="B45" s="1" t="s">
        <v>3021</v>
      </c>
      <c r="C45" s="1">
        <v>2265.5000011511147</v>
      </c>
      <c r="D45" s="1">
        <v>0</v>
      </c>
      <c r="E45">
        <f>(R45-S45*(1000-T45)/(1000-U45))*AO45</f>
        <v>-1.6671083210568531</v>
      </c>
      <c r="F45">
        <f>IF(AZ45&lt;&gt;0,1/(1/AZ45-1/N45),0)</f>
        <v>2.4355310561802665E-2</v>
      </c>
      <c r="G45">
        <f>((BC45-AP45/2)*S45-E45)/(BC45+AP45/2)</f>
        <v>146.82635126717162</v>
      </c>
      <c r="H45">
        <f>AP45*1000</f>
        <v>20.018822809123808</v>
      </c>
      <c r="I45">
        <f>(AU45-BA45)</f>
        <v>49.596603260873422</v>
      </c>
      <c r="J45">
        <f>(P45+AT45*D45)</f>
        <v>82.509834289550781</v>
      </c>
      <c r="K45" s="1"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31.879064559936523</v>
      </c>
      <c r="P45" s="1">
        <v>82.509834289550781</v>
      </c>
      <c r="Q45" s="1">
        <v>31.983591079711914</v>
      </c>
      <c r="R45" s="1">
        <v>400.02850341796875</v>
      </c>
      <c r="S45" s="1">
        <v>394.38784790039063</v>
      </c>
      <c r="T45" s="1">
        <v>24.450077056884766</v>
      </c>
      <c r="U45" s="1">
        <v>41.822502136230469</v>
      </c>
      <c r="V45" s="1">
        <v>45.625606536865234</v>
      </c>
      <c r="W45" s="1">
        <v>78.043807983398438</v>
      </c>
      <c r="X45" s="1">
        <v>300.32601928710938</v>
      </c>
      <c r="Y45" s="1">
        <v>1248.8291015625</v>
      </c>
      <c r="Z45" s="1">
        <v>6.7458361387252808E-2</v>
      </c>
      <c r="AA45" s="1">
        <v>88.498374938964844</v>
      </c>
      <c r="AB45" s="1">
        <v>7.3502054214477539</v>
      </c>
      <c r="AC45" s="1">
        <v>0.52759861946105957</v>
      </c>
      <c r="AD45" s="1">
        <v>4.2766440659761429E-2</v>
      </c>
      <c r="AE45" s="1">
        <v>8.4824655205011368E-3</v>
      </c>
      <c r="AF45" s="1">
        <v>5.2270550280809402E-2</v>
      </c>
      <c r="AG45" s="1">
        <v>1.8608834594488144E-2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1.104139776790843</v>
      </c>
      <c r="AP45">
        <f>(U45-T45)/(1000-U45)*AO45</f>
        <v>2.0018822809123808E-2</v>
      </c>
      <c r="AQ45">
        <f>(P45+273.15)</f>
        <v>355.65983428955076</v>
      </c>
      <c r="AR45">
        <f>(O45+273.15)</f>
        <v>305.0290645599365</v>
      </c>
      <c r="AS45">
        <f>(Y45*AK45+Z45*AL45)*AM45</f>
        <v>199.8126517838391</v>
      </c>
      <c r="AT45">
        <f>((AS45+0.00000010773*(AR45^4-AQ45^4))-AP45*44100)/(L45*0.92*2*29.3+0.00000043092*AQ45^3)</f>
        <v>-10.938537584261702</v>
      </c>
      <c r="AU45">
        <f>0.61365*EXP(17.502*J45/(240.97+J45))</f>
        <v>53.297826735811206</v>
      </c>
      <c r="AV45">
        <f>AU45*1000/AA45</f>
        <v>602.24638895990358</v>
      </c>
      <c r="AW45">
        <f>(AV45-U45)</f>
        <v>560.42388682367312</v>
      </c>
      <c r="AX45">
        <f>IF(D45,P45,(O45+P45)/2)</f>
        <v>57.194449424743652</v>
      </c>
      <c r="AY45">
        <f>0.61365*EXP(17.502*AX45/(240.97+AX45))</f>
        <v>17.618246000436109</v>
      </c>
      <c r="AZ45">
        <f>IF(AW45&lt;&gt;0,(1000-(AV45+U45)/2)/AW45*AP45,0)</f>
        <v>2.4217512180262982E-2</v>
      </c>
      <c r="BA45">
        <f>U45*AA45/1000</f>
        <v>3.7012234749377821</v>
      </c>
      <c r="BB45">
        <f>(AY45-BA45)</f>
        <v>13.917022525498327</v>
      </c>
      <c r="BC45">
        <f>1/(1.6/F45+1.37/N45)</f>
        <v>1.5148265410423972E-2</v>
      </c>
      <c r="BD45">
        <f>G45*AA45*0.001</f>
        <v>12.99389348536231</v>
      </c>
      <c r="BE45">
        <f>G45/S45</f>
        <v>0.37228923773598399</v>
      </c>
      <c r="BF45">
        <f>(1-AP45*AA45/AU45/F45)*100</f>
        <v>-36.480517047752791</v>
      </c>
      <c r="BG45">
        <f>(S45-E45/(N45/1.35))</f>
        <v>394.9136453870936</v>
      </c>
      <c r="BH45">
        <f>E45*BF45/100/BG45</f>
        <v>1.5400068910546856E-3</v>
      </c>
    </row>
    <row r="46" spans="1:60" x14ac:dyDescent="0.35">
      <c r="A46" s="1" t="s">
        <v>0</v>
      </c>
      <c r="B46" s="1" t="s">
        <v>3020</v>
      </c>
      <c r="K46" s="1">
        <v>2.72</v>
      </c>
    </row>
    <row r="47" spans="1:60" x14ac:dyDescent="0.35">
      <c r="A47" s="1" t="s">
        <v>0</v>
      </c>
      <c r="B47" s="1" t="s">
        <v>3019</v>
      </c>
      <c r="K47" s="1">
        <v>2.72</v>
      </c>
    </row>
    <row r="48" spans="1:60" x14ac:dyDescent="0.35">
      <c r="A48" s="1">
        <v>11</v>
      </c>
      <c r="B48" s="1" t="s">
        <v>3018</v>
      </c>
      <c r="C48" s="1">
        <v>2472.0000011399388</v>
      </c>
      <c r="D48" s="1">
        <v>0</v>
      </c>
      <c r="E48">
        <f>(R48-S48*(1000-T48)/(1000-U48))*AO48</f>
        <v>-1.0551748982852278</v>
      </c>
      <c r="F48">
        <f>IF(AZ48&lt;&gt;0,1/(1/AZ48-1/N48),0)</f>
        <v>2.5382888743757045E-2</v>
      </c>
      <c r="G48">
        <f>((BC48-AP48/2)*S48-E48)/(BC48+AP48/2)</f>
        <v>120.12316071432623</v>
      </c>
      <c r="H48">
        <f>AP48*1000</f>
        <v>20.910668474854806</v>
      </c>
      <c r="I48">
        <f>(AU48-BA48)</f>
        <v>49.636784155306003</v>
      </c>
      <c r="J48">
        <f>(P48+AT48*D48)</f>
        <v>82.564132690429688</v>
      </c>
      <c r="K48" s="1"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31.963171005249023</v>
      </c>
      <c r="P48" s="1">
        <v>82.564132690429688</v>
      </c>
      <c r="Q48" s="1">
        <v>32.038108825683594</v>
      </c>
      <c r="R48" s="1">
        <v>399.97869873046875</v>
      </c>
      <c r="S48" s="1">
        <v>393.48187255859375</v>
      </c>
      <c r="T48" s="1">
        <v>24.55845832824707</v>
      </c>
      <c r="U48" s="1">
        <v>42.689945220947266</v>
      </c>
      <c r="V48" s="1">
        <v>45.607681274414063</v>
      </c>
      <c r="W48" s="1">
        <v>79.279792785644531</v>
      </c>
      <c r="X48" s="1">
        <v>300.30047607421875</v>
      </c>
      <c r="Y48" s="1">
        <v>1600.236328125</v>
      </c>
      <c r="Z48" s="1">
        <v>1.143362931907177E-2</v>
      </c>
      <c r="AA48" s="1">
        <v>88.493721008300781</v>
      </c>
      <c r="AB48" s="1">
        <v>7.4144678115844727</v>
      </c>
      <c r="AC48" s="1">
        <v>0.5184481143951416</v>
      </c>
      <c r="AD48" s="1">
        <v>3.9157643914222717E-2</v>
      </c>
      <c r="AE48" s="1">
        <v>6.6126566380262375E-3</v>
      </c>
      <c r="AF48" s="1">
        <v>4.5315336436033249E-2</v>
      </c>
      <c r="AG48" s="1">
        <v>2.1246772259473801E-2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1.1040458679199214</v>
      </c>
      <c r="AP48">
        <f>(U48-T48)/(1000-U48)*AO48</f>
        <v>2.0910668474854805E-2</v>
      </c>
      <c r="AQ48">
        <f>(P48+273.15)</f>
        <v>355.71413269042966</v>
      </c>
      <c r="AR48">
        <f>(O48+273.15)</f>
        <v>305.113171005249</v>
      </c>
      <c r="AS48">
        <f>(Y48*AK48+Z48*AL48)*AM48</f>
        <v>256.03780677710893</v>
      </c>
      <c r="AT48">
        <f>((AS48+0.00000010773*(AR48^4-AQ48^4))-AP48*44100)/(L48*0.92*2*29.3+0.00000043092*AQ48^3)</f>
        <v>-10.812640035817166</v>
      </c>
      <c r="AU48">
        <f>0.61365*EXP(17.502*J48/(240.97+J48))</f>
        <v>53.414576257548156</v>
      </c>
      <c r="AV48">
        <f>AU48*1000/AA48</f>
        <v>603.59735864805396</v>
      </c>
      <c r="AW48">
        <f>(AV48-U48)</f>
        <v>560.90741342710669</v>
      </c>
      <c r="AX48">
        <f>IF(D48,P48,(O48+P48)/2)</f>
        <v>57.263651847839355</v>
      </c>
      <c r="AY48">
        <f>0.61365*EXP(17.502*AX48/(240.97+AX48))</f>
        <v>17.67616686389912</v>
      </c>
      <c r="AZ48">
        <f>IF(AW48&lt;&gt;0,(1000-(AV48+U48)/2)/AW48*AP48,0)</f>
        <v>2.5233253047987968E-2</v>
      </c>
      <c r="BA48">
        <f>U48*AA48/1000</f>
        <v>3.7777921022421506</v>
      </c>
      <c r="BB48">
        <f>(AY48-BA48)</f>
        <v>13.898374761656969</v>
      </c>
      <c r="BC48">
        <f>1/(1.6/F48+1.37/N48)</f>
        <v>1.5784159068858501E-2</v>
      </c>
      <c r="BD48">
        <f>G48*AA48*0.001</f>
        <v>10.630145470888863</v>
      </c>
      <c r="BE48">
        <f>G48/S48</f>
        <v>0.30528257866933523</v>
      </c>
      <c r="BF48">
        <f>(1-AP48*AA48/AU48/F48)*100</f>
        <v>-36.483307894363051</v>
      </c>
      <c r="BG48">
        <f>(S48-E48/(N48/1.35))</f>
        <v>393.81466935562412</v>
      </c>
      <c r="BH48">
        <f>E48*BF48/100/BG48</f>
        <v>9.7752251736920757E-4</v>
      </c>
    </row>
    <row r="49" spans="1:60" x14ac:dyDescent="0.35">
      <c r="A49" s="1" t="s">
        <v>0</v>
      </c>
      <c r="B49" s="1" t="s">
        <v>3017</v>
      </c>
      <c r="K49" s="1">
        <v>2.72</v>
      </c>
    </row>
    <row r="50" spans="1:60" x14ac:dyDescent="0.35">
      <c r="A50" s="1" t="s">
        <v>0</v>
      </c>
      <c r="B50" s="1" t="s">
        <v>3012</v>
      </c>
      <c r="K50" s="1">
        <v>2.72</v>
      </c>
    </row>
    <row r="51" spans="1:60" x14ac:dyDescent="0.35">
      <c r="A51" s="1">
        <v>12</v>
      </c>
      <c r="B51" s="1" t="s">
        <v>3016</v>
      </c>
      <c r="C51" s="1">
        <v>2679.500001128763</v>
      </c>
      <c r="D51" s="1">
        <v>0</v>
      </c>
      <c r="E51">
        <f>(R51-S51*(1000-T51)/(1000-U51))*AO51</f>
        <v>-0.9335459936499263</v>
      </c>
      <c r="F51">
        <f>IF(AZ51&lt;&gt;0,1/(1/AZ51-1/N51),0)</f>
        <v>2.6835789771844129E-2</v>
      </c>
      <c r="G51">
        <f>((BC51-AP51/2)*S51-E51)/(BC51+AP51/2)</f>
        <v>112.40933443685478</v>
      </c>
      <c r="H51">
        <f>AP51*1000</f>
        <v>22.216964778742902</v>
      </c>
      <c r="I51">
        <f>(AU51-BA51)</f>
        <v>49.753757399314708</v>
      </c>
      <c r="J51">
        <f>(P51+AT51*D51)</f>
        <v>82.668472290039063</v>
      </c>
      <c r="K51" s="1"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32.106681823730469</v>
      </c>
      <c r="P51" s="1">
        <v>82.668472290039063</v>
      </c>
      <c r="Q51" s="1">
        <v>32.141883850097656</v>
      </c>
      <c r="R51" s="1">
        <v>400.0150146484375</v>
      </c>
      <c r="S51" s="1">
        <v>392.95404052734375</v>
      </c>
      <c r="T51" s="1">
        <v>24.677263259887695</v>
      </c>
      <c r="U51" s="1">
        <v>43.914176940917969</v>
      </c>
      <c r="V51" s="1">
        <v>45.453495025634766</v>
      </c>
      <c r="W51" s="1">
        <v>80.886314392089844</v>
      </c>
      <c r="X51" s="1">
        <v>300.34133911132813</v>
      </c>
      <c r="Y51" s="1">
        <v>2000.1728515625</v>
      </c>
      <c r="Z51" s="1">
        <v>0.14292117953300476</v>
      </c>
      <c r="AA51" s="1">
        <v>88.485595703125</v>
      </c>
      <c r="AB51" s="1">
        <v>7.3296976089477539</v>
      </c>
      <c r="AC51" s="1">
        <v>0.48629537224769592</v>
      </c>
      <c r="AD51" s="1">
        <v>8.6132720112800598E-2</v>
      </c>
      <c r="AE51" s="1">
        <v>9.5047857612371445E-3</v>
      </c>
      <c r="AF51" s="1">
        <v>4.806128516793251E-2</v>
      </c>
      <c r="AG51" s="1">
        <v>2.8542833402752876E-2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1.1041960996740003</v>
      </c>
      <c r="AP51">
        <f>(U51-T51)/(1000-U51)*AO51</f>
        <v>2.2216964778742902E-2</v>
      </c>
      <c r="AQ51">
        <f>(P51+273.15)</f>
        <v>355.81847229003904</v>
      </c>
      <c r="AR51">
        <f>(O51+273.15)</f>
        <v>305.25668182373045</v>
      </c>
      <c r="AS51">
        <f>(Y51*AK51+Z51*AL51)*AM51</f>
        <v>320.02764909682446</v>
      </c>
      <c r="AT51">
        <f>((AS51+0.00000010773*(AR51^4-AQ51^4))-AP51*44100)/(L51*0.92*2*29.3+0.00000043092*AQ51^3)</f>
        <v>-10.76590210443611</v>
      </c>
      <c r="AU51">
        <f>0.61365*EXP(17.502*J51/(240.97+J51))</f>
        <v>53.639529505744271</v>
      </c>
      <c r="AV51">
        <f>AU51*1000/AA51</f>
        <v>606.19504315378549</v>
      </c>
      <c r="AW51">
        <f>(AV51-U51)</f>
        <v>562.28086621286752</v>
      </c>
      <c r="AX51">
        <f>IF(D51,P51,(O51+P51)/2)</f>
        <v>57.387577056884766</v>
      </c>
      <c r="AY51">
        <f>0.61365*EXP(17.502*AX51/(240.97+AX51))</f>
        <v>17.780298043523405</v>
      </c>
      <c r="AZ51">
        <f>IF(AW51&lt;&gt;0,(1000-(AV51+U51)/2)/AW51*AP51,0)</f>
        <v>2.6668590124985694E-2</v>
      </c>
      <c r="BA51">
        <f>U51*AA51/1000</f>
        <v>3.8857721064295618</v>
      </c>
      <c r="BB51">
        <f>(AY51-BA51)</f>
        <v>13.894525937093844</v>
      </c>
      <c r="BC51">
        <f>1/(1.6/F51+1.37/N51)</f>
        <v>1.6682810460389098E-2</v>
      </c>
      <c r="BD51">
        <f>G51*AA51*0.001</f>
        <v>9.9466069202368974</v>
      </c>
      <c r="BE51">
        <f>G51/S51</f>
        <v>0.28606229442507225</v>
      </c>
      <c r="BF51">
        <f>(1-AP51*AA51/AU51/F51)*100</f>
        <v>-36.570834993032996</v>
      </c>
      <c r="BG51">
        <f>(S51-E51/(N51/1.35))</f>
        <v>393.2484761863725</v>
      </c>
      <c r="BH51">
        <f>E51*BF51/100/BG51</f>
        <v>8.6816754697348721E-4</v>
      </c>
    </row>
    <row r="52" spans="1:60" x14ac:dyDescent="0.35">
      <c r="A52" s="1" t="s">
        <v>0</v>
      </c>
      <c r="B52" s="1" t="s">
        <v>3015</v>
      </c>
    </row>
    <row r="53" spans="1:60" x14ac:dyDescent="0.35">
      <c r="A53" s="1" t="s">
        <v>0</v>
      </c>
      <c r="B53" s="1" t="s">
        <v>3014</v>
      </c>
    </row>
    <row r="54" spans="1:60" x14ac:dyDescent="0.35">
      <c r="A54" s="1" t="s">
        <v>0</v>
      </c>
      <c r="B54" s="1" t="s">
        <v>3013</v>
      </c>
    </row>
    <row r="55" spans="1:60" x14ac:dyDescent="0.35">
      <c r="A55" s="1" t="s">
        <v>0</v>
      </c>
      <c r="B55" s="1" t="s">
        <v>3012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19791F-B00E-4BD5-A9CB-2B841C142C0C}">
  <dimension ref="A1:BD55"/>
  <sheetViews>
    <sheetView zoomScale="46" workbookViewId="0">
      <selection activeCell="K18" sqref="K18:K51"/>
    </sheetView>
  </sheetViews>
  <sheetFormatPr defaultRowHeight="14.5" x14ac:dyDescent="0.35"/>
  <sheetData>
    <row r="1" spans="1:56" x14ac:dyDescent="0.35">
      <c r="A1" s="1" t="s">
        <v>70</v>
      </c>
    </row>
    <row r="2" spans="1:56" x14ac:dyDescent="0.35">
      <c r="A2" s="1" t="s">
        <v>3319</v>
      </c>
    </row>
    <row r="3" spans="1:56" x14ac:dyDescent="0.35">
      <c r="A3" s="1" t="s">
        <v>69</v>
      </c>
      <c r="B3" s="1" t="s">
        <v>624</v>
      </c>
    </row>
    <row r="4" spans="1:56" x14ac:dyDescent="0.35">
      <c r="A4" s="1" t="s">
        <v>67</v>
      </c>
      <c r="B4" s="1" t="s">
        <v>66</v>
      </c>
      <c r="C4" s="1">
        <v>1</v>
      </c>
      <c r="D4" s="1">
        <v>0.15999999642372131</v>
      </c>
    </row>
    <row r="5" spans="1:56" x14ac:dyDescent="0.35">
      <c r="A5" s="1" t="s">
        <v>65</v>
      </c>
      <c r="B5" s="1">
        <v>4</v>
      </c>
    </row>
    <row r="6" spans="1:56" x14ac:dyDescent="0.35">
      <c r="A6" s="1" t="s">
        <v>64</v>
      </c>
      <c r="B6" s="1" t="s">
        <v>623</v>
      </c>
    </row>
    <row r="7" spans="1:56" x14ac:dyDescent="0.35">
      <c r="A7" s="1" t="s">
        <v>0</v>
      </c>
      <c r="B7" s="1" t="s">
        <v>62</v>
      </c>
    </row>
    <row r="9" spans="1:56" x14ac:dyDescent="0.35">
      <c r="A9" s="1" t="s">
        <v>61</v>
      </c>
      <c r="B9" s="1" t="s">
        <v>60</v>
      </c>
      <c r="C9" s="1" t="s">
        <v>59</v>
      </c>
      <c r="D9" s="1" t="s">
        <v>58</v>
      </c>
      <c r="E9" s="1" t="s">
        <v>57</v>
      </c>
      <c r="F9" s="1" t="s">
        <v>56</v>
      </c>
      <c r="G9" s="1" t="s">
        <v>55</v>
      </c>
      <c r="H9" s="1" t="s">
        <v>54</v>
      </c>
      <c r="I9" s="1" t="s">
        <v>53</v>
      </c>
      <c r="J9" s="1" t="s">
        <v>52</v>
      </c>
      <c r="K9" s="1" t="s">
        <v>51</v>
      </c>
      <c r="L9" s="1" t="s">
        <v>50</v>
      </c>
      <c r="M9" s="1" t="s">
        <v>49</v>
      </c>
      <c r="N9" s="1" t="s">
        <v>48</v>
      </c>
      <c r="O9" s="1" t="s">
        <v>47</v>
      </c>
      <c r="P9" s="1" t="s">
        <v>46</v>
      </c>
      <c r="Q9" s="1" t="s">
        <v>45</v>
      </c>
      <c r="R9" s="1" t="s">
        <v>44</v>
      </c>
      <c r="S9" s="1" t="s">
        <v>43</v>
      </c>
      <c r="T9" s="1" t="s">
        <v>42</v>
      </c>
      <c r="U9" s="1" t="s">
        <v>41</v>
      </c>
      <c r="V9" s="1" t="s">
        <v>40</v>
      </c>
      <c r="W9" s="1" t="s">
        <v>39</v>
      </c>
      <c r="X9" s="1" t="s">
        <v>38</v>
      </c>
      <c r="Y9" s="1" t="s">
        <v>37</v>
      </c>
      <c r="Z9" s="1" t="s">
        <v>36</v>
      </c>
      <c r="AA9" s="1" t="s">
        <v>35</v>
      </c>
      <c r="AB9" s="1" t="s">
        <v>34</v>
      </c>
      <c r="AC9" s="1" t="s">
        <v>33</v>
      </c>
      <c r="AD9" s="1" t="s">
        <v>32</v>
      </c>
      <c r="AE9" s="1" t="s">
        <v>31</v>
      </c>
      <c r="AF9" s="1" t="s">
        <v>30</v>
      </c>
      <c r="AG9" s="1" t="s">
        <v>29</v>
      </c>
      <c r="AH9" s="1" t="s">
        <v>28</v>
      </c>
      <c r="AI9" s="1" t="s">
        <v>27</v>
      </c>
      <c r="AJ9" s="1" t="s">
        <v>26</v>
      </c>
      <c r="AK9" s="1" t="s">
        <v>25</v>
      </c>
      <c r="AL9" s="1" t="s">
        <v>24</v>
      </c>
      <c r="AM9" s="1" t="s">
        <v>23</v>
      </c>
      <c r="AN9" s="1" t="s">
        <v>22</v>
      </c>
      <c r="AO9" s="1" t="s">
        <v>21</v>
      </c>
      <c r="AP9" s="1" t="s">
        <v>20</v>
      </c>
      <c r="AQ9" s="1" t="s">
        <v>19</v>
      </c>
      <c r="AR9" s="1" t="s">
        <v>18</v>
      </c>
      <c r="AS9" s="1" t="s">
        <v>17</v>
      </c>
      <c r="AT9" s="1" t="s">
        <v>16</v>
      </c>
      <c r="AU9" s="1" t="s">
        <v>15</v>
      </c>
      <c r="AV9" s="1" t="s">
        <v>14</v>
      </c>
      <c r="AW9" s="1" t="s">
        <v>13</v>
      </c>
      <c r="AX9" s="1" t="s">
        <v>12</v>
      </c>
      <c r="AY9" s="1" t="s">
        <v>11</v>
      </c>
      <c r="AZ9" s="1" t="s">
        <v>10</v>
      </c>
      <c r="BA9" s="1" t="s">
        <v>9</v>
      </c>
      <c r="BB9" s="1" t="s">
        <v>8</v>
      </c>
      <c r="BC9" s="1" t="s">
        <v>7</v>
      </c>
      <c r="BD9" s="1" t="s">
        <v>6</v>
      </c>
    </row>
    <row r="10" spans="1:56" x14ac:dyDescent="0.35">
      <c r="A10" s="1" t="s">
        <v>5</v>
      </c>
      <c r="B10" s="1" t="s">
        <v>5</v>
      </c>
      <c r="C10" s="1" t="s">
        <v>5</v>
      </c>
      <c r="D10" s="1" t="s">
        <v>5</v>
      </c>
      <c r="E10" s="1" t="s">
        <v>4</v>
      </c>
      <c r="F10" s="1" t="s">
        <v>4</v>
      </c>
      <c r="G10" s="1" t="s">
        <v>4</v>
      </c>
      <c r="H10" s="1" t="s">
        <v>4</v>
      </c>
      <c r="I10" s="1" t="s">
        <v>4</v>
      </c>
      <c r="J10" s="1" t="s">
        <v>4</v>
      </c>
      <c r="K10" s="1" t="s">
        <v>5</v>
      </c>
      <c r="L10" s="1" t="s">
        <v>4</v>
      </c>
      <c r="M10" s="1" t="s">
        <v>5</v>
      </c>
      <c r="N10" s="1" t="s">
        <v>4</v>
      </c>
      <c r="O10" s="1" t="s">
        <v>5</v>
      </c>
      <c r="P10" s="1" t="s">
        <v>5</v>
      </c>
      <c r="Q10" s="1" t="s">
        <v>5</v>
      </c>
      <c r="R10" s="1" t="s">
        <v>5</v>
      </c>
      <c r="S10" s="1" t="s">
        <v>5</v>
      </c>
      <c r="T10" s="1" t="s">
        <v>5</v>
      </c>
      <c r="U10" s="1" t="s">
        <v>5</v>
      </c>
      <c r="V10" s="1" t="s">
        <v>5</v>
      </c>
      <c r="W10" s="1" t="s">
        <v>5</v>
      </c>
      <c r="X10" s="1" t="s">
        <v>5</v>
      </c>
      <c r="Y10" s="1" t="s">
        <v>5</v>
      </c>
      <c r="Z10" s="1" t="s">
        <v>5</v>
      </c>
      <c r="AA10" s="1" t="s">
        <v>5</v>
      </c>
      <c r="AB10" s="1" t="s">
        <v>5</v>
      </c>
      <c r="AC10" s="1" t="s">
        <v>5</v>
      </c>
      <c r="AD10" s="1" t="s">
        <v>5</v>
      </c>
      <c r="AE10" s="1" t="s">
        <v>5</v>
      </c>
      <c r="AF10" s="1" t="s">
        <v>5</v>
      </c>
      <c r="AG10" s="1" t="s">
        <v>5</v>
      </c>
      <c r="AH10" s="1" t="s">
        <v>5</v>
      </c>
      <c r="AI10" s="1" t="s">
        <v>5</v>
      </c>
      <c r="AJ10" s="1" t="s">
        <v>5</v>
      </c>
      <c r="AK10" s="1" t="s">
        <v>4</v>
      </c>
      <c r="AL10" s="1" t="s">
        <v>4</v>
      </c>
      <c r="AM10" s="1" t="s">
        <v>4</v>
      </c>
      <c r="AN10" s="1" t="s">
        <v>4</v>
      </c>
      <c r="AO10" s="1" t="s">
        <v>4</v>
      </c>
      <c r="AP10" s="1" t="s">
        <v>4</v>
      </c>
      <c r="AQ10" s="1" t="s">
        <v>4</v>
      </c>
      <c r="AR10" s="1" t="s">
        <v>4</v>
      </c>
      <c r="AS10" s="1" t="s">
        <v>4</v>
      </c>
      <c r="AT10" s="1" t="s">
        <v>4</v>
      </c>
      <c r="AU10" s="1" t="s">
        <v>4</v>
      </c>
      <c r="AV10" s="1" t="s">
        <v>4</v>
      </c>
      <c r="AW10" s="1" t="s">
        <v>4</v>
      </c>
      <c r="AX10" s="1" t="s">
        <v>4</v>
      </c>
      <c r="AY10" s="1" t="s">
        <v>4</v>
      </c>
      <c r="AZ10" s="1" t="s">
        <v>4</v>
      </c>
      <c r="BA10" s="1" t="s">
        <v>4</v>
      </c>
      <c r="BB10" s="1" t="s">
        <v>4</v>
      </c>
      <c r="BC10" s="1" t="s">
        <v>4</v>
      </c>
      <c r="BD10" s="1" t="s">
        <v>4</v>
      </c>
    </row>
    <row r="11" spans="1:56" x14ac:dyDescent="0.35">
      <c r="A11" s="1" t="s">
        <v>0</v>
      </c>
      <c r="B11" s="1" t="s">
        <v>3318</v>
      </c>
    </row>
    <row r="12" spans="1:56" x14ac:dyDescent="0.35">
      <c r="A12" s="1" t="s">
        <v>0</v>
      </c>
      <c r="B12" s="1" t="s">
        <v>3317</v>
      </c>
    </row>
    <row r="13" spans="1:56" x14ac:dyDescent="0.35">
      <c r="A13" s="1" t="s">
        <v>0</v>
      </c>
      <c r="B13" s="1" t="s">
        <v>3316</v>
      </c>
    </row>
    <row r="14" spans="1:56" x14ac:dyDescent="0.35">
      <c r="A14" s="1" t="s">
        <v>0</v>
      </c>
      <c r="B14" s="1" t="s">
        <v>3315</v>
      </c>
    </row>
    <row r="15" spans="1:56" x14ac:dyDescent="0.35">
      <c r="A15" s="1" t="s">
        <v>0</v>
      </c>
      <c r="B15" s="1" t="s">
        <v>3314</v>
      </c>
    </row>
    <row r="16" spans="1:56" x14ac:dyDescent="0.35">
      <c r="A16" s="1" t="s">
        <v>0</v>
      </c>
      <c r="B16" s="1" t="s">
        <v>3313</v>
      </c>
    </row>
    <row r="17" spans="1:56" x14ac:dyDescent="0.35">
      <c r="A17" s="1" t="s">
        <v>0</v>
      </c>
      <c r="B17" s="1" t="s">
        <v>3312</v>
      </c>
    </row>
    <row r="18" spans="1:56" x14ac:dyDescent="0.35">
      <c r="A18" s="1">
        <v>1</v>
      </c>
      <c r="B18" s="1" t="s">
        <v>3311</v>
      </c>
      <c r="C18" s="1">
        <v>356.50002155825496</v>
      </c>
      <c r="D18" s="1">
        <v>0</v>
      </c>
      <c r="E18">
        <f>(R18-S18*(1000-T18)/(1000-U18))*AK18</f>
        <v>-8.8581388738551876</v>
      </c>
      <c r="F18">
        <f>IF(AV18&lt;&gt;0,1/(1/AV18-1/N18),0)</f>
        <v>2.7078697713729141</v>
      </c>
      <c r="G18">
        <f>((AY18-AL18/2)*S18-E18)/(AY18+AL18/2)</f>
        <v>391.91942150491155</v>
      </c>
      <c r="H18">
        <f>AL18*1000</f>
        <v>33.47693078708393</v>
      </c>
      <c r="I18">
        <f>(AQ18-AW18)</f>
        <v>1.788447279747968</v>
      </c>
      <c r="J18">
        <f>(P18+AP18*D18)</f>
        <v>30.438756942749023</v>
      </c>
      <c r="K18" s="1">
        <v>2.72</v>
      </c>
      <c r="L18">
        <f>(K18*AE18+AF18)</f>
        <v>2.140174012184143</v>
      </c>
      <c r="M18" s="1">
        <v>0.5</v>
      </c>
      <c r="N18">
        <f>L18*(M18+1)*(M18+1)/(M18*M18+1)</f>
        <v>3.8523132219314578</v>
      </c>
      <c r="O18" s="1">
        <v>27.528905868530273</v>
      </c>
      <c r="P18" s="1">
        <v>30.438756942749023</v>
      </c>
      <c r="Q18" s="1">
        <v>27.604009628295898</v>
      </c>
      <c r="R18" s="1">
        <v>400.00054931640625</v>
      </c>
      <c r="S18" s="1">
        <v>396.01846313476563</v>
      </c>
      <c r="T18" s="1">
        <v>-0.23384086787700653</v>
      </c>
      <c r="U18" s="1">
        <v>29.183639526367188</v>
      </c>
      <c r="V18" s="1">
        <v>-0.56007933616638184</v>
      </c>
      <c r="W18" s="1">
        <v>69.898612976074219</v>
      </c>
      <c r="X18" s="1">
        <v>300.50115966796875</v>
      </c>
      <c r="Y18" s="1">
        <v>0.27951103448867798</v>
      </c>
      <c r="Z18" s="1">
        <v>0.30254277586936951</v>
      </c>
      <c r="AA18" s="1">
        <v>88.424888610839844</v>
      </c>
      <c r="AB18" s="1">
        <v>-0.10590870678424835</v>
      </c>
      <c r="AC18" s="1">
        <v>1.0927618741989136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1.1047836752498847</v>
      </c>
      <c r="AL18">
        <f>(U18-T18)/(1000-U18)*AK18</f>
        <v>3.3476930787083928E-2</v>
      </c>
      <c r="AM18">
        <f>(P18+273.15)</f>
        <v>303.588756942749</v>
      </c>
      <c r="AN18">
        <f>(O18+273.15)</f>
        <v>300.67890586853025</v>
      </c>
      <c r="AO18">
        <f>(Y18*AG18+Z18*AH18)*AI18</f>
        <v>4.4721764518579121E-2</v>
      </c>
      <c r="AP18">
        <f>((AO18+0.00000010773*(AN18^4-AM18^4))-AL18*44100)/(L18*51.4+0.00000043092*AM18^3)</f>
        <v>-12.377870919294768</v>
      </c>
      <c r="AQ18">
        <f>0.61365*EXP(17.502*J18/(240.97+J18))</f>
        <v>4.3690073541258894</v>
      </c>
      <c r="AR18">
        <f>AQ18*1000/AA18</f>
        <v>49.409249169133815</v>
      </c>
      <c r="AS18">
        <f>(AR18-U18)</f>
        <v>20.225609642766628</v>
      </c>
      <c r="AT18">
        <f>IF(D18,P18,(O18+P18)/2)</f>
        <v>28.983831405639648</v>
      </c>
      <c r="AU18">
        <f>0.61365*EXP(17.502*AT18/(240.97+AT18))</f>
        <v>4.0180115205740465</v>
      </c>
      <c r="AV18">
        <f>IF(AS18&lt;&gt;0,(1000-(AR18+U18)/2)/AS18*AL18,0)</f>
        <v>1.5901328566863651</v>
      </c>
      <c r="AW18">
        <f>U18*AA18/1000</f>
        <v>2.5805600743779213</v>
      </c>
      <c r="AX18">
        <f>(AU18-AW18)</f>
        <v>1.4374514461961252</v>
      </c>
      <c r="AY18">
        <f>1/(1.6/F18+1.37/N18)</f>
        <v>1.056523092838404</v>
      </c>
      <c r="AZ18">
        <f>G18*AA18*0.001</f>
        <v>34.655431190996595</v>
      </c>
      <c r="BA18">
        <f>G18/S18</f>
        <v>0.9896493673617961</v>
      </c>
      <c r="BB18">
        <f>(1-AL18*AA18/AQ18/F18)*100</f>
        <v>74.978715215769469</v>
      </c>
      <c r="BC18">
        <f>(S18-E18/(N18/1.35))</f>
        <v>399.12269863971471</v>
      </c>
      <c r="BD18">
        <f>E18*BB18/100/BC18</f>
        <v>-1.6640794277753376E-2</v>
      </c>
    </row>
    <row r="19" spans="1:56" x14ac:dyDescent="0.35">
      <c r="A19" s="1" t="s">
        <v>0</v>
      </c>
      <c r="B19" s="1" t="s">
        <v>3310</v>
      </c>
      <c r="K19" s="1">
        <v>2.72</v>
      </c>
    </row>
    <row r="20" spans="1:56" x14ac:dyDescent="0.35">
      <c r="A20" s="1" t="s">
        <v>0</v>
      </c>
      <c r="B20" s="1" t="s">
        <v>3309</v>
      </c>
      <c r="K20" s="1">
        <v>2.72</v>
      </c>
    </row>
    <row r="21" spans="1:56" x14ac:dyDescent="0.35">
      <c r="A21" s="1">
        <v>2</v>
      </c>
      <c r="B21" s="1" t="s">
        <v>3308</v>
      </c>
      <c r="C21" s="1">
        <v>561.00002156943083</v>
      </c>
      <c r="D21" s="1">
        <v>0</v>
      </c>
      <c r="E21">
        <f>(R21-S21*(1000-T21)/(1000-U21))*AK21</f>
        <v>-10.395656440029581</v>
      </c>
      <c r="F21">
        <f>IF(AV21&lt;&gt;0,1/(1/AV21-1/N21),0)</f>
        <v>2.9537768423011985</v>
      </c>
      <c r="G21">
        <f>((AY21-AL21/2)*S21-E21)/(AY21+AL21/2)</f>
        <v>394.70354565930353</v>
      </c>
      <c r="H21">
        <f>AL21*1000</f>
        <v>33.665964964985641</v>
      </c>
      <c r="I21">
        <f>(AQ21-AW21)</f>
        <v>1.7111485098207964</v>
      </c>
      <c r="J21">
        <f>(P21+AP21*D21)</f>
        <v>30.185642242431641</v>
      </c>
      <c r="K21" s="1">
        <v>2.72</v>
      </c>
      <c r="L21">
        <f>(K21*AE21+AF21)</f>
        <v>2.140174012184143</v>
      </c>
      <c r="M21" s="1">
        <v>0.5</v>
      </c>
      <c r="N21">
        <f>L21*(M21+1)*(M21+1)/(M21*M21+1)</f>
        <v>3.8523132219314578</v>
      </c>
      <c r="O21" s="1">
        <v>27.736547470092773</v>
      </c>
      <c r="P21" s="1">
        <v>30.185642242431641</v>
      </c>
      <c r="Q21" s="1">
        <v>27.823076248168945</v>
      </c>
      <c r="R21" s="1">
        <v>400.03622436523438</v>
      </c>
      <c r="S21" s="1">
        <v>397.3387451171875</v>
      </c>
      <c r="T21" s="1">
        <v>-0.22305950522422791</v>
      </c>
      <c r="U21" s="1">
        <v>29.345626831054688</v>
      </c>
      <c r="V21" s="1">
        <v>-0.52782297134399414</v>
      </c>
      <c r="W21" s="1">
        <v>69.440193176269531</v>
      </c>
      <c r="X21" s="1">
        <v>300.60247802734375</v>
      </c>
      <c r="Y21" s="1">
        <v>23.753799438476563</v>
      </c>
      <c r="Z21" s="1">
        <v>0.35100120306015015</v>
      </c>
      <c r="AA21" s="1">
        <v>88.426895141601563</v>
      </c>
      <c r="AB21" s="1">
        <v>-0.1514485627412796</v>
      </c>
      <c r="AC21" s="1">
        <v>1.1117947101593018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1.1051561692181753</v>
      </c>
      <c r="AL21">
        <f>(U21-T21)/(1000-U21)*AK21</f>
        <v>3.366596496498564E-2</v>
      </c>
      <c r="AM21">
        <f>(P21+273.15)</f>
        <v>303.33564224243162</v>
      </c>
      <c r="AN21">
        <f>(O21+273.15)</f>
        <v>300.88654747009275</v>
      </c>
      <c r="AO21">
        <f>(Y21*AG21+Z21*AH21)*AI21</f>
        <v>3.8006078252060433</v>
      </c>
      <c r="AP21">
        <f>((AO21+0.00000010773*(AN21^4-AM21^4))-AL21*44100)/(L21*51.4+0.00000043092*AM21^3)</f>
        <v>-12.373532543531482</v>
      </c>
      <c r="AQ21">
        <f>0.61365*EXP(17.502*J21/(240.97+J21))</f>
        <v>4.3060911764750385</v>
      </c>
      <c r="AR21">
        <f>AQ21*1000/AA21</f>
        <v>48.696623007960646</v>
      </c>
      <c r="AS21">
        <f>(AR21-U21)</f>
        <v>19.350996176905959</v>
      </c>
      <c r="AT21">
        <f>IF(D21,P21,(O21+P21)/2)</f>
        <v>28.961094856262207</v>
      </c>
      <c r="AU21">
        <f>0.61365*EXP(17.502*AT21/(240.97+AT21))</f>
        <v>4.0127275759434768</v>
      </c>
      <c r="AV21">
        <f>IF(AS21&lt;&gt;0,(1000-(AR21+U21)/2)/AS21*AL21,0)</f>
        <v>1.6718664426775776</v>
      </c>
      <c r="AW21">
        <f>U21*AA21/1000</f>
        <v>2.5949426666542421</v>
      </c>
      <c r="AX21">
        <f>(AU21-AW21)</f>
        <v>1.4177849092892347</v>
      </c>
      <c r="AY21">
        <f>1/(1.6/F21+1.37/N21)</f>
        <v>1.1144422321499698</v>
      </c>
      <c r="AZ21">
        <f>G21*AA21*0.001</f>
        <v>34.902409044033583</v>
      </c>
      <c r="BA21">
        <f>G21/S21</f>
        <v>0.99336787693053497</v>
      </c>
      <c r="BB21">
        <f>(1-AL21*AA21/AQ21/F21)*100</f>
        <v>76.594682283744518</v>
      </c>
      <c r="BC21">
        <f>(S21-E21/(N21/1.35))</f>
        <v>400.98178642393867</v>
      </c>
      <c r="BD21">
        <f>E21*BB21/100/BC21</f>
        <v>-1.9857560345975158E-2</v>
      </c>
    </row>
    <row r="22" spans="1:56" x14ac:dyDescent="0.35">
      <c r="A22" s="1" t="s">
        <v>0</v>
      </c>
      <c r="B22" s="1" t="s">
        <v>3307</v>
      </c>
      <c r="K22" s="1">
        <v>2.72</v>
      </c>
    </row>
    <row r="23" spans="1:56" x14ac:dyDescent="0.35">
      <c r="A23" s="1" t="s">
        <v>0</v>
      </c>
      <c r="B23" s="1" t="s">
        <v>3306</v>
      </c>
      <c r="K23" s="1">
        <v>2.72</v>
      </c>
    </row>
    <row r="24" spans="1:56" x14ac:dyDescent="0.35">
      <c r="A24" s="1">
        <v>3</v>
      </c>
      <c r="B24" s="1" t="s">
        <v>3305</v>
      </c>
      <c r="C24" s="1">
        <v>766.00002156943083</v>
      </c>
      <c r="D24" s="1">
        <v>0</v>
      </c>
      <c r="E24">
        <f>(R24-S24*(1000-T24)/(1000-U24))*AK24</f>
        <v>-12.033142753534175</v>
      </c>
      <c r="F24">
        <f>IF(AV24&lt;&gt;0,1/(1/AV24-1/N24),0)</f>
        <v>2.771804716005601</v>
      </c>
      <c r="G24">
        <f>((AY24-AL24/2)*S24-E24)/(AY24+AL24/2)</f>
        <v>397.29620896670377</v>
      </c>
      <c r="H24">
        <f>AL24*1000</f>
        <v>33.858605021158922</v>
      </c>
      <c r="I24">
        <f>(AQ24-AW24)</f>
        <v>1.7838238137651414</v>
      </c>
      <c r="J24">
        <f>(P24+AP24*D24)</f>
        <v>30.539299011230469</v>
      </c>
      <c r="K24" s="1">
        <v>2.72</v>
      </c>
      <c r="L24">
        <f>(K24*AE24+AF24)</f>
        <v>2.140174012184143</v>
      </c>
      <c r="M24" s="1">
        <v>0.5</v>
      </c>
      <c r="N24">
        <f>L24*(M24+1)*(M24+1)/(M24*M24+1)</f>
        <v>3.8523132219314578</v>
      </c>
      <c r="O24" s="1">
        <v>27.937082290649414</v>
      </c>
      <c r="P24" s="1">
        <v>30.539299011230469</v>
      </c>
      <c r="Q24" s="1">
        <v>28.026447296142578</v>
      </c>
      <c r="R24" s="1">
        <v>399.966552734375</v>
      </c>
      <c r="S24" s="1">
        <v>398.64096069335938</v>
      </c>
      <c r="T24" s="1">
        <v>-0.22677214443683624</v>
      </c>
      <c r="U24" s="1">
        <v>29.520023345947266</v>
      </c>
      <c r="V24" s="1">
        <v>-0.53037047386169434</v>
      </c>
      <c r="W24" s="1">
        <v>69.040885925292969</v>
      </c>
      <c r="X24" s="1">
        <v>300.45840454101563</v>
      </c>
      <c r="Y24" s="1">
        <v>50.525402069091797</v>
      </c>
      <c r="Z24" s="1">
        <v>0.41648763418197632</v>
      </c>
      <c r="AA24" s="1">
        <v>88.427993774414063</v>
      </c>
      <c r="AB24" s="1">
        <v>0.19359080493450165</v>
      </c>
      <c r="AC24" s="1">
        <v>1.1041421890258789</v>
      </c>
      <c r="AD24" s="1">
        <v>0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1.1046264872831455</v>
      </c>
      <c r="AL24">
        <f>(U24-T24)/(1000-U24)*AK24</f>
        <v>3.3858605021158922E-2</v>
      </c>
      <c r="AM24">
        <f>(P24+273.15)</f>
        <v>303.68929901123045</v>
      </c>
      <c r="AN24">
        <f>(O24+273.15)</f>
        <v>301.08708229064939</v>
      </c>
      <c r="AO24">
        <f>(Y24*AG24+Z24*AH24)*AI24</f>
        <v>8.084064150361769</v>
      </c>
      <c r="AP24">
        <f>((AO24+0.00000010773*(AN24^4-AM24^4))-AL24*44100)/(L24*51.4+0.00000043092*AM24^3)</f>
        <v>-12.419369516193251</v>
      </c>
      <c r="AQ24">
        <f>0.61365*EXP(17.502*J24/(240.97+J24))</f>
        <v>4.394220254421124</v>
      </c>
      <c r="AR24">
        <f>AQ24*1000/AA24</f>
        <v>49.69263766891607</v>
      </c>
      <c r="AS24">
        <f>(AR24-U24)</f>
        <v>20.172614322968805</v>
      </c>
      <c r="AT24">
        <f>IF(D24,P24,(O24+P24)/2)</f>
        <v>29.238190650939941</v>
      </c>
      <c r="AU24">
        <f>0.61365*EXP(17.502*AT24/(240.97+AT24))</f>
        <v>4.0775391726715338</v>
      </c>
      <c r="AV24">
        <f>IF(AS24&lt;&gt;0,(1000-(AR24+U24)/2)/AS24*AL24,0)</f>
        <v>1.6119670658227652</v>
      </c>
      <c r="AW24">
        <f>U24*AA24/1000</f>
        <v>2.6103964406559825</v>
      </c>
      <c r="AX24">
        <f>(AU24-AW24)</f>
        <v>1.4671427320155512</v>
      </c>
      <c r="AY24">
        <f>1/(1.6/F24+1.37/N24)</f>
        <v>1.0719587433737769</v>
      </c>
      <c r="AZ24">
        <f>G24*AA24*0.001</f>
        <v>35.132106693105989</v>
      </c>
      <c r="BA24">
        <f>G24/S24</f>
        <v>0.99662665942727846</v>
      </c>
      <c r="BB24">
        <f>(1-AL24*AA24/AQ24/F24)*100</f>
        <v>75.418160302341974</v>
      </c>
      <c r="BC24">
        <f>(S24-E24/(N24/1.35))</f>
        <v>402.85784072917494</v>
      </c>
      <c r="BD24">
        <f>E24*BB24/100/BC24</f>
        <v>-2.2526990848295105E-2</v>
      </c>
    </row>
    <row r="25" spans="1:56" x14ac:dyDescent="0.35">
      <c r="A25" s="1" t="s">
        <v>0</v>
      </c>
      <c r="B25" s="1" t="s">
        <v>3304</v>
      </c>
      <c r="K25" s="1">
        <v>2.72</v>
      </c>
    </row>
    <row r="26" spans="1:56" x14ac:dyDescent="0.35">
      <c r="A26" s="1" t="s">
        <v>0</v>
      </c>
      <c r="B26" s="1" t="s">
        <v>3303</v>
      </c>
      <c r="K26" s="1">
        <v>2.72</v>
      </c>
    </row>
    <row r="27" spans="1:56" x14ac:dyDescent="0.35">
      <c r="A27" s="1">
        <v>4</v>
      </c>
      <c r="B27" s="1" t="s">
        <v>3302</v>
      </c>
      <c r="C27" s="1">
        <v>970.00002156943083</v>
      </c>
      <c r="D27" s="1">
        <v>0</v>
      </c>
      <c r="E27">
        <f>(R27-S27*(1000-T27)/(1000-U27))*AK27</f>
        <v>-13.393435730139222</v>
      </c>
      <c r="F27">
        <f>IF(AV27&lt;&gt;0,1/(1/AV27-1/N27),0)</f>
        <v>2.9089769515011388</v>
      </c>
      <c r="G27">
        <f>((AY27-AL27/2)*S27-E27)/(AY27+AL27/2)</f>
        <v>399.47786312222053</v>
      </c>
      <c r="H27">
        <f>AL27*1000</f>
        <v>34.088803872144531</v>
      </c>
      <c r="I27">
        <f>(AQ27-AW27)</f>
        <v>1.7467511927757484</v>
      </c>
      <c r="J27">
        <f>(P27+AP27*D27)</f>
        <v>30.460527420043945</v>
      </c>
      <c r="K27" s="1">
        <v>2.72</v>
      </c>
      <c r="L27">
        <f>(K27*AE27+AF27)</f>
        <v>2.140174012184143</v>
      </c>
      <c r="M27" s="1">
        <v>0.5</v>
      </c>
      <c r="N27">
        <f>L27*(M27+1)*(M27+1)/(M27*M27+1)</f>
        <v>3.8523132219314578</v>
      </c>
      <c r="O27" s="1">
        <v>28.110776901245117</v>
      </c>
      <c r="P27" s="1">
        <v>30.460527420043945</v>
      </c>
      <c r="Q27" s="1">
        <v>28.210702896118164</v>
      </c>
      <c r="R27" s="1">
        <v>399.8935546875</v>
      </c>
      <c r="S27" s="1">
        <v>399.68417358398438</v>
      </c>
      <c r="T27" s="1">
        <v>-0.22355256974697113</v>
      </c>
      <c r="U27" s="1">
        <v>29.715347290039063</v>
      </c>
      <c r="V27" s="1">
        <v>-0.51758122444152832</v>
      </c>
      <c r="W27" s="1">
        <v>68.798614501953125</v>
      </c>
      <c r="X27" s="1">
        <v>300.49966430664063</v>
      </c>
      <c r="Y27" s="1">
        <v>99.790550231933594</v>
      </c>
      <c r="Z27" s="1">
        <v>0.43220630288124084</v>
      </c>
      <c r="AA27" s="1">
        <v>88.429214477539063</v>
      </c>
      <c r="AB27" s="1">
        <v>0.18840739130973816</v>
      </c>
      <c r="AC27" s="1">
        <v>1.1059893369674683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1.1047781775979431</v>
      </c>
      <c r="AL27">
        <f>(U27-T27)/(1000-U27)*AK27</f>
        <v>3.4088803872144531E-2</v>
      </c>
      <c r="AM27">
        <f>(P27+273.15)</f>
        <v>303.61052742004392</v>
      </c>
      <c r="AN27">
        <f>(O27+273.15)</f>
        <v>301.26077690124509</v>
      </c>
      <c r="AO27">
        <f>(Y27*AG27+Z27*AH27)*AI27</f>
        <v>15.966487680230557</v>
      </c>
      <c r="AP27">
        <f>((AO27+0.00000010773*(AN27^4-AM27^4))-AL27*44100)/(L27*51.4+0.00000043092*AM27^3)</f>
        <v>-12.414379338009983</v>
      </c>
      <c r="AQ27">
        <f>0.61365*EXP(17.502*J27/(240.97+J27))</f>
        <v>4.3744560115611719</v>
      </c>
      <c r="AR27">
        <f>AQ27*1000/AA27</f>
        <v>49.468448152643944</v>
      </c>
      <c r="AS27">
        <f>(AR27-U27)</f>
        <v>19.753100862604882</v>
      </c>
      <c r="AT27">
        <f>IF(D27,P27,(O27+P27)/2)</f>
        <v>29.285652160644531</v>
      </c>
      <c r="AU27">
        <f>0.61365*EXP(17.502*AT27/(240.97+AT27))</f>
        <v>4.0887312938279354</v>
      </c>
      <c r="AV27">
        <f>IF(AS27&lt;&gt;0,(1000-(AR27+U27)/2)/AS27*AL27,0)</f>
        <v>1.6574189370831944</v>
      </c>
      <c r="AW27">
        <f>U27*AA27/1000</f>
        <v>2.6277048187854235</v>
      </c>
      <c r="AX27">
        <f>(AU27-AW27)</f>
        <v>1.4610264750425119</v>
      </c>
      <c r="AY27">
        <f>1/(1.6/F27+1.37/N27)</f>
        <v>1.1041768487348553</v>
      </c>
      <c r="AZ27">
        <f>G27*AA27*0.001</f>
        <v>35.325513637063828</v>
      </c>
      <c r="BA27">
        <f>G27/S27</f>
        <v>0.99948381628445815</v>
      </c>
      <c r="BB27">
        <f>(1-AL27*AA27/AQ27/F27)*100</f>
        <v>76.31119265719073</v>
      </c>
      <c r="BC27">
        <f>(S27-E27/(N27/1.35))</f>
        <v>404.37775305014793</v>
      </c>
      <c r="BD27">
        <f>E27*BB27/100/BC27</f>
        <v>-2.5275105928431397E-2</v>
      </c>
    </row>
    <row r="28" spans="1:56" x14ac:dyDescent="0.35">
      <c r="A28" s="1" t="s">
        <v>0</v>
      </c>
      <c r="B28" s="1" t="s">
        <v>3301</v>
      </c>
      <c r="K28" s="1">
        <v>2.72</v>
      </c>
    </row>
    <row r="29" spans="1:56" x14ac:dyDescent="0.35">
      <c r="A29" s="1" t="s">
        <v>0</v>
      </c>
      <c r="B29" s="1" t="s">
        <v>3300</v>
      </c>
      <c r="K29" s="1">
        <v>2.72</v>
      </c>
    </row>
    <row r="30" spans="1:56" x14ac:dyDescent="0.35">
      <c r="A30" s="1">
        <v>5</v>
      </c>
      <c r="B30" s="1" t="s">
        <v>3299</v>
      </c>
      <c r="C30" s="1">
        <v>1175.0000215694308</v>
      </c>
      <c r="D30" s="1">
        <v>0</v>
      </c>
      <c r="E30">
        <f>(R30-S30*(1000-T30)/(1000-U30))*AK30</f>
        <v>-14.12849124244933</v>
      </c>
      <c r="F30">
        <f>IF(AV30&lt;&gt;0,1/(1/AV30-1/N30),0)</f>
        <v>2.6221700472394494</v>
      </c>
      <c r="G30">
        <f>((AY30-AL30/2)*S30-E30)/(AY30+AL30/2)</f>
        <v>400.91550279464315</v>
      </c>
      <c r="H30">
        <f>AL30*1000</f>
        <v>34.334261113648914</v>
      </c>
      <c r="I30">
        <f>(AQ30-AW30)</f>
        <v>1.8672435209292044</v>
      </c>
      <c r="J30">
        <f>(P30+AP30*D30)</f>
        <v>31.011753082275391</v>
      </c>
      <c r="K30" s="1">
        <v>2.72</v>
      </c>
      <c r="L30">
        <f>(K30*AE30+AF30)</f>
        <v>2.140174012184143</v>
      </c>
      <c r="M30" s="1">
        <v>0.5</v>
      </c>
      <c r="N30">
        <f>L30*(M30+1)*(M30+1)/(M30*M30+1)</f>
        <v>3.8523132219314578</v>
      </c>
      <c r="O30" s="1">
        <v>28.289300918579102</v>
      </c>
      <c r="P30" s="1">
        <v>31.011753082275391</v>
      </c>
      <c r="Q30" s="1">
        <v>28.392925262451172</v>
      </c>
      <c r="R30" s="1">
        <v>400.21856689453125</v>
      </c>
      <c r="S30" s="1">
        <v>400.55865478515625</v>
      </c>
      <c r="T30" s="1">
        <v>-0.22205719351768494</v>
      </c>
      <c r="U30" s="1">
        <v>29.934896469116211</v>
      </c>
      <c r="V30" s="1">
        <v>-0.5088115930557251</v>
      </c>
      <c r="W30" s="1">
        <v>68.591445922851563</v>
      </c>
      <c r="X30" s="1">
        <v>300.406982421875</v>
      </c>
      <c r="Y30" s="1">
        <v>150.70436096191406</v>
      </c>
      <c r="Z30" s="1">
        <v>0.31432229280471802</v>
      </c>
      <c r="AA30" s="1">
        <v>88.430534362792969</v>
      </c>
      <c r="AB30" s="1">
        <v>0.2007090300321579</v>
      </c>
      <c r="AC30" s="1">
        <v>1.105273962020874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1.1044374353745403</v>
      </c>
      <c r="AL30">
        <f>(U30-T30)/(1000-U30)*AK30</f>
        <v>3.4334261113648915E-2</v>
      </c>
      <c r="AM30">
        <f>(P30+273.15)</f>
        <v>304.16175308227537</v>
      </c>
      <c r="AN30">
        <f>(O30+273.15)</f>
        <v>301.43930091857908</v>
      </c>
      <c r="AO30">
        <f>(Y30*AG30+Z30*AH30)*AI30</f>
        <v>24.112697214945456</v>
      </c>
      <c r="AP30">
        <f>((AO30+0.00000010773*(AN30^4-AM30^4))-AL30*44100)/(L30*51.4+0.00000043092*AM30^3)</f>
        <v>-12.466963520889379</v>
      </c>
      <c r="AQ30">
        <f>0.61365*EXP(17.502*J30/(240.97+J30))</f>
        <v>4.5144024117880353</v>
      </c>
      <c r="AR30">
        <f>AQ30*1000/AA30</f>
        <v>51.050267244426649</v>
      </c>
      <c r="AS30">
        <f>(AR30-U30)</f>
        <v>21.115370775310438</v>
      </c>
      <c r="AT30">
        <f>IF(D30,P30,(O30+P30)/2)</f>
        <v>29.650527000427246</v>
      </c>
      <c r="AU30">
        <f>0.61365*EXP(17.502*AT30/(240.97+AT30))</f>
        <v>4.1756722781267994</v>
      </c>
      <c r="AV30">
        <f>IF(AS30&lt;&gt;0,(1000-(AR30+U30)/2)/AS30*AL30,0)</f>
        <v>1.5601894271983667</v>
      </c>
      <c r="AW30">
        <f>U30*AA30/1000</f>
        <v>2.6471588908588308</v>
      </c>
      <c r="AX30">
        <f>(AU30-AW30)</f>
        <v>1.5285133872679686</v>
      </c>
      <c r="AY30">
        <f>1/(1.6/F30+1.37/N30)</f>
        <v>1.0353980729424357</v>
      </c>
      <c r="AZ30">
        <f>G30*AA30*0.001</f>
        <v>35.453172146458115</v>
      </c>
      <c r="BA30">
        <f>G30/S30</f>
        <v>1.0008908757936545</v>
      </c>
      <c r="BB30">
        <f>(1-AL30*AA30/AQ30/F30)*100</f>
        <v>74.351094731829519</v>
      </c>
      <c r="BC30">
        <f>(S30-E30/(N30/1.35))</f>
        <v>405.50982621865239</v>
      </c>
      <c r="BD30">
        <f>E30*BB30/100/BC30</f>
        <v>-2.5904891148525643E-2</v>
      </c>
    </row>
    <row r="31" spans="1:56" x14ac:dyDescent="0.35">
      <c r="A31" s="1" t="s">
        <v>0</v>
      </c>
      <c r="B31" s="1" t="s">
        <v>3298</v>
      </c>
      <c r="K31" s="1">
        <v>2.72</v>
      </c>
    </row>
    <row r="32" spans="1:56" x14ac:dyDescent="0.35">
      <c r="A32" s="1" t="s">
        <v>0</v>
      </c>
      <c r="B32" s="1" t="s">
        <v>3297</v>
      </c>
      <c r="K32" s="1">
        <v>2.72</v>
      </c>
    </row>
    <row r="33" spans="1:56" x14ac:dyDescent="0.35">
      <c r="A33" s="1">
        <v>6</v>
      </c>
      <c r="B33" s="1" t="s">
        <v>3296</v>
      </c>
      <c r="C33" s="1">
        <v>1380.0000215694308</v>
      </c>
      <c r="D33" s="1">
        <v>0</v>
      </c>
      <c r="E33">
        <f>(R33-S33*(1000-T33)/(1000-U33))*AK33</f>
        <v>-14.7149045463386</v>
      </c>
      <c r="F33">
        <f>IF(AV33&lt;&gt;0,1/(1/AV33-1/N33),0)</f>
        <v>2.6005679091892424</v>
      </c>
      <c r="G33">
        <f>((AY33-AL33/2)*S33-E33)/(AY33+AL33/2)</f>
        <v>401.53256107555183</v>
      </c>
      <c r="H33">
        <f>AL33*1000</f>
        <v>34.741120909617884</v>
      </c>
      <c r="I33">
        <f>(AQ33-AW33)</f>
        <v>1.8976399597052502</v>
      </c>
      <c r="J33">
        <f>(P33+AP33*D33)</f>
        <v>31.251310348510742</v>
      </c>
      <c r="K33" s="1">
        <v>2.72</v>
      </c>
      <c r="L33">
        <f>(K33*AE33+AF33)</f>
        <v>2.140174012184143</v>
      </c>
      <c r="M33" s="1">
        <v>0.5</v>
      </c>
      <c r="N33">
        <f>L33*(M33+1)*(M33+1)/(M33*M33+1)</f>
        <v>3.8523132219314578</v>
      </c>
      <c r="O33" s="1">
        <v>28.47076416015625</v>
      </c>
      <c r="P33" s="1">
        <v>31.251310348510742</v>
      </c>
      <c r="Q33" s="1">
        <v>28.570323944091797</v>
      </c>
      <c r="R33" s="1">
        <v>400.06002807617188</v>
      </c>
      <c r="S33" s="1">
        <v>400.77688598632813</v>
      </c>
      <c r="T33" s="1">
        <v>-0.2201361209154129</v>
      </c>
      <c r="U33" s="1">
        <v>30.292875289916992</v>
      </c>
      <c r="V33" s="1">
        <v>-0.49911165237426758</v>
      </c>
      <c r="W33" s="1">
        <v>68.682624816894531</v>
      </c>
      <c r="X33" s="1">
        <v>300.30892944335938</v>
      </c>
      <c r="Y33" s="1">
        <v>300.6920166015625</v>
      </c>
      <c r="Z33" s="1">
        <v>0.25932890176773071</v>
      </c>
      <c r="AA33" s="1">
        <v>88.429611206054688</v>
      </c>
      <c r="AB33" s="1">
        <v>0.1337382048368454</v>
      </c>
      <c r="AC33" s="1">
        <v>1.1051862239837646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1.1040769464829385</v>
      </c>
      <c r="AL33">
        <f>(U33-T33)/(1000-U33)*AK33</f>
        <v>3.4741120909617881E-2</v>
      </c>
      <c r="AM33">
        <f>(P33+273.15)</f>
        <v>304.40131034851072</v>
      </c>
      <c r="AN33">
        <f>(O33+273.15)</f>
        <v>301.62076416015623</v>
      </c>
      <c r="AO33">
        <f>(Y33*AG33+Z33*AH33)*AI33</f>
        <v>48.11072158089155</v>
      </c>
      <c r="AP33">
        <f>((AO33+0.00000010773*(AN33^4-AM33^4))-AL33*44100)/(L33*51.4+0.00000043092*AM33^3)</f>
        <v>-12.420724891814862</v>
      </c>
      <c r="AQ33">
        <f>0.61365*EXP(17.502*J33/(240.97+J33))</f>
        <v>4.5764271439061108</v>
      </c>
      <c r="AR33">
        <f>AQ33*1000/AA33</f>
        <v>51.752202474828565</v>
      </c>
      <c r="AS33">
        <f>(AR33-U33)</f>
        <v>21.459327184911572</v>
      </c>
      <c r="AT33">
        <f>IF(D33,P33,(O33+P33)/2)</f>
        <v>29.861037254333496</v>
      </c>
      <c r="AU33">
        <f>0.61365*EXP(17.502*AT33/(240.97+AT33))</f>
        <v>4.2265613099903847</v>
      </c>
      <c r="AV33">
        <f>IF(AS33&lt;&gt;0,(1000-(AR33+U33)/2)/AS33*AL33,0)</f>
        <v>1.5525161455066909</v>
      </c>
      <c r="AW33">
        <f>U33*AA33/1000</f>
        <v>2.6787871842008606</v>
      </c>
      <c r="AX33">
        <f>(AU33-AW33)</f>
        <v>1.5477741257895241</v>
      </c>
      <c r="AY33">
        <f>1/(1.6/F33+1.37/N33)</f>
        <v>1.0299926566131261</v>
      </c>
      <c r="AZ33">
        <f>G33*AA33*0.001</f>
        <v>35.507368262482458</v>
      </c>
      <c r="BA33">
        <f>G33/S33</f>
        <v>1.0018855256269681</v>
      </c>
      <c r="BB33">
        <f>(1-AL33*AA33/AQ33/F33)*100</f>
        <v>74.186506140008973</v>
      </c>
      <c r="BC33">
        <f>(S33-E33/(N33/1.35))</f>
        <v>405.93355939088508</v>
      </c>
      <c r="BD33">
        <f>E33*BB33/100/BC33</f>
        <v>-2.6892266757019116E-2</v>
      </c>
    </row>
    <row r="34" spans="1:56" x14ac:dyDescent="0.35">
      <c r="A34" s="1" t="s">
        <v>0</v>
      </c>
      <c r="B34" s="1" t="s">
        <v>3295</v>
      </c>
      <c r="K34" s="1">
        <v>2.72</v>
      </c>
    </row>
    <row r="35" spans="1:56" x14ac:dyDescent="0.35">
      <c r="A35" s="1" t="s">
        <v>0</v>
      </c>
      <c r="B35" s="1" t="s">
        <v>3294</v>
      </c>
      <c r="K35" s="1">
        <v>2.72</v>
      </c>
    </row>
    <row r="36" spans="1:56" x14ac:dyDescent="0.35">
      <c r="A36" s="1">
        <v>7</v>
      </c>
      <c r="B36" s="1" t="s">
        <v>3293</v>
      </c>
      <c r="C36" s="1">
        <v>1585.0000215694308</v>
      </c>
      <c r="D36" s="1">
        <v>0</v>
      </c>
      <c r="E36">
        <f>(R36-S36*(1000-T36)/(1000-U36))*AK36</f>
        <v>-14.90823746334954</v>
      </c>
      <c r="F36">
        <f>IF(AV36&lt;&gt;0,1/(1/AV36-1/N36),0)</f>
        <v>2.6708162610846484</v>
      </c>
      <c r="G36">
        <f>((AY36-AL36/2)*S36-E36)/(AY36+AL36/2)</f>
        <v>401.29500385105422</v>
      </c>
      <c r="H36">
        <f>AL36*1000</f>
        <v>35.273209457440053</v>
      </c>
      <c r="I36">
        <f>(AQ36-AW36)</f>
        <v>1.8955907474523972</v>
      </c>
      <c r="J36">
        <f>(P36+AP36*D36)</f>
        <v>31.389337539672852</v>
      </c>
      <c r="K36" s="1">
        <v>2.72</v>
      </c>
      <c r="L36">
        <f>(K36*AE36+AF36)</f>
        <v>2.140174012184143</v>
      </c>
      <c r="M36" s="1">
        <v>0.5</v>
      </c>
      <c r="N36">
        <f>L36*(M36+1)*(M36+1)/(M36*M36+1)</f>
        <v>3.8523132219314578</v>
      </c>
      <c r="O36" s="1">
        <v>28.661460876464844</v>
      </c>
      <c r="P36" s="1">
        <v>31.389337539672852</v>
      </c>
      <c r="Q36" s="1">
        <v>28.748327255249023</v>
      </c>
      <c r="R36" s="1">
        <v>399.85842895507813</v>
      </c>
      <c r="S36" s="1">
        <v>400.56353759765625</v>
      </c>
      <c r="T36" s="1">
        <v>-0.21898837387561798</v>
      </c>
      <c r="U36" s="1">
        <v>30.724445343017578</v>
      </c>
      <c r="V36" s="1">
        <v>-0.49103569984436035</v>
      </c>
      <c r="W36" s="1">
        <v>68.893150329589844</v>
      </c>
      <c r="X36" s="1">
        <v>300.5333251953125</v>
      </c>
      <c r="Y36" s="1">
        <v>499.97882080078125</v>
      </c>
      <c r="Z36" s="1">
        <v>0.28682875633239746</v>
      </c>
      <c r="AA36" s="1">
        <v>88.428268432617188</v>
      </c>
      <c r="AB36" s="1">
        <v>0.22513224184513092</v>
      </c>
      <c r="AC36" s="1">
        <v>1.1031332015991211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1.1049019308651191</v>
      </c>
      <c r="AL36">
        <f>(U36-T36)/(1000-U36)*AK36</f>
        <v>3.5273209457440051E-2</v>
      </c>
      <c r="AM36">
        <f>(P36+273.15)</f>
        <v>304.53933753967283</v>
      </c>
      <c r="AN36">
        <f>(O36+273.15)</f>
        <v>301.81146087646482</v>
      </c>
      <c r="AO36">
        <f>(Y36*AG36+Z36*AH36)*AI36</f>
        <v>79.996609540061399</v>
      </c>
      <c r="AP36">
        <f>((AO36+0.00000010773*(AN36^4-AM36^4))-AL36*44100)/(L36*51.4+0.00000043092*AM36^3)</f>
        <v>-12.345387076940099</v>
      </c>
      <c r="AQ36">
        <f>0.61365*EXP(17.502*J36/(240.97+J36))</f>
        <v>4.6125002476880308</v>
      </c>
      <c r="AR36">
        <f>AQ36*1000/AA36</f>
        <v>52.160924661809709</v>
      </c>
      <c r="AS36">
        <f>(AR36-U36)</f>
        <v>21.436479318792131</v>
      </c>
      <c r="AT36">
        <f>IF(D36,P36,(O36+P36)/2)</f>
        <v>30.025399208068848</v>
      </c>
      <c r="AU36">
        <f>0.61365*EXP(17.502*AT36/(240.97+AT36))</f>
        <v>4.266669336700514</v>
      </c>
      <c r="AV36">
        <f>IF(AS36&lt;&gt;0,(1000-(AR36+U36)/2)/AS36*AL36,0)</f>
        <v>1.5772829318679535</v>
      </c>
      <c r="AW36">
        <f>U36*AA36/1000</f>
        <v>2.7169095002356336</v>
      </c>
      <c r="AX36">
        <f>(AU36-AW36)</f>
        <v>1.5497598364648804</v>
      </c>
      <c r="AY36">
        <f>1/(1.6/F36+1.37/N36)</f>
        <v>1.0474513566573376</v>
      </c>
      <c r="AZ36">
        <f>G36*AA36*0.001</f>
        <v>35.48582232120917</v>
      </c>
      <c r="BA36">
        <f>G36/S36</f>
        <v>1.0018260929534049</v>
      </c>
      <c r="BB36">
        <f>(1-AL36*AA36/AQ36/F36)*100</f>
        <v>74.680467420538221</v>
      </c>
      <c r="BC36">
        <f>(S36-E36/(N36/1.35))</f>
        <v>405.78796235651089</v>
      </c>
      <c r="BD36">
        <f>E36*BB36/100/BC36</f>
        <v>-2.7436844989530994E-2</v>
      </c>
    </row>
    <row r="37" spans="1:56" x14ac:dyDescent="0.35">
      <c r="A37" s="1" t="s">
        <v>0</v>
      </c>
      <c r="B37" s="1" t="s">
        <v>3292</v>
      </c>
      <c r="K37" s="1">
        <v>2.72</v>
      </c>
    </row>
    <row r="38" spans="1:56" x14ac:dyDescent="0.35">
      <c r="A38" s="1" t="s">
        <v>0</v>
      </c>
      <c r="B38" s="1" t="s">
        <v>3291</v>
      </c>
      <c r="K38" s="1">
        <v>2.72</v>
      </c>
    </row>
    <row r="39" spans="1:56" x14ac:dyDescent="0.35">
      <c r="A39" s="1">
        <v>8</v>
      </c>
      <c r="B39" s="1" t="s">
        <v>3290</v>
      </c>
      <c r="C39" s="1">
        <v>1789.0000215694308</v>
      </c>
      <c r="D39" s="1">
        <v>0</v>
      </c>
      <c r="E39">
        <f>(R39-S39*(1000-T39)/(1000-U39))*AK39</f>
        <v>-15.058816860651886</v>
      </c>
      <c r="F39">
        <f>IF(AV39&lt;&gt;0,1/(1/AV39-1/N39),0)</f>
        <v>2.6951376717048312</v>
      </c>
      <c r="G39">
        <f>((AY39-AL39/2)*S39-E39)/(AY39+AL39/2)</f>
        <v>401.11029977088998</v>
      </c>
      <c r="H39">
        <f>AL39*1000</f>
        <v>35.879880238886322</v>
      </c>
      <c r="I39">
        <f>(AQ39-AW39)</f>
        <v>1.9166587692408723</v>
      </c>
      <c r="J39">
        <f>(P39+AP39*D39)</f>
        <v>31.645402908325195</v>
      </c>
      <c r="K39" s="1">
        <v>2.72</v>
      </c>
      <c r="L39">
        <f>(K39*AE39+AF39)</f>
        <v>2.140174012184143</v>
      </c>
      <c r="M39" s="1">
        <v>0.5</v>
      </c>
      <c r="N39">
        <f>L39*(M39+1)*(M39+1)/(M39*M39+1)</f>
        <v>3.8523132219314578</v>
      </c>
      <c r="O39" s="1">
        <v>28.825986862182617</v>
      </c>
      <c r="P39" s="1">
        <v>31.645402908325195</v>
      </c>
      <c r="Q39" s="1">
        <v>28.915166854858398</v>
      </c>
      <c r="R39" s="1">
        <v>399.84140014648438</v>
      </c>
      <c r="S39" s="1">
        <v>400.46612548828125</v>
      </c>
      <c r="T39" s="1">
        <v>-0.21413172781467438</v>
      </c>
      <c r="U39" s="1">
        <v>31.249910354614258</v>
      </c>
      <c r="V39" s="1">
        <v>-0.47559520602226257</v>
      </c>
      <c r="W39" s="1">
        <v>69.407310485839844</v>
      </c>
      <c r="X39" s="1">
        <v>300.4810791015625</v>
      </c>
      <c r="Y39" s="1">
        <v>749.2435302734375</v>
      </c>
      <c r="Z39" s="1">
        <v>0.32219213247299194</v>
      </c>
      <c r="AA39" s="1">
        <v>88.4296875</v>
      </c>
      <c r="AB39" s="1">
        <v>0.37552285194396973</v>
      </c>
      <c r="AC39" s="1">
        <v>1.1126101016998291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1.1047098496380972</v>
      </c>
      <c r="AL39">
        <f>(U39-T39)/(1000-U39)*AK39</f>
        <v>3.5879880238886323E-2</v>
      </c>
      <c r="AM39">
        <f>(P39+273.15)</f>
        <v>304.79540290832517</v>
      </c>
      <c r="AN39">
        <f>(O39+273.15)</f>
        <v>301.97598686218259</v>
      </c>
      <c r="AO39">
        <f>(Y39*AG39+Z39*AH39)*AI39</f>
        <v>119.87896216424633</v>
      </c>
      <c r="AP39">
        <f>((AO39+0.00000010773*(AN39^4-AM39^4))-AL39*44100)/(L39*51.4+0.00000043092*AM39^3)</f>
        <v>-12.244429322021439</v>
      </c>
      <c r="AQ39">
        <f>0.61365*EXP(17.502*J39/(240.97+J39))</f>
        <v>4.6800785763024253</v>
      </c>
      <c r="AR39">
        <f>AQ39*1000/AA39</f>
        <v>52.92429170127312</v>
      </c>
      <c r="AS39">
        <f>(AR39-U39)</f>
        <v>21.674381346658862</v>
      </c>
      <c r="AT39">
        <f>IF(D39,P39,(O39+P39)/2)</f>
        <v>30.235694885253906</v>
      </c>
      <c r="AU39">
        <f>0.61365*EXP(17.502*AT39/(240.97+AT39))</f>
        <v>4.318469644967081</v>
      </c>
      <c r="AV39">
        <f>IF(AS39&lt;&gt;0,(1000-(AR39+U39)/2)/AS39*AL39,0)</f>
        <v>1.585733846087374</v>
      </c>
      <c r="AW39">
        <f>U39*AA39/1000</f>
        <v>2.763419807061553</v>
      </c>
      <c r="AX39">
        <f>(AU39-AW39)</f>
        <v>1.555049837905528</v>
      </c>
      <c r="AY39">
        <f>1/(1.6/F39+1.37/N39)</f>
        <v>1.0534164567963999</v>
      </c>
      <c r="AZ39">
        <f>G39*AA39*0.001</f>
        <v>35.470058461771124</v>
      </c>
      <c r="BA39">
        <f>G39/S39</f>
        <v>1.0016085612280521</v>
      </c>
      <c r="BB39">
        <f>(1-AL39*AA39/AQ39/F39)*100</f>
        <v>74.845541320637693</v>
      </c>
      <c r="BC39">
        <f>(S39-E39/(N39/1.35))</f>
        <v>405.74331910954328</v>
      </c>
      <c r="BD39">
        <f>E39*BB39/100/BC39</f>
        <v>-2.7778283621708724E-2</v>
      </c>
    </row>
    <row r="40" spans="1:56" x14ac:dyDescent="0.35">
      <c r="A40" s="1" t="s">
        <v>0</v>
      </c>
      <c r="B40" s="1" t="s">
        <v>3289</v>
      </c>
      <c r="K40" s="1">
        <v>2.72</v>
      </c>
    </row>
    <row r="41" spans="1:56" x14ac:dyDescent="0.35">
      <c r="A41" s="1" t="s">
        <v>0</v>
      </c>
      <c r="B41" s="1" t="s">
        <v>3288</v>
      </c>
      <c r="K41" s="1">
        <v>2.72</v>
      </c>
    </row>
    <row r="42" spans="1:56" x14ac:dyDescent="0.35">
      <c r="A42" s="1">
        <v>9</v>
      </c>
      <c r="B42" s="1" t="s">
        <v>3287</v>
      </c>
      <c r="C42" s="1">
        <v>1994.0000215694308</v>
      </c>
      <c r="D42" s="1">
        <v>0</v>
      </c>
      <c r="E42">
        <f>(R42-S42*(1000-T42)/(1000-U42))*AK42</f>
        <v>-14.862588377369347</v>
      </c>
      <c r="F42">
        <f>IF(AV42&lt;&gt;0,1/(1/AV42-1/N42),0)</f>
        <v>3.0228531009526995</v>
      </c>
      <c r="G42">
        <f>((AY42-AL42/2)*S42-E42)/(AY42+AL42/2)</f>
        <v>400.46342144078062</v>
      </c>
      <c r="H42">
        <f>AL42*1000</f>
        <v>36.469104855986288</v>
      </c>
      <c r="I42">
        <f>(AQ42-AW42)</f>
        <v>1.8238974586440579</v>
      </c>
      <c r="J42">
        <f>(P42+AP42*D42)</f>
        <v>31.462692260742188</v>
      </c>
      <c r="K42" s="1">
        <v>2.72</v>
      </c>
      <c r="L42">
        <f>(K42*AE42+AF42)</f>
        <v>2.140174012184143</v>
      </c>
      <c r="M42" s="1">
        <v>0.5</v>
      </c>
      <c r="N42">
        <f>L42*(M42+1)*(M42+1)/(M42*M42+1)</f>
        <v>3.8523132219314578</v>
      </c>
      <c r="O42" s="1">
        <v>28.991998672485352</v>
      </c>
      <c r="P42" s="1">
        <v>31.462692260742188</v>
      </c>
      <c r="Q42" s="1">
        <v>29.078376770019531</v>
      </c>
      <c r="R42" s="1">
        <v>399.99008178710938</v>
      </c>
      <c r="S42" s="1">
        <v>400.2313232421875</v>
      </c>
      <c r="T42" s="1">
        <v>-0.21028028428554535</v>
      </c>
      <c r="U42" s="1">
        <v>31.752849578857422</v>
      </c>
      <c r="V42" s="1">
        <v>-0.46256959438323975</v>
      </c>
      <c r="W42" s="1">
        <v>69.849166870117188</v>
      </c>
      <c r="X42" s="1">
        <v>300.49063110351563</v>
      </c>
      <c r="Y42" s="1">
        <v>1000.0465698242188</v>
      </c>
      <c r="Z42" s="1">
        <v>0.38375526666641235</v>
      </c>
      <c r="AA42" s="1">
        <v>88.429054260253906</v>
      </c>
      <c r="AB42" s="1">
        <v>0.48211923241615295</v>
      </c>
      <c r="AC42" s="1">
        <v>1.1136841773986816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1.1047449672923366</v>
      </c>
      <c r="AL42">
        <f>(U42-T42)/(1000-U42)*AK42</f>
        <v>3.6469104855986291E-2</v>
      </c>
      <c r="AM42">
        <f>(P42+273.15)</f>
        <v>304.61269226074216</v>
      </c>
      <c r="AN42">
        <f>(O42+273.15)</f>
        <v>302.14199867248533</v>
      </c>
      <c r="AO42">
        <f>(Y42*AG42+Z42*AH42)*AI42</f>
        <v>160.00744759542977</v>
      </c>
      <c r="AP42">
        <f>((AO42+0.00000010773*(AN42^4-AM42^4))-AL42*44100)/(L42*51.4+0.00000043092*AM42^3)</f>
        <v>-12.096504906951935</v>
      </c>
      <c r="AQ42">
        <f>0.61365*EXP(17.502*J42/(240.97+J42))</f>
        <v>4.6317719169705214</v>
      </c>
      <c r="AR42">
        <f>AQ42*1000/AA42</f>
        <v>52.378394812850082</v>
      </c>
      <c r="AS42">
        <f>(AR42-U42)</f>
        <v>20.625545233992661</v>
      </c>
      <c r="AT42">
        <f>IF(D42,P42,(O42+P42)/2)</f>
        <v>30.22734546661377</v>
      </c>
      <c r="AU42">
        <f>0.61365*EXP(17.502*AT42/(240.97+AT42))</f>
        <v>4.3164026064558616</v>
      </c>
      <c r="AV42">
        <f>IF(AS42&lt;&gt;0,(1000-(AR42+U42)/2)/AS42*AL42,0)</f>
        <v>1.6937738553314712</v>
      </c>
      <c r="AW42">
        <f>U42*AA42/1000</f>
        <v>2.8078744583264634</v>
      </c>
      <c r="AX42">
        <f>(AU42-AW42)</f>
        <v>1.5085281481293982</v>
      </c>
      <c r="AY42">
        <f>1/(1.6/F42+1.37/N42)</f>
        <v>1.1300306431456739</v>
      </c>
      <c r="AZ42">
        <f>G42*AA42*0.001</f>
        <v>35.412601623833716</v>
      </c>
      <c r="BA42">
        <f>G42/S42</f>
        <v>1.0005799101297543</v>
      </c>
      <c r="BB42">
        <f>(1-AL42*AA42/AQ42/F42)*100</f>
        <v>76.966715282060676</v>
      </c>
      <c r="BC42">
        <f>(S42-E42/(N42/1.35))</f>
        <v>405.43975079039939</v>
      </c>
      <c r="BD42">
        <f>E42*BB42/100/BC42</f>
        <v>-2.8214416710877141E-2</v>
      </c>
    </row>
    <row r="43" spans="1:56" x14ac:dyDescent="0.35">
      <c r="A43" s="1" t="s">
        <v>0</v>
      </c>
      <c r="B43" s="1" t="s">
        <v>3286</v>
      </c>
      <c r="K43" s="1">
        <v>2.72</v>
      </c>
    </row>
    <row r="44" spans="1:56" x14ac:dyDescent="0.35">
      <c r="A44" s="1" t="s">
        <v>0</v>
      </c>
      <c r="B44" s="1" t="s">
        <v>3285</v>
      </c>
      <c r="K44" s="1">
        <v>2.72</v>
      </c>
    </row>
    <row r="45" spans="1:56" x14ac:dyDescent="0.35">
      <c r="A45" s="1">
        <v>10</v>
      </c>
      <c r="B45" s="1" t="s">
        <v>3284</v>
      </c>
      <c r="C45" s="1">
        <v>2199.0000215694308</v>
      </c>
      <c r="D45" s="1">
        <v>0</v>
      </c>
      <c r="E45">
        <f>(R45-S45*(1000-T45)/(1000-U45))*AK45</f>
        <v>-14.398722959449286</v>
      </c>
      <c r="F45">
        <f>IF(AV45&lt;&gt;0,1/(1/AV45-1/N45),0)</f>
        <v>3.1911380573381125</v>
      </c>
      <c r="G45">
        <f>((AY45-AL45/2)*S45-E45)/(AY45+AL45/2)</f>
        <v>399.26676909879666</v>
      </c>
      <c r="H45">
        <f>AL45*1000</f>
        <v>37.069934867361489</v>
      </c>
      <c r="I45">
        <f>(AQ45-AW45)</f>
        <v>1.7984072847795862</v>
      </c>
      <c r="J45">
        <f>(P45+AP45*D45)</f>
        <v>31.538061141967773</v>
      </c>
      <c r="K45" s="1">
        <v>2.72</v>
      </c>
      <c r="L45">
        <f>(K45*AE45+AF45)</f>
        <v>2.140174012184143</v>
      </c>
      <c r="M45" s="1">
        <v>0.5</v>
      </c>
      <c r="N45">
        <f>L45*(M45+1)*(M45+1)/(M45*M45+1)</f>
        <v>3.8523132219314578</v>
      </c>
      <c r="O45" s="1">
        <v>29.158876419067383</v>
      </c>
      <c r="P45" s="1">
        <v>31.538061141967773</v>
      </c>
      <c r="Q45" s="1">
        <v>29.225507736206055</v>
      </c>
      <c r="R45" s="1">
        <v>399.99264526367188</v>
      </c>
      <c r="S45" s="1">
        <v>399.61691284179688</v>
      </c>
      <c r="T45" s="1">
        <v>-0.20853100717067719</v>
      </c>
      <c r="U45" s="1">
        <v>32.266956329345703</v>
      </c>
      <c r="V45" s="1">
        <v>-0.4543001651763916</v>
      </c>
      <c r="W45" s="1">
        <v>70.295936584472656</v>
      </c>
      <c r="X45" s="1">
        <v>300.46273803710938</v>
      </c>
      <c r="Y45" s="1">
        <v>1250.5494384765625</v>
      </c>
      <c r="Z45" s="1">
        <v>0.29861867427825928</v>
      </c>
      <c r="AA45" s="1">
        <v>88.426017761230469</v>
      </c>
      <c r="AB45" s="1">
        <v>0.54395091533660889</v>
      </c>
      <c r="AC45" s="1">
        <v>1.1166679859161377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1.1046424192540785</v>
      </c>
      <c r="AL45">
        <f>(U45-T45)/(1000-U45)*AK45</f>
        <v>3.7069934867361487E-2</v>
      </c>
      <c r="AM45">
        <f>(P45+273.15)</f>
        <v>304.68806114196775</v>
      </c>
      <c r="AN45">
        <f>(O45+273.15)</f>
        <v>302.30887641906736</v>
      </c>
      <c r="AO45">
        <f>(Y45*AG45+Z45*AH45)*AI45</f>
        <v>200.0879056839367</v>
      </c>
      <c r="AP45">
        <f>((AO45+0.00000010773*(AN45^4-AM45^4))-AL45*44100)/(L45*51.4+0.00000043092*AM45^3)</f>
        <v>-11.975712770912599</v>
      </c>
      <c r="AQ45">
        <f>0.61365*EXP(17.502*J45/(240.97+J45))</f>
        <v>4.6516457382591572</v>
      </c>
      <c r="AR45">
        <f>AQ45*1000/AA45</f>
        <v>52.604944291618047</v>
      </c>
      <c r="AS45">
        <f>(AR45-U45)</f>
        <v>20.337987962272344</v>
      </c>
      <c r="AT45">
        <f>IF(D45,P45,(O45+P45)/2)</f>
        <v>30.348468780517578</v>
      </c>
      <c r="AU45">
        <f>0.61365*EXP(17.502*AT45/(240.97+AT45))</f>
        <v>4.3464733360333989</v>
      </c>
      <c r="AV45">
        <f>IF(AS45&lt;&gt;0,(1000-(AR45+U45)/2)/AS45*AL45,0)</f>
        <v>1.745346541612925</v>
      </c>
      <c r="AW45">
        <f>U45*AA45/1000</f>
        <v>2.8532384534795709</v>
      </c>
      <c r="AX45">
        <f>(AU45-AW45)</f>
        <v>1.493234882553828</v>
      </c>
      <c r="AY45">
        <f>1/(1.6/F45+1.37/N45)</f>
        <v>1.1668352691891679</v>
      </c>
      <c r="AZ45">
        <f>G45*AA45*0.001</f>
        <v>35.305570415799295</v>
      </c>
      <c r="BA45">
        <f>G45/S45</f>
        <v>0.99912380149150781</v>
      </c>
      <c r="BB45">
        <f>(1-AL45*AA45/AQ45/F45)*100</f>
        <v>77.917427519179512</v>
      </c>
      <c r="BC45">
        <f>(S45-E45/(N45/1.35))</f>
        <v>404.66278395232683</v>
      </c>
      <c r="BD45">
        <f>E45*BB45/100/BC45</f>
        <v>-2.7724601743801758E-2</v>
      </c>
    </row>
    <row r="46" spans="1:56" x14ac:dyDescent="0.35">
      <c r="A46" s="1" t="s">
        <v>0</v>
      </c>
      <c r="B46" s="1" t="s">
        <v>3283</v>
      </c>
      <c r="K46" s="1">
        <v>2.72</v>
      </c>
    </row>
    <row r="47" spans="1:56" x14ac:dyDescent="0.35">
      <c r="A47" s="1" t="s">
        <v>0</v>
      </c>
      <c r="B47" s="1" t="s">
        <v>3282</v>
      </c>
      <c r="K47" s="1">
        <v>2.72</v>
      </c>
    </row>
    <row r="48" spans="1:56" x14ac:dyDescent="0.35">
      <c r="A48" s="1">
        <v>11</v>
      </c>
      <c r="B48" s="1" t="s">
        <v>3281</v>
      </c>
      <c r="C48" s="1">
        <v>2404.500021558255</v>
      </c>
      <c r="D48" s="1">
        <v>0</v>
      </c>
      <c r="E48">
        <f>(R48-S48*(1000-T48)/(1000-U48))*AK48</f>
        <v>-13.47382591571335</v>
      </c>
      <c r="F48">
        <f>IF(AV48&lt;&gt;0,1/(1/AV48-1/N48),0)</f>
        <v>3.4198761115134371</v>
      </c>
      <c r="G48">
        <f>((AY48-AL48/2)*S48-E48)/(AY48+AL48/2)</f>
        <v>397.44379436945468</v>
      </c>
      <c r="H48">
        <f>AL48*1000</f>
        <v>37.834436942399087</v>
      </c>
      <c r="I48">
        <f>(AQ48-AW48)</f>
        <v>1.7674540943173742</v>
      </c>
      <c r="J48">
        <f>(P48+AP48*D48)</f>
        <v>31.643552780151367</v>
      </c>
      <c r="K48" s="1">
        <v>2.72</v>
      </c>
      <c r="L48">
        <f>(K48*AE48+AF48)</f>
        <v>2.140174012184143</v>
      </c>
      <c r="M48" s="1">
        <v>0.5</v>
      </c>
      <c r="N48">
        <f>L48*(M48+1)*(M48+1)/(M48*M48+1)</f>
        <v>3.8523132219314578</v>
      </c>
      <c r="O48" s="1">
        <v>29.296514511108398</v>
      </c>
      <c r="P48" s="1">
        <v>31.643552780151367</v>
      </c>
      <c r="Q48" s="1">
        <v>29.356637954711914</v>
      </c>
      <c r="R48" s="1">
        <v>400.2120361328125</v>
      </c>
      <c r="S48" s="1">
        <v>398.75146484375</v>
      </c>
      <c r="T48" s="1">
        <v>-0.20395438373088837</v>
      </c>
      <c r="U48" s="1">
        <v>32.932807922363281</v>
      </c>
      <c r="V48" s="1">
        <v>-0.44081315398216248</v>
      </c>
      <c r="W48" s="1">
        <v>71.178733825683594</v>
      </c>
      <c r="X48" s="1">
        <v>300.33279418945313</v>
      </c>
      <c r="Y48" s="1">
        <v>1600.596435546875</v>
      </c>
      <c r="Z48" s="1">
        <v>0.29729479551315308</v>
      </c>
      <c r="AA48" s="1">
        <v>88.426506042480469</v>
      </c>
      <c r="AB48" s="1">
        <v>0.59184670448303223</v>
      </c>
      <c r="AC48" s="1">
        <v>1.1204051971435547</v>
      </c>
      <c r="AD48" s="1">
        <v>0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1.1041646845200481</v>
      </c>
      <c r="AL48">
        <f>(U48-T48)/(1000-U48)*AK48</f>
        <v>3.7834436942399088E-2</v>
      </c>
      <c r="AM48">
        <f>(P48+273.15)</f>
        <v>304.79355278015134</v>
      </c>
      <c r="AN48">
        <f>(O48+273.15)</f>
        <v>302.44651451110838</v>
      </c>
      <c r="AO48">
        <f>(Y48*AG48+Z48*AH48)*AI48</f>
        <v>256.09542396332108</v>
      </c>
      <c r="AP48">
        <f>((AO48+0.00000010773*(AN48^4-AM48^4))-AL48*44100)/(L48*51.4+0.00000043092*AM48^3)</f>
        <v>-11.78916018465798</v>
      </c>
      <c r="AQ48">
        <f>0.61365*EXP(17.502*J48/(240.97+J48))</f>
        <v>4.6795872330600794</v>
      </c>
      <c r="AR48">
        <f>AQ48*1000/AA48</f>
        <v>52.920639325181369</v>
      </c>
      <c r="AS48">
        <f>(AR48-U48)</f>
        <v>19.987831402818088</v>
      </c>
      <c r="AT48">
        <f>IF(D48,P48,(O48+P48)/2)</f>
        <v>30.470033645629883</v>
      </c>
      <c r="AU48">
        <f>0.61365*EXP(17.502*AT48/(240.97+AT48))</f>
        <v>4.3768370609507166</v>
      </c>
      <c r="AV48">
        <f>IF(AS48&lt;&gt;0,(1000-(AR48+U48)/2)/AS48*AL48,0)</f>
        <v>1.8116186691071638</v>
      </c>
      <c r="AW48">
        <f>U48*AA48/1000</f>
        <v>2.9121331387427052</v>
      </c>
      <c r="AX48">
        <f>(AU48-AW48)</f>
        <v>1.4647039222080114</v>
      </c>
      <c r="AY48">
        <f>1/(1.6/F48+1.37/N48)</f>
        <v>1.2143531415374544</v>
      </c>
      <c r="AZ48">
        <f>G48*AA48*0.001</f>
        <v>35.144566084356953</v>
      </c>
      <c r="BA48">
        <f>G48/S48</f>
        <v>0.99672058766026672</v>
      </c>
      <c r="BB48">
        <f>(1-AL48*AA48/AQ48/F48)*100</f>
        <v>79.09492069823834</v>
      </c>
      <c r="BC48">
        <f>(S48-E48/(N48/1.35))</f>
        <v>403.4732161496039</v>
      </c>
      <c r="BD48">
        <f>E48*BB48/100/BC48</f>
        <v>-2.6413430920531309E-2</v>
      </c>
    </row>
    <row r="49" spans="1:56" x14ac:dyDescent="0.35">
      <c r="A49" s="1" t="s">
        <v>0</v>
      </c>
      <c r="B49" s="1" t="s">
        <v>3280</v>
      </c>
      <c r="K49" s="1">
        <v>2.72</v>
      </c>
    </row>
    <row r="50" spans="1:56" x14ac:dyDescent="0.35">
      <c r="A50" s="1" t="s">
        <v>0</v>
      </c>
      <c r="B50" s="1" t="s">
        <v>3279</v>
      </c>
      <c r="K50" s="1">
        <v>2.72</v>
      </c>
    </row>
    <row r="51" spans="1:56" x14ac:dyDescent="0.35">
      <c r="A51" s="1">
        <v>12</v>
      </c>
      <c r="B51" s="1" t="s">
        <v>3278</v>
      </c>
      <c r="C51" s="1">
        <v>2609.0000215694308</v>
      </c>
      <c r="D51" s="1">
        <v>0</v>
      </c>
      <c r="E51">
        <f>(R51-S51*(1000-T51)/(1000-U51))*AK51</f>
        <v>-13.967234133549342</v>
      </c>
      <c r="F51">
        <f>IF(AV51&lt;&gt;0,1/(1/AV51-1/N51),0)</f>
        <v>1.7584411074312092</v>
      </c>
      <c r="G51">
        <f>((AY51-AL51/2)*S51-E51)/(AY51+AL51/2)</f>
        <v>396.85852241389904</v>
      </c>
      <c r="H51">
        <f>AL51*1000</f>
        <v>38.785733940542649</v>
      </c>
      <c r="I51">
        <f>(AQ51-AW51)</f>
        <v>2.7016229833073995</v>
      </c>
      <c r="J51">
        <f>(P51+AP51*D51)</f>
        <v>35.1220703125</v>
      </c>
      <c r="K51" s="1">
        <v>2.72</v>
      </c>
      <c r="L51">
        <f>(K51*AE51+AF51)</f>
        <v>2.140174012184143</v>
      </c>
      <c r="M51" s="1">
        <v>0.5</v>
      </c>
      <c r="N51">
        <f>L51*(M51+1)*(M51+1)/(M51*M51+1)</f>
        <v>3.8523132219314578</v>
      </c>
      <c r="O51" s="1">
        <v>29.493186950683594</v>
      </c>
      <c r="P51" s="1">
        <v>35.1220703125</v>
      </c>
      <c r="Q51" s="1">
        <v>29.520631790161133</v>
      </c>
      <c r="R51" s="1">
        <v>400.06369018554688</v>
      </c>
      <c r="S51" s="1">
        <v>398.70755004882813</v>
      </c>
      <c r="T51" s="1">
        <v>-0.19687119126319885</v>
      </c>
      <c r="U51" s="1">
        <v>33.754878997802734</v>
      </c>
      <c r="V51" s="1">
        <v>-0.42073357105255127</v>
      </c>
      <c r="W51" s="1">
        <v>72.1375732421875</v>
      </c>
      <c r="X51" s="1">
        <v>300.23828125</v>
      </c>
      <c r="Y51" s="1">
        <v>2000.222900390625</v>
      </c>
      <c r="Z51" s="1">
        <v>0.42172545194625854</v>
      </c>
      <c r="AA51" s="1">
        <v>88.432929992675781</v>
      </c>
      <c r="AB51" s="1">
        <v>0.80577647686004639</v>
      </c>
      <c r="AC51" s="1">
        <v>1.1234842538833618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1.1038172104779409</v>
      </c>
      <c r="AL51">
        <f>(U51-T51)/(1000-U51)*AK51</f>
        <v>3.8785733940542647E-2</v>
      </c>
      <c r="AM51">
        <f>(P51+273.15)</f>
        <v>308.27207031249998</v>
      </c>
      <c r="AN51">
        <f>(O51+273.15)</f>
        <v>302.64318695068357</v>
      </c>
      <c r="AO51">
        <f>(Y51*AG51+Z51*AH51)*AI51</f>
        <v>320.03565690914547</v>
      </c>
      <c r="AP51">
        <f>((AO51+0.00000010773*(AN51^4-AM51^4))-AL51*44100)/(L51*51.4+0.00000043092*AM51^3)</f>
        <v>-11.902175012735078</v>
      </c>
      <c r="AQ51">
        <f>0.61365*EXP(17.502*J51/(240.97+J51))</f>
        <v>5.6866658346313308</v>
      </c>
      <c r="AR51">
        <f>AQ51*1000/AA51</f>
        <v>64.304844757516378</v>
      </c>
      <c r="AS51">
        <f>(AR51-U51)</f>
        <v>30.549965759713643</v>
      </c>
      <c r="AT51">
        <f>IF(D51,P51,(O51+P51)/2)</f>
        <v>32.307628631591797</v>
      </c>
      <c r="AU51">
        <f>0.61365*EXP(17.502*AT51/(240.97+AT51))</f>
        <v>4.8588595967274655</v>
      </c>
      <c r="AV51">
        <f>IF(AS51&lt;&gt;0,(1000-(AR51+U51)/2)/AS51*AL51,0)</f>
        <v>1.2073360426234376</v>
      </c>
      <c r="AW51">
        <f>U51*AA51/1000</f>
        <v>2.9850428513239313</v>
      </c>
      <c r="AX51">
        <f>(AU51-AW51)</f>
        <v>1.8738167454035342</v>
      </c>
      <c r="AY51">
        <f>1/(1.6/F51+1.37/N51)</f>
        <v>0.79018444515436659</v>
      </c>
      <c r="AZ51">
        <f>G51*AA51*0.001</f>
        <v>35.095361929625085</v>
      </c>
      <c r="BA51">
        <f>G51/S51</f>
        <v>0.99536244639786065</v>
      </c>
      <c r="BB51">
        <f>(1-AL51*AA51/AQ51/F51)*100</f>
        <v>65.699496740146628</v>
      </c>
      <c r="BC51">
        <f>(S51-E51/(N51/1.35))</f>
        <v>403.60221073554089</v>
      </c>
      <c r="BD51">
        <f>E51*BB51/100/BC51</f>
        <v>-2.2736254386556638E-2</v>
      </c>
    </row>
    <row r="52" spans="1:56" x14ac:dyDescent="0.35">
      <c r="A52" s="1" t="s">
        <v>0</v>
      </c>
      <c r="B52" s="1" t="s">
        <v>3277</v>
      </c>
      <c r="K52" s="1">
        <v>2.1188799999999999</v>
      </c>
    </row>
    <row r="53" spans="1:56" x14ac:dyDescent="0.35">
      <c r="A53" s="1" t="s">
        <v>0</v>
      </c>
      <c r="B53" s="1" t="s">
        <v>3276</v>
      </c>
    </row>
    <row r="54" spans="1:56" x14ac:dyDescent="0.35">
      <c r="A54" s="1" t="s">
        <v>0</v>
      </c>
      <c r="B54" s="1" t="s">
        <v>3275</v>
      </c>
    </row>
    <row r="55" spans="1:56" x14ac:dyDescent="0.35">
      <c r="A55" s="1" t="s">
        <v>0</v>
      </c>
      <c r="B55" s="1" t="s">
        <v>3274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052FA9-B84D-4349-98C4-D44F23F5A6A2}">
  <dimension ref="A1:BD55"/>
  <sheetViews>
    <sheetView zoomScale="49" workbookViewId="0">
      <selection activeCell="U60" sqref="U60"/>
    </sheetView>
  </sheetViews>
  <sheetFormatPr defaultRowHeight="14.5" x14ac:dyDescent="0.35"/>
  <sheetData>
    <row r="1" spans="1:56" x14ac:dyDescent="0.35">
      <c r="A1" s="1" t="s">
        <v>70</v>
      </c>
    </row>
    <row r="2" spans="1:56" x14ac:dyDescent="0.35">
      <c r="A2" s="1" t="s">
        <v>3183</v>
      </c>
    </row>
    <row r="3" spans="1:56" x14ac:dyDescent="0.35">
      <c r="A3" s="1" t="s">
        <v>69</v>
      </c>
      <c r="B3" s="1" t="s">
        <v>624</v>
      </c>
    </row>
    <row r="4" spans="1:56" x14ac:dyDescent="0.35">
      <c r="A4" s="1" t="s">
        <v>67</v>
      </c>
      <c r="B4" s="1" t="s">
        <v>66</v>
      </c>
      <c r="C4" s="1">
        <v>1</v>
      </c>
      <c r="D4" s="1">
        <v>0.15999999642372131</v>
      </c>
    </row>
    <row r="5" spans="1:56" x14ac:dyDescent="0.35">
      <c r="A5" s="1" t="s">
        <v>65</v>
      </c>
      <c r="B5" s="1">
        <v>4</v>
      </c>
    </row>
    <row r="6" spans="1:56" x14ac:dyDescent="0.35">
      <c r="A6" s="1" t="s">
        <v>64</v>
      </c>
      <c r="B6" s="1" t="s">
        <v>623</v>
      </c>
    </row>
    <row r="7" spans="1:56" x14ac:dyDescent="0.35">
      <c r="A7" s="1" t="s">
        <v>0</v>
      </c>
      <c r="B7" s="1" t="s">
        <v>62</v>
      </c>
    </row>
    <row r="9" spans="1:56" x14ac:dyDescent="0.35">
      <c r="A9" s="1" t="s">
        <v>61</v>
      </c>
      <c r="B9" s="1" t="s">
        <v>60</v>
      </c>
      <c r="C9" s="1" t="s">
        <v>59</v>
      </c>
      <c r="D9" s="1" t="s">
        <v>58</v>
      </c>
      <c r="E9" s="1" t="s">
        <v>57</v>
      </c>
      <c r="F9" s="1" t="s">
        <v>56</v>
      </c>
      <c r="G9" s="1" t="s">
        <v>55</v>
      </c>
      <c r="H9" s="1" t="s">
        <v>54</v>
      </c>
      <c r="I9" s="1" t="s">
        <v>53</v>
      </c>
      <c r="J9" s="1" t="s">
        <v>52</v>
      </c>
      <c r="K9" s="1" t="s">
        <v>51</v>
      </c>
      <c r="L9" s="1" t="s">
        <v>50</v>
      </c>
      <c r="M9" s="1" t="s">
        <v>49</v>
      </c>
      <c r="N9" s="1" t="s">
        <v>48</v>
      </c>
      <c r="O9" s="1" t="s">
        <v>47</v>
      </c>
      <c r="P9" s="1" t="s">
        <v>46</v>
      </c>
      <c r="Q9" s="1" t="s">
        <v>45</v>
      </c>
      <c r="R9" s="1" t="s">
        <v>44</v>
      </c>
      <c r="S9" s="1" t="s">
        <v>43</v>
      </c>
      <c r="T9" s="1" t="s">
        <v>42</v>
      </c>
      <c r="U9" s="1" t="s">
        <v>41</v>
      </c>
      <c r="V9" s="1" t="s">
        <v>40</v>
      </c>
      <c r="W9" s="1" t="s">
        <v>39</v>
      </c>
      <c r="X9" s="1" t="s">
        <v>38</v>
      </c>
      <c r="Y9" s="1" t="s">
        <v>37</v>
      </c>
      <c r="Z9" s="1" t="s">
        <v>36</v>
      </c>
      <c r="AA9" s="1" t="s">
        <v>35</v>
      </c>
      <c r="AB9" s="1" t="s">
        <v>34</v>
      </c>
      <c r="AC9" s="1" t="s">
        <v>33</v>
      </c>
      <c r="AD9" s="1" t="s">
        <v>32</v>
      </c>
      <c r="AE9" s="1" t="s">
        <v>31</v>
      </c>
      <c r="AF9" s="1" t="s">
        <v>30</v>
      </c>
      <c r="AG9" s="1" t="s">
        <v>29</v>
      </c>
      <c r="AH9" s="1" t="s">
        <v>28</v>
      </c>
      <c r="AI9" s="1" t="s">
        <v>27</v>
      </c>
      <c r="AJ9" s="1" t="s">
        <v>26</v>
      </c>
      <c r="AK9" s="1" t="s">
        <v>25</v>
      </c>
      <c r="AL9" s="1" t="s">
        <v>24</v>
      </c>
      <c r="AM9" s="1" t="s">
        <v>23</v>
      </c>
      <c r="AN9" s="1" t="s">
        <v>22</v>
      </c>
      <c r="AO9" s="1" t="s">
        <v>21</v>
      </c>
      <c r="AP9" s="1" t="s">
        <v>20</v>
      </c>
      <c r="AQ9" s="1" t="s">
        <v>19</v>
      </c>
      <c r="AR9" s="1" t="s">
        <v>18</v>
      </c>
      <c r="AS9" s="1" t="s">
        <v>17</v>
      </c>
      <c r="AT9" s="1" t="s">
        <v>16</v>
      </c>
      <c r="AU9" s="1" t="s">
        <v>15</v>
      </c>
      <c r="AV9" s="1" t="s">
        <v>14</v>
      </c>
      <c r="AW9" s="1" t="s">
        <v>13</v>
      </c>
      <c r="AX9" s="1" t="s">
        <v>12</v>
      </c>
      <c r="AY9" s="1" t="s">
        <v>11</v>
      </c>
      <c r="AZ9" s="1" t="s">
        <v>10</v>
      </c>
      <c r="BA9" s="1" t="s">
        <v>9</v>
      </c>
      <c r="BB9" s="1" t="s">
        <v>8</v>
      </c>
      <c r="BC9" s="1" t="s">
        <v>7</v>
      </c>
      <c r="BD9" s="1" t="s">
        <v>6</v>
      </c>
    </row>
    <row r="10" spans="1:56" x14ac:dyDescent="0.35">
      <c r="A10" s="1" t="s">
        <v>5</v>
      </c>
      <c r="B10" s="1" t="s">
        <v>5</v>
      </c>
      <c r="C10" s="1" t="s">
        <v>5</v>
      </c>
      <c r="D10" s="1" t="s">
        <v>5</v>
      </c>
      <c r="E10" s="1" t="s">
        <v>4</v>
      </c>
      <c r="F10" s="1" t="s">
        <v>4</v>
      </c>
      <c r="G10" s="1" t="s">
        <v>4</v>
      </c>
      <c r="H10" s="1" t="s">
        <v>4</v>
      </c>
      <c r="I10" s="1" t="s">
        <v>4</v>
      </c>
      <c r="J10" s="1" t="s">
        <v>4</v>
      </c>
      <c r="K10" s="1" t="s">
        <v>5</v>
      </c>
      <c r="L10" s="1" t="s">
        <v>4</v>
      </c>
      <c r="M10" s="1" t="s">
        <v>5</v>
      </c>
      <c r="N10" s="1" t="s">
        <v>4</v>
      </c>
      <c r="O10" s="1" t="s">
        <v>5</v>
      </c>
      <c r="P10" s="1" t="s">
        <v>5</v>
      </c>
      <c r="Q10" s="1" t="s">
        <v>5</v>
      </c>
      <c r="R10" s="1" t="s">
        <v>5</v>
      </c>
      <c r="S10" s="1" t="s">
        <v>5</v>
      </c>
      <c r="T10" s="1" t="s">
        <v>5</v>
      </c>
      <c r="U10" s="1" t="s">
        <v>5</v>
      </c>
      <c r="V10" s="1" t="s">
        <v>5</v>
      </c>
      <c r="W10" s="1" t="s">
        <v>5</v>
      </c>
      <c r="X10" s="1" t="s">
        <v>5</v>
      </c>
      <c r="Y10" s="1" t="s">
        <v>5</v>
      </c>
      <c r="Z10" s="1" t="s">
        <v>5</v>
      </c>
      <c r="AA10" s="1" t="s">
        <v>5</v>
      </c>
      <c r="AB10" s="1" t="s">
        <v>5</v>
      </c>
      <c r="AC10" s="1" t="s">
        <v>5</v>
      </c>
      <c r="AD10" s="1" t="s">
        <v>5</v>
      </c>
      <c r="AE10" s="1" t="s">
        <v>5</v>
      </c>
      <c r="AF10" s="1" t="s">
        <v>5</v>
      </c>
      <c r="AG10" s="1" t="s">
        <v>5</v>
      </c>
      <c r="AH10" s="1" t="s">
        <v>5</v>
      </c>
      <c r="AI10" s="1" t="s">
        <v>5</v>
      </c>
      <c r="AJ10" s="1" t="s">
        <v>5</v>
      </c>
      <c r="AK10" s="1" t="s">
        <v>4</v>
      </c>
      <c r="AL10" s="1" t="s">
        <v>4</v>
      </c>
      <c r="AM10" s="1" t="s">
        <v>4</v>
      </c>
      <c r="AN10" s="1" t="s">
        <v>4</v>
      </c>
      <c r="AO10" s="1" t="s">
        <v>4</v>
      </c>
      <c r="AP10" s="1" t="s">
        <v>4</v>
      </c>
      <c r="AQ10" s="1" t="s">
        <v>4</v>
      </c>
      <c r="AR10" s="1" t="s">
        <v>4</v>
      </c>
      <c r="AS10" s="1" t="s">
        <v>4</v>
      </c>
      <c r="AT10" s="1" t="s">
        <v>4</v>
      </c>
      <c r="AU10" s="1" t="s">
        <v>4</v>
      </c>
      <c r="AV10" s="1" t="s">
        <v>4</v>
      </c>
      <c r="AW10" s="1" t="s">
        <v>4</v>
      </c>
      <c r="AX10" s="1" t="s">
        <v>4</v>
      </c>
      <c r="AY10" s="1" t="s">
        <v>4</v>
      </c>
      <c r="AZ10" s="1" t="s">
        <v>4</v>
      </c>
      <c r="BA10" s="1" t="s">
        <v>4</v>
      </c>
      <c r="BB10" s="1" t="s">
        <v>4</v>
      </c>
      <c r="BC10" s="1" t="s">
        <v>4</v>
      </c>
      <c r="BD10" s="1" t="s">
        <v>4</v>
      </c>
    </row>
    <row r="11" spans="1:56" x14ac:dyDescent="0.35">
      <c r="A11" s="1" t="s">
        <v>0</v>
      </c>
      <c r="B11" s="1" t="s">
        <v>3182</v>
      </c>
    </row>
    <row r="12" spans="1:56" x14ac:dyDescent="0.35">
      <c r="A12" s="1" t="s">
        <v>0</v>
      </c>
      <c r="B12" s="1" t="s">
        <v>3181</v>
      </c>
    </row>
    <row r="13" spans="1:56" x14ac:dyDescent="0.35">
      <c r="A13" s="1" t="s">
        <v>0</v>
      </c>
      <c r="B13" s="1" t="s">
        <v>3180</v>
      </c>
    </row>
    <row r="14" spans="1:56" x14ac:dyDescent="0.35">
      <c r="A14" s="1" t="s">
        <v>0</v>
      </c>
      <c r="B14" s="1" t="s">
        <v>3179</v>
      </c>
    </row>
    <row r="15" spans="1:56" x14ac:dyDescent="0.35">
      <c r="A15" s="1" t="s">
        <v>0</v>
      </c>
      <c r="B15" s="1" t="s">
        <v>3178</v>
      </c>
    </row>
    <row r="16" spans="1:56" x14ac:dyDescent="0.35">
      <c r="A16" s="1" t="s">
        <v>0</v>
      </c>
      <c r="B16" s="1" t="s">
        <v>3177</v>
      </c>
    </row>
    <row r="17" spans="1:56" x14ac:dyDescent="0.35">
      <c r="A17" s="1" t="s">
        <v>0</v>
      </c>
      <c r="B17" s="1" t="s">
        <v>3176</v>
      </c>
    </row>
    <row r="18" spans="1:56" x14ac:dyDescent="0.35">
      <c r="A18" s="1">
        <v>1</v>
      </c>
      <c r="B18" s="1" t="s">
        <v>3175</v>
      </c>
      <c r="C18" s="1">
        <v>459.00000250339508</v>
      </c>
      <c r="D18" s="1">
        <v>0</v>
      </c>
      <c r="E18">
        <f>(R18-S18*(1000-T18)/(1000-U18))*AK18</f>
        <v>-3.0843284169012954</v>
      </c>
      <c r="F18">
        <f>IF(AV18&lt;&gt;0,1/(1/AV18-1/N18),0)</f>
        <v>3.3633819865419388</v>
      </c>
      <c r="G18">
        <f>((AY18-AL18/2)*S18-E18)/(AY18+AL18/2)</f>
        <v>382.7297071872033</v>
      </c>
      <c r="H18">
        <f>AL18*1000</f>
        <v>33.631677143066163</v>
      </c>
      <c r="I18">
        <f>(AQ18-AW18)</f>
        <v>1.5927366701196073</v>
      </c>
      <c r="J18">
        <f>(P18+AP18*D18)</f>
        <v>29.70930290222168</v>
      </c>
      <c r="K18" s="1">
        <v>2.72</v>
      </c>
      <c r="L18">
        <f>(K18*AE18+AF18)</f>
        <v>2.140174012184143</v>
      </c>
      <c r="M18" s="1">
        <v>0.5</v>
      </c>
      <c r="N18">
        <f>L18*(M18+1)*(M18+1)/(M18*M18+1)</f>
        <v>3.8523132219314578</v>
      </c>
      <c r="O18" s="1">
        <v>29.770902633666992</v>
      </c>
      <c r="P18" s="1">
        <v>29.70930290222168</v>
      </c>
      <c r="Q18" s="1">
        <v>29.854475021362305</v>
      </c>
      <c r="R18" s="1">
        <v>400.091552734375</v>
      </c>
      <c r="S18" s="1">
        <v>390.98184204101563</v>
      </c>
      <c r="T18" s="1">
        <v>-0.17726613581180573</v>
      </c>
      <c r="U18" s="1">
        <v>29.368265151977539</v>
      </c>
      <c r="V18" s="1">
        <v>-0.3728196918964386</v>
      </c>
      <c r="W18" s="1">
        <v>61.766269683837891</v>
      </c>
      <c r="X18" s="1">
        <v>300.524658203125</v>
      </c>
      <c r="Y18" s="1">
        <v>0.13550049066543579</v>
      </c>
      <c r="Z18" s="1">
        <v>0.28158709406852722</v>
      </c>
      <c r="AA18" s="1">
        <v>88.431854248046875</v>
      </c>
      <c r="AB18" s="1">
        <v>0.85047250986099243</v>
      </c>
      <c r="AC18" s="1">
        <v>1.1556552648544312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1.1048700669232534</v>
      </c>
      <c r="AL18">
        <f>(U18-T18)/(1000-U18)*AK18</f>
        <v>3.3631677143066162E-2</v>
      </c>
      <c r="AM18">
        <f>(P18+273.15)</f>
        <v>302.85930290222166</v>
      </c>
      <c r="AN18">
        <f>(O18+273.15)</f>
        <v>302.92090263366697</v>
      </c>
      <c r="AO18">
        <f>(Y18*AG18+Z18*AH18)*AI18</f>
        <v>2.168007802188221E-2</v>
      </c>
      <c r="AP18">
        <f>((AO18+0.00000010773*(AN18^4-AM18^4))-AL18*44100)/(L18*51.4+0.00000043092*AM18^3)</f>
        <v>-12.153227160927871</v>
      </c>
      <c r="AQ18">
        <f>0.61365*EXP(17.502*J18/(240.97+J18))</f>
        <v>4.1898268135572794</v>
      </c>
      <c r="AR18">
        <f>AQ18*1000/AA18</f>
        <v>47.37915821379282</v>
      </c>
      <c r="AS18">
        <f>(AR18-U18)</f>
        <v>18.010893061815281</v>
      </c>
      <c r="AT18">
        <f>IF(D18,P18,(O18+P18)/2)</f>
        <v>29.740102767944336</v>
      </c>
      <c r="AU18">
        <f>0.61365*EXP(17.502*AT18/(240.97+AT18))</f>
        <v>4.1972607875421719</v>
      </c>
      <c r="AV18">
        <f>IF(AS18&lt;&gt;0,(1000-(AR18+U18)/2)/AS18*AL18,0)</f>
        <v>1.7956413793568251</v>
      </c>
      <c r="AW18">
        <f>U18*AA18/1000</f>
        <v>2.5970901434376721</v>
      </c>
      <c r="AX18">
        <f>(AU18-AW18)</f>
        <v>1.6001706441044998</v>
      </c>
      <c r="AY18">
        <f>1/(1.6/F18+1.37/N18)</f>
        <v>1.2028741982161744</v>
      </c>
      <c r="AZ18">
        <f>G18*AA18*0.001</f>
        <v>33.845497682376426</v>
      </c>
      <c r="BA18">
        <f>G18/S18</f>
        <v>0.97889381560347077</v>
      </c>
      <c r="BB18">
        <f>(1-AL18*AA18/AQ18/F18)*100</f>
        <v>78.895017760477103</v>
      </c>
      <c r="BC18">
        <f>(S18-E18/(N18/1.35))</f>
        <v>392.06271037205158</v>
      </c>
      <c r="BD18">
        <f>E18*BB18/100/BC18</f>
        <v>-6.2066128400646396E-3</v>
      </c>
    </row>
    <row r="19" spans="1:56" x14ac:dyDescent="0.35">
      <c r="A19" s="1" t="s">
        <v>0</v>
      </c>
      <c r="B19" s="1" t="s">
        <v>3174</v>
      </c>
      <c r="K19" s="1">
        <v>2.72</v>
      </c>
    </row>
    <row r="20" spans="1:56" x14ac:dyDescent="0.35">
      <c r="A20" s="1" t="s">
        <v>0</v>
      </c>
      <c r="B20" s="1" t="s">
        <v>3173</v>
      </c>
      <c r="K20" s="1">
        <v>2.72</v>
      </c>
    </row>
    <row r="21" spans="1:56" x14ac:dyDescent="0.35">
      <c r="A21" s="1">
        <v>2</v>
      </c>
      <c r="B21" s="1" t="s">
        <v>3172</v>
      </c>
      <c r="C21" s="1">
        <v>663.00000250339508</v>
      </c>
      <c r="D21" s="1">
        <v>0</v>
      </c>
      <c r="E21">
        <f>(R21-S21*(1000-T21)/(1000-U21))*AK21</f>
        <v>-2.3698029535175085</v>
      </c>
      <c r="F21">
        <f>IF(AV21&lt;&gt;0,1/(1/AV21-1/N21),0)</f>
        <v>2.5358467482200768</v>
      </c>
      <c r="G21">
        <f>((AY21-AL21/2)*S21-E21)/(AY21+AL21/2)</f>
        <v>381.2904785047831</v>
      </c>
      <c r="H21">
        <f>AL21*1000</f>
        <v>31.746532017335134</v>
      </c>
      <c r="I21">
        <f>(AQ21-AW21)</f>
        <v>1.7665560643474647</v>
      </c>
      <c r="J21">
        <f>(P21+AP21*D21)</f>
        <v>29.839725494384766</v>
      </c>
      <c r="K21" s="1">
        <v>2.72</v>
      </c>
      <c r="L21">
        <f>(K21*AE21+AF21)</f>
        <v>2.140174012184143</v>
      </c>
      <c r="M21" s="1">
        <v>0.5</v>
      </c>
      <c r="N21">
        <f>L21*(M21+1)*(M21+1)/(M21*M21+1)</f>
        <v>3.8523132219314578</v>
      </c>
      <c r="O21" s="1">
        <v>29.799270629882813</v>
      </c>
      <c r="P21" s="1">
        <v>29.839725494384766</v>
      </c>
      <c r="Q21" s="1">
        <v>29.912940979003906</v>
      </c>
      <c r="R21" s="1">
        <v>400.13885498046875</v>
      </c>
      <c r="S21" s="1">
        <v>391.04751586914063</v>
      </c>
      <c r="T21" s="1">
        <v>-0.17665453255176544</v>
      </c>
      <c r="U21" s="1">
        <v>27.75941276550293</v>
      </c>
      <c r="V21" s="1">
        <v>-0.37092941999435425</v>
      </c>
      <c r="W21" s="1">
        <v>58.287677764892578</v>
      </c>
      <c r="X21" s="1">
        <v>300.52020263671875</v>
      </c>
      <c r="Y21" s="1">
        <v>24.900400161743164</v>
      </c>
      <c r="Z21" s="1">
        <v>0.14014086127281189</v>
      </c>
      <c r="AA21" s="1">
        <v>88.432304382324219</v>
      </c>
      <c r="AB21" s="1">
        <v>0.70857948064804077</v>
      </c>
      <c r="AC21" s="1">
        <v>1.1509226560592651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1.1048536861644069</v>
      </c>
      <c r="AL21">
        <f>(U21-T21)/(1000-U21)*AK21</f>
        <v>3.1746532017335134E-2</v>
      </c>
      <c r="AM21">
        <f>(P21+273.15)</f>
        <v>302.98972549438474</v>
      </c>
      <c r="AN21">
        <f>(O21+273.15)</f>
        <v>302.94927062988279</v>
      </c>
      <c r="AO21">
        <f>(Y21*AG21+Z21*AH21)*AI21</f>
        <v>3.9840639368281359</v>
      </c>
      <c r="AP21">
        <f>((AO21+0.00000010773*(AN21^4-AM21^4))-AL21*44100)/(L21*51.4+0.00000043092*AM21^3)</f>
        <v>-11.447742180810165</v>
      </c>
      <c r="AQ21">
        <f>0.61365*EXP(17.502*J21/(240.97+J21))</f>
        <v>4.2213849035009963</v>
      </c>
      <c r="AR21">
        <f>AQ21*1000/AA21</f>
        <v>47.735778604733085</v>
      </c>
      <c r="AS21">
        <f>(AR21-U21)</f>
        <v>19.976365839230155</v>
      </c>
      <c r="AT21">
        <f>IF(D21,P21,(O21+P21)/2)</f>
        <v>29.819498062133789</v>
      </c>
      <c r="AU21">
        <f>0.61365*EXP(17.502*AT21/(240.97+AT21))</f>
        <v>4.2164769808921347</v>
      </c>
      <c r="AV21">
        <f>IF(AS21&lt;&gt;0,(1000-(AR21+U21)/2)/AS21*AL21,0)</f>
        <v>1.5292159248680126</v>
      </c>
      <c r="AW21">
        <f>U21*AA21/1000</f>
        <v>2.4548288391535316</v>
      </c>
      <c r="AX21">
        <f>(AU21-AW21)</f>
        <v>1.7616481417386032</v>
      </c>
      <c r="AY21">
        <f>1/(1.6/F21+1.37/N21)</f>
        <v>1.0135990168396525</v>
      </c>
      <c r="AZ21">
        <f>G21*AA21*0.001</f>
        <v>33.71839565321703</v>
      </c>
      <c r="BA21">
        <f>G21/S21</f>
        <v>0.97504897239234067</v>
      </c>
      <c r="BB21">
        <f>(1-AL21*AA21/AQ21/F21)*100</f>
        <v>73.774167952974977</v>
      </c>
      <c r="BC21">
        <f>(S21-E21/(N21/1.35))</f>
        <v>391.8779867584326</v>
      </c>
      <c r="BD21">
        <f>E21*BB21/100/BC21</f>
        <v>-4.4613437604503247E-3</v>
      </c>
    </row>
    <row r="22" spans="1:56" x14ac:dyDescent="0.35">
      <c r="A22" s="1" t="s">
        <v>0</v>
      </c>
      <c r="B22" s="1" t="s">
        <v>3171</v>
      </c>
      <c r="K22" s="1">
        <v>2.72</v>
      </c>
    </row>
    <row r="23" spans="1:56" x14ac:dyDescent="0.35">
      <c r="A23" s="1" t="s">
        <v>0</v>
      </c>
      <c r="B23" s="1" t="s">
        <v>3170</v>
      </c>
      <c r="K23" s="1">
        <v>2.72</v>
      </c>
    </row>
    <row r="24" spans="1:56" x14ac:dyDescent="0.35">
      <c r="A24" s="1">
        <v>3</v>
      </c>
      <c r="B24" s="1" t="s">
        <v>3169</v>
      </c>
      <c r="C24" s="1">
        <v>867.00000250339508</v>
      </c>
      <c r="D24" s="1">
        <v>0</v>
      </c>
      <c r="E24">
        <f>(R24-S24*(1000-T24)/(1000-U24))*AK24</f>
        <v>-1.8839133191010025</v>
      </c>
      <c r="F24">
        <f>IF(AV24&lt;&gt;0,1/(1/AV24-1/N24),0)</f>
        <v>2.1819428144142363</v>
      </c>
      <c r="G24">
        <f>((AY24-AL24/2)*S24-E24)/(AY24+AL24/2)</f>
        <v>380.23014242330913</v>
      </c>
      <c r="H24">
        <f>AL24*1000</f>
        <v>30.24975065092071</v>
      </c>
      <c r="I24">
        <f>(AQ24-AW24)</f>
        <v>1.8493949380109695</v>
      </c>
      <c r="J24">
        <f>(P24+AP24*D24)</f>
        <v>29.732513427734375</v>
      </c>
      <c r="K24" s="1">
        <v>2.72</v>
      </c>
      <c r="L24">
        <f>(K24*AE24+AF24)</f>
        <v>2.140174012184143</v>
      </c>
      <c r="M24" s="1">
        <v>0.5</v>
      </c>
      <c r="N24">
        <f>L24*(M24+1)*(M24+1)/(M24*M24+1)</f>
        <v>3.8523132219314578</v>
      </c>
      <c r="O24" s="1">
        <v>29.789924621582031</v>
      </c>
      <c r="P24" s="1">
        <v>29.732513427734375</v>
      </c>
      <c r="Q24" s="1">
        <v>29.920537948608398</v>
      </c>
      <c r="R24" s="1">
        <v>399.89166259765625</v>
      </c>
      <c r="S24" s="1">
        <v>390.87872314453125</v>
      </c>
      <c r="T24" s="1">
        <v>-0.17183099687099457</v>
      </c>
      <c r="U24" s="1">
        <v>26.52882194519043</v>
      </c>
      <c r="V24" s="1">
        <v>-0.36099958419799805</v>
      </c>
      <c r="W24" s="1">
        <v>55.734375</v>
      </c>
      <c r="X24" s="1">
        <v>299.979736328125</v>
      </c>
      <c r="Y24" s="1">
        <v>51.338176727294922</v>
      </c>
      <c r="Z24" s="1">
        <v>0.32873979210853577</v>
      </c>
      <c r="AA24" s="1">
        <v>88.433364868164063</v>
      </c>
      <c r="AB24" s="1">
        <v>0.53502756357192993</v>
      </c>
      <c r="AC24" s="1">
        <v>1.1364222764968872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1.1028666776769298</v>
      </c>
      <c r="AL24">
        <f>(U24-T24)/(1000-U24)*AK24</f>
        <v>3.0249750650920709E-2</v>
      </c>
      <c r="AM24">
        <f>(P24+273.15)</f>
        <v>302.88251342773435</v>
      </c>
      <c r="AN24">
        <f>(O24+273.15)</f>
        <v>302.93992462158201</v>
      </c>
      <c r="AO24">
        <f>(Y24*AG24+Z24*AH24)*AI24</f>
        <v>8.2141080927675603</v>
      </c>
      <c r="AP24">
        <f>((AO24+0.00000010773*(AN24^4-AM24^4))-AL24*44100)/(L24*51.4+0.00000043092*AM24^3)</f>
        <v>-10.863500164700749</v>
      </c>
      <c r="AQ24">
        <f>0.61365*EXP(17.502*J24/(240.97+J24))</f>
        <v>4.1954279286125526</v>
      </c>
      <c r="AR24">
        <f>AQ24*1000/AA24</f>
        <v>47.441686006939484</v>
      </c>
      <c r="AS24">
        <f>(AR24-U24)</f>
        <v>20.912864061749055</v>
      </c>
      <c r="AT24">
        <f>IF(D24,P24,(O24+P24)/2)</f>
        <v>29.761219024658203</v>
      </c>
      <c r="AU24">
        <f>0.61365*EXP(17.502*AT24/(240.97+AT24))</f>
        <v>4.2023641290529516</v>
      </c>
      <c r="AV24">
        <f>IF(AS24&lt;&gt;0,(1000-(AR24+U24)/2)/AS24*AL24,0)</f>
        <v>1.3929682636662915</v>
      </c>
      <c r="AW24">
        <f>U24*AA24/1000</f>
        <v>2.3460329906015831</v>
      </c>
      <c r="AX24">
        <f>(AU24-AW24)</f>
        <v>1.8563311384513685</v>
      </c>
      <c r="AY24">
        <f>1/(1.6/F24+1.37/N24)</f>
        <v>0.91833948494945106</v>
      </c>
      <c r="AZ24">
        <f>G24*AA24*0.001</f>
        <v>33.625030918794479</v>
      </c>
      <c r="BA24">
        <f>G24/S24</f>
        <v>0.97275732832026085</v>
      </c>
      <c r="BB24">
        <f>(1-AL24*AA24/AQ24/F24)*100</f>
        <v>70.777435886878507</v>
      </c>
      <c r="BC24">
        <f>(S24-E24/(N24/1.35))</f>
        <v>391.53891945627123</v>
      </c>
      <c r="BD24">
        <f>E24*BB24/100/BC24</f>
        <v>-3.4054993650254359E-3</v>
      </c>
    </row>
    <row r="25" spans="1:56" x14ac:dyDescent="0.35">
      <c r="A25" s="1" t="s">
        <v>0</v>
      </c>
      <c r="B25" s="1" t="s">
        <v>3168</v>
      </c>
      <c r="K25" s="1">
        <v>2.72</v>
      </c>
    </row>
    <row r="26" spans="1:56" x14ac:dyDescent="0.35">
      <c r="A26" s="1" t="s">
        <v>0</v>
      </c>
      <c r="B26" s="1" t="s">
        <v>3167</v>
      </c>
      <c r="K26" s="1">
        <v>2.72</v>
      </c>
    </row>
    <row r="27" spans="1:56" x14ac:dyDescent="0.35">
      <c r="A27" s="1">
        <v>4</v>
      </c>
      <c r="B27" s="1" t="s">
        <v>3166</v>
      </c>
      <c r="C27" s="1">
        <v>1071.0000025033951</v>
      </c>
      <c r="D27" s="1">
        <v>0</v>
      </c>
      <c r="E27">
        <f>(R27-S27*(1000-T27)/(1000-U27))*AK27</f>
        <v>-1.3487212686711612</v>
      </c>
      <c r="F27">
        <f>IF(AV27&lt;&gt;0,1/(1/AV27-1/N27),0)</f>
        <v>1.9314338598281982</v>
      </c>
      <c r="G27">
        <f>((AY27-AL27/2)*S27-E27)/(AY27+AL27/2)</f>
        <v>379.10877359607429</v>
      </c>
      <c r="H27">
        <f>AL27*1000</f>
        <v>29.282480495688574</v>
      </c>
      <c r="I27">
        <f>(AQ27-AW27)</f>
        <v>1.9392321564364172</v>
      </c>
      <c r="J27">
        <f>(P27+AP27*D27)</f>
        <v>29.789844512939453</v>
      </c>
      <c r="K27" s="1">
        <v>2.72</v>
      </c>
      <c r="L27">
        <f>(K27*AE27+AF27)</f>
        <v>2.140174012184143</v>
      </c>
      <c r="M27" s="1">
        <v>0.5</v>
      </c>
      <c r="N27">
        <f>L27*(M27+1)*(M27+1)/(M27*M27+1)</f>
        <v>3.8523132219314578</v>
      </c>
      <c r="O27" s="1">
        <v>29.785337448120117</v>
      </c>
      <c r="P27" s="1">
        <v>29.789844512939453</v>
      </c>
      <c r="Q27" s="1">
        <v>29.919679641723633</v>
      </c>
      <c r="R27" s="1">
        <v>400.00286865234375</v>
      </c>
      <c r="S27" s="1">
        <v>390.85977172851563</v>
      </c>
      <c r="T27" s="1">
        <v>-0.16703647375106812</v>
      </c>
      <c r="U27" s="1">
        <v>25.669330596923828</v>
      </c>
      <c r="V27" s="1">
        <v>-0.3510245680809021</v>
      </c>
      <c r="W27" s="1">
        <v>53.943702697753906</v>
      </c>
      <c r="X27" s="1">
        <v>300.36663818359375</v>
      </c>
      <c r="Y27" s="1">
        <v>99.827239990234375</v>
      </c>
      <c r="Z27" s="1">
        <v>0.23444384336471558</v>
      </c>
      <c r="AA27" s="1">
        <v>88.434669494628906</v>
      </c>
      <c r="AB27" s="1">
        <v>0.44542795419692993</v>
      </c>
      <c r="AC27" s="1">
        <v>1.1249936819076538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1.1042891109690944</v>
      </c>
      <c r="AL27">
        <f>(U27-T27)/(1000-U27)*AK27</f>
        <v>2.9282480495688573E-2</v>
      </c>
      <c r="AM27">
        <f>(P27+273.15)</f>
        <v>302.93984451293943</v>
      </c>
      <c r="AN27">
        <f>(O27+273.15)</f>
        <v>302.93533744812009</v>
      </c>
      <c r="AO27">
        <f>(Y27*AG27+Z27*AH27)*AI27</f>
        <v>15.972358041427469</v>
      </c>
      <c r="AP27">
        <f>((AO27+0.00000010773*(AN27^4-AM27^4))-AL27*44100)/(L27*51.4+0.00000043092*AM27^3)</f>
        <v>-10.455687221773168</v>
      </c>
      <c r="AQ27">
        <f>0.61365*EXP(17.502*J27/(240.97+J27))</f>
        <v>4.2092909239237413</v>
      </c>
      <c r="AR27">
        <f>AQ27*1000/AA27</f>
        <v>47.59774586119071</v>
      </c>
      <c r="AS27">
        <f>(AR27-U27)</f>
        <v>21.928415264266881</v>
      </c>
      <c r="AT27">
        <f>IF(D27,P27,(O27+P27)/2)</f>
        <v>29.787590980529785</v>
      </c>
      <c r="AU27">
        <f>0.61365*EXP(17.502*AT27/(240.97+AT27))</f>
        <v>4.2087452535694121</v>
      </c>
      <c r="AV27">
        <f>IF(AS27&lt;&gt;0,(1000-(AR27+U27)/2)/AS27*AL27,0)</f>
        <v>1.2864477112022286</v>
      </c>
      <c r="AW27">
        <f>U27*AA27/1000</f>
        <v>2.270058767487324</v>
      </c>
      <c r="AX27">
        <f>(AU27-AW27)</f>
        <v>1.938686486082088</v>
      </c>
      <c r="AY27">
        <f>1/(1.6/F27+1.37/N27)</f>
        <v>0.84457278223117604</v>
      </c>
      <c r="AZ27">
        <f>G27*AA27*0.001</f>
        <v>33.526359095482931</v>
      </c>
      <c r="BA27">
        <f>G27/S27</f>
        <v>0.96993551400678968</v>
      </c>
      <c r="BB27">
        <f>(1-AL27*AA27/AQ27/F27)*100</f>
        <v>68.147638490827518</v>
      </c>
      <c r="BC27">
        <f>(S27-E27/(N27/1.35))</f>
        <v>391.33241598348957</v>
      </c>
      <c r="BD27">
        <f>E27*BB27/100/BC27</f>
        <v>-2.3486980809218302E-3</v>
      </c>
    </row>
    <row r="28" spans="1:56" x14ac:dyDescent="0.35">
      <c r="A28" s="1" t="s">
        <v>0</v>
      </c>
      <c r="B28" s="1" t="s">
        <v>3165</v>
      </c>
      <c r="K28" s="1">
        <v>2.72</v>
      </c>
    </row>
    <row r="29" spans="1:56" x14ac:dyDescent="0.35">
      <c r="A29" s="1" t="s">
        <v>0</v>
      </c>
      <c r="B29" s="1" t="s">
        <v>3164</v>
      </c>
      <c r="K29" s="1">
        <v>2.72</v>
      </c>
    </row>
    <row r="30" spans="1:56" x14ac:dyDescent="0.35">
      <c r="A30" s="1">
        <v>5</v>
      </c>
      <c r="B30" s="1" t="s">
        <v>3163</v>
      </c>
      <c r="C30" s="1">
        <v>1275.0000025033951</v>
      </c>
      <c r="D30" s="1">
        <v>0</v>
      </c>
      <c r="E30">
        <f>(R30-S30*(1000-T30)/(1000-U30))*AK30</f>
        <v>-0.80799494043403253</v>
      </c>
      <c r="F30">
        <f>IF(AV30&lt;&gt;0,1/(1/AV30-1/N30),0)</f>
        <v>1.7735854093732724</v>
      </c>
      <c r="G30">
        <f>((AY30-AL30/2)*S30-E30)/(AY30+AL30/2)</f>
        <v>377.9491580938938</v>
      </c>
      <c r="H30">
        <f>AL30*1000</f>
        <v>28.452918514695675</v>
      </c>
      <c r="I30">
        <f>(AQ30-AW30)</f>
        <v>1.9967753466929761</v>
      </c>
      <c r="J30">
        <f>(P30+AP30*D30)</f>
        <v>29.76817512512207</v>
      </c>
      <c r="K30" s="1">
        <v>2.72</v>
      </c>
      <c r="L30">
        <f>(K30*AE30+AF30)</f>
        <v>2.140174012184143</v>
      </c>
      <c r="M30" s="1">
        <v>0.5</v>
      </c>
      <c r="N30">
        <f>L30*(M30+1)*(M30+1)/(M30*M30+1)</f>
        <v>3.8523132219314578</v>
      </c>
      <c r="O30" s="1">
        <v>29.771873474121094</v>
      </c>
      <c r="P30" s="1">
        <v>29.76817512512207</v>
      </c>
      <c r="Q30" s="1">
        <v>29.915666580200195</v>
      </c>
      <c r="R30" s="1">
        <v>400.01956176757813</v>
      </c>
      <c r="S30" s="1">
        <v>390.68643188476563</v>
      </c>
      <c r="T30" s="1">
        <v>-0.15905420482158661</v>
      </c>
      <c r="U30" s="1">
        <v>24.959522247314453</v>
      </c>
      <c r="V30" s="1">
        <v>-0.33450654149055481</v>
      </c>
      <c r="W30" s="1">
        <v>52.492317199707031</v>
      </c>
      <c r="X30" s="1">
        <v>300.41619873046875</v>
      </c>
      <c r="Y30" s="1">
        <v>149.92349243164063</v>
      </c>
      <c r="Z30" s="1">
        <v>0.33528739213943481</v>
      </c>
      <c r="AA30" s="1">
        <v>88.434028625488281</v>
      </c>
      <c r="AB30" s="1">
        <v>0.33454844355583191</v>
      </c>
      <c r="AC30" s="1">
        <v>1.1277687549591064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1.1044713188620172</v>
      </c>
      <c r="AL30">
        <f>(U30-T30)/(1000-U30)*AK30</f>
        <v>2.8452918514695676E-2</v>
      </c>
      <c r="AM30">
        <f>(P30+273.15)</f>
        <v>302.91817512512205</v>
      </c>
      <c r="AN30">
        <f>(O30+273.15)</f>
        <v>302.92187347412107</v>
      </c>
      <c r="AO30">
        <f>(Y30*AG30+Z30*AH30)*AI30</f>
        <v>23.987758252894309</v>
      </c>
      <c r="AP30">
        <f>((AO30+0.00000010773*(AN30^4-AM30^4))-AL30*44100)/(L30*51.4+0.00000043092*AM30^3)</f>
        <v>-10.089483433825695</v>
      </c>
      <c r="AQ30">
        <f>0.61365*EXP(17.502*J30/(240.97+J30))</f>
        <v>4.2040464515904938</v>
      </c>
      <c r="AR30">
        <f>AQ30*1000/AA30</f>
        <v>47.538787013699526</v>
      </c>
      <c r="AS30">
        <f>(AR30-U30)</f>
        <v>22.579264766385073</v>
      </c>
      <c r="AT30">
        <f>IF(D30,P30,(O30+P30)/2)</f>
        <v>29.770024299621582</v>
      </c>
      <c r="AU30">
        <f>0.61365*EXP(17.502*AT30/(240.97+AT30))</f>
        <v>4.2044937704428573</v>
      </c>
      <c r="AV30">
        <f>IF(AS30&lt;&gt;0,(1000-(AR30+U30)/2)/AS30*AL30,0)</f>
        <v>1.2144560310303418</v>
      </c>
      <c r="AW30">
        <f>U30*AA30/1000</f>
        <v>2.2072711048975178</v>
      </c>
      <c r="AX30">
        <f>(AU30-AW30)</f>
        <v>1.9972226655453396</v>
      </c>
      <c r="AY30">
        <f>1/(1.6/F30+1.37/N30)</f>
        <v>0.79506557921385335</v>
      </c>
      <c r="AZ30">
        <f>G30*AA30*0.001</f>
        <v>33.423566665854601</v>
      </c>
      <c r="BA30">
        <f>G30/S30</f>
        <v>0.96739770631546085</v>
      </c>
      <c r="BB30">
        <f>(1-AL30*AA30/AQ30/F30)*100</f>
        <v>66.253664757004287</v>
      </c>
      <c r="BC30">
        <f>(S30-E30/(N30/1.35))</f>
        <v>390.96958465733252</v>
      </c>
      <c r="BD30">
        <f>E30*BB30/100/BC30</f>
        <v>-1.3692273775155941E-3</v>
      </c>
    </row>
    <row r="31" spans="1:56" x14ac:dyDescent="0.35">
      <c r="A31" s="1" t="s">
        <v>0</v>
      </c>
      <c r="B31" s="1" t="s">
        <v>3162</v>
      </c>
      <c r="K31" s="1">
        <v>2.72</v>
      </c>
    </row>
    <row r="32" spans="1:56" x14ac:dyDescent="0.35">
      <c r="A32" s="1" t="s">
        <v>0</v>
      </c>
      <c r="B32" s="1" t="s">
        <v>3161</v>
      </c>
      <c r="K32" s="1">
        <v>2.72</v>
      </c>
    </row>
    <row r="33" spans="1:56" x14ac:dyDescent="0.35">
      <c r="A33" s="1">
        <v>6</v>
      </c>
      <c r="B33" s="1" t="s">
        <v>3160</v>
      </c>
      <c r="C33" s="1">
        <v>1479.0000025033951</v>
      </c>
      <c r="D33" s="1">
        <v>0</v>
      </c>
      <c r="E33">
        <f>(R33-S33*(1000-T33)/(1000-U33))*AK33</f>
        <v>-0.41737040991498975</v>
      </c>
      <c r="F33">
        <f>IF(AV33&lt;&gt;0,1/(1/AV33-1/N33),0)</f>
        <v>1.638199445046447</v>
      </c>
      <c r="G33">
        <f>((AY33-AL33/2)*S33-E33)/(AY33+AL33/2)</f>
        <v>376.93444001792972</v>
      </c>
      <c r="H33">
        <f>AL33*1000</f>
        <v>27.803817180136658</v>
      </c>
      <c r="I33">
        <f>(AQ33-AW33)</f>
        <v>2.0620935538393796</v>
      </c>
      <c r="J33">
        <f>(P33+AP33*D33)</f>
        <v>29.835243225097656</v>
      </c>
      <c r="K33" s="1">
        <v>2.72</v>
      </c>
      <c r="L33">
        <f>(K33*AE33+AF33)</f>
        <v>2.140174012184143</v>
      </c>
      <c r="M33" s="1">
        <v>0.5</v>
      </c>
      <c r="N33">
        <f>L33*(M33+1)*(M33+1)/(M33*M33+1)</f>
        <v>3.8523132219314578</v>
      </c>
      <c r="O33" s="1">
        <v>29.826231002807617</v>
      </c>
      <c r="P33" s="1">
        <v>29.835243225097656</v>
      </c>
      <c r="Q33" s="1">
        <v>29.947908401489258</v>
      </c>
      <c r="R33" s="1">
        <v>400.04641723632813</v>
      </c>
      <c r="S33" s="1">
        <v>390.59429931640625</v>
      </c>
      <c r="T33" s="1">
        <v>-0.14831371605396271</v>
      </c>
      <c r="U33" s="1">
        <v>24.404041290283203</v>
      </c>
      <c r="V33" s="1">
        <v>-0.31095248460769653</v>
      </c>
      <c r="W33" s="1">
        <v>51.165172576904297</v>
      </c>
      <c r="X33" s="1">
        <v>300.50393676757813</v>
      </c>
      <c r="Y33" s="1">
        <v>300.010986328125</v>
      </c>
      <c r="Z33" s="1">
        <v>0.21740938723087311</v>
      </c>
      <c r="AA33" s="1">
        <v>88.436309814453125</v>
      </c>
      <c r="AB33" s="1">
        <v>-5.2577715367078781E-2</v>
      </c>
      <c r="AC33" s="1">
        <v>1.1087589263916016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1.1047938851749193</v>
      </c>
      <c r="AL33">
        <f>(U33-T33)/(1000-U33)*AK33</f>
        <v>2.7803817180136657E-2</v>
      </c>
      <c r="AM33">
        <f>(P33+273.15)</f>
        <v>302.98524322509763</v>
      </c>
      <c r="AN33">
        <f>(O33+273.15)</f>
        <v>302.97623100280759</v>
      </c>
      <c r="AO33">
        <f>(Y33*AG33+Z33*AH33)*AI33</f>
        <v>48.001756739577104</v>
      </c>
      <c r="AP33">
        <f>((AO33+0.00000010773*(AN33^4-AM33^4))-AL33*44100)/(L33*51.4+0.00000043092*AM33^3)</f>
        <v>-9.6585702907983304</v>
      </c>
      <c r="AQ33">
        <f>0.61365*EXP(17.502*J33/(240.97+J33))</f>
        <v>4.2202969101115713</v>
      </c>
      <c r="AR33">
        <f>AQ33*1000/AA33</f>
        <v>47.721314005142368</v>
      </c>
      <c r="AS33">
        <f>(AR33-U33)</f>
        <v>23.317272714859165</v>
      </c>
      <c r="AT33">
        <f>IF(D33,P33,(O33+P33)/2)</f>
        <v>29.830737113952637</v>
      </c>
      <c r="AU33">
        <f>0.61365*EXP(17.502*AT33/(240.97+AT33))</f>
        <v>4.2192033758865319</v>
      </c>
      <c r="AV33">
        <f>IF(AS33&lt;&gt;0,(1000-(AR33+U33)/2)/AS33*AL33,0)</f>
        <v>1.1494113145880118</v>
      </c>
      <c r="AW33">
        <f>U33*AA33/1000</f>
        <v>2.1582033562721916</v>
      </c>
      <c r="AX33">
        <f>(AU33-AW33)</f>
        <v>2.0610000196143403</v>
      </c>
      <c r="AY33">
        <f>1/(1.6/F33+1.37/N33)</f>
        <v>0.75057463920618783</v>
      </c>
      <c r="AZ33">
        <f>G33*AA33*0.001</f>
        <v>33.33469091716303</v>
      </c>
      <c r="BA33">
        <f>G33/S33</f>
        <v>0.96502801161618801</v>
      </c>
      <c r="BB33">
        <f>(1-AL33*AA33/AQ33/F33)*100</f>
        <v>64.434799918315179</v>
      </c>
      <c r="BC33">
        <f>(S33-E33/(N33/1.35))</f>
        <v>390.74056209955108</v>
      </c>
      <c r="BD33">
        <f>E33*BB33/100/BC33</f>
        <v>-6.8826176402555909E-4</v>
      </c>
    </row>
    <row r="34" spans="1:56" x14ac:dyDescent="0.35">
      <c r="A34" s="1" t="s">
        <v>0</v>
      </c>
      <c r="B34" s="1" t="s">
        <v>3159</v>
      </c>
      <c r="K34" s="1">
        <v>2.72</v>
      </c>
    </row>
    <row r="35" spans="1:56" x14ac:dyDescent="0.35">
      <c r="A35" s="1" t="s">
        <v>0</v>
      </c>
      <c r="B35" s="1" t="s">
        <v>2507</v>
      </c>
      <c r="K35" s="1">
        <v>2.72</v>
      </c>
    </row>
    <row r="36" spans="1:56" x14ac:dyDescent="0.35">
      <c r="A36" s="1">
        <v>7</v>
      </c>
      <c r="B36" s="1" t="s">
        <v>3158</v>
      </c>
      <c r="C36" s="1">
        <v>1682.500002514571</v>
      </c>
      <c r="D36" s="1">
        <v>0</v>
      </c>
      <c r="E36">
        <f>(R36-S36*(1000-T36)/(1000-U36))*AK36</f>
        <v>-0.10520508408127083</v>
      </c>
      <c r="F36">
        <f>IF(AV36&lt;&gt;0,1/(1/AV36-1/N36),0)</f>
        <v>1.5155100724231552</v>
      </c>
      <c r="G36">
        <f>((AY36-AL36/2)*S36-E36)/(AY36+AL36/2)</f>
        <v>375.92431080750004</v>
      </c>
      <c r="H36">
        <f>AL36*1000</f>
        <v>27.177289657754024</v>
      </c>
      <c r="I36">
        <f>(AQ36-AW36)</f>
        <v>2.1303951202206775</v>
      </c>
      <c r="J36">
        <f>(P36+AP36*D36)</f>
        <v>29.923360824584961</v>
      </c>
      <c r="K36" s="1">
        <v>2.72</v>
      </c>
      <c r="L36">
        <f>(K36*AE36+AF36)</f>
        <v>2.140174012184143</v>
      </c>
      <c r="M36" s="1">
        <v>0.5</v>
      </c>
      <c r="N36">
        <f>L36*(M36+1)*(M36+1)/(M36*M36+1)</f>
        <v>3.8523132219314578</v>
      </c>
      <c r="O36" s="1">
        <v>29.903816223144531</v>
      </c>
      <c r="P36" s="1">
        <v>29.923360824584961</v>
      </c>
      <c r="Q36" s="1">
        <v>30.006916046142578</v>
      </c>
      <c r="R36" s="1">
        <v>399.98458862304688</v>
      </c>
      <c r="S36" s="1">
        <v>390.47439575195313</v>
      </c>
      <c r="T36" s="1">
        <v>-0.13755431771278381</v>
      </c>
      <c r="U36" s="1">
        <v>23.874504089355469</v>
      </c>
      <c r="V36" s="1">
        <v>-0.28710576891899109</v>
      </c>
      <c r="W36" s="1">
        <v>49.831283569335938</v>
      </c>
      <c r="X36" s="1">
        <v>300.50473022460938</v>
      </c>
      <c r="Y36" s="1">
        <v>500.912109375</v>
      </c>
      <c r="Z36" s="1">
        <v>0.13358774781227112</v>
      </c>
      <c r="AA36" s="1">
        <v>88.434745788574219</v>
      </c>
      <c r="AB36" s="1">
        <v>8.5703562945127487E-3</v>
      </c>
      <c r="AC36" s="1">
        <v>1.1027166843414307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1.1047968022963577</v>
      </c>
      <c r="AL36">
        <f>(U36-T36)/(1000-U36)*AK36</f>
        <v>2.7177289657754025E-2</v>
      </c>
      <c r="AM36">
        <f>(P36+273.15)</f>
        <v>303.07336082458494</v>
      </c>
      <c r="AN36">
        <f>(O36+273.15)</f>
        <v>303.05381622314451</v>
      </c>
      <c r="AO36">
        <f>(Y36*AG36+Z36*AH36)*AI36</f>
        <v>80.145935708598699</v>
      </c>
      <c r="AP36">
        <f>((AO36+0.00000010773*(AN36^4-AM36^4))-AL36*44100)/(L36*51.4+0.00000043092*AM36^3)</f>
        <v>-9.168831421119874</v>
      </c>
      <c r="AQ36">
        <f>0.61365*EXP(17.502*J36/(240.97+J36))</f>
        <v>4.2417308201911039</v>
      </c>
      <c r="AR36">
        <f>AQ36*1000/AA36</f>
        <v>47.964527769798103</v>
      </c>
      <c r="AS36">
        <f>(AR36-U36)</f>
        <v>24.090023680442634</v>
      </c>
      <c r="AT36">
        <f>IF(D36,P36,(O36+P36)/2)</f>
        <v>29.913588523864746</v>
      </c>
      <c r="AU36">
        <f>0.61365*EXP(17.502*AT36/(240.97+AT36))</f>
        <v>4.2393491173526554</v>
      </c>
      <c r="AV36">
        <f>IF(AS36&lt;&gt;0,(1000-(AR36+U36)/2)/AS36*AL36,0)</f>
        <v>1.0876325783872447</v>
      </c>
      <c r="AW36">
        <f>U36*AA36/1000</f>
        <v>2.1113356999704265</v>
      </c>
      <c r="AX36">
        <f>(AU36-AW36)</f>
        <v>2.1280134173822289</v>
      </c>
      <c r="AY36">
        <f>1/(1.6/F36+1.37/N36)</f>
        <v>0.70852608600034461</v>
      </c>
      <c r="AZ36">
        <f>G36*AA36*0.001</f>
        <v>33.244770862006227</v>
      </c>
      <c r="BA36">
        <f>G36/S36</f>
        <v>0.96273741606941121</v>
      </c>
      <c r="BB36">
        <f>(1-AL36*AA36/AQ36/F36)*100</f>
        <v>62.612438278891105</v>
      </c>
      <c r="BC36">
        <f>(S36-E36/(N36/1.35))</f>
        <v>390.51126369475207</v>
      </c>
      <c r="BD36">
        <f>E36*BB36/100/BC36</f>
        <v>-1.6868007266528022E-4</v>
      </c>
    </row>
    <row r="37" spans="1:56" x14ac:dyDescent="0.35">
      <c r="A37" s="1" t="s">
        <v>0</v>
      </c>
      <c r="B37" s="1" t="s">
        <v>3157</v>
      </c>
      <c r="K37" s="1">
        <v>2.72</v>
      </c>
    </row>
    <row r="38" spans="1:56" x14ac:dyDescent="0.35">
      <c r="A38" s="1" t="s">
        <v>0</v>
      </c>
      <c r="B38" s="1" t="s">
        <v>3156</v>
      </c>
      <c r="K38" s="1">
        <v>2.72</v>
      </c>
    </row>
    <row r="39" spans="1:56" x14ac:dyDescent="0.35">
      <c r="A39" s="1">
        <v>8</v>
      </c>
      <c r="B39" s="1" t="s">
        <v>2503</v>
      </c>
      <c r="C39" s="1">
        <v>1885.500002514571</v>
      </c>
      <c r="D39" s="1">
        <v>0</v>
      </c>
      <c r="E39">
        <f>(R39-S39*(1000-T39)/(1000-U39))*AK39</f>
        <v>5.9316548575203187E-2</v>
      </c>
      <c r="F39">
        <f>IF(AV39&lt;&gt;0,1/(1/AV39-1/N39),0)</f>
        <v>1.3990442140093402</v>
      </c>
      <c r="G39">
        <f>((AY39-AL39/2)*S39-E39)/(AY39+AL39/2)</f>
        <v>375.36453682672573</v>
      </c>
      <c r="H39">
        <f>AL39*1000</f>
        <v>26.386006704499895</v>
      </c>
      <c r="I39">
        <f>(AQ39-AW39)</f>
        <v>2.1925981415015343</v>
      </c>
      <c r="J39">
        <f>(P39+AP39*D39)</f>
        <v>29.941238403320313</v>
      </c>
      <c r="K39" s="1">
        <v>2.72</v>
      </c>
      <c r="L39">
        <f>(K39*AE39+AF39)</f>
        <v>2.140174012184143</v>
      </c>
      <c r="M39" s="1">
        <v>0.5</v>
      </c>
      <c r="N39">
        <f>L39*(M39+1)*(M39+1)/(M39*M39+1)</f>
        <v>3.8523132219314578</v>
      </c>
      <c r="O39" s="1">
        <v>30.004554748535156</v>
      </c>
      <c r="P39" s="1">
        <v>29.941238403320313</v>
      </c>
      <c r="Q39" s="1">
        <v>30.086496353149414</v>
      </c>
      <c r="R39" s="1">
        <v>399.99365234375</v>
      </c>
      <c r="S39" s="1">
        <v>390.60421752929688</v>
      </c>
      <c r="T39" s="1">
        <v>-0.1249680370092392</v>
      </c>
      <c r="U39" s="1">
        <v>23.220718383789063</v>
      </c>
      <c r="V39" s="1">
        <v>-0.25932678580284119</v>
      </c>
      <c r="W39" s="1">
        <v>48.186355590820313</v>
      </c>
      <c r="X39" s="1">
        <v>300.28411865234375</v>
      </c>
      <c r="Y39" s="1">
        <v>750.74493408203125</v>
      </c>
      <c r="Z39" s="1">
        <v>0.12835091352462769</v>
      </c>
      <c r="AA39" s="1">
        <v>88.433647155761719</v>
      </c>
      <c r="AB39" s="1">
        <v>0.14236705005168915</v>
      </c>
      <c r="AC39" s="1">
        <v>1.1030001640319824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1.1039857303394989</v>
      </c>
      <c r="AL39">
        <f>(U39-T39)/(1000-U39)*AK39</f>
        <v>2.6386006704499896E-2</v>
      </c>
      <c r="AM39">
        <f>(P39+273.15)</f>
        <v>303.09123840332029</v>
      </c>
      <c r="AN39">
        <f>(O39+273.15)</f>
        <v>303.15455474853513</v>
      </c>
      <c r="AO39">
        <f>(Y39*AG39+Z39*AH39)*AI39</f>
        <v>120.11918676825189</v>
      </c>
      <c r="AP39">
        <f>((AO39+0.00000010773*(AN39^4-AM39^4))-AL39*44100)/(L39*51.4+0.00000043092*AM39^3)</f>
        <v>-8.5468585958195007</v>
      </c>
      <c r="AQ39">
        <f>0.61365*EXP(17.502*J39/(240.97+J39))</f>
        <v>4.246090957756846</v>
      </c>
      <c r="AR39">
        <f>AQ39*1000/AA39</f>
        <v>48.014427701687303</v>
      </c>
      <c r="AS39">
        <f>(AR39-U39)</f>
        <v>24.793709317898241</v>
      </c>
      <c r="AT39">
        <f>IF(D39,P39,(O39+P39)/2)</f>
        <v>29.972896575927734</v>
      </c>
      <c r="AU39">
        <f>0.61365*EXP(17.502*AT39/(240.97+AT39))</f>
        <v>4.25382160847757</v>
      </c>
      <c r="AV39">
        <f>IF(AS39&lt;&gt;0,(1000-(AR39+U39)/2)/AS39*AL39,0)</f>
        <v>1.0263168313031292</v>
      </c>
      <c r="AW39">
        <f>U39*AA39/1000</f>
        <v>2.0534928162553117</v>
      </c>
      <c r="AX39">
        <f>(AU39-AW39)</f>
        <v>2.2003287922222583</v>
      </c>
      <c r="AY39">
        <f>1/(1.6/F39+1.37/N39)</f>
        <v>0.666991985652164</v>
      </c>
      <c r="AZ39">
        <f>G39*AA39*0.001</f>
        <v>33.194855004520583</v>
      </c>
      <c r="BA39">
        <f>G39/S39</f>
        <v>0.96098434164646951</v>
      </c>
      <c r="BB39">
        <f>(1-AL39*AA39/AQ39/F39)*100</f>
        <v>60.720091090181128</v>
      </c>
      <c r="BC39">
        <f>(S39-E39/(N39/1.35))</f>
        <v>390.58343070954385</v>
      </c>
      <c r="BD39">
        <f>E39*BB39/100/BC39</f>
        <v>9.2213492674242216E-5</v>
      </c>
    </row>
    <row r="40" spans="1:56" x14ac:dyDescent="0.35">
      <c r="A40" s="1" t="s">
        <v>0</v>
      </c>
      <c r="B40" s="1" t="s">
        <v>3155</v>
      </c>
      <c r="K40" s="1">
        <v>2.72</v>
      </c>
    </row>
    <row r="41" spans="1:56" x14ac:dyDescent="0.35">
      <c r="A41" s="1" t="s">
        <v>0</v>
      </c>
      <c r="B41" s="1" t="s">
        <v>3154</v>
      </c>
      <c r="K41" s="1">
        <v>2.72</v>
      </c>
    </row>
    <row r="42" spans="1:56" x14ac:dyDescent="0.35">
      <c r="A42" s="1">
        <v>9</v>
      </c>
      <c r="B42" s="1" t="s">
        <v>3153</v>
      </c>
      <c r="C42" s="1">
        <v>2089.0000025257468</v>
      </c>
      <c r="D42" s="1">
        <v>0</v>
      </c>
      <c r="E42">
        <f>(R42-S42*(1000-T42)/(1000-U42))*AK42</f>
        <v>0.13362203761554728</v>
      </c>
      <c r="F42">
        <f>IF(AV42&lt;&gt;0,1/(1/AV42-1/N42),0)</f>
        <v>1.2003581154597271</v>
      </c>
      <c r="G42">
        <f>((AY42-AL42/2)*S42-E42)/(AY42+AL42/2)</f>
        <v>374.83166986895924</v>
      </c>
      <c r="H42">
        <f>AL42*1000</f>
        <v>24.902879030682712</v>
      </c>
      <c r="I42">
        <f>(AQ42-AW42)</f>
        <v>2.3218484829132833</v>
      </c>
      <c r="J42">
        <f>(P42+AP42*D42)</f>
        <v>30.005241394042969</v>
      </c>
      <c r="K42" s="1">
        <v>2.72</v>
      </c>
      <c r="L42">
        <f>(K42*AE42+AF42)</f>
        <v>2.140174012184143</v>
      </c>
      <c r="M42" s="1">
        <v>0.5</v>
      </c>
      <c r="N42">
        <f>L42*(M42+1)*(M42+1)/(M42*M42+1)</f>
        <v>3.8523132219314578</v>
      </c>
      <c r="O42" s="1">
        <v>30.089221954345703</v>
      </c>
      <c r="P42" s="1">
        <v>30.005241394042969</v>
      </c>
      <c r="Q42" s="1">
        <v>30.167587280273438</v>
      </c>
      <c r="R42" s="1">
        <v>400.10104370117188</v>
      </c>
      <c r="S42" s="1">
        <v>391.16238403320313</v>
      </c>
      <c r="T42" s="1">
        <v>-0.11075829714536667</v>
      </c>
      <c r="U42" s="1">
        <v>21.937040328979492</v>
      </c>
      <c r="V42" s="1">
        <v>-0.22871445119380951</v>
      </c>
      <c r="W42" s="1">
        <v>45.299705505371094</v>
      </c>
      <c r="X42" s="1">
        <v>300.48309326171875</v>
      </c>
      <c r="Y42" s="1">
        <v>1001.3020629882813</v>
      </c>
      <c r="Z42" s="1">
        <v>0.25277251005172729</v>
      </c>
      <c r="AA42" s="1">
        <v>88.429618835449219</v>
      </c>
      <c r="AB42" s="1">
        <v>0.36236217617988586</v>
      </c>
      <c r="AC42" s="1">
        <v>1.1021773815155029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1.1047172546386717</v>
      </c>
      <c r="AL42">
        <f>(U42-T42)/(1000-U42)*AK42</f>
        <v>2.4902879030682713E-2</v>
      </c>
      <c r="AM42">
        <f>(P42+273.15)</f>
        <v>303.15524139404295</v>
      </c>
      <c r="AN42">
        <f>(O42+273.15)</f>
        <v>303.23922195434568</v>
      </c>
      <c r="AO42">
        <f>(Y42*AG42+Z42*AH42)*AI42</f>
        <v>160.20832649718977</v>
      </c>
      <c r="AP42">
        <f>((AO42+0.00000010773*(AN42^4-AM42^4))-AL42*44100)/(L42*51.4+0.00000043092*AM42^3)</f>
        <v>-7.6796498710038685</v>
      </c>
      <c r="AQ42">
        <f>0.61365*EXP(17.502*J42/(240.97+J42))</f>
        <v>4.2617325975828173</v>
      </c>
      <c r="AR42">
        <f>AQ42*1000/AA42</f>
        <v>48.193497311269596</v>
      </c>
      <c r="AS42">
        <f>(AR42-U42)</f>
        <v>26.256456982290103</v>
      </c>
      <c r="AT42">
        <f>IF(D42,P42,(O42+P42)/2)</f>
        <v>30.047231674194336</v>
      </c>
      <c r="AU42">
        <f>0.61365*EXP(17.502*AT42/(240.97+AT42))</f>
        <v>4.2720218269255597</v>
      </c>
      <c r="AV42">
        <f>IF(AS42&lt;&gt;0,(1000-(AR42+U42)/2)/AS42*AL42,0)</f>
        <v>0.91519022917999582</v>
      </c>
      <c r="AW42">
        <f>U42*AA42/1000</f>
        <v>1.939884114669534</v>
      </c>
      <c r="AX42">
        <f>(AU42-AW42)</f>
        <v>2.3321377122560256</v>
      </c>
      <c r="AY42">
        <f>1/(1.6/F42+1.37/N42)</f>
        <v>0.592218476890916</v>
      </c>
      <c r="AZ42">
        <f>G42*AA42*0.001</f>
        <v>33.146221693967007</v>
      </c>
      <c r="BA42">
        <f>G42/S42</f>
        <v>0.95825080623586323</v>
      </c>
      <c r="BB42">
        <f>(1-AL42*AA42/AQ42/F42)*100</f>
        <v>56.952267280469826</v>
      </c>
      <c r="BC42">
        <f>(S42-E42/(N42/1.35))</f>
        <v>391.11555768747559</v>
      </c>
      <c r="BD42">
        <f>E42*BB42/100/BC42</f>
        <v>1.945736458512996E-4</v>
      </c>
    </row>
    <row r="43" spans="1:56" x14ac:dyDescent="0.35">
      <c r="A43" s="1" t="s">
        <v>0</v>
      </c>
      <c r="B43" s="1" t="s">
        <v>3152</v>
      </c>
      <c r="K43" s="1">
        <v>2.72</v>
      </c>
    </row>
    <row r="44" spans="1:56" x14ac:dyDescent="0.35">
      <c r="A44" s="1" t="s">
        <v>0</v>
      </c>
      <c r="B44" s="1" t="s">
        <v>3151</v>
      </c>
      <c r="K44" s="1">
        <v>2.72</v>
      </c>
    </row>
    <row r="45" spans="1:56" x14ac:dyDescent="0.35">
      <c r="A45" s="1">
        <v>10</v>
      </c>
      <c r="B45" s="1" t="s">
        <v>3150</v>
      </c>
      <c r="C45" s="1">
        <v>2292.0000025257468</v>
      </c>
      <c r="D45" s="1">
        <v>0</v>
      </c>
      <c r="E45">
        <f>(R45-S45*(1000-T45)/(1000-U45))*AK45</f>
        <v>-0.24000869008323508</v>
      </c>
      <c r="F45">
        <f>IF(AV45&lt;&gt;0,1/(1/AV45-1/N45),0)</f>
        <v>0.95851571285540094</v>
      </c>
      <c r="G45">
        <f>((AY45-AL45/2)*S45-E45)/(AY45+AL45/2)</f>
        <v>375.20073705927933</v>
      </c>
      <c r="H45">
        <f>AL45*1000</f>
        <v>22.593459072810742</v>
      </c>
      <c r="I45">
        <f>(AQ45-AW45)</f>
        <v>2.5140338692566928</v>
      </c>
      <c r="J45">
        <f>(P45+AP45*D45)</f>
        <v>30.071014404296875</v>
      </c>
      <c r="K45" s="1">
        <v>2.72</v>
      </c>
      <c r="L45">
        <f>(K45*AE45+AF45)</f>
        <v>2.140174012184143</v>
      </c>
      <c r="M45" s="1">
        <v>0.5</v>
      </c>
      <c r="N45">
        <f>L45*(M45+1)*(M45+1)/(M45*M45+1)</f>
        <v>3.8523132219314578</v>
      </c>
      <c r="O45" s="1">
        <v>30.179376602172852</v>
      </c>
      <c r="P45" s="1">
        <v>30.071014404296875</v>
      </c>
      <c r="Q45" s="1">
        <v>30.247886657714844</v>
      </c>
      <c r="R45" s="1">
        <v>400.07492065429688</v>
      </c>
      <c r="S45" s="1">
        <v>392.270263671875</v>
      </c>
      <c r="T45" s="1">
        <v>-9.5334529876708984E-2</v>
      </c>
      <c r="U45" s="1">
        <v>19.946676254272461</v>
      </c>
      <c r="V45" s="1">
        <v>-0.19584301114082336</v>
      </c>
      <c r="W45" s="1">
        <v>40.97589111328125</v>
      </c>
      <c r="X45" s="1">
        <v>300.51077270507813</v>
      </c>
      <c r="Y45" s="1">
        <v>1251.19921875</v>
      </c>
      <c r="Z45" s="1">
        <v>0.37588998675346375</v>
      </c>
      <c r="AA45" s="1">
        <v>88.427024841308594</v>
      </c>
      <c r="AB45" s="1">
        <v>0.57737988233566284</v>
      </c>
      <c r="AC45" s="1">
        <v>1.0903458595275879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1.1048190172980812</v>
      </c>
      <c r="AL45">
        <f>(U45-T45)/(1000-U45)*AK45</f>
        <v>2.2593459072810743E-2</v>
      </c>
      <c r="AM45">
        <f>(P45+273.15)</f>
        <v>303.22101440429685</v>
      </c>
      <c r="AN45">
        <f>(O45+273.15)</f>
        <v>303.32937660217283</v>
      </c>
      <c r="AO45">
        <f>(Y45*AG45+Z45*AH45)*AI45</f>
        <v>200.1918705253629</v>
      </c>
      <c r="AP45">
        <f>((AO45+0.00000010773*(AN45^4-AM45^4))-AL45*44100)/(L45*51.4+0.00000043092*AM45^3)</f>
        <v>-6.514394267630399</v>
      </c>
      <c r="AQ45">
        <f>0.61365*EXP(17.502*J45/(240.97+J45))</f>
        <v>4.2778591058947839</v>
      </c>
      <c r="AR45">
        <f>AQ45*1000/AA45</f>
        <v>48.377281872502699</v>
      </c>
      <c r="AS45">
        <f>(AR45-U45)</f>
        <v>28.430605618230238</v>
      </c>
      <c r="AT45">
        <f>IF(D45,P45,(O45+P45)/2)</f>
        <v>30.125195503234863</v>
      </c>
      <c r="AU45">
        <f>0.61365*EXP(17.502*AT45/(240.97+AT45))</f>
        <v>4.2911833807302342</v>
      </c>
      <c r="AV45">
        <f>IF(AS45&lt;&gt;0,(1000-(AR45+U45)/2)/AS45*AL45,0)</f>
        <v>0.76753981571899565</v>
      </c>
      <c r="AW45">
        <f>U45*AA45/1000</f>
        <v>1.7638252366380911</v>
      </c>
      <c r="AX45">
        <f>(AU45-AW45)</f>
        <v>2.5273581440921431</v>
      </c>
      <c r="AY45">
        <f>1/(1.6/F45+1.37/N45)</f>
        <v>0.49385690789986786</v>
      </c>
      <c r="AZ45">
        <f>G45*AA45*0.001</f>
        <v>33.177884896418192</v>
      </c>
      <c r="BA45">
        <f>G45/S45</f>
        <v>0.95648529038929664</v>
      </c>
      <c r="BB45">
        <f>(1-AL45*AA45/AQ45/F45)*100</f>
        <v>51.276101847116792</v>
      </c>
      <c r="BC45">
        <f>(S45-E45/(N45/1.35))</f>
        <v>392.35437202780196</v>
      </c>
      <c r="BD45">
        <f>E45*BB45/100/BC45</f>
        <v>-3.136631299224826E-4</v>
      </c>
    </row>
    <row r="46" spans="1:56" x14ac:dyDescent="0.35">
      <c r="A46" s="1" t="s">
        <v>0</v>
      </c>
      <c r="B46" s="1" t="s">
        <v>3149</v>
      </c>
      <c r="K46" s="1">
        <v>2.72</v>
      </c>
    </row>
    <row r="47" spans="1:56" x14ac:dyDescent="0.35">
      <c r="A47" s="1" t="s">
        <v>0</v>
      </c>
      <c r="B47" s="1" t="s">
        <v>3148</v>
      </c>
      <c r="K47" s="1">
        <v>2.72</v>
      </c>
    </row>
    <row r="48" spans="1:56" x14ac:dyDescent="0.35">
      <c r="A48" s="1">
        <v>11</v>
      </c>
      <c r="B48" s="1" t="s">
        <v>3147</v>
      </c>
      <c r="C48" s="1">
        <v>2495.0000025257468</v>
      </c>
      <c r="D48" s="1">
        <v>0</v>
      </c>
      <c r="E48">
        <f>(R48-S48*(1000-T48)/(1000-U48))*AK48</f>
        <v>-0.68118402548933854</v>
      </c>
      <c r="F48">
        <f>IF(AV48&lt;&gt;0,1/(1/AV48-1/N48),0)</f>
        <v>0.7797475958782234</v>
      </c>
      <c r="G48">
        <f>((AY48-AL48/2)*S48-E48)/(AY48+AL48/2)</f>
        <v>376.08684673169461</v>
      </c>
      <c r="H48">
        <f>AL48*1000</f>
        <v>20.444988719239145</v>
      </c>
      <c r="I48">
        <f>(AQ48-AW48)</f>
        <v>2.694888668773971</v>
      </c>
      <c r="J48">
        <f>(P48+AP48*D48)</f>
        <v>30.13892936706543</v>
      </c>
      <c r="K48" s="1">
        <v>2.72</v>
      </c>
      <c r="L48">
        <f>(K48*AE48+AF48)</f>
        <v>2.140174012184143</v>
      </c>
      <c r="M48" s="1">
        <v>0.5</v>
      </c>
      <c r="N48">
        <f>L48*(M48+1)*(M48+1)/(M48*M48+1)</f>
        <v>3.8523132219314578</v>
      </c>
      <c r="O48" s="1">
        <v>30.283147811889648</v>
      </c>
      <c r="P48" s="1">
        <v>30.13892936706543</v>
      </c>
      <c r="Q48" s="1">
        <v>30.332063674926758</v>
      </c>
      <c r="R48" s="1">
        <v>400.04791259765625</v>
      </c>
      <c r="S48" s="1">
        <v>393.3846435546875</v>
      </c>
      <c r="T48" s="1">
        <v>-8.0145969986915588E-2</v>
      </c>
      <c r="U48" s="1">
        <v>18.090723037719727</v>
      </c>
      <c r="V48" s="1">
        <v>-0.16366167366504669</v>
      </c>
      <c r="W48" s="1">
        <v>36.942070007324219</v>
      </c>
      <c r="X48" s="1">
        <v>300.50482177734375</v>
      </c>
      <c r="Y48" s="1">
        <v>1601.47216796875</v>
      </c>
      <c r="Z48" s="1">
        <v>0.25539058446884155</v>
      </c>
      <c r="AA48" s="1">
        <v>88.425315856933594</v>
      </c>
      <c r="AB48" s="1">
        <v>0.60366922616958618</v>
      </c>
      <c r="AC48" s="1">
        <v>1.0727823972702026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1.104797138887293</v>
      </c>
      <c r="AL48">
        <f>(U48-T48)/(1000-U48)*AK48</f>
        <v>2.0444988719239145E-2</v>
      </c>
      <c r="AM48">
        <f>(P48+273.15)</f>
        <v>303.28892936706541</v>
      </c>
      <c r="AN48">
        <f>(O48+273.15)</f>
        <v>303.43314781188963</v>
      </c>
      <c r="AO48">
        <f>(Y48*AG48+Z48*AH48)*AI48</f>
        <v>256.23554114768922</v>
      </c>
      <c r="AP48">
        <f>((AO48+0.00000010773*(AN48^4-AM48^4))-AL48*44100)/(L48*51.4+0.00000043092*AM48^3)</f>
        <v>-5.274695634407248</v>
      </c>
      <c r="AQ48">
        <f>0.61365*EXP(17.502*J48/(240.97+J48))</f>
        <v>4.2945665674646429</v>
      </c>
      <c r="AR48">
        <f>AQ48*1000/AA48</f>
        <v>48.56716117828713</v>
      </c>
      <c r="AS48">
        <f>(AR48-U48)</f>
        <v>30.476438140567403</v>
      </c>
      <c r="AT48">
        <f>IF(D48,P48,(O48+P48)/2)</f>
        <v>30.211038589477539</v>
      </c>
      <c r="AU48">
        <f>0.61365*EXP(17.502*AT48/(240.97+AT48))</f>
        <v>4.3123680518197229</v>
      </c>
      <c r="AV48">
        <f>IF(AS48&lt;&gt;0,(1000-(AR48+U48)/2)/AS48*AL48,0)</f>
        <v>0.64848716187438593</v>
      </c>
      <c r="AW48">
        <f>U48*AA48/1000</f>
        <v>1.5996778986906721</v>
      </c>
      <c r="AX48">
        <f>(AU48-AW48)</f>
        <v>2.712690153129051</v>
      </c>
      <c r="AY48">
        <f>1/(1.6/F48+1.37/N48)</f>
        <v>0.41535543615017306</v>
      </c>
      <c r="AZ48">
        <f>G48*AA48*0.001</f>
        <v>33.25559821188827</v>
      </c>
      <c r="BA48">
        <f>G48/S48</f>
        <v>0.95602828654751948</v>
      </c>
      <c r="BB48">
        <f>(1-AL48*AA48/AQ48/F48)*100</f>
        <v>46.012886017348329</v>
      </c>
      <c r="BC48">
        <f>(S48-E48/(N48/1.35))</f>
        <v>393.62335686314208</v>
      </c>
      <c r="BD48">
        <f>E48*BB48/100/BC48</f>
        <v>-7.9627497645108202E-4</v>
      </c>
    </row>
    <row r="49" spans="1:56" x14ac:dyDescent="0.35">
      <c r="A49" s="1" t="s">
        <v>0</v>
      </c>
      <c r="B49" s="1" t="s">
        <v>3146</v>
      </c>
      <c r="K49" s="1">
        <v>2.72</v>
      </c>
    </row>
    <row r="50" spans="1:56" x14ac:dyDescent="0.35">
      <c r="A50" s="1" t="s">
        <v>0</v>
      </c>
      <c r="B50" s="1" t="s">
        <v>3141</v>
      </c>
      <c r="K50" s="1">
        <v>2.72</v>
      </c>
    </row>
    <row r="51" spans="1:56" x14ac:dyDescent="0.35">
      <c r="A51" s="1">
        <v>12</v>
      </c>
      <c r="B51" s="1" t="s">
        <v>3145</v>
      </c>
      <c r="C51" s="1">
        <v>2698.0000025257468</v>
      </c>
      <c r="D51" s="1">
        <v>0</v>
      </c>
      <c r="E51">
        <f>(R51-S51*(1000-T51)/(1000-U51))*AK51</f>
        <v>-0.84406893466429345</v>
      </c>
      <c r="F51">
        <f>IF(AV51&lt;&gt;0,1/(1/AV51-1/N51),0)</f>
        <v>0.63112330021405261</v>
      </c>
      <c r="G51">
        <f>((AY51-AL51/2)*S51-E51)/(AY51+AL51/2)</f>
        <v>376.13752701251337</v>
      </c>
      <c r="H51">
        <f>AL51*1000</f>
        <v>18.295648165230102</v>
      </c>
      <c r="I51">
        <f>(AQ51-AW51)</f>
        <v>2.8861404470880228</v>
      </c>
      <c r="J51">
        <f>(P51+AP51*D51)</f>
        <v>30.246669769287109</v>
      </c>
      <c r="K51" s="1">
        <v>2.72</v>
      </c>
      <c r="L51">
        <f>(K51*AE51+AF51)</f>
        <v>2.140174012184143</v>
      </c>
      <c r="M51" s="1">
        <v>0.5</v>
      </c>
      <c r="N51">
        <f>L51*(M51+1)*(M51+1)/(M51*M51+1)</f>
        <v>3.8523132219314578</v>
      </c>
      <c r="O51" s="1">
        <v>30.439872741699219</v>
      </c>
      <c r="P51" s="1">
        <v>30.246669769287109</v>
      </c>
      <c r="Q51" s="1">
        <v>30.448373794555664</v>
      </c>
      <c r="R51" s="1">
        <v>399.82608032226563</v>
      </c>
      <c r="S51" s="1">
        <v>394.06509399414063</v>
      </c>
      <c r="T51" s="1">
        <v>-5.982714518904686E-2</v>
      </c>
      <c r="U51" s="1">
        <v>16.229331970214844</v>
      </c>
      <c r="V51" s="1">
        <v>-0.12107469141483307</v>
      </c>
      <c r="W51" s="1">
        <v>32.843978881835938</v>
      </c>
      <c r="X51" s="1">
        <v>300.54666137695313</v>
      </c>
      <c r="Y51" s="1">
        <v>2000.3330078125</v>
      </c>
      <c r="Z51" s="1">
        <v>0.2567003071308136</v>
      </c>
      <c r="AA51" s="1">
        <v>88.423080444335938</v>
      </c>
      <c r="AB51" s="1">
        <v>0.59797465801239014</v>
      </c>
      <c r="AC51" s="1">
        <v>1.0531708002090454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1.1049509609446804</v>
      </c>
      <c r="AL51">
        <f>(U51-T51)/(1000-U51)*AK51</f>
        <v>1.8295648165230102E-2</v>
      </c>
      <c r="AM51">
        <f>(P51+273.15)</f>
        <v>303.39666976928709</v>
      </c>
      <c r="AN51">
        <f>(O51+273.15)</f>
        <v>303.5898727416992</v>
      </c>
      <c r="AO51">
        <f>(Y51*AG51+Z51*AH51)*AI51</f>
        <v>320.0532740962517</v>
      </c>
      <c r="AP51">
        <f>((AO51+0.00000010773*(AN51^4-AM51^4))-AL51*44100)/(L51*51.4+0.00000043092*AM51^3)</f>
        <v>-3.9696785853995324</v>
      </c>
      <c r="AQ51">
        <f>0.61365*EXP(17.502*J51/(240.97+J51))</f>
        <v>4.3211879734481631</v>
      </c>
      <c r="AR51">
        <f>AQ51*1000/AA51</f>
        <v>48.86945751871238</v>
      </c>
      <c r="AS51">
        <f>(AR51-U51)</f>
        <v>32.640125548497537</v>
      </c>
      <c r="AT51">
        <f>IF(D51,P51,(O51+P51)/2)</f>
        <v>30.343271255493164</v>
      </c>
      <c r="AU51">
        <f>0.61365*EXP(17.502*AT51/(240.97+AT51))</f>
        <v>4.3451792319426268</v>
      </c>
      <c r="AV51">
        <f>IF(AS51&lt;&gt;0,(1000-(AR51+U51)/2)/AS51*AL51,0)</f>
        <v>0.54228148922696051</v>
      </c>
      <c r="AW51">
        <f>U51*AA51/1000</f>
        <v>1.4350475263601401</v>
      </c>
      <c r="AX51">
        <f>(AU51-AW51)</f>
        <v>2.9101317055824865</v>
      </c>
      <c r="AY51">
        <f>1/(1.6/F51+1.37/N51)</f>
        <v>0.34592586694163258</v>
      </c>
      <c r="AZ51">
        <f>G51*AA51*0.001</f>
        <v>33.259238809161047</v>
      </c>
      <c r="BA51">
        <f>G51/S51</f>
        <v>0.95450607715614155</v>
      </c>
      <c r="BB51">
        <f>(1-AL51*AA51/AQ51/F51)*100</f>
        <v>40.680693123239095</v>
      </c>
      <c r="BC51">
        <f>(S51-E51/(N51/1.35))</f>
        <v>394.36088849374403</v>
      </c>
      <c r="BD51">
        <f>E51*BB51/100/BC51</f>
        <v>-8.7070777827609512E-4</v>
      </c>
    </row>
    <row r="52" spans="1:56" x14ac:dyDescent="0.35">
      <c r="A52" s="1" t="s">
        <v>0</v>
      </c>
      <c r="B52" s="1" t="s">
        <v>3144</v>
      </c>
    </row>
    <row r="53" spans="1:56" x14ac:dyDescent="0.35">
      <c r="A53" s="1" t="s">
        <v>0</v>
      </c>
      <c r="B53" s="1" t="s">
        <v>3143</v>
      </c>
    </row>
    <row r="54" spans="1:56" x14ac:dyDescent="0.35">
      <c r="A54" s="1" t="s">
        <v>0</v>
      </c>
      <c r="B54" s="1" t="s">
        <v>3142</v>
      </c>
    </row>
    <row r="55" spans="1:56" x14ac:dyDescent="0.35">
      <c r="A55" s="1" t="s">
        <v>0</v>
      </c>
      <c r="B55" s="1" t="s">
        <v>3141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93D956-78FE-43B0-A382-91CB6B0A902E}">
  <dimension ref="A1:BD55"/>
  <sheetViews>
    <sheetView zoomScale="46" workbookViewId="0">
      <selection activeCell="K18" sqref="K18:K51"/>
    </sheetView>
  </sheetViews>
  <sheetFormatPr defaultRowHeight="14.5" x14ac:dyDescent="0.35"/>
  <sheetData>
    <row r="1" spans="1:56" x14ac:dyDescent="0.35">
      <c r="A1" s="1" t="s">
        <v>70</v>
      </c>
    </row>
    <row r="2" spans="1:56" x14ac:dyDescent="0.35">
      <c r="A2" s="1" t="s">
        <v>3589</v>
      </c>
    </row>
    <row r="3" spans="1:56" x14ac:dyDescent="0.35">
      <c r="A3" s="1" t="s">
        <v>69</v>
      </c>
      <c r="B3" s="1" t="s">
        <v>624</v>
      </c>
    </row>
    <row r="4" spans="1:56" x14ac:dyDescent="0.35">
      <c r="A4" s="1" t="s">
        <v>67</v>
      </c>
      <c r="B4" s="1" t="s">
        <v>66</v>
      </c>
      <c r="C4" s="1">
        <v>1</v>
      </c>
      <c r="D4" s="1">
        <v>0.15999999642372131</v>
      </c>
    </row>
    <row r="5" spans="1:56" x14ac:dyDescent="0.35">
      <c r="A5" s="1" t="s">
        <v>65</v>
      </c>
      <c r="B5" s="1">
        <v>4</v>
      </c>
    </row>
    <row r="6" spans="1:56" x14ac:dyDescent="0.35">
      <c r="A6" s="1" t="s">
        <v>64</v>
      </c>
      <c r="B6" s="1" t="s">
        <v>623</v>
      </c>
    </row>
    <row r="7" spans="1:56" x14ac:dyDescent="0.35">
      <c r="A7" s="1" t="s">
        <v>0</v>
      </c>
      <c r="B7" s="1" t="s">
        <v>62</v>
      </c>
    </row>
    <row r="9" spans="1:56" x14ac:dyDescent="0.35">
      <c r="A9" s="1" t="s">
        <v>61</v>
      </c>
      <c r="B9" s="1" t="s">
        <v>60</v>
      </c>
      <c r="C9" s="1" t="s">
        <v>59</v>
      </c>
      <c r="D9" s="1" t="s">
        <v>58</v>
      </c>
      <c r="E9" s="1" t="s">
        <v>57</v>
      </c>
      <c r="F9" s="1" t="s">
        <v>56</v>
      </c>
      <c r="G9" s="1" t="s">
        <v>55</v>
      </c>
      <c r="H9" s="1" t="s">
        <v>54</v>
      </c>
      <c r="I9" s="1" t="s">
        <v>53</v>
      </c>
      <c r="J9" s="1" t="s">
        <v>52</v>
      </c>
      <c r="K9" s="1" t="s">
        <v>51</v>
      </c>
      <c r="L9" s="1" t="s">
        <v>50</v>
      </c>
      <c r="M9" s="1" t="s">
        <v>49</v>
      </c>
      <c r="N9" s="1" t="s">
        <v>48</v>
      </c>
      <c r="O9" s="1" t="s">
        <v>47</v>
      </c>
      <c r="P9" s="1" t="s">
        <v>46</v>
      </c>
      <c r="Q9" s="1" t="s">
        <v>45</v>
      </c>
      <c r="R9" s="1" t="s">
        <v>44</v>
      </c>
      <c r="S9" s="1" t="s">
        <v>43</v>
      </c>
      <c r="T9" s="1" t="s">
        <v>42</v>
      </c>
      <c r="U9" s="1" t="s">
        <v>41</v>
      </c>
      <c r="V9" s="1" t="s">
        <v>40</v>
      </c>
      <c r="W9" s="1" t="s">
        <v>39</v>
      </c>
      <c r="X9" s="1" t="s">
        <v>38</v>
      </c>
      <c r="Y9" s="1" t="s">
        <v>37</v>
      </c>
      <c r="Z9" s="1" t="s">
        <v>36</v>
      </c>
      <c r="AA9" s="1" t="s">
        <v>35</v>
      </c>
      <c r="AB9" s="1" t="s">
        <v>34</v>
      </c>
      <c r="AC9" s="1" t="s">
        <v>33</v>
      </c>
      <c r="AD9" s="1" t="s">
        <v>32</v>
      </c>
      <c r="AE9" s="1" t="s">
        <v>31</v>
      </c>
      <c r="AF9" s="1" t="s">
        <v>30</v>
      </c>
      <c r="AG9" s="1" t="s">
        <v>29</v>
      </c>
      <c r="AH9" s="1" t="s">
        <v>28</v>
      </c>
      <c r="AI9" s="1" t="s">
        <v>27</v>
      </c>
      <c r="AJ9" s="1" t="s">
        <v>26</v>
      </c>
      <c r="AK9" s="1" t="s">
        <v>25</v>
      </c>
      <c r="AL9" s="1" t="s">
        <v>24</v>
      </c>
      <c r="AM9" s="1" t="s">
        <v>23</v>
      </c>
      <c r="AN9" s="1" t="s">
        <v>22</v>
      </c>
      <c r="AO9" s="1" t="s">
        <v>21</v>
      </c>
      <c r="AP9" s="1" t="s">
        <v>20</v>
      </c>
      <c r="AQ9" s="1" t="s">
        <v>19</v>
      </c>
      <c r="AR9" s="1" t="s">
        <v>18</v>
      </c>
      <c r="AS9" s="1" t="s">
        <v>17</v>
      </c>
      <c r="AT9" s="1" t="s">
        <v>16</v>
      </c>
      <c r="AU9" s="1" t="s">
        <v>15</v>
      </c>
      <c r="AV9" s="1" t="s">
        <v>14</v>
      </c>
      <c r="AW9" s="1" t="s">
        <v>13</v>
      </c>
      <c r="AX9" s="1" t="s">
        <v>12</v>
      </c>
      <c r="AY9" s="1" t="s">
        <v>11</v>
      </c>
      <c r="AZ9" s="1" t="s">
        <v>10</v>
      </c>
      <c r="BA9" s="1" t="s">
        <v>9</v>
      </c>
      <c r="BB9" s="1" t="s">
        <v>8</v>
      </c>
      <c r="BC9" s="1" t="s">
        <v>7</v>
      </c>
      <c r="BD9" s="1" t="s">
        <v>6</v>
      </c>
    </row>
    <row r="10" spans="1:56" x14ac:dyDescent="0.35">
      <c r="A10" s="1" t="s">
        <v>5</v>
      </c>
      <c r="B10" s="1" t="s">
        <v>5</v>
      </c>
      <c r="C10" s="1" t="s">
        <v>5</v>
      </c>
      <c r="D10" s="1" t="s">
        <v>5</v>
      </c>
      <c r="E10" s="1" t="s">
        <v>4</v>
      </c>
      <c r="F10" s="1" t="s">
        <v>4</v>
      </c>
      <c r="G10" s="1" t="s">
        <v>4</v>
      </c>
      <c r="H10" s="1" t="s">
        <v>4</v>
      </c>
      <c r="I10" s="1" t="s">
        <v>4</v>
      </c>
      <c r="J10" s="1" t="s">
        <v>4</v>
      </c>
      <c r="K10" s="1" t="s">
        <v>5</v>
      </c>
      <c r="L10" s="1" t="s">
        <v>4</v>
      </c>
      <c r="M10" s="1" t="s">
        <v>5</v>
      </c>
      <c r="N10" s="1" t="s">
        <v>4</v>
      </c>
      <c r="O10" s="1" t="s">
        <v>5</v>
      </c>
      <c r="P10" s="1" t="s">
        <v>5</v>
      </c>
      <c r="Q10" s="1" t="s">
        <v>5</v>
      </c>
      <c r="R10" s="1" t="s">
        <v>5</v>
      </c>
      <c r="S10" s="1" t="s">
        <v>5</v>
      </c>
      <c r="T10" s="1" t="s">
        <v>5</v>
      </c>
      <c r="U10" s="1" t="s">
        <v>5</v>
      </c>
      <c r="V10" s="1" t="s">
        <v>5</v>
      </c>
      <c r="W10" s="1" t="s">
        <v>5</v>
      </c>
      <c r="X10" s="1" t="s">
        <v>5</v>
      </c>
      <c r="Y10" s="1" t="s">
        <v>5</v>
      </c>
      <c r="Z10" s="1" t="s">
        <v>5</v>
      </c>
      <c r="AA10" s="1" t="s">
        <v>5</v>
      </c>
      <c r="AB10" s="1" t="s">
        <v>5</v>
      </c>
      <c r="AC10" s="1" t="s">
        <v>5</v>
      </c>
      <c r="AD10" s="1" t="s">
        <v>5</v>
      </c>
      <c r="AE10" s="1" t="s">
        <v>5</v>
      </c>
      <c r="AF10" s="1" t="s">
        <v>5</v>
      </c>
      <c r="AG10" s="1" t="s">
        <v>5</v>
      </c>
      <c r="AH10" s="1" t="s">
        <v>5</v>
      </c>
      <c r="AI10" s="1" t="s">
        <v>5</v>
      </c>
      <c r="AJ10" s="1" t="s">
        <v>5</v>
      </c>
      <c r="AK10" s="1" t="s">
        <v>4</v>
      </c>
      <c r="AL10" s="1" t="s">
        <v>4</v>
      </c>
      <c r="AM10" s="1" t="s">
        <v>4</v>
      </c>
      <c r="AN10" s="1" t="s">
        <v>4</v>
      </c>
      <c r="AO10" s="1" t="s">
        <v>4</v>
      </c>
      <c r="AP10" s="1" t="s">
        <v>4</v>
      </c>
      <c r="AQ10" s="1" t="s">
        <v>4</v>
      </c>
      <c r="AR10" s="1" t="s">
        <v>4</v>
      </c>
      <c r="AS10" s="1" t="s">
        <v>4</v>
      </c>
      <c r="AT10" s="1" t="s">
        <v>4</v>
      </c>
      <c r="AU10" s="1" t="s">
        <v>4</v>
      </c>
      <c r="AV10" s="1" t="s">
        <v>4</v>
      </c>
      <c r="AW10" s="1" t="s">
        <v>4</v>
      </c>
      <c r="AX10" s="1" t="s">
        <v>4</v>
      </c>
      <c r="AY10" s="1" t="s">
        <v>4</v>
      </c>
      <c r="AZ10" s="1" t="s">
        <v>4</v>
      </c>
      <c r="BA10" s="1" t="s">
        <v>4</v>
      </c>
      <c r="BB10" s="1" t="s">
        <v>4</v>
      </c>
      <c r="BC10" s="1" t="s">
        <v>4</v>
      </c>
      <c r="BD10" s="1" t="s">
        <v>4</v>
      </c>
    </row>
    <row r="11" spans="1:56" x14ac:dyDescent="0.35">
      <c r="A11" s="1" t="s">
        <v>0</v>
      </c>
      <c r="B11" s="1" t="s">
        <v>3588</v>
      </c>
    </row>
    <row r="12" spans="1:56" x14ac:dyDescent="0.35">
      <c r="A12" s="1" t="s">
        <v>0</v>
      </c>
      <c r="B12" s="1" t="s">
        <v>3587</v>
      </c>
    </row>
    <row r="13" spans="1:56" x14ac:dyDescent="0.35">
      <c r="A13" s="1" t="s">
        <v>0</v>
      </c>
      <c r="B13" s="1" t="s">
        <v>3586</v>
      </c>
    </row>
    <row r="14" spans="1:56" x14ac:dyDescent="0.35">
      <c r="A14" s="1" t="s">
        <v>0</v>
      </c>
      <c r="B14" s="1" t="s">
        <v>3585</v>
      </c>
    </row>
    <row r="15" spans="1:56" x14ac:dyDescent="0.35">
      <c r="A15" s="1" t="s">
        <v>0</v>
      </c>
      <c r="B15" s="1" t="s">
        <v>3584</v>
      </c>
    </row>
    <row r="16" spans="1:56" x14ac:dyDescent="0.35">
      <c r="A16" s="1" t="s">
        <v>0</v>
      </c>
      <c r="B16" s="1" t="s">
        <v>3583</v>
      </c>
    </row>
    <row r="17" spans="1:56" x14ac:dyDescent="0.35">
      <c r="A17" s="1" t="s">
        <v>0</v>
      </c>
      <c r="B17" s="1" t="s">
        <v>3582</v>
      </c>
    </row>
    <row r="18" spans="1:56" x14ac:dyDescent="0.35">
      <c r="A18" s="1">
        <v>1</v>
      </c>
      <c r="B18" s="1" t="s">
        <v>3581</v>
      </c>
      <c r="C18" s="1">
        <v>453.00000312924385</v>
      </c>
      <c r="D18" s="1">
        <v>0</v>
      </c>
      <c r="E18">
        <f>(R18-S18*(1000-T18)/(1000-U18))*AK18</f>
        <v>-4.774985959212894</v>
      </c>
      <c r="F18">
        <f>IF(AV18&lt;&gt;0,1/(1/AV18-1/N18),0)</f>
        <v>0.12151630807999628</v>
      </c>
      <c r="G18">
        <f>((AY18-AL18/2)*S18-E18)/(AY18+AL18/2)</f>
        <v>287.71879473755871</v>
      </c>
      <c r="H18">
        <f>AL18*1000</f>
        <v>36.634987037247711</v>
      </c>
      <c r="I18">
        <f>(AQ18-AW18)</f>
        <v>23.032049250326157</v>
      </c>
      <c r="J18">
        <f>(P18+AP18*D18)</f>
        <v>65.521598815917969</v>
      </c>
      <c r="K18" s="1">
        <v>2.72</v>
      </c>
      <c r="L18">
        <f>(K18*AE18+AF18)</f>
        <v>2.140174012184143</v>
      </c>
      <c r="M18" s="1">
        <v>0.5</v>
      </c>
      <c r="N18">
        <f>L18*(M18+1)*(M18+1)/(M18*M18+1)</f>
        <v>3.8523132219314578</v>
      </c>
      <c r="O18" s="1">
        <v>30.536958694458008</v>
      </c>
      <c r="P18" s="1">
        <v>65.521598815917969</v>
      </c>
      <c r="Q18" s="1">
        <v>30.628877639770508</v>
      </c>
      <c r="R18" s="1">
        <v>400.01565551757813</v>
      </c>
      <c r="S18" s="1">
        <v>391.35519409179688</v>
      </c>
      <c r="T18" s="1">
        <v>2.8402484953403473E-2</v>
      </c>
      <c r="U18" s="1">
        <v>32.141792297363281</v>
      </c>
      <c r="V18" s="1">
        <v>5.7157453149557114E-2</v>
      </c>
      <c r="W18" s="1">
        <v>64.682472229003906</v>
      </c>
      <c r="X18" s="1">
        <v>300.3243408203125</v>
      </c>
      <c r="Y18" s="1">
        <v>0.1944139301776886</v>
      </c>
      <c r="Z18" s="1">
        <v>0.1165640652179718</v>
      </c>
      <c r="AA18" s="1">
        <v>88.417892456054688</v>
      </c>
      <c r="AB18" s="1">
        <v>4.6985697746276855</v>
      </c>
      <c r="AC18" s="1">
        <v>1.1303300857543945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1.104133605957031</v>
      </c>
      <c r="AL18">
        <f>(U18-T18)/(1000-U18)*AK18</f>
        <v>3.6634987037247713E-2</v>
      </c>
      <c r="AM18">
        <f>(P18+273.15)</f>
        <v>338.67159881591795</v>
      </c>
      <c r="AN18">
        <f>(O18+273.15)</f>
        <v>303.68695869445799</v>
      </c>
      <c r="AO18">
        <f>(Y18*AG18+Z18*AH18)*AI18</f>
        <v>3.1106228133151781E-2</v>
      </c>
      <c r="AP18">
        <f>((AO18+0.00000010773*(AN18^4-AM18^4))-AL18*44100)/(L18*51.4+0.00000043092*AM18^3)</f>
        <v>-16.699254861204707</v>
      </c>
      <c r="AQ18">
        <f>0.61365*EXP(17.502*J18/(240.97+J18))</f>
        <v>25.873958785019269</v>
      </c>
      <c r="AR18">
        <f>AQ18*1000/AA18</f>
        <v>292.63261163886148</v>
      </c>
      <c r="AS18">
        <f>(AR18-U18)</f>
        <v>260.4908193414982</v>
      </c>
      <c r="AT18">
        <f>IF(D18,P18,(O18+P18)/2)</f>
        <v>48.029278755187988</v>
      </c>
      <c r="AU18">
        <f>0.61365*EXP(17.502*AT18/(240.97+AT18))</f>
        <v>11.249868336549326</v>
      </c>
      <c r="AV18">
        <f>IF(AS18&lt;&gt;0,(1000-(AR18+U18)/2)/AS18*AL18,0)</f>
        <v>0.11780044331582508</v>
      </c>
      <c r="AW18">
        <f>U18*AA18/1000</f>
        <v>2.8419095346931136</v>
      </c>
      <c r="AX18">
        <f>(AU18-AW18)</f>
        <v>8.4079588018562124</v>
      </c>
      <c r="AY18">
        <f>1/(1.6/F18+1.37/N18)</f>
        <v>7.3950344450301103E-2</v>
      </c>
      <c r="AZ18">
        <f>G18*AA18*0.001</f>
        <v>25.439489450691141</v>
      </c>
      <c r="BA18">
        <f>G18/S18</f>
        <v>0.7351858339462104</v>
      </c>
      <c r="BB18">
        <f>(1-AL18*AA18/AQ18/F18)*100</f>
        <v>-3.0240818261485725</v>
      </c>
      <c r="BC18">
        <f>(S18-E18/(N18/1.35))</f>
        <v>393.02853441320133</v>
      </c>
      <c r="BD18">
        <f>E18*BB18/100/BC18</f>
        <v>3.6740203305923896E-4</v>
      </c>
    </row>
    <row r="19" spans="1:56" x14ac:dyDescent="0.35">
      <c r="A19" s="1" t="s">
        <v>0</v>
      </c>
      <c r="B19" s="1" t="s">
        <v>3580</v>
      </c>
      <c r="K19" s="1">
        <v>2.72</v>
      </c>
    </row>
    <row r="20" spans="1:56" x14ac:dyDescent="0.35">
      <c r="A20" s="1" t="s">
        <v>0</v>
      </c>
      <c r="B20" s="1" t="s">
        <v>3579</v>
      </c>
      <c r="K20" s="1">
        <v>2.72</v>
      </c>
    </row>
    <row r="21" spans="1:56" x14ac:dyDescent="0.35">
      <c r="A21" s="1">
        <v>2</v>
      </c>
      <c r="B21" s="1" t="s">
        <v>3578</v>
      </c>
      <c r="C21" s="1">
        <v>656.50000314041972</v>
      </c>
      <c r="D21" s="1">
        <v>0</v>
      </c>
      <c r="E21">
        <f>(R21-S21*(1000-T21)/(1000-U21))*AK21</f>
        <v>-4.2894220709908142</v>
      </c>
      <c r="F21">
        <f>IF(AV21&lt;&gt;0,1/(1/AV21-1/N21),0)</f>
        <v>0.27171933983781454</v>
      </c>
      <c r="G21">
        <f>((AY21-AL21/2)*S21-E21)/(AY21+AL21/2)</f>
        <v>336.34264266624672</v>
      </c>
      <c r="H21">
        <f>AL21*1000</f>
        <v>35.97165198897877</v>
      </c>
      <c r="I21">
        <f>(AQ21-AW21)</f>
        <v>11.331413571033547</v>
      </c>
      <c r="J21">
        <f>(P21+AP21*D21)</f>
        <v>52.619186401367188</v>
      </c>
      <c r="K21" s="1">
        <v>2.72</v>
      </c>
      <c r="L21">
        <f>(K21*AE21+AF21)</f>
        <v>2.140174012184143</v>
      </c>
      <c r="M21" s="1">
        <v>0.5</v>
      </c>
      <c r="N21">
        <f>L21*(M21+1)*(M21+1)/(M21*M21+1)</f>
        <v>3.8523132219314578</v>
      </c>
      <c r="O21" s="1">
        <v>30.529863357543945</v>
      </c>
      <c r="P21" s="1">
        <v>52.619186401367188</v>
      </c>
      <c r="Q21" s="1">
        <v>30.656875610351563</v>
      </c>
      <c r="R21" s="1">
        <v>400.14434814453125</v>
      </c>
      <c r="S21" s="1">
        <v>391.27389526367188</v>
      </c>
      <c r="T21" s="1">
        <v>0.10783112049102783</v>
      </c>
      <c r="U21" s="1">
        <v>31.683130264282227</v>
      </c>
      <c r="V21" s="1">
        <v>0.21709825098514557</v>
      </c>
      <c r="W21" s="1">
        <v>63.788192749023438</v>
      </c>
      <c r="X21" s="1">
        <v>300.05392456054688</v>
      </c>
      <c r="Y21" s="1">
        <v>25.490201950073242</v>
      </c>
      <c r="Z21" s="1">
        <v>0.18336188793182373</v>
      </c>
      <c r="AA21" s="1">
        <v>88.421844482421875</v>
      </c>
      <c r="AB21" s="1">
        <v>4.8151469230651855</v>
      </c>
      <c r="AC21" s="1">
        <v>1.1505272388458252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1.1031394285314222</v>
      </c>
      <c r="AL21">
        <f>(U21-T21)/(1000-U21)*AK21</f>
        <v>3.5971651988978767E-2</v>
      </c>
      <c r="AM21">
        <f>(P21+273.15)</f>
        <v>325.76918640136716</v>
      </c>
      <c r="AN21">
        <f>(O21+273.15)</f>
        <v>303.67986335754392</v>
      </c>
      <c r="AO21">
        <f>(Y21*AG21+Z21*AH21)*AI21</f>
        <v>4.0784322208516528</v>
      </c>
      <c r="AP21">
        <f>((AO21+0.00000010773*(AN21^4-AM21^4))-AL21*44100)/(L21*51.4+0.00000043092*AM21^3)</f>
        <v>-15.046674378813934</v>
      </c>
      <c r="AQ21">
        <f>0.61365*EXP(17.502*J21/(240.97+J21))</f>
        <v>14.132894387978224</v>
      </c>
      <c r="AR21">
        <f>AQ21*1000/AA21</f>
        <v>159.83487418414825</v>
      </c>
      <c r="AS21">
        <f>(AR21-U21)</f>
        <v>128.15174391986602</v>
      </c>
      <c r="AT21">
        <f>IF(D21,P21,(O21+P21)/2)</f>
        <v>41.574524879455566</v>
      </c>
      <c r="AU21">
        <f>0.61365*EXP(17.502*AT21/(240.97+AT21))</f>
        <v>8.0604625148408502</v>
      </c>
      <c r="AV21">
        <f>IF(AS21&lt;&gt;0,(1000-(AR21+U21)/2)/AS21*AL21,0)</f>
        <v>0.25381661997902105</v>
      </c>
      <c r="AW21">
        <f>U21*AA21/1000</f>
        <v>2.801480816944677</v>
      </c>
      <c r="AX21">
        <f>(AU21-AW21)</f>
        <v>5.2589816978961732</v>
      </c>
      <c r="AY21">
        <f>1/(1.6/F21+1.37/N21)</f>
        <v>0.16015222582675728</v>
      </c>
      <c r="AZ21">
        <f>G21*AA21*0.001</f>
        <v>29.740036842641661</v>
      </c>
      <c r="BA21">
        <f>G21/S21</f>
        <v>0.85960920658811635</v>
      </c>
      <c r="BB21">
        <f>(1-AL21*AA21/AQ21/F21)*100</f>
        <v>17.173694703204834</v>
      </c>
      <c r="BC21">
        <f>(S21-E21/(N21/1.35))</f>
        <v>392.77707516162792</v>
      </c>
      <c r="BD21">
        <f>E21*BB21/100/BC21</f>
        <v>-1.875497063316936E-3</v>
      </c>
    </row>
    <row r="22" spans="1:56" x14ac:dyDescent="0.35">
      <c r="A22" s="1" t="s">
        <v>0</v>
      </c>
      <c r="B22" s="1" t="s">
        <v>3577</v>
      </c>
      <c r="K22" s="1">
        <v>2.72</v>
      </c>
    </row>
    <row r="23" spans="1:56" x14ac:dyDescent="0.35">
      <c r="A23" s="1" t="s">
        <v>0</v>
      </c>
      <c r="B23" s="1" t="s">
        <v>3576</v>
      </c>
      <c r="K23" s="1">
        <v>2.72</v>
      </c>
    </row>
    <row r="24" spans="1:56" x14ac:dyDescent="0.35">
      <c r="A24" s="1">
        <v>3</v>
      </c>
      <c r="B24" s="1" t="s">
        <v>3575</v>
      </c>
      <c r="C24" s="1">
        <v>860.50000314041972</v>
      </c>
      <c r="D24" s="1">
        <v>0</v>
      </c>
      <c r="E24">
        <f>(R24-S24*(1000-T24)/(1000-U24))*AK24</f>
        <v>-4.2562590451840689</v>
      </c>
      <c r="F24">
        <f>IF(AV24&lt;&gt;0,1/(1/AV24-1/N24),0)</f>
        <v>0.26687183903620404</v>
      </c>
      <c r="G24">
        <f>((AY24-AL24/2)*S24-E24)/(AY24+AL24/2)</f>
        <v>336.29996470497161</v>
      </c>
      <c r="H24">
        <f>AL24*1000</f>
        <v>35.480623288722981</v>
      </c>
      <c r="I24">
        <f>(AQ24-AW24)</f>
        <v>11.368124330025516</v>
      </c>
      <c r="J24">
        <f>(P24+AP24*D24)</f>
        <v>52.623893737792969</v>
      </c>
      <c r="K24" s="1">
        <v>2.72</v>
      </c>
      <c r="L24">
        <f>(K24*AE24+AF24)</f>
        <v>2.140174012184143</v>
      </c>
      <c r="M24" s="1">
        <v>0.5</v>
      </c>
      <c r="N24">
        <f>L24*(M24+1)*(M24+1)/(M24*M24+1)</f>
        <v>3.8523132219314578</v>
      </c>
      <c r="O24" s="1">
        <v>30.500383377075195</v>
      </c>
      <c r="P24" s="1">
        <v>52.623893737792969</v>
      </c>
      <c r="Q24" s="1">
        <v>30.643962860107422</v>
      </c>
      <c r="R24" s="1">
        <v>399.94976806640625</v>
      </c>
      <c r="S24" s="1">
        <v>391.23956298828125</v>
      </c>
      <c r="T24" s="1">
        <v>0.20305325090885162</v>
      </c>
      <c r="U24" s="1">
        <v>31.305759429931641</v>
      </c>
      <c r="V24" s="1">
        <v>0.40948784351348877</v>
      </c>
      <c r="W24" s="1">
        <v>63.132835388183594</v>
      </c>
      <c r="X24" s="1">
        <v>300.57211303710938</v>
      </c>
      <c r="Y24" s="1">
        <v>49.176433563232422</v>
      </c>
      <c r="Z24" s="1">
        <v>9.5609083771705627E-2</v>
      </c>
      <c r="AA24" s="1">
        <v>88.419052124023438</v>
      </c>
      <c r="AB24" s="1">
        <v>4.9284844398498535</v>
      </c>
      <c r="AC24" s="1">
        <v>1.1519122123718262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1.1050445332246666</v>
      </c>
      <c r="AL24">
        <f>(U24-T24)/(1000-U24)*AK24</f>
        <v>3.5480623288722979E-2</v>
      </c>
      <c r="AM24">
        <f>(P24+273.15)</f>
        <v>325.77389373779295</v>
      </c>
      <c r="AN24">
        <f>(O24+273.15)</f>
        <v>303.65038337707517</v>
      </c>
      <c r="AO24">
        <f>(Y24*AG24+Z24*AH24)*AI24</f>
        <v>7.8682291942485563</v>
      </c>
      <c r="AP24">
        <f>((AO24+0.00000010773*(AN24^4-AM24^4))-AL24*44100)/(L24*51.4+0.00000043092*AM24^3)</f>
        <v>-14.846295528167895</v>
      </c>
      <c r="AQ24">
        <f>0.61365*EXP(17.502*J24/(240.97+J24))</f>
        <v>14.13614990484278</v>
      </c>
      <c r="AR24">
        <f>AQ24*1000/AA24</f>
        <v>159.87674110116353</v>
      </c>
      <c r="AS24">
        <f>(AR24-U24)</f>
        <v>128.57098167123189</v>
      </c>
      <c r="AT24">
        <f>IF(D24,P24,(O24+P24)/2)</f>
        <v>41.562138557434082</v>
      </c>
      <c r="AU24">
        <f>0.61365*EXP(17.502*AT24/(240.97+AT24))</f>
        <v>8.0551895346241764</v>
      </c>
      <c r="AV24">
        <f>IF(AS24&lt;&gt;0,(1000-(AR24+U24)/2)/AS24*AL24,0)</f>
        <v>0.24958187089531292</v>
      </c>
      <c r="AW24">
        <f>U24*AA24/1000</f>
        <v>2.7680255748172642</v>
      </c>
      <c r="AX24">
        <f>(AU24-AW24)</f>
        <v>5.2871639598069127</v>
      </c>
      <c r="AY24">
        <f>1/(1.6/F24+1.37/N24)</f>
        <v>0.15745508121623436</v>
      </c>
      <c r="AZ24">
        <f>G24*AA24*0.001</f>
        <v>29.735324108556128</v>
      </c>
      <c r="BA24">
        <f>G24/S24</f>
        <v>0.85957555554023757</v>
      </c>
      <c r="BB24">
        <f>(1-AL24*AA24/AQ24/F24)*100</f>
        <v>16.842159070737338</v>
      </c>
      <c r="BC24">
        <f>(S24-E24/(N24/1.35))</f>
        <v>392.73112127546477</v>
      </c>
      <c r="BD24">
        <f>E24*BB24/100/BC24</f>
        <v>-1.8252842212363035E-3</v>
      </c>
    </row>
    <row r="25" spans="1:56" x14ac:dyDescent="0.35">
      <c r="A25" s="1" t="s">
        <v>0</v>
      </c>
      <c r="B25" s="1" t="s">
        <v>3574</v>
      </c>
      <c r="K25" s="1">
        <v>2.72</v>
      </c>
    </row>
    <row r="26" spans="1:56" x14ac:dyDescent="0.35">
      <c r="A26" s="1" t="s">
        <v>0</v>
      </c>
      <c r="B26" s="1" t="s">
        <v>3573</v>
      </c>
      <c r="K26" s="1">
        <v>2.72</v>
      </c>
    </row>
    <row r="27" spans="1:56" x14ac:dyDescent="0.35">
      <c r="A27" s="1">
        <v>4</v>
      </c>
      <c r="B27" s="1" t="s">
        <v>3572</v>
      </c>
      <c r="C27" s="1">
        <v>1064.5000031404197</v>
      </c>
      <c r="D27" s="1">
        <v>0</v>
      </c>
      <c r="E27">
        <f>(R27-S27*(1000-T27)/(1000-U27))*AK27</f>
        <v>-3.640436392710714</v>
      </c>
      <c r="F27">
        <f>IF(AV27&lt;&gt;0,1/(1/AV27-1/N27),0)</f>
        <v>0.26014772872310038</v>
      </c>
      <c r="G27">
        <f>((AY27-AL27/2)*S27-E27)/(AY27+AL27/2)</f>
        <v>332.10476155635064</v>
      </c>
      <c r="H27">
        <f>AL27*1000</f>
        <v>35.057263803820511</v>
      </c>
      <c r="I27">
        <f>(AQ27-AW27)</f>
        <v>11.496650732651082</v>
      </c>
      <c r="J27">
        <f>(P27+AP27*D27)</f>
        <v>52.783641815185547</v>
      </c>
      <c r="K27" s="1">
        <v>2.72</v>
      </c>
      <c r="L27">
        <f>(K27*AE27+AF27)</f>
        <v>2.140174012184143</v>
      </c>
      <c r="M27" s="1">
        <v>0.5</v>
      </c>
      <c r="N27">
        <f>L27*(M27+1)*(M27+1)/(M27*M27+1)</f>
        <v>3.8523132219314578</v>
      </c>
      <c r="O27" s="1">
        <v>30.481224060058594</v>
      </c>
      <c r="P27" s="1">
        <v>52.783641815185547</v>
      </c>
      <c r="Q27" s="1">
        <v>30.630651473999023</v>
      </c>
      <c r="R27" s="1">
        <v>399.97622680664063</v>
      </c>
      <c r="S27" s="1">
        <v>390.86874389648438</v>
      </c>
      <c r="T27" s="1">
        <v>0.36411929130554199</v>
      </c>
      <c r="U27" s="1">
        <v>31.10755729675293</v>
      </c>
      <c r="V27" s="1">
        <v>0.73507058620452881</v>
      </c>
      <c r="W27" s="1">
        <v>62.798786163330078</v>
      </c>
      <c r="X27" s="1">
        <v>300.5177001953125</v>
      </c>
      <c r="Y27" s="1">
        <v>100.92121887207031</v>
      </c>
      <c r="Z27" s="1">
        <v>5.3697064518928528E-2</v>
      </c>
      <c r="AA27" s="1">
        <v>88.414581298828125</v>
      </c>
      <c r="AB27" s="1">
        <v>5.1746406555175781</v>
      </c>
      <c r="AC27" s="1">
        <v>1.1460298299789429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1.104844486012178</v>
      </c>
      <c r="AL27">
        <f>(U27-T27)/(1000-U27)*AK27</f>
        <v>3.5057263803820508E-2</v>
      </c>
      <c r="AM27">
        <f>(P27+273.15)</f>
        <v>325.93364181518552</v>
      </c>
      <c r="AN27">
        <f>(O27+273.15)</f>
        <v>303.63122406005857</v>
      </c>
      <c r="AO27">
        <f>(Y27*AG27+Z27*AH27)*AI27</f>
        <v>16.147394658608846</v>
      </c>
      <c r="AP27">
        <f>((AO27+0.00000010773*(AN27^4-AM27^4))-AL27*44100)/(L27*51.4+0.00000043092*AM27^3)</f>
        <v>-14.648882116246257</v>
      </c>
      <c r="AQ27">
        <f>0.61365*EXP(17.502*J27/(240.97+J27))</f>
        <v>14.247012386272798</v>
      </c>
      <c r="AR27">
        <f>AQ27*1000/AA27</f>
        <v>161.13871916805235</v>
      </c>
      <c r="AS27">
        <f>(AR27-U27)</f>
        <v>130.03116187129942</v>
      </c>
      <c r="AT27">
        <f>IF(D27,P27,(O27+P27)/2)</f>
        <v>41.63243293762207</v>
      </c>
      <c r="AU27">
        <f>0.61365*EXP(17.502*AT27/(240.97+AT27))</f>
        <v>8.0851542250679422</v>
      </c>
      <c r="AV27">
        <f>IF(AS27&lt;&gt;0,(1000-(AR27+U27)/2)/AS27*AL27,0)</f>
        <v>0.24369119781086984</v>
      </c>
      <c r="AW27">
        <f>U27*AA27/1000</f>
        <v>2.7503616536217161</v>
      </c>
      <c r="AX27">
        <f>(AU27-AW27)</f>
        <v>5.3347925714462257</v>
      </c>
      <c r="AY27">
        <f>1/(1.6/F27+1.37/N27)</f>
        <v>0.15370469630403183</v>
      </c>
      <c r="AZ27">
        <f>G27*AA27*0.001</f>
        <v>29.362903440351893</v>
      </c>
      <c r="BA27">
        <f>G27/S27</f>
        <v>0.84965801625801918</v>
      </c>
      <c r="BB27">
        <f>(1-AL27*AA27/AQ27/F27)*100</f>
        <v>16.370775248762794</v>
      </c>
      <c r="BC27">
        <f>(S27-E27/(N27/1.35))</f>
        <v>392.14449403595393</v>
      </c>
      <c r="BD27">
        <f>E27*BB27/100/BC27</f>
        <v>-1.5197654665277467E-3</v>
      </c>
    </row>
    <row r="28" spans="1:56" x14ac:dyDescent="0.35">
      <c r="A28" s="1" t="s">
        <v>0</v>
      </c>
      <c r="B28" s="1" t="s">
        <v>3571</v>
      </c>
      <c r="K28" s="1">
        <v>2.72</v>
      </c>
    </row>
    <row r="29" spans="1:56" x14ac:dyDescent="0.35">
      <c r="A29" s="1" t="s">
        <v>0</v>
      </c>
      <c r="B29" s="1" t="s">
        <v>3570</v>
      </c>
      <c r="K29" s="1">
        <v>2.72</v>
      </c>
    </row>
    <row r="30" spans="1:56" x14ac:dyDescent="0.35">
      <c r="A30" s="1">
        <v>5</v>
      </c>
      <c r="B30" s="1" t="s">
        <v>3569</v>
      </c>
      <c r="C30" s="1">
        <v>1268.5000031404197</v>
      </c>
      <c r="D30" s="1">
        <v>0</v>
      </c>
      <c r="E30">
        <f>(R30-S30*(1000-T30)/(1000-U30))*AK30</f>
        <v>-3.6608310621192697</v>
      </c>
      <c r="F30">
        <f>IF(AV30&lt;&gt;0,1/(1/AV30-1/N30),0)</f>
        <v>0.25520125142519967</v>
      </c>
      <c r="G30">
        <f>((AY30-AL30/2)*S30-E30)/(AY30+AL30/2)</f>
        <v>332.64519191645138</v>
      </c>
      <c r="H30">
        <f>AL30*1000</f>
        <v>34.461311191375735</v>
      </c>
      <c r="I30">
        <f>(AQ30-AW30)</f>
        <v>11.508319133907253</v>
      </c>
      <c r="J30">
        <f>(P30+AP30*D30)</f>
        <v>52.771888732910156</v>
      </c>
      <c r="K30" s="1">
        <v>2.72</v>
      </c>
      <c r="L30">
        <f>(K30*AE30+AF30)</f>
        <v>2.140174012184143</v>
      </c>
      <c r="M30" s="1">
        <v>0.5</v>
      </c>
      <c r="N30">
        <f>L30*(M30+1)*(M30+1)/(M30*M30+1)</f>
        <v>3.8523132219314578</v>
      </c>
      <c r="O30" s="1">
        <v>30.475336074829102</v>
      </c>
      <c r="P30" s="1">
        <v>52.771888732910156</v>
      </c>
      <c r="Q30" s="1">
        <v>30.628740310668945</v>
      </c>
      <c r="R30" s="1">
        <v>399.8997802734375</v>
      </c>
      <c r="S30" s="1">
        <v>391.000244140625</v>
      </c>
      <c r="T30" s="1">
        <v>0.59679567813873291</v>
      </c>
      <c r="U30" s="1">
        <v>30.883296966552734</v>
      </c>
      <c r="V30" s="1">
        <v>1.2051852941513062</v>
      </c>
      <c r="W30" s="1">
        <v>62.366561889648438</v>
      </c>
      <c r="X30" s="1">
        <v>299.93536376953125</v>
      </c>
      <c r="Y30" s="1">
        <v>150.86006164550781</v>
      </c>
      <c r="Z30" s="1">
        <v>0.1100136786699295</v>
      </c>
      <c r="AA30" s="1">
        <v>88.413856506347656</v>
      </c>
      <c r="AB30" s="1">
        <v>5.1890249252319336</v>
      </c>
      <c r="AC30" s="1">
        <v>1.1456289291381836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1.1027035432703352</v>
      </c>
      <c r="AL30">
        <f>(U30-T30)/(1000-U30)*AK30</f>
        <v>3.4461311191375736E-2</v>
      </c>
      <c r="AM30">
        <f>(P30+273.15)</f>
        <v>325.92188873291013</v>
      </c>
      <c r="AN30">
        <f>(O30+273.15)</f>
        <v>303.62533607482908</v>
      </c>
      <c r="AO30">
        <f>(Y30*AG30+Z30*AH30)*AI30</f>
        <v>24.137609323763627</v>
      </c>
      <c r="AP30">
        <f>((AO30+0.00000010773*(AN30^4-AM30^4))-AL30*44100)/(L30*51.4+0.00000043092*AM30^3)</f>
        <v>-14.373895316068634</v>
      </c>
      <c r="AQ30">
        <f>0.61365*EXP(17.502*J30/(240.97+J30))</f>
        <v>14.23883052035097</v>
      </c>
      <c r="AR30">
        <f>AQ30*1000/AA30</f>
        <v>161.04749960011864</v>
      </c>
      <c r="AS30">
        <f>(AR30-U30)</f>
        <v>130.16420263356591</v>
      </c>
      <c r="AT30">
        <f>IF(D30,P30,(O30+P30)/2)</f>
        <v>41.623612403869629</v>
      </c>
      <c r="AU30">
        <f>0.61365*EXP(17.502*AT30/(240.97+AT30))</f>
        <v>8.0813889695874419</v>
      </c>
      <c r="AV30">
        <f>IF(AS30&lt;&gt;0,(1000-(AR30+U30)/2)/AS30*AL30,0)</f>
        <v>0.23934551210853069</v>
      </c>
      <c r="AW30">
        <f>U30*AA30/1000</f>
        <v>2.7305113864437152</v>
      </c>
      <c r="AX30">
        <f>(AU30-AW30)</f>
        <v>5.3508775831437267</v>
      </c>
      <c r="AY30">
        <f>1/(1.6/F30+1.37/N30)</f>
        <v>0.15093901700464663</v>
      </c>
      <c r="AZ30">
        <f>G30*AA30*0.001</f>
        <v>29.410444265627611</v>
      </c>
      <c r="BA30">
        <f>G30/S30</f>
        <v>0.85075443532667983</v>
      </c>
      <c r="BB30">
        <f>(1-AL30*AA30/AQ30/F30)*100</f>
        <v>16.151555274536577</v>
      </c>
      <c r="BC30">
        <f>(S30-E30/(N30/1.35))</f>
        <v>392.28314136344824</v>
      </c>
      <c r="BD30">
        <f>E30*BB30/100/BC30</f>
        <v>-1.5072815784295444E-3</v>
      </c>
    </row>
    <row r="31" spans="1:56" x14ac:dyDescent="0.35">
      <c r="A31" s="1" t="s">
        <v>0</v>
      </c>
      <c r="B31" s="1" t="s">
        <v>3568</v>
      </c>
      <c r="K31" s="1">
        <v>2.72</v>
      </c>
    </row>
    <row r="32" spans="1:56" x14ac:dyDescent="0.35">
      <c r="A32" s="1" t="s">
        <v>0</v>
      </c>
      <c r="B32" s="1" t="s">
        <v>3567</v>
      </c>
      <c r="K32" s="1">
        <v>2.72</v>
      </c>
    </row>
    <row r="33" spans="1:56" x14ac:dyDescent="0.35">
      <c r="A33" s="1">
        <v>6</v>
      </c>
      <c r="B33" s="1" t="s">
        <v>3566</v>
      </c>
      <c r="C33" s="1">
        <v>1472.5000031404197</v>
      </c>
      <c r="D33" s="1">
        <v>0</v>
      </c>
      <c r="E33">
        <f>(R33-S33*(1000-T33)/(1000-U33))*AK33</f>
        <v>-3.0174914063331659</v>
      </c>
      <c r="F33">
        <f>IF(AV33&lt;&gt;0,1/(1/AV33-1/N33),0)</f>
        <v>0.25588116956942919</v>
      </c>
      <c r="G33">
        <f>((AY33-AL33/2)*S33-E33)/(AY33+AL33/2)</f>
        <v>329.68087660054573</v>
      </c>
      <c r="H33">
        <f>AL33*1000</f>
        <v>34.01587497610609</v>
      </c>
      <c r="I33">
        <f>(AQ33-AW33)</f>
        <v>11.344762456522282</v>
      </c>
      <c r="J33">
        <f>(P33+AP33*D33)</f>
        <v>52.518253326416016</v>
      </c>
      <c r="K33" s="1">
        <v>2.72</v>
      </c>
      <c r="L33">
        <f>(K33*AE33+AF33)</f>
        <v>2.140174012184143</v>
      </c>
      <c r="M33" s="1">
        <v>0.5</v>
      </c>
      <c r="N33">
        <f>L33*(M33+1)*(M33+1)/(M33*M33+1)</f>
        <v>3.8523132219314578</v>
      </c>
      <c r="O33" s="1">
        <v>30.493625640869141</v>
      </c>
      <c r="P33" s="1">
        <v>52.518253326416016</v>
      </c>
      <c r="Q33" s="1">
        <v>30.642227172851563</v>
      </c>
      <c r="R33" s="1">
        <v>400.0074462890625</v>
      </c>
      <c r="S33" s="1">
        <v>390.70980834960938</v>
      </c>
      <c r="T33" s="1">
        <v>0.90661007165908813</v>
      </c>
      <c r="U33" s="1">
        <v>30.746747970581055</v>
      </c>
      <c r="V33" s="1">
        <v>1.8289475440979004</v>
      </c>
      <c r="W33" s="1">
        <v>62.026874542236328</v>
      </c>
      <c r="X33" s="1">
        <v>300.5294189453125</v>
      </c>
      <c r="Y33" s="1">
        <v>299.64306640625</v>
      </c>
      <c r="Z33" s="1">
        <v>0.12835177779197693</v>
      </c>
      <c r="AA33" s="1">
        <v>88.415313720703125</v>
      </c>
      <c r="AB33" s="1">
        <v>5.187065601348877</v>
      </c>
      <c r="AC33" s="1">
        <v>1.1493682861328125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1.1048875696518838</v>
      </c>
      <c r="AL33">
        <f>(U33-T33)/(1000-U33)*AK33</f>
        <v>3.4015874976106093E-2</v>
      </c>
      <c r="AM33">
        <f>(P33+273.15)</f>
        <v>325.66825332641599</v>
      </c>
      <c r="AN33">
        <f>(O33+273.15)</f>
        <v>303.64362564086912</v>
      </c>
      <c r="AO33">
        <f>(Y33*AG33+Z33*AH33)*AI33</f>
        <v>47.942889553392888</v>
      </c>
      <c r="AP33">
        <f>((AO33+0.00000010773*(AN33^4-AM33^4))-AL33*44100)/(L33*51.4+0.00000043092*AM33^3)</f>
        <v>-13.997970167078362</v>
      </c>
      <c r="AQ33">
        <f>0.61365*EXP(17.502*J33/(240.97+J33))</f>
        <v>14.063245824232599</v>
      </c>
      <c r="AR33">
        <f>AQ33*1000/AA33</f>
        <v>159.05893710514067</v>
      </c>
      <c r="AS33">
        <f>(AR33-U33)</f>
        <v>128.31218913455962</v>
      </c>
      <c r="AT33">
        <f>IF(D33,P33,(O33+P33)/2)</f>
        <v>41.505939483642578</v>
      </c>
      <c r="AU33">
        <f>0.61365*EXP(17.502*AT33/(240.97+AT33))</f>
        <v>8.0313025389346429</v>
      </c>
      <c r="AV33">
        <f>IF(AS33&lt;&gt;0,(1000-(AR33+U33)/2)/AS33*AL33,0)</f>
        <v>0.23994346879371245</v>
      </c>
      <c r="AW33">
        <f>U33*AA33/1000</f>
        <v>2.718483367710316</v>
      </c>
      <c r="AX33">
        <f>(AU33-AW33)</f>
        <v>5.3128191712243265</v>
      </c>
      <c r="AY33">
        <f>1/(1.6/F33+1.37/N33)</f>
        <v>0.15131951462375834</v>
      </c>
      <c r="AZ33">
        <f>G33*AA33*0.001</f>
        <v>29.148838132353664</v>
      </c>
      <c r="BA33">
        <f>G33/S33</f>
        <v>0.84379984723993773</v>
      </c>
      <c r="BB33">
        <f>(1-AL33*AA33/AQ33/F33)*100</f>
        <v>16.423295313910423</v>
      </c>
      <c r="BC33">
        <f>(S33-E33/(N33/1.35))</f>
        <v>391.76725439926037</v>
      </c>
      <c r="BD33">
        <f>E33*BB33/100/BC33</f>
        <v>-1.2649641315578522E-3</v>
      </c>
    </row>
    <row r="34" spans="1:56" x14ac:dyDescent="0.35">
      <c r="A34" s="1" t="s">
        <v>0</v>
      </c>
      <c r="B34" s="1" t="s">
        <v>3565</v>
      </c>
      <c r="K34" s="1">
        <v>2.72</v>
      </c>
    </row>
    <row r="35" spans="1:56" x14ac:dyDescent="0.35">
      <c r="A35" s="1" t="s">
        <v>0</v>
      </c>
      <c r="B35" s="1" t="s">
        <v>3564</v>
      </c>
      <c r="K35" s="1">
        <v>2.72</v>
      </c>
    </row>
    <row r="36" spans="1:56" x14ac:dyDescent="0.35">
      <c r="A36" s="1">
        <v>7</v>
      </c>
      <c r="B36" s="1" t="s">
        <v>3563</v>
      </c>
      <c r="C36" s="1">
        <v>1676.5000031404197</v>
      </c>
      <c r="D36" s="1">
        <v>0</v>
      </c>
      <c r="E36">
        <f>(R36-S36*(1000-T36)/(1000-U36))*AK36</f>
        <v>-3.1283577710180546</v>
      </c>
      <c r="F36">
        <f>IF(AV36&lt;&gt;0,1/(1/AV36-1/N36),0)</f>
        <v>0.25626948812157541</v>
      </c>
      <c r="G36">
        <f>((AY36-AL36/2)*S36-E36)/(AY36+AL36/2)</f>
        <v>331.4304019962687</v>
      </c>
      <c r="H36">
        <f>AL36*1000</f>
        <v>33.548585801715738</v>
      </c>
      <c r="I36">
        <f>(AQ36-AW36)</f>
        <v>11.184053000321583</v>
      </c>
      <c r="J36">
        <f>(P36+AP36*D36)</f>
        <v>52.280288696289063</v>
      </c>
      <c r="K36" s="1">
        <v>2.72</v>
      </c>
      <c r="L36">
        <f>(K36*AE36+AF36)</f>
        <v>2.140174012184143</v>
      </c>
      <c r="M36" s="1">
        <v>0.5</v>
      </c>
      <c r="N36">
        <f>L36*(M36+1)*(M36+1)/(M36*M36+1)</f>
        <v>3.8523132219314578</v>
      </c>
      <c r="O36" s="1">
        <v>30.545436859130859</v>
      </c>
      <c r="P36" s="1">
        <v>52.280288696289063</v>
      </c>
      <c r="Q36" s="1">
        <v>30.679655075073242</v>
      </c>
      <c r="R36" s="1">
        <v>399.75369262695313</v>
      </c>
      <c r="S36" s="1">
        <v>390.72482299804688</v>
      </c>
      <c r="T36" s="1">
        <v>1.3025581836700439</v>
      </c>
      <c r="U36" s="1">
        <v>30.721672058105469</v>
      </c>
      <c r="V36" s="1">
        <v>2.619826078414917</v>
      </c>
      <c r="W36" s="1">
        <v>61.790275573730469</v>
      </c>
      <c r="X36" s="1">
        <v>300.65057373046875</v>
      </c>
      <c r="Y36" s="1">
        <v>500.62783813476563</v>
      </c>
      <c r="Z36" s="1">
        <v>7.989434152841568E-2</v>
      </c>
      <c r="AA36" s="1">
        <v>88.411674499511719</v>
      </c>
      <c r="AB36" s="1">
        <v>5.3624057769775391</v>
      </c>
      <c r="AC36" s="1">
        <v>1.1506901979446411</v>
      </c>
      <c r="AD36" s="1">
        <v>0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1.105332991656135</v>
      </c>
      <c r="AL36">
        <f>(U36-T36)/(1000-U36)*AK36</f>
        <v>3.3548585801715741E-2</v>
      </c>
      <c r="AM36">
        <f>(P36+273.15)</f>
        <v>325.43028869628904</v>
      </c>
      <c r="AN36">
        <f>(O36+273.15)</f>
        <v>303.69543685913084</v>
      </c>
      <c r="AO36">
        <f>(Y36*AG36+Z36*AH36)*AI36</f>
        <v>80.100452311177833</v>
      </c>
      <c r="AP36">
        <f>((AO36+0.00000010773*(AN36^4-AM36^4))-AL36*44100)/(L36*51.4+0.00000043092*AM36^3)</f>
        <v>-13.545675942819898</v>
      </c>
      <c r="AQ36">
        <f>0.61365*EXP(17.502*J36/(240.97+J36))</f>
        <v>13.900207470403547</v>
      </c>
      <c r="AR36">
        <f>AQ36*1000/AA36</f>
        <v>157.22140259293829</v>
      </c>
      <c r="AS36">
        <f>(AR36-U36)</f>
        <v>126.49973053483282</v>
      </c>
      <c r="AT36">
        <f>IF(D36,P36,(O36+P36)/2)</f>
        <v>41.412862777709961</v>
      </c>
      <c r="AU36">
        <f>0.61365*EXP(17.502*AT36/(240.97+AT36))</f>
        <v>7.9918759086190443</v>
      </c>
      <c r="AV36">
        <f>IF(AS36&lt;&gt;0,(1000-(AR36+U36)/2)/AS36*AL36,0)</f>
        <v>0.24028488827856859</v>
      </c>
      <c r="AW36">
        <f>U36*AA36/1000</f>
        <v>2.7161544700819649</v>
      </c>
      <c r="AX36">
        <f>(AU36-AW36)</f>
        <v>5.2757214385370794</v>
      </c>
      <c r="AY36">
        <f>1/(1.6/F36+1.37/N36)</f>
        <v>0.15153677767849463</v>
      </c>
      <c r="AZ36">
        <f>G36*AA36*0.001</f>
        <v>29.302316820536429</v>
      </c>
      <c r="BA36">
        <f>G36/S36</f>
        <v>0.84824506273543165</v>
      </c>
      <c r="BB36">
        <f>(1-AL36*AA36/AQ36/F36)*100</f>
        <v>16.734393460249329</v>
      </c>
      <c r="BC36">
        <f>(S36-E36/(N36/1.35))</f>
        <v>391.82112092284461</v>
      </c>
      <c r="BD36">
        <f>E36*BB36/100/BC36</f>
        <v>-1.3360987202870418E-3</v>
      </c>
    </row>
    <row r="37" spans="1:56" x14ac:dyDescent="0.35">
      <c r="A37" s="1" t="s">
        <v>0</v>
      </c>
      <c r="B37" s="1" t="s">
        <v>3562</v>
      </c>
      <c r="K37" s="1">
        <v>2.72</v>
      </c>
    </row>
    <row r="38" spans="1:56" x14ac:dyDescent="0.35">
      <c r="A38" s="1" t="s">
        <v>0</v>
      </c>
      <c r="B38" s="1" t="s">
        <v>3561</v>
      </c>
      <c r="K38" s="1">
        <v>2.72</v>
      </c>
    </row>
    <row r="39" spans="1:56" x14ac:dyDescent="0.35">
      <c r="A39" s="1">
        <v>8</v>
      </c>
      <c r="B39" s="1" t="s">
        <v>3560</v>
      </c>
      <c r="C39" s="1">
        <v>1881.0000031292439</v>
      </c>
      <c r="D39" s="1">
        <v>0</v>
      </c>
      <c r="E39">
        <f>(R39-S39*(1000-T39)/(1000-U39))*AK39</f>
        <v>-2.4406337855950921</v>
      </c>
      <c r="F39">
        <f>IF(AV39&lt;&gt;0,1/(1/AV39-1/N39),0)</f>
        <v>0.26312329203504575</v>
      </c>
      <c r="G39">
        <f>((AY39-AL39/2)*S39-E39)/(AY39+AL39/2)</f>
        <v>329.25665300867297</v>
      </c>
      <c r="H39">
        <f>AL39*1000</f>
        <v>33.216382878985144</v>
      </c>
      <c r="I39">
        <f>(AQ39-AW39)</f>
        <v>10.823936797068848</v>
      </c>
      <c r="J39">
        <f>(P39+AP39*D39)</f>
        <v>51.773162841796875</v>
      </c>
      <c r="K39" s="1">
        <v>2.72</v>
      </c>
      <c r="L39">
        <f>(K39*AE39+AF39)</f>
        <v>2.140174012184143</v>
      </c>
      <c r="M39" s="1">
        <v>0.5</v>
      </c>
      <c r="N39">
        <f>L39*(M39+1)*(M39+1)/(M39*M39+1)</f>
        <v>3.8523132219314578</v>
      </c>
      <c r="O39" s="1">
        <v>30.610605239868164</v>
      </c>
      <c r="P39" s="1">
        <v>51.773162841796875</v>
      </c>
      <c r="Q39" s="1">
        <v>30.730741500854492</v>
      </c>
      <c r="R39" s="1">
        <v>400.01620483398438</v>
      </c>
      <c r="S39" s="1">
        <v>390.48638916015625</v>
      </c>
      <c r="T39" s="1">
        <v>1.7963888645172119</v>
      </c>
      <c r="U39" s="1">
        <v>30.928237915039063</v>
      </c>
      <c r="V39" s="1">
        <v>3.5993900299072266</v>
      </c>
      <c r="W39" s="1">
        <v>61.970317840576172</v>
      </c>
      <c r="X39" s="1">
        <v>300.54473876953125</v>
      </c>
      <c r="Y39" s="1">
        <v>749.31671142578125</v>
      </c>
      <c r="Z39" s="1">
        <v>0.20693564414978027</v>
      </c>
      <c r="AA39" s="1">
        <v>88.405975341796875</v>
      </c>
      <c r="AB39" s="1">
        <v>5.405266284942627</v>
      </c>
      <c r="AC39" s="1">
        <v>1.1458976268768311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1.1049438925350412</v>
      </c>
      <c r="AL39">
        <f>(U39-T39)/(1000-U39)*AK39</f>
        <v>3.3216382878985144E-2</v>
      </c>
      <c r="AM39">
        <f>(P39+273.15)</f>
        <v>324.92316284179685</v>
      </c>
      <c r="AN39">
        <f>(O39+273.15)</f>
        <v>303.76060523986814</v>
      </c>
      <c r="AO39">
        <f>(Y39*AG39+Z39*AH39)*AI39</f>
        <v>119.89067114835962</v>
      </c>
      <c r="AP39">
        <f>((AO39+0.00000010773*(AN39^4-AM39^4))-AL39*44100)/(L39*51.4+0.00000043092*AM39^3)</f>
        <v>-13.050415004070324</v>
      </c>
      <c r="AQ39">
        <f>0.61365*EXP(17.502*J39/(240.97+J39))</f>
        <v>13.558177835551019</v>
      </c>
      <c r="AR39">
        <f>AQ39*1000/AA39</f>
        <v>153.36268598510603</v>
      </c>
      <c r="AS39">
        <f>(AR39-U39)</f>
        <v>122.43444807006696</v>
      </c>
      <c r="AT39">
        <f>IF(D39,P39,(O39+P39)/2)</f>
        <v>41.19188404083252</v>
      </c>
      <c r="AU39">
        <f>0.61365*EXP(17.502*AT39/(240.97+AT39))</f>
        <v>7.8989416677696882</v>
      </c>
      <c r="AV39">
        <f>IF(AS39&lt;&gt;0,(1000-(AR39+U39)/2)/AS39*AL39,0)</f>
        <v>0.24630032159766885</v>
      </c>
      <c r="AW39">
        <f>U39*AA39/1000</f>
        <v>2.7342410384821707</v>
      </c>
      <c r="AX39">
        <f>(AU39-AW39)</f>
        <v>5.1647006292875179</v>
      </c>
      <c r="AY39">
        <f>1/(1.6/F39+1.37/N39)</f>
        <v>0.15536562859673772</v>
      </c>
      <c r="AZ39">
        <f>G39*AA39*0.001</f>
        <v>29.108255547007314</v>
      </c>
      <c r="BA39">
        <f>G39/S39</f>
        <v>0.84319623461607984</v>
      </c>
      <c r="BB39">
        <f>(1-AL39*AA39/AQ39/F39)*100</f>
        <v>17.68606991337154</v>
      </c>
      <c r="BC39">
        <f>(S39-E39/(N39/1.35))</f>
        <v>391.34168192082677</v>
      </c>
      <c r="BD39">
        <f>E39*BB39/100/BC39</f>
        <v>-1.1030059346886618E-3</v>
      </c>
    </row>
    <row r="40" spans="1:56" x14ac:dyDescent="0.35">
      <c r="A40" s="1" t="s">
        <v>0</v>
      </c>
      <c r="B40" s="1" t="s">
        <v>3559</v>
      </c>
      <c r="K40" s="1">
        <v>2.72</v>
      </c>
    </row>
    <row r="41" spans="1:56" x14ac:dyDescent="0.35">
      <c r="A41" s="1" t="s">
        <v>0</v>
      </c>
      <c r="B41" s="1" t="s">
        <v>3558</v>
      </c>
      <c r="K41" s="1">
        <v>2.72</v>
      </c>
    </row>
    <row r="42" spans="1:56" x14ac:dyDescent="0.35">
      <c r="A42" s="1">
        <v>9</v>
      </c>
      <c r="B42" s="1" t="s">
        <v>3557</v>
      </c>
      <c r="C42" s="1">
        <v>2086.0000031292439</v>
      </c>
      <c r="D42" s="1">
        <v>0</v>
      </c>
      <c r="E42">
        <f>(R42-S42*(1000-T42)/(1000-U42))*AK42</f>
        <v>-2.3676014088201782</v>
      </c>
      <c r="F42">
        <f>IF(AV42&lt;&gt;0,1/(1/AV42-1/N42),0)</f>
        <v>0.2692852297175814</v>
      </c>
      <c r="G42">
        <f>((AY42-AL42/2)*S42-E42)/(AY42+AL42/2)</f>
        <v>330.4837704273931</v>
      </c>
      <c r="H42">
        <f>AL42*1000</f>
        <v>33.00576447618166</v>
      </c>
      <c r="I42">
        <f>(AQ42-AW42)</f>
        <v>10.539625918496998</v>
      </c>
      <c r="J42">
        <f>(P42+AP42*D42)</f>
        <v>51.396160125732422</v>
      </c>
      <c r="K42" s="1">
        <v>2.72</v>
      </c>
      <c r="L42">
        <f>(K42*AE42+AF42)</f>
        <v>2.140174012184143</v>
      </c>
      <c r="M42" s="1">
        <v>0.5</v>
      </c>
      <c r="N42">
        <f>L42*(M42+1)*(M42+1)/(M42*M42+1)</f>
        <v>3.8523132219314578</v>
      </c>
      <c r="O42" s="1">
        <v>30.701238632202148</v>
      </c>
      <c r="P42" s="1">
        <v>51.396160125732422</v>
      </c>
      <c r="Q42" s="1">
        <v>30.799779891967773</v>
      </c>
      <c r="R42" s="1">
        <v>400.02471923828125</v>
      </c>
      <c r="S42" s="1">
        <v>390.50152587890625</v>
      </c>
      <c r="T42" s="1">
        <v>2.3805291652679443</v>
      </c>
      <c r="U42" s="1">
        <v>31.319797515869141</v>
      </c>
      <c r="V42" s="1">
        <v>4.7454237937927246</v>
      </c>
      <c r="W42" s="1">
        <v>62.433902740478516</v>
      </c>
      <c r="X42" s="1">
        <v>300.50491333007813</v>
      </c>
      <c r="Y42" s="1">
        <v>1000.26220703125</v>
      </c>
      <c r="Z42" s="1">
        <v>0.25277173519134521</v>
      </c>
      <c r="AA42" s="1">
        <v>88.41064453125</v>
      </c>
      <c r="AB42" s="1">
        <v>5.6107974052429199</v>
      </c>
      <c r="AC42" s="1">
        <v>1.1529340744018555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1.1047974754782282</v>
      </c>
      <c r="AL42">
        <f>(U42-T42)/(1000-U42)*AK42</f>
        <v>3.3005764476181663E-2</v>
      </c>
      <c r="AM42">
        <f>(P42+273.15)</f>
        <v>324.5461601257324</v>
      </c>
      <c r="AN42">
        <f>(O42+273.15)</f>
        <v>303.85123863220213</v>
      </c>
      <c r="AO42">
        <f>(Y42*AG42+Z42*AH42)*AI42</f>
        <v>160.04194954778359</v>
      </c>
      <c r="AP42">
        <f>((AO42+0.00000010773*(AN42^4-AM42^4))-AL42*44100)/(L42*51.4+0.00000043092*AM42^3)</f>
        <v>-12.606057915993839</v>
      </c>
      <c r="AQ42">
        <f>0.61365*EXP(17.502*J42/(240.97+J42))</f>
        <v>13.308629403463232</v>
      </c>
      <c r="AR42">
        <f>AQ42*1000/AA42</f>
        <v>150.53198032912323</v>
      </c>
      <c r="AS42">
        <f>(AR42-U42)</f>
        <v>119.21218281325409</v>
      </c>
      <c r="AT42">
        <f>IF(D42,P42,(O42+P42)/2)</f>
        <v>41.048699378967285</v>
      </c>
      <c r="AU42">
        <f>0.61365*EXP(17.502*AT42/(240.97+AT42))</f>
        <v>7.839225356425132</v>
      </c>
      <c r="AV42">
        <f>IF(AS42&lt;&gt;0,(1000-(AR42+U42)/2)/AS42*AL42,0)</f>
        <v>0.25169144036747193</v>
      </c>
      <c r="AW42">
        <f>U42*AA42/1000</f>
        <v>2.7690034849662335</v>
      </c>
      <c r="AX42">
        <f>(AU42-AW42)</f>
        <v>5.070221871458898</v>
      </c>
      <c r="AY42">
        <f>1/(1.6/F42+1.37/N42)</f>
        <v>0.15879857485202595</v>
      </c>
      <c r="AZ42">
        <f>G42*AA42*0.001</f>
        <v>29.218283150603483</v>
      </c>
      <c r="BA42">
        <f>G42/S42</f>
        <v>0.84630596432003558</v>
      </c>
      <c r="BB42">
        <f>(1-AL42*AA42/AQ42/F42)*100</f>
        <v>18.576739687493461</v>
      </c>
      <c r="BC42">
        <f>(S42-E42/(N42/1.35))</f>
        <v>391.33122526152931</v>
      </c>
      <c r="BD42">
        <f>E42*BB42/100/BC42</f>
        <v>-1.1239152977379086E-3</v>
      </c>
    </row>
    <row r="43" spans="1:56" x14ac:dyDescent="0.35">
      <c r="A43" s="1" t="s">
        <v>0</v>
      </c>
      <c r="B43" s="1" t="s">
        <v>3556</v>
      </c>
      <c r="K43" s="1">
        <v>2.72</v>
      </c>
    </row>
    <row r="44" spans="1:56" x14ac:dyDescent="0.35">
      <c r="A44" s="1" t="s">
        <v>0</v>
      </c>
      <c r="B44" s="1" t="s">
        <v>3555</v>
      </c>
      <c r="K44" s="1">
        <v>2.72</v>
      </c>
    </row>
    <row r="45" spans="1:56" x14ac:dyDescent="0.35">
      <c r="A45" s="1">
        <v>10</v>
      </c>
      <c r="B45" s="1" t="s">
        <v>3554</v>
      </c>
      <c r="C45" s="1">
        <v>2290.0000031292439</v>
      </c>
      <c r="D45" s="1">
        <v>0</v>
      </c>
      <c r="E45">
        <f>(R45-S45*(1000-T45)/(1000-U45))*AK45</f>
        <v>-2.3146910425505398</v>
      </c>
      <c r="F45">
        <f>IF(AV45&lt;&gt;0,1/(1/AV45-1/N45),0)</f>
        <v>0.2831860562915714</v>
      </c>
      <c r="G45">
        <f>((AY45-AL45/2)*S45-E45)/(AY45+AL45/2)</f>
        <v>333.10124797630965</v>
      </c>
      <c r="H45">
        <f>AL45*1000</f>
        <v>32.789872768272602</v>
      </c>
      <c r="I45">
        <f>(AQ45-AW45)</f>
        <v>10.017212217492961</v>
      </c>
      <c r="J45">
        <f>(P45+AP45*D45)</f>
        <v>50.652393341064453</v>
      </c>
      <c r="K45" s="1">
        <v>2.72</v>
      </c>
      <c r="L45">
        <f>(K45*AE45+AF45)</f>
        <v>2.140174012184143</v>
      </c>
      <c r="M45" s="1">
        <v>0.5</v>
      </c>
      <c r="N45">
        <f>L45*(M45+1)*(M45+1)/(M45*M45+1)</f>
        <v>3.8523132219314578</v>
      </c>
      <c r="O45" s="1">
        <v>30.753684997558594</v>
      </c>
      <c r="P45" s="1">
        <v>50.652393341064453</v>
      </c>
      <c r="Q45" s="1">
        <v>30.844619750976563</v>
      </c>
      <c r="R45" s="1">
        <v>399.93389892578125</v>
      </c>
      <c r="S45" s="1">
        <v>390.44143676757813</v>
      </c>
      <c r="T45" s="1">
        <v>3.0578951835632324</v>
      </c>
      <c r="U45" s="1">
        <v>31.792243957519531</v>
      </c>
      <c r="V45" s="1">
        <v>6.077268123626709</v>
      </c>
      <c r="W45" s="1">
        <v>63.183979034423828</v>
      </c>
      <c r="X45" s="1">
        <v>300.52169799804688</v>
      </c>
      <c r="Y45" s="1">
        <v>1249.8275146484375</v>
      </c>
      <c r="Z45" s="1">
        <v>0.15978379547595978</v>
      </c>
      <c r="AA45" s="1">
        <v>88.407707214355469</v>
      </c>
      <c r="AB45" s="1">
        <v>5.801537036895752</v>
      </c>
      <c r="AC45" s="1">
        <v>1.1578819751739502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1.1048591838163486</v>
      </c>
      <c r="AL45">
        <f>(U45-T45)/(1000-U45)*AK45</f>
        <v>3.2789872768272603E-2</v>
      </c>
      <c r="AM45">
        <f>(P45+273.15)</f>
        <v>323.80239334106443</v>
      </c>
      <c r="AN45">
        <f>(O45+273.15)</f>
        <v>303.90368499755857</v>
      </c>
      <c r="AO45">
        <f>(Y45*AG45+Z45*AH45)*AI45</f>
        <v>199.9723978740185</v>
      </c>
      <c r="AP45">
        <f>((AO45+0.00000010773*(AN45^4-AM45^4))-AL45*44100)/(L45*51.4+0.00000043092*AM45^3)</f>
        <v>-12.126814602472091</v>
      </c>
      <c r="AQ45">
        <f>0.61365*EXP(17.502*J45/(240.97+J45))</f>
        <v>12.827891612976709</v>
      </c>
      <c r="AR45">
        <f>AQ45*1000/AA45</f>
        <v>145.09924549761135</v>
      </c>
      <c r="AS45">
        <f>(AR45-U45)</f>
        <v>113.30700154009182</v>
      </c>
      <c r="AT45">
        <f>IF(D45,P45,(O45+P45)/2)</f>
        <v>40.703039169311523</v>
      </c>
      <c r="AU45">
        <f>0.61365*EXP(17.502*AT45/(240.97+AT45))</f>
        <v>7.6966740904111806</v>
      </c>
      <c r="AV45">
        <f>IF(AS45&lt;&gt;0,(1000-(AR45+U45)/2)/AS45*AL45,0)</f>
        <v>0.26379436085584362</v>
      </c>
      <c r="AW45">
        <f>U45*AA45/1000</f>
        <v>2.8106793954837483</v>
      </c>
      <c r="AX45">
        <f>(AU45-AW45)</f>
        <v>4.8859946949274322</v>
      </c>
      <c r="AY45">
        <f>1/(1.6/F45+1.37/N45)</f>
        <v>0.16651053033307367</v>
      </c>
      <c r="AZ45">
        <f>G45*AA45*0.001</f>
        <v>29.448717603826001</v>
      </c>
      <c r="BA45">
        <f>G45/S45</f>
        <v>0.85314010401666995</v>
      </c>
      <c r="BB45">
        <f>(1-AL45*AA45/AQ45/F45)*100</f>
        <v>20.20003297194981</v>
      </c>
      <c r="BC45">
        <f>(S45-E45/(N45/1.35))</f>
        <v>391.25259430525011</v>
      </c>
      <c r="BD45">
        <f>E45*BB45/100/BC45</f>
        <v>-1.1950549609114852E-3</v>
      </c>
    </row>
    <row r="46" spans="1:56" x14ac:dyDescent="0.35">
      <c r="A46" s="1" t="s">
        <v>0</v>
      </c>
      <c r="B46" s="1" t="s">
        <v>3553</v>
      </c>
      <c r="K46" s="1">
        <v>2.72</v>
      </c>
    </row>
    <row r="47" spans="1:56" x14ac:dyDescent="0.35">
      <c r="A47" s="1" t="s">
        <v>0</v>
      </c>
      <c r="B47" s="1" t="s">
        <v>3552</v>
      </c>
      <c r="K47" s="1">
        <v>2.72</v>
      </c>
    </row>
    <row r="48" spans="1:56" x14ac:dyDescent="0.35">
      <c r="A48" s="1">
        <v>11</v>
      </c>
      <c r="B48" s="1" t="s">
        <v>3551</v>
      </c>
      <c r="C48" s="1">
        <v>2495.0000031292439</v>
      </c>
      <c r="D48" s="1">
        <v>0</v>
      </c>
      <c r="E48">
        <f>(R48-S48*(1000-T48)/(1000-U48))*AK48</f>
        <v>-2.2140260180384677</v>
      </c>
      <c r="F48">
        <f>IF(AV48&lt;&gt;0,1/(1/AV48-1/N48),0)</f>
        <v>0.300080065218361</v>
      </c>
      <c r="G48">
        <f>((AY48-AL48/2)*S48-E48)/(AY48+AL48/2)</f>
        <v>334.97745331145813</v>
      </c>
      <c r="H48">
        <f>AL48*1000</f>
        <v>32.944422554823653</v>
      </c>
      <c r="I48">
        <f>(AQ48-AW48)</f>
        <v>9.5537862955254766</v>
      </c>
      <c r="J48">
        <f>(P48+AP48*D48)</f>
        <v>50.044090270996094</v>
      </c>
      <c r="K48" s="1">
        <v>2.72</v>
      </c>
      <c r="L48">
        <f>(K48*AE48+AF48)</f>
        <v>2.140174012184143</v>
      </c>
      <c r="M48" s="1">
        <v>0.5</v>
      </c>
      <c r="N48">
        <f>L48*(M48+1)*(M48+1)/(M48*M48+1)</f>
        <v>3.8523132219314578</v>
      </c>
      <c r="O48" s="1">
        <v>30.831291198730469</v>
      </c>
      <c r="P48" s="1">
        <v>50.044090270996094</v>
      </c>
      <c r="Q48" s="1">
        <v>30.895427703857422</v>
      </c>
      <c r="R48" s="1">
        <v>399.97390747070313</v>
      </c>
      <c r="S48" s="1">
        <v>390.33718872070313</v>
      </c>
      <c r="T48" s="1">
        <v>3.8682241439819336</v>
      </c>
      <c r="U48" s="1">
        <v>32.715385437011719</v>
      </c>
      <c r="V48" s="1">
        <v>7.6532754898071289</v>
      </c>
      <c r="W48" s="1">
        <v>64.727340698242188</v>
      </c>
      <c r="X48" s="1">
        <v>300.47061157226563</v>
      </c>
      <c r="Y48" s="1">
        <v>1600.886962890625</v>
      </c>
      <c r="Z48" s="1">
        <v>0.15716530382633209</v>
      </c>
      <c r="AA48" s="1">
        <v>88.402534484863281</v>
      </c>
      <c r="AB48" s="1">
        <v>5.9320425987243652</v>
      </c>
      <c r="AC48" s="1">
        <v>1.154138445854187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1.1046713660745056</v>
      </c>
      <c r="AL48">
        <f>(U48-T48)/(1000-U48)*AK48</f>
        <v>3.2944422554823653E-2</v>
      </c>
      <c r="AM48">
        <f>(P48+273.15)</f>
        <v>323.19409027099607</v>
      </c>
      <c r="AN48">
        <f>(O48+273.15)</f>
        <v>303.98129119873045</v>
      </c>
      <c r="AO48">
        <f>(Y48*AG48+Z48*AH48)*AI48</f>
        <v>256.14190833728208</v>
      </c>
      <c r="AP48">
        <f>((AO48+0.00000010773*(AN48^4-AM48^4))-AL48*44100)/(L48*51.4+0.00000043092*AM48^3)</f>
        <v>-11.659789083804863</v>
      </c>
      <c r="AQ48">
        <f>0.61365*EXP(17.502*J48/(240.97+J48))</f>
        <v>12.445909284806499</v>
      </c>
      <c r="AR48">
        <f>AQ48*1000/AA48</f>
        <v>140.78679256574424</v>
      </c>
      <c r="AS48">
        <f>(AR48-U48)</f>
        <v>108.07140712873252</v>
      </c>
      <c r="AT48">
        <f>IF(D48,P48,(O48+P48)/2)</f>
        <v>40.437690734863281</v>
      </c>
      <c r="AU48">
        <f>0.61365*EXP(17.502*AT48/(240.97+AT48))</f>
        <v>7.5887727415009252</v>
      </c>
      <c r="AV48">
        <f>IF(AS48&lt;&gt;0,(1000-(AR48+U48)/2)/AS48*AL48,0)</f>
        <v>0.27839424710953148</v>
      </c>
      <c r="AW48">
        <f>U48*AA48/1000</f>
        <v>2.8921229892810225</v>
      </c>
      <c r="AX48">
        <f>(AU48-AW48)</f>
        <v>4.6966497522199031</v>
      </c>
      <c r="AY48">
        <f>1/(1.6/F48+1.37/N48)</f>
        <v>0.17582291418412618</v>
      </c>
      <c r="AZ48">
        <f>G48*AA48*0.001</f>
        <v>29.61285586801786</v>
      </c>
      <c r="BA48">
        <f>G48/S48</f>
        <v>0.8581745808266904</v>
      </c>
      <c r="BB48">
        <f>(1-AL48*AA48/AQ48/F48)*100</f>
        <v>22.020070303427808</v>
      </c>
      <c r="BC48">
        <f>(S48-E48/(N48/1.35))</f>
        <v>391.11306932857678</v>
      </c>
      <c r="BD48">
        <f>E48*BB48/100/BC48</f>
        <v>-1.2465195462406714E-3</v>
      </c>
    </row>
    <row r="49" spans="1:56" x14ac:dyDescent="0.35">
      <c r="A49" s="1" t="s">
        <v>0</v>
      </c>
      <c r="B49" s="1" t="s">
        <v>3550</v>
      </c>
      <c r="K49" s="1">
        <v>2.72</v>
      </c>
    </row>
    <row r="50" spans="1:56" x14ac:dyDescent="0.35">
      <c r="A50" s="1" t="s">
        <v>0</v>
      </c>
      <c r="B50" s="1" t="s">
        <v>3545</v>
      </c>
      <c r="K50" s="1">
        <v>2.72</v>
      </c>
    </row>
    <row r="51" spans="1:56" x14ac:dyDescent="0.35">
      <c r="A51" s="1">
        <v>12</v>
      </c>
      <c r="B51" s="1" t="s">
        <v>3549</v>
      </c>
      <c r="C51" s="1">
        <v>2699.500003118068</v>
      </c>
      <c r="D51" s="1">
        <v>0</v>
      </c>
      <c r="E51">
        <f>(R51-S51*(1000-T51)/(1000-U51))*AK51</f>
        <v>-2.4332226224905558</v>
      </c>
      <c r="F51">
        <f>IF(AV51&lt;&gt;0,1/(1/AV51-1/N51),0)</f>
        <v>0.33964850015172943</v>
      </c>
      <c r="G51">
        <f>((AY51-AL51/2)*S51-E51)/(AY51+AL51/2)</f>
        <v>340.47645504387475</v>
      </c>
      <c r="H51">
        <f>AL51*1000</f>
        <v>33.605454242082331</v>
      </c>
      <c r="I51">
        <f>(AQ51-AW51)</f>
        <v>8.7229057825206482</v>
      </c>
      <c r="J51">
        <f>(P51+AP51*D51)</f>
        <v>48.882560729980469</v>
      </c>
      <c r="K51" s="1">
        <v>2.72</v>
      </c>
      <c r="L51">
        <f>(K51*AE51+AF51)</f>
        <v>2.140174012184143</v>
      </c>
      <c r="M51" s="1">
        <v>0.5</v>
      </c>
      <c r="N51">
        <f>L51*(M51+1)*(M51+1)/(M51*M51+1)</f>
        <v>3.8523132219314578</v>
      </c>
      <c r="O51" s="1">
        <v>30.949098587036133</v>
      </c>
      <c r="P51" s="1">
        <v>48.882560729980469</v>
      </c>
      <c r="Q51" s="1">
        <v>30.984523773193359</v>
      </c>
      <c r="R51" s="1">
        <v>400.0333251953125</v>
      </c>
      <c r="S51" s="1">
        <v>390.3646240234375</v>
      </c>
      <c r="T51" s="1">
        <v>4.801976203918457</v>
      </c>
      <c r="U51" s="1">
        <v>34.171504974365234</v>
      </c>
      <c r="V51" s="1">
        <v>9.4368801116943359</v>
      </c>
      <c r="W51" s="1">
        <v>67.154106140136719</v>
      </c>
      <c r="X51" s="1">
        <v>300.594970703125</v>
      </c>
      <c r="Y51" s="1">
        <v>2000.2454833984375</v>
      </c>
      <c r="Z51" s="1">
        <v>0.11525299400091171</v>
      </c>
      <c r="AA51" s="1">
        <v>88.400970458984375</v>
      </c>
      <c r="AB51" s="1">
        <v>6.3577780723571777</v>
      </c>
      <c r="AC51" s="1">
        <v>1.1616514921188354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1.1051285687614887</v>
      </c>
      <c r="AL51">
        <f>(U51-T51)/(1000-U51)*AK51</f>
        <v>3.3605454242082333E-2</v>
      </c>
      <c r="AM51">
        <f>(P51+273.15)</f>
        <v>322.03256072998045</v>
      </c>
      <c r="AN51">
        <f>(O51+273.15)</f>
        <v>304.09909858703611</v>
      </c>
      <c r="AO51">
        <f>(Y51*AG51+Z51*AH51)*AI51</f>
        <v>320.03927019031471</v>
      </c>
      <c r="AP51">
        <f>((AO51+0.00000010773*(AN51^4-AM51^4))-AL51*44100)/(L51*51.4+0.00000043092*AM51^3)</f>
        <v>-11.248547539400514</v>
      </c>
      <c r="AQ51">
        <f>0.61365*EXP(17.502*J51/(240.97+J51))</f>
        <v>11.743699984298546</v>
      </c>
      <c r="AR51">
        <f>AQ51*1000/AA51</f>
        <v>132.8458265030846</v>
      </c>
      <c r="AS51">
        <f>(AR51-U51)</f>
        <v>98.674321528719361</v>
      </c>
      <c r="AT51">
        <f>IF(D51,P51,(O51+P51)/2)</f>
        <v>39.915829658508301</v>
      </c>
      <c r="AU51">
        <f>0.61365*EXP(17.502*AT51/(240.97+AT51))</f>
        <v>7.3803817282575563</v>
      </c>
      <c r="AV51">
        <f>IF(AS51&lt;&gt;0,(1000-(AR51+U51)/2)/AS51*AL51,0)</f>
        <v>0.31212890161923357</v>
      </c>
      <c r="AW51">
        <f>U51*AA51/1000</f>
        <v>3.0207942017778988</v>
      </c>
      <c r="AX51">
        <f>(AU51-AW51)</f>
        <v>4.3595875264796575</v>
      </c>
      <c r="AY51">
        <f>1/(1.6/F51+1.37/N51)</f>
        <v>0.19737947492036936</v>
      </c>
      <c r="AZ51">
        <f>G51*AA51*0.001</f>
        <v>30.098449044313295</v>
      </c>
      <c r="BA51">
        <f>G51/S51</f>
        <v>0.87220110145901064</v>
      </c>
      <c r="BB51">
        <f>(1-AL51*AA51/AQ51/F51)*100</f>
        <v>25.52128863726837</v>
      </c>
      <c r="BC51">
        <f>(S51-E51/(N51/1.35))</f>
        <v>391.2173196250468</v>
      </c>
      <c r="BD51">
        <f>E51*BB51/100/BC51</f>
        <v>-1.5873268833504072E-3</v>
      </c>
    </row>
    <row r="52" spans="1:56" x14ac:dyDescent="0.35">
      <c r="A52" s="1" t="s">
        <v>0</v>
      </c>
      <c r="B52" s="1" t="s">
        <v>3548</v>
      </c>
    </row>
    <row r="53" spans="1:56" x14ac:dyDescent="0.35">
      <c r="A53" s="1" t="s">
        <v>0</v>
      </c>
      <c r="B53" s="1" t="s">
        <v>3547</v>
      </c>
    </row>
    <row r="54" spans="1:56" x14ac:dyDescent="0.35">
      <c r="A54" s="1" t="s">
        <v>0</v>
      </c>
      <c r="B54" s="1" t="s">
        <v>3546</v>
      </c>
    </row>
    <row r="55" spans="1:56" x14ac:dyDescent="0.35">
      <c r="A55" s="1" t="s">
        <v>0</v>
      </c>
      <c r="B55" s="1" t="s">
        <v>3545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A8B2EF-76B0-4A78-9A4D-4B2D09C92EFD}">
  <dimension ref="A1:BD55"/>
  <sheetViews>
    <sheetView zoomScale="48" workbookViewId="0">
      <selection activeCell="K18" sqref="K18:K51"/>
    </sheetView>
  </sheetViews>
  <sheetFormatPr defaultRowHeight="14.5" x14ac:dyDescent="0.35"/>
  <sheetData>
    <row r="1" spans="1:56" x14ac:dyDescent="0.35">
      <c r="A1" s="1" t="s">
        <v>70</v>
      </c>
    </row>
    <row r="2" spans="1:56" x14ac:dyDescent="0.35">
      <c r="A2" s="1" t="s">
        <v>3228</v>
      </c>
    </row>
    <row r="3" spans="1:56" x14ac:dyDescent="0.35">
      <c r="A3" s="1" t="s">
        <v>69</v>
      </c>
      <c r="B3" s="1" t="s">
        <v>624</v>
      </c>
    </row>
    <row r="4" spans="1:56" x14ac:dyDescent="0.35">
      <c r="A4" s="1" t="s">
        <v>67</v>
      </c>
      <c r="B4" s="1" t="s">
        <v>66</v>
      </c>
      <c r="C4" s="1">
        <v>1</v>
      </c>
      <c r="D4" s="1">
        <v>0.15999999642372131</v>
      </c>
    </row>
    <row r="5" spans="1:56" x14ac:dyDescent="0.35">
      <c r="A5" s="1" t="s">
        <v>65</v>
      </c>
      <c r="B5" s="1">
        <v>4</v>
      </c>
    </row>
    <row r="6" spans="1:56" x14ac:dyDescent="0.35">
      <c r="A6" s="1" t="s">
        <v>64</v>
      </c>
      <c r="B6" s="1" t="s">
        <v>623</v>
      </c>
    </row>
    <row r="7" spans="1:56" x14ac:dyDescent="0.35">
      <c r="A7" s="1" t="s">
        <v>0</v>
      </c>
      <c r="B7" s="1" t="s">
        <v>62</v>
      </c>
    </row>
    <row r="9" spans="1:56" x14ac:dyDescent="0.35">
      <c r="A9" s="1" t="s">
        <v>61</v>
      </c>
      <c r="B9" s="1" t="s">
        <v>60</v>
      </c>
      <c r="C9" s="1" t="s">
        <v>59</v>
      </c>
      <c r="D9" s="1" t="s">
        <v>58</v>
      </c>
      <c r="E9" s="1" t="s">
        <v>57</v>
      </c>
      <c r="F9" s="1" t="s">
        <v>56</v>
      </c>
      <c r="G9" s="1" t="s">
        <v>55</v>
      </c>
      <c r="H9" s="1" t="s">
        <v>54</v>
      </c>
      <c r="I9" s="1" t="s">
        <v>53</v>
      </c>
      <c r="J9" s="1" t="s">
        <v>52</v>
      </c>
      <c r="K9" s="1" t="s">
        <v>51</v>
      </c>
      <c r="L9" s="1" t="s">
        <v>50</v>
      </c>
      <c r="M9" s="1" t="s">
        <v>49</v>
      </c>
      <c r="N9" s="1" t="s">
        <v>48</v>
      </c>
      <c r="O9" s="1" t="s">
        <v>47</v>
      </c>
      <c r="P9" s="1" t="s">
        <v>46</v>
      </c>
      <c r="Q9" s="1" t="s">
        <v>45</v>
      </c>
      <c r="R9" s="1" t="s">
        <v>44</v>
      </c>
      <c r="S9" s="1" t="s">
        <v>43</v>
      </c>
      <c r="T9" s="1" t="s">
        <v>42</v>
      </c>
      <c r="U9" s="1" t="s">
        <v>41</v>
      </c>
      <c r="V9" s="1" t="s">
        <v>40</v>
      </c>
      <c r="W9" s="1" t="s">
        <v>39</v>
      </c>
      <c r="X9" s="1" t="s">
        <v>38</v>
      </c>
      <c r="Y9" s="1" t="s">
        <v>37</v>
      </c>
      <c r="Z9" s="1" t="s">
        <v>36</v>
      </c>
      <c r="AA9" s="1" t="s">
        <v>35</v>
      </c>
      <c r="AB9" s="1" t="s">
        <v>34</v>
      </c>
      <c r="AC9" s="1" t="s">
        <v>33</v>
      </c>
      <c r="AD9" s="1" t="s">
        <v>32</v>
      </c>
      <c r="AE9" s="1" t="s">
        <v>31</v>
      </c>
      <c r="AF9" s="1" t="s">
        <v>30</v>
      </c>
      <c r="AG9" s="1" t="s">
        <v>29</v>
      </c>
      <c r="AH9" s="1" t="s">
        <v>28</v>
      </c>
      <c r="AI9" s="1" t="s">
        <v>27</v>
      </c>
      <c r="AJ9" s="1" t="s">
        <v>26</v>
      </c>
      <c r="AK9" s="1" t="s">
        <v>25</v>
      </c>
      <c r="AL9" s="1" t="s">
        <v>24</v>
      </c>
      <c r="AM9" s="1" t="s">
        <v>23</v>
      </c>
      <c r="AN9" s="1" t="s">
        <v>22</v>
      </c>
      <c r="AO9" s="1" t="s">
        <v>21</v>
      </c>
      <c r="AP9" s="1" t="s">
        <v>20</v>
      </c>
      <c r="AQ9" s="1" t="s">
        <v>19</v>
      </c>
      <c r="AR9" s="1" t="s">
        <v>18</v>
      </c>
      <c r="AS9" s="1" t="s">
        <v>17</v>
      </c>
      <c r="AT9" s="1" t="s">
        <v>16</v>
      </c>
      <c r="AU9" s="1" t="s">
        <v>15</v>
      </c>
      <c r="AV9" s="1" t="s">
        <v>14</v>
      </c>
      <c r="AW9" s="1" t="s">
        <v>13</v>
      </c>
      <c r="AX9" s="1" t="s">
        <v>12</v>
      </c>
      <c r="AY9" s="1" t="s">
        <v>11</v>
      </c>
      <c r="AZ9" s="1" t="s">
        <v>10</v>
      </c>
      <c r="BA9" s="1" t="s">
        <v>9</v>
      </c>
      <c r="BB9" s="1" t="s">
        <v>8</v>
      </c>
      <c r="BC9" s="1" t="s">
        <v>7</v>
      </c>
      <c r="BD9" s="1" t="s">
        <v>6</v>
      </c>
    </row>
    <row r="10" spans="1:56" x14ac:dyDescent="0.35">
      <c r="A10" s="1" t="s">
        <v>5</v>
      </c>
      <c r="B10" s="1" t="s">
        <v>5</v>
      </c>
      <c r="C10" s="1" t="s">
        <v>5</v>
      </c>
      <c r="D10" s="1" t="s">
        <v>5</v>
      </c>
      <c r="E10" s="1" t="s">
        <v>4</v>
      </c>
      <c r="F10" s="1" t="s">
        <v>4</v>
      </c>
      <c r="G10" s="1" t="s">
        <v>4</v>
      </c>
      <c r="H10" s="1" t="s">
        <v>4</v>
      </c>
      <c r="I10" s="1" t="s">
        <v>4</v>
      </c>
      <c r="J10" s="1" t="s">
        <v>4</v>
      </c>
      <c r="K10" s="1" t="s">
        <v>5</v>
      </c>
      <c r="L10" s="1" t="s">
        <v>4</v>
      </c>
      <c r="M10" s="1" t="s">
        <v>5</v>
      </c>
      <c r="N10" s="1" t="s">
        <v>4</v>
      </c>
      <c r="O10" s="1" t="s">
        <v>5</v>
      </c>
      <c r="P10" s="1" t="s">
        <v>5</v>
      </c>
      <c r="Q10" s="1" t="s">
        <v>5</v>
      </c>
      <c r="R10" s="1" t="s">
        <v>5</v>
      </c>
      <c r="S10" s="1" t="s">
        <v>5</v>
      </c>
      <c r="T10" s="1" t="s">
        <v>5</v>
      </c>
      <c r="U10" s="1" t="s">
        <v>5</v>
      </c>
      <c r="V10" s="1" t="s">
        <v>5</v>
      </c>
      <c r="W10" s="1" t="s">
        <v>5</v>
      </c>
      <c r="X10" s="1" t="s">
        <v>5</v>
      </c>
      <c r="Y10" s="1" t="s">
        <v>5</v>
      </c>
      <c r="Z10" s="1" t="s">
        <v>5</v>
      </c>
      <c r="AA10" s="1" t="s">
        <v>5</v>
      </c>
      <c r="AB10" s="1" t="s">
        <v>5</v>
      </c>
      <c r="AC10" s="1" t="s">
        <v>5</v>
      </c>
      <c r="AD10" s="1" t="s">
        <v>5</v>
      </c>
      <c r="AE10" s="1" t="s">
        <v>5</v>
      </c>
      <c r="AF10" s="1" t="s">
        <v>5</v>
      </c>
      <c r="AG10" s="1" t="s">
        <v>5</v>
      </c>
      <c r="AH10" s="1" t="s">
        <v>5</v>
      </c>
      <c r="AI10" s="1" t="s">
        <v>5</v>
      </c>
      <c r="AJ10" s="1" t="s">
        <v>5</v>
      </c>
      <c r="AK10" s="1" t="s">
        <v>4</v>
      </c>
      <c r="AL10" s="1" t="s">
        <v>4</v>
      </c>
      <c r="AM10" s="1" t="s">
        <v>4</v>
      </c>
      <c r="AN10" s="1" t="s">
        <v>4</v>
      </c>
      <c r="AO10" s="1" t="s">
        <v>4</v>
      </c>
      <c r="AP10" s="1" t="s">
        <v>4</v>
      </c>
      <c r="AQ10" s="1" t="s">
        <v>4</v>
      </c>
      <c r="AR10" s="1" t="s">
        <v>4</v>
      </c>
      <c r="AS10" s="1" t="s">
        <v>4</v>
      </c>
      <c r="AT10" s="1" t="s">
        <v>4</v>
      </c>
      <c r="AU10" s="1" t="s">
        <v>4</v>
      </c>
      <c r="AV10" s="1" t="s">
        <v>4</v>
      </c>
      <c r="AW10" s="1" t="s">
        <v>4</v>
      </c>
      <c r="AX10" s="1" t="s">
        <v>4</v>
      </c>
      <c r="AY10" s="1" t="s">
        <v>4</v>
      </c>
      <c r="AZ10" s="1" t="s">
        <v>4</v>
      </c>
      <c r="BA10" s="1" t="s">
        <v>4</v>
      </c>
      <c r="BB10" s="1" t="s">
        <v>4</v>
      </c>
      <c r="BC10" s="1" t="s">
        <v>4</v>
      </c>
      <c r="BD10" s="1" t="s">
        <v>4</v>
      </c>
    </row>
    <row r="11" spans="1:56" x14ac:dyDescent="0.35">
      <c r="A11" s="1" t="s">
        <v>0</v>
      </c>
      <c r="B11" s="1" t="s">
        <v>3227</v>
      </c>
    </row>
    <row r="12" spans="1:56" x14ac:dyDescent="0.35">
      <c r="A12" s="1" t="s">
        <v>0</v>
      </c>
      <c r="B12" s="1" t="s">
        <v>3226</v>
      </c>
    </row>
    <row r="13" spans="1:56" x14ac:dyDescent="0.35">
      <c r="A13" s="1" t="s">
        <v>0</v>
      </c>
      <c r="B13" s="1" t="s">
        <v>3225</v>
      </c>
    </row>
    <row r="14" spans="1:56" x14ac:dyDescent="0.35">
      <c r="A14" s="1" t="s">
        <v>0</v>
      </c>
      <c r="B14" s="1" t="s">
        <v>3224</v>
      </c>
    </row>
    <row r="15" spans="1:56" x14ac:dyDescent="0.35">
      <c r="A15" s="1" t="s">
        <v>0</v>
      </c>
      <c r="B15" s="1" t="s">
        <v>3223</v>
      </c>
    </row>
    <row r="16" spans="1:56" x14ac:dyDescent="0.35">
      <c r="A16" s="1" t="s">
        <v>0</v>
      </c>
      <c r="B16" s="1" t="s">
        <v>3222</v>
      </c>
    </row>
    <row r="17" spans="1:56" x14ac:dyDescent="0.35">
      <c r="A17" s="1" t="s">
        <v>0</v>
      </c>
      <c r="B17" s="1" t="s">
        <v>3221</v>
      </c>
    </row>
    <row r="18" spans="1:56" x14ac:dyDescent="0.35">
      <c r="A18" s="1">
        <v>1</v>
      </c>
      <c r="B18" s="1" t="s">
        <v>3220</v>
      </c>
      <c r="C18" s="1">
        <v>473.50000240281224</v>
      </c>
      <c r="D18" s="1">
        <v>0</v>
      </c>
      <c r="E18">
        <f>(R18-S18*(1000-T18)/(1000-U18))*AK18</f>
        <v>-6.9351658262222537</v>
      </c>
      <c r="F18">
        <f>IF(AV18&lt;&gt;0,1/(1/AV18-1/N18),0)</f>
        <v>2.7615173424813393</v>
      </c>
      <c r="G18">
        <f>((AY18-AL18/2)*S18-E18)/(AY18+AL18/2)</f>
        <v>391.09888940280587</v>
      </c>
      <c r="H18">
        <f>AL18*1000</f>
        <v>29.655265834352001</v>
      </c>
      <c r="I18">
        <f>(AQ18-AW18)</f>
        <v>1.5605842007075736</v>
      </c>
      <c r="J18">
        <f>(P18+AP18*D18)</f>
        <v>31.073186874389648</v>
      </c>
      <c r="K18" s="1">
        <v>2.72</v>
      </c>
      <c r="L18">
        <f>(K18*AE18+AF18)</f>
        <v>2.140174012184143</v>
      </c>
      <c r="M18" s="1">
        <v>0.5</v>
      </c>
      <c r="N18">
        <f>L18*(M18+1)*(M18+1)/(M18*M18+1)</f>
        <v>3.8523132219314578</v>
      </c>
      <c r="O18" s="1">
        <v>31.153284072875977</v>
      </c>
      <c r="P18" s="1">
        <v>31.073186874389648</v>
      </c>
      <c r="Q18" s="1">
        <v>31.230201721191406</v>
      </c>
      <c r="R18" s="1">
        <v>399.86044311523438</v>
      </c>
      <c r="S18" s="1">
        <v>395.52017211914063</v>
      </c>
      <c r="T18" s="1">
        <v>7.6491975784301758</v>
      </c>
      <c r="U18" s="1">
        <v>33.595264434814453</v>
      </c>
      <c r="V18" s="1">
        <v>14.857334136962891</v>
      </c>
      <c r="W18" s="1">
        <v>65.253387451171875</v>
      </c>
      <c r="X18" s="1">
        <v>300.44033813476563</v>
      </c>
      <c r="Y18" s="1">
        <v>0.23630522191524506</v>
      </c>
      <c r="Z18" s="1">
        <v>0.22133830189704895</v>
      </c>
      <c r="AA18" s="1">
        <v>88.39501953125</v>
      </c>
      <c r="AB18" s="1">
        <v>6.0926995277404785</v>
      </c>
      <c r="AC18" s="1">
        <v>1.2139407396316528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1.1045600666719322</v>
      </c>
      <c r="AL18">
        <f>(U18-T18)/(1000-U18)*AK18</f>
        <v>2.9655265834352001E-2</v>
      </c>
      <c r="AM18">
        <f>(P18+273.15)</f>
        <v>304.22318687438963</v>
      </c>
      <c r="AN18">
        <f>(O18+273.15)</f>
        <v>304.30328407287595</v>
      </c>
      <c r="AO18">
        <f>(Y18*AG18+Z18*AH18)*AI18</f>
        <v>3.780883466134588E-2</v>
      </c>
      <c r="AP18">
        <f>((AO18+0.00000010773*(AN18^4-AM18^4))-AL18*44100)/(L18*51.4+0.00000043092*AM18^3)</f>
        <v>-10.69925973453436</v>
      </c>
      <c r="AQ18">
        <f>0.61365*EXP(17.502*J18/(240.97+J18))</f>
        <v>4.5302382565805059</v>
      </c>
      <c r="AR18">
        <f>AQ18*1000/AA18</f>
        <v>51.249926529841936</v>
      </c>
      <c r="AS18">
        <f>(AR18-U18)</f>
        <v>17.654662095027483</v>
      </c>
      <c r="AT18">
        <f>IF(D18,P18,(O18+P18)/2)</f>
        <v>31.113235473632813</v>
      </c>
      <c r="AU18">
        <f>0.61365*EXP(17.502*AT18/(240.97+AT18))</f>
        <v>4.5405876524295241</v>
      </c>
      <c r="AV18">
        <f>IF(AS18&lt;&gt;0,(1000-(AR18+U18)/2)/AS18*AL18,0)</f>
        <v>1.6084823563934754</v>
      </c>
      <c r="AW18">
        <f>U18*AA18/1000</f>
        <v>2.9696540558729323</v>
      </c>
      <c r="AX18">
        <f>(AU18-AW18)</f>
        <v>1.5709335965565918</v>
      </c>
      <c r="AY18">
        <f>1/(1.6/F18+1.37/N18)</f>
        <v>1.0694934404915277</v>
      </c>
      <c r="AZ18">
        <f>G18*AA18*0.001</f>
        <v>34.571193967411205</v>
      </c>
      <c r="BA18">
        <f>G18/S18</f>
        <v>0.98882159993851604</v>
      </c>
      <c r="BB18">
        <f>(1-AL18*AA18/AQ18/F18)*100</f>
        <v>79.04629625280505</v>
      </c>
      <c r="BC18">
        <f>(S18-E18/(N18/1.35))</f>
        <v>397.95052326818501</v>
      </c>
      <c r="BD18">
        <f>E18*BB18/100/BC18</f>
        <v>-1.3775561041100929E-2</v>
      </c>
    </row>
    <row r="19" spans="1:56" x14ac:dyDescent="0.35">
      <c r="A19" s="1" t="s">
        <v>0</v>
      </c>
      <c r="B19" s="1" t="s">
        <v>3219</v>
      </c>
      <c r="K19" s="1">
        <v>2.72</v>
      </c>
    </row>
    <row r="20" spans="1:56" x14ac:dyDescent="0.35">
      <c r="A20" s="1" t="s">
        <v>0</v>
      </c>
      <c r="B20" s="1" t="s">
        <v>3218</v>
      </c>
      <c r="K20" s="1">
        <v>2.72</v>
      </c>
    </row>
    <row r="21" spans="1:56" x14ac:dyDescent="0.35">
      <c r="A21" s="1">
        <v>2</v>
      </c>
      <c r="B21" s="1" t="s">
        <v>3217</v>
      </c>
      <c r="C21" s="1">
        <v>678.00000241398811</v>
      </c>
      <c r="D21" s="1">
        <v>0</v>
      </c>
      <c r="E21">
        <f>(R21-S21*(1000-T21)/(1000-U21))*AK21</f>
        <v>-6.4545907442684411</v>
      </c>
      <c r="F21">
        <f>IF(AV21&lt;&gt;0,1/(1/AV21-1/N21),0)</f>
        <v>3.2596574573700319</v>
      </c>
      <c r="G21">
        <f>((AY21-AL21/2)*S21-E21)/(AY21+AL21/2)</f>
        <v>391.54522589829907</v>
      </c>
      <c r="H21">
        <f>AL21*1000</f>
        <v>28.375323972824994</v>
      </c>
      <c r="I21">
        <f>(AQ21-AW21)</f>
        <v>1.3622483097022959</v>
      </c>
      <c r="J21">
        <f>(P21+AP21*D21)</f>
        <v>30.185573577880859</v>
      </c>
      <c r="K21" s="1">
        <v>2.72</v>
      </c>
      <c r="L21">
        <f>(K21*AE21+AF21)</f>
        <v>2.140174012184143</v>
      </c>
      <c r="M21" s="1">
        <v>0.5</v>
      </c>
      <c r="N21">
        <f>L21*(M21+1)*(M21+1)/(M21*M21+1)</f>
        <v>3.8523132219314578</v>
      </c>
      <c r="O21" s="1">
        <v>31.168516159057617</v>
      </c>
      <c r="P21" s="1">
        <v>30.185573577880859</v>
      </c>
      <c r="Q21" s="1">
        <v>31.267240524291992</v>
      </c>
      <c r="R21" s="1">
        <v>399.84991455078125</v>
      </c>
      <c r="S21" s="1">
        <v>395.53402709960938</v>
      </c>
      <c r="T21" s="1">
        <v>8.4797601699829102</v>
      </c>
      <c r="U21" s="1">
        <v>33.304801940917969</v>
      </c>
      <c r="V21" s="1">
        <v>16.45543098449707</v>
      </c>
      <c r="W21" s="1">
        <v>64.629768371582031</v>
      </c>
      <c r="X21" s="1">
        <v>300.54486083984375</v>
      </c>
      <c r="Y21" s="1">
        <v>25.770069122314453</v>
      </c>
      <c r="Z21" s="1">
        <v>0.21479286253452301</v>
      </c>
      <c r="AA21" s="1">
        <v>88.390434265136719</v>
      </c>
      <c r="AB21" s="1">
        <v>5.9446496963500977</v>
      </c>
      <c r="AC21" s="1">
        <v>1.2349215745925903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1.1049443413229547</v>
      </c>
      <c r="AL21">
        <f>(U21-T21)/(1000-U21)*AK21</f>
        <v>2.8375323972824995E-2</v>
      </c>
      <c r="AM21">
        <f>(P21+273.15)</f>
        <v>303.33557357788084</v>
      </c>
      <c r="AN21">
        <f>(O21+273.15)</f>
        <v>304.31851615905759</v>
      </c>
      <c r="AO21">
        <f>(Y21*AG21+Z21*AH21)*AI21</f>
        <v>4.1232109674093635</v>
      </c>
      <c r="AP21">
        <f>((AO21+0.00000010773*(AN21^4-AM21^4))-AL21*44100)/(L21*51.4+0.00000043092*AM21^3)</f>
        <v>-10.12313835144082</v>
      </c>
      <c r="AQ21">
        <f>0.61365*EXP(17.502*J21/(240.97+J21))</f>
        <v>4.3060742163744035</v>
      </c>
      <c r="AR21">
        <f>AQ21*1000/AA21</f>
        <v>48.716518389963618</v>
      </c>
      <c r="AS21">
        <f>(AR21-U21)</f>
        <v>15.411716449045649</v>
      </c>
      <c r="AT21">
        <f>IF(D21,P21,(O21+P21)/2)</f>
        <v>30.677044868469238</v>
      </c>
      <c r="AU21">
        <f>0.61365*EXP(17.502*AT21/(240.97+AT21))</f>
        <v>4.4289684965421152</v>
      </c>
      <c r="AV21">
        <f>IF(AS21&lt;&gt;0,(1000-(AR21+U21)/2)/AS21*AL21,0)</f>
        <v>1.7656458509510295</v>
      </c>
      <c r="AW21">
        <f>U21*AA21/1000</f>
        <v>2.9438259066721075</v>
      </c>
      <c r="AX21">
        <f>(AU21-AW21)</f>
        <v>1.4851425898700077</v>
      </c>
      <c r="AY21">
        <f>1/(1.6/F21+1.37/N21)</f>
        <v>1.1813633761030695</v>
      </c>
      <c r="AZ21">
        <f>G21*AA21*0.001</f>
        <v>34.608852551591717</v>
      </c>
      <c r="BA21">
        <f>G21/S21</f>
        <v>0.98991540315618465</v>
      </c>
      <c r="BB21">
        <f>(1-AL21*AA21/AQ21/F21)*100</f>
        <v>82.13131383565657</v>
      </c>
      <c r="BC21">
        <f>(S21-E21/(N21/1.35))</f>
        <v>397.79596609645802</v>
      </c>
      <c r="BD21">
        <f>E21*BB21/100/BC21</f>
        <v>-1.3326530766520904E-2</v>
      </c>
    </row>
    <row r="22" spans="1:56" x14ac:dyDescent="0.35">
      <c r="A22" s="1" t="s">
        <v>0</v>
      </c>
      <c r="B22" s="1" t="s">
        <v>3216</v>
      </c>
      <c r="K22" s="1">
        <v>2.72</v>
      </c>
    </row>
    <row r="23" spans="1:56" x14ac:dyDescent="0.35">
      <c r="A23" s="1" t="s">
        <v>0</v>
      </c>
      <c r="B23" s="1" t="s">
        <v>3215</v>
      </c>
      <c r="K23" s="1">
        <v>2.72</v>
      </c>
    </row>
    <row r="24" spans="1:56" x14ac:dyDescent="0.35">
      <c r="A24" s="1">
        <v>3</v>
      </c>
      <c r="B24" s="1" t="s">
        <v>3214</v>
      </c>
      <c r="C24" s="1">
        <v>883.00000241398811</v>
      </c>
      <c r="D24" s="1">
        <v>0</v>
      </c>
      <c r="E24">
        <f>(R24-S24*(1000-T24)/(1000-U24))*AK24</f>
        <v>-5.8496950053427179</v>
      </c>
      <c r="F24">
        <f>IF(AV24&lt;&gt;0,1/(1/AV24-1/N24),0)</f>
        <v>2.7531228905809417</v>
      </c>
      <c r="G24">
        <f>((AY24-AL24/2)*S24-E24)/(AY24+AL24/2)</f>
        <v>391.09718773878615</v>
      </c>
      <c r="H24">
        <f>AL24*1000</f>
        <v>27.086453177378306</v>
      </c>
      <c r="I24">
        <f>(AQ24-AW24)</f>
        <v>1.4298337243452304</v>
      </c>
      <c r="J24">
        <f>(P24+AP24*D24)</f>
        <v>30.336433410644531</v>
      </c>
      <c r="K24" s="1">
        <v>2.72</v>
      </c>
      <c r="L24">
        <f>(K24*AE24+AF24)</f>
        <v>2.140174012184143</v>
      </c>
      <c r="M24" s="1">
        <v>0.5</v>
      </c>
      <c r="N24">
        <f>L24*(M24+1)*(M24+1)/(M24*M24+1)</f>
        <v>3.8523132219314578</v>
      </c>
      <c r="O24" s="1">
        <v>31.079414367675781</v>
      </c>
      <c r="P24" s="1">
        <v>30.336433410644531</v>
      </c>
      <c r="Q24" s="1">
        <v>31.228477478027344</v>
      </c>
      <c r="R24" s="1">
        <v>400.0015869140625</v>
      </c>
      <c r="S24" s="1">
        <v>395.59817504882813</v>
      </c>
      <c r="T24" s="1">
        <v>9.2597723007202148</v>
      </c>
      <c r="U24" s="1">
        <v>32.964897155761719</v>
      </c>
      <c r="V24" s="1">
        <v>18.059671401977539</v>
      </c>
      <c r="W24" s="1">
        <v>64.292640686035156</v>
      </c>
      <c r="X24" s="1">
        <v>300.552978515625</v>
      </c>
      <c r="Y24" s="1">
        <v>51.452274322509766</v>
      </c>
      <c r="Z24" s="1">
        <v>0.25015118718147278</v>
      </c>
      <c r="AA24" s="1">
        <v>88.386245727539063</v>
      </c>
      <c r="AB24" s="1">
        <v>5.802675724029541</v>
      </c>
      <c r="AC24" s="1">
        <v>1.2304269075393677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1.1049741857192092</v>
      </c>
      <c r="AL24">
        <f>(U24-T24)/(1000-U24)*AK24</f>
        <v>2.7086453177378306E-2</v>
      </c>
      <c r="AM24">
        <f>(P24+273.15)</f>
        <v>303.48643341064451</v>
      </c>
      <c r="AN24">
        <f>(O24+273.15)</f>
        <v>304.22941436767576</v>
      </c>
      <c r="AO24">
        <f>(Y24*AG24+Z24*AH24)*AI24</f>
        <v>8.2323637075938905</v>
      </c>
      <c r="AP24">
        <f>((AO24+0.00000010773*(AN24^4-AM24^4))-AL24*44100)/(L24*51.4+0.00000043092*AM24^3)</f>
        <v>-9.6460173663882891</v>
      </c>
      <c r="AQ24">
        <f>0.61365*EXP(17.502*J24/(240.97+J24))</f>
        <v>4.3434772247374394</v>
      </c>
      <c r="AR24">
        <f>AQ24*1000/AA24</f>
        <v>49.142003815013432</v>
      </c>
      <c r="AS24">
        <f>(AR24-U24)</f>
        <v>16.177106659251713</v>
      </c>
      <c r="AT24">
        <f>IF(D24,P24,(O24+P24)/2)</f>
        <v>30.707923889160156</v>
      </c>
      <c r="AU24">
        <f>0.61365*EXP(17.502*AT24/(240.97+AT24))</f>
        <v>4.4367909083242516</v>
      </c>
      <c r="AV24">
        <f>IF(AS24&lt;&gt;0,(1000-(AR24+U24)/2)/AS24*AL24,0)</f>
        <v>1.605630806555955</v>
      </c>
      <c r="AW24">
        <f>U24*AA24/1000</f>
        <v>2.913643500392209</v>
      </c>
      <c r="AX24">
        <f>(AU24-AW24)</f>
        <v>1.5231474079320426</v>
      </c>
      <c r="AY24">
        <f>1/(1.6/F24+1.37/N24)</f>
        <v>1.0674765819582415</v>
      </c>
      <c r="AZ24">
        <f>G24*AA24*0.001</f>
        <v>34.56761213882983</v>
      </c>
      <c r="BA24">
        <f>G24/S24</f>
        <v>0.9886223253949884</v>
      </c>
      <c r="BB24">
        <f>(1-AL24*AA24/AQ24/F24)*100</f>
        <v>79.979557065396762</v>
      </c>
      <c r="BC24">
        <f>(S24-E24/(N24/1.35))</f>
        <v>397.64813511236969</v>
      </c>
      <c r="BD24">
        <f>E24*BB24/100/BC24</f>
        <v>-1.1765578011896493E-2</v>
      </c>
    </row>
    <row r="25" spans="1:56" x14ac:dyDescent="0.35">
      <c r="A25" s="1" t="s">
        <v>0</v>
      </c>
      <c r="B25" s="1" t="s">
        <v>3213</v>
      </c>
      <c r="K25" s="1">
        <v>2.72</v>
      </c>
    </row>
    <row r="26" spans="1:56" x14ac:dyDescent="0.35">
      <c r="A26" s="1" t="s">
        <v>0</v>
      </c>
      <c r="B26" s="1" t="s">
        <v>3212</v>
      </c>
      <c r="K26" s="1">
        <v>2.72</v>
      </c>
    </row>
    <row r="27" spans="1:56" x14ac:dyDescent="0.35">
      <c r="A27" s="1">
        <v>4</v>
      </c>
      <c r="B27" s="1" t="s">
        <v>3211</v>
      </c>
      <c r="C27" s="1">
        <v>1087.500002425164</v>
      </c>
      <c r="D27" s="1">
        <v>0</v>
      </c>
      <c r="E27">
        <f>(R27-S27*(1000-T27)/(1000-U27))*AK27</f>
        <v>-5.1612164572109274</v>
      </c>
      <c r="F27">
        <f>IF(AV27&lt;&gt;0,1/(1/AV27-1/N27),0)</f>
        <v>2.0519451892007772</v>
      </c>
      <c r="G27">
        <f>((AY27-AL27/2)*S27-E27)/(AY27+AL27/2)</f>
        <v>389.46156971451143</v>
      </c>
      <c r="H27">
        <f>AL27*1000</f>
        <v>26.002558316271305</v>
      </c>
      <c r="I27">
        <f>(AQ27-AW27)</f>
        <v>1.6444249247644578</v>
      </c>
      <c r="J27">
        <f>(P27+AP27*D27)</f>
        <v>31.110113143920898</v>
      </c>
      <c r="K27" s="1">
        <v>2.72</v>
      </c>
      <c r="L27">
        <f>(K27*AE27+AF27)</f>
        <v>2.140174012184143</v>
      </c>
      <c r="M27" s="1">
        <v>0.5</v>
      </c>
      <c r="N27">
        <f>L27*(M27+1)*(M27+1)/(M27*M27+1)</f>
        <v>3.8523132219314578</v>
      </c>
      <c r="O27" s="1">
        <v>31.071708679199219</v>
      </c>
      <c r="P27" s="1">
        <v>31.110113143920898</v>
      </c>
      <c r="Q27" s="1">
        <v>31.217042922973633</v>
      </c>
      <c r="R27" s="1">
        <v>399.81387329101563</v>
      </c>
      <c r="S27" s="1">
        <v>395.18408203125</v>
      </c>
      <c r="T27" s="1">
        <v>9.991358757019043</v>
      </c>
      <c r="U27" s="1">
        <v>32.758186340332031</v>
      </c>
      <c r="V27" s="1">
        <v>19.49494743347168</v>
      </c>
      <c r="W27" s="1">
        <v>63.917144775390625</v>
      </c>
      <c r="X27" s="1">
        <v>300.48135375976563</v>
      </c>
      <c r="Y27" s="1">
        <v>100.17429351806641</v>
      </c>
      <c r="Z27" s="1">
        <v>0.41517791152000427</v>
      </c>
      <c r="AA27" s="1">
        <v>88.385696411132813</v>
      </c>
      <c r="AB27" s="1">
        <v>5.8219232559204102</v>
      </c>
      <c r="AC27" s="1">
        <v>1.2335793972015381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1.1047108594109027</v>
      </c>
      <c r="AL27">
        <f>(U27-T27)/(1000-U27)*AK27</f>
        <v>2.6002558316271306E-2</v>
      </c>
      <c r="AM27">
        <f>(P27+273.15)</f>
        <v>304.26011314392088</v>
      </c>
      <c r="AN27">
        <f>(O27+273.15)</f>
        <v>304.2217086791992</v>
      </c>
      <c r="AO27">
        <f>(Y27*AG27+Z27*AH27)*AI27</f>
        <v>16.027886604639434</v>
      </c>
      <c r="AP27">
        <f>((AO27+0.00000010773*(AN27^4-AM27^4))-AL27*44100)/(L27*51.4+0.00000043092*AM27^3)</f>
        <v>-9.2609113087848449</v>
      </c>
      <c r="AQ27">
        <f>0.61365*EXP(17.502*J27/(240.97+J27))</f>
        <v>4.5397800376203623</v>
      </c>
      <c r="AR27">
        <f>AQ27*1000/AA27</f>
        <v>51.363288653666643</v>
      </c>
      <c r="AS27">
        <f>(AR27-U27)</f>
        <v>18.605102313334612</v>
      </c>
      <c r="AT27">
        <f>IF(D27,P27,(O27+P27)/2)</f>
        <v>31.090910911560059</v>
      </c>
      <c r="AU27">
        <f>0.61365*EXP(17.502*AT27/(240.97+AT27))</f>
        <v>4.5348159813960427</v>
      </c>
      <c r="AV27">
        <f>IF(AS27&lt;&gt;0,(1000-(AR27+U27)/2)/AS27*AL27,0)</f>
        <v>1.3388193796079026</v>
      </c>
      <c r="AW27">
        <f>U27*AA27/1000</f>
        <v>2.8953551128559045</v>
      </c>
      <c r="AX27">
        <f>(AU27-AW27)</f>
        <v>1.6394608685401382</v>
      </c>
      <c r="AY27">
        <f>1/(1.6/F27+1.37/N27)</f>
        <v>0.88076362659985696</v>
      </c>
      <c r="AZ27">
        <f>G27*AA27*0.001</f>
        <v>34.422832064590047</v>
      </c>
      <c r="BA27">
        <f>G27/S27</f>
        <v>0.98551937545833124</v>
      </c>
      <c r="BB27">
        <f>(1-AL27*AA27/AQ27/F27)*100</f>
        <v>75.328389474516797</v>
      </c>
      <c r="BC27">
        <f>(S27-E27/(N27/1.35))</f>
        <v>396.99277250261861</v>
      </c>
      <c r="BD27">
        <f>E27*BB27/100/BC27</f>
        <v>-9.7932796358025879E-3</v>
      </c>
    </row>
    <row r="28" spans="1:56" x14ac:dyDescent="0.35">
      <c r="A28" s="1" t="s">
        <v>0</v>
      </c>
      <c r="B28" s="1" t="s">
        <v>3210</v>
      </c>
      <c r="K28" s="1">
        <v>2.72</v>
      </c>
    </row>
    <row r="29" spans="1:56" x14ac:dyDescent="0.35">
      <c r="A29" s="1" t="s">
        <v>0</v>
      </c>
      <c r="B29" s="1" t="s">
        <v>3209</v>
      </c>
      <c r="K29" s="1">
        <v>2.72</v>
      </c>
    </row>
    <row r="30" spans="1:56" x14ac:dyDescent="0.35">
      <c r="A30" s="1">
        <v>5</v>
      </c>
      <c r="B30" s="1" t="s">
        <v>3208</v>
      </c>
      <c r="C30" s="1">
        <v>1292.0000024139881</v>
      </c>
      <c r="D30" s="1">
        <v>0</v>
      </c>
      <c r="E30">
        <f>(R30-S30*(1000-T30)/(1000-U30))*AK30</f>
        <v>-4.5550977421988348</v>
      </c>
      <c r="F30">
        <f>IF(AV30&lt;&gt;0,1/(1/AV30-1/N30),0)</f>
        <v>1.9607265436745154</v>
      </c>
      <c r="G30">
        <f>((AY30-AL30/2)*S30-E30)/(AY30+AL30/2)</f>
        <v>389.09889542991658</v>
      </c>
      <c r="H30">
        <f>AL30*1000</f>
        <v>24.901501175626564</v>
      </c>
      <c r="I30">
        <f>(AQ30-AW30)</f>
        <v>1.6231660545033693</v>
      </c>
      <c r="J30">
        <f>(P30+AP30*D30)</f>
        <v>30.938051223754883</v>
      </c>
      <c r="K30" s="1">
        <v>2.72</v>
      </c>
      <c r="L30">
        <f>(K30*AE30+AF30)</f>
        <v>2.140174012184143</v>
      </c>
      <c r="M30" s="1">
        <v>0.5</v>
      </c>
      <c r="N30">
        <f>L30*(M30+1)*(M30+1)/(M30*M30+1)</f>
        <v>3.8523132219314578</v>
      </c>
      <c r="O30" s="1">
        <v>31.066574096679688</v>
      </c>
      <c r="P30" s="1">
        <v>30.938051223754883</v>
      </c>
      <c r="Q30" s="1">
        <v>31.214218139648438</v>
      </c>
      <c r="R30" s="1">
        <v>399.98703002929688</v>
      </c>
      <c r="S30" s="1">
        <v>395.20327758789063</v>
      </c>
      <c r="T30" s="1">
        <v>10.69590950012207</v>
      </c>
      <c r="U30" s="1">
        <v>32.498790740966797</v>
      </c>
      <c r="V30" s="1">
        <v>20.874841690063477</v>
      </c>
      <c r="W30" s="1">
        <v>63.426780700683594</v>
      </c>
      <c r="X30" s="1">
        <v>300.56060791015625</v>
      </c>
      <c r="Y30" s="1">
        <v>150.57925415039063</v>
      </c>
      <c r="Z30" s="1">
        <v>0.21086141467094421</v>
      </c>
      <c r="AA30" s="1">
        <v>88.381805419921875</v>
      </c>
      <c r="AB30" s="1">
        <v>5.808051586151123</v>
      </c>
      <c r="AC30" s="1">
        <v>1.2486070394515991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1.1050022349638096</v>
      </c>
      <c r="AL30">
        <f>(U30-T30)/(1000-U30)*AK30</f>
        <v>2.4901501175626565E-2</v>
      </c>
      <c r="AM30">
        <f>(P30+273.15)</f>
        <v>304.08805122375486</v>
      </c>
      <c r="AN30">
        <f>(O30+273.15)</f>
        <v>304.21657409667966</v>
      </c>
      <c r="AO30">
        <f>(Y30*AG30+Z30*AH30)*AI30</f>
        <v>24.092680125549123</v>
      </c>
      <c r="AP30">
        <f>((AO30+0.00000010773*(AN30^4-AM30^4))-AL30*44100)/(L30*51.4+0.00000043092*AM30^3)</f>
        <v>-8.7822489756362216</v>
      </c>
      <c r="AQ30">
        <f>0.61365*EXP(17.502*J30/(240.97+J30))</f>
        <v>4.4954678541542554</v>
      </c>
      <c r="AR30">
        <f>AQ30*1000/AA30</f>
        <v>50.86417767543076</v>
      </c>
      <c r="AS30">
        <f>(AR30-U30)</f>
        <v>18.365386934463963</v>
      </c>
      <c r="AT30">
        <f>IF(D30,P30,(O30+P30)/2)</f>
        <v>31.002312660217285</v>
      </c>
      <c r="AU30">
        <f>0.61365*EXP(17.502*AT30/(240.97+AT30))</f>
        <v>4.5119732244879813</v>
      </c>
      <c r="AV30">
        <f>IF(AS30&lt;&gt;0,(1000-(AR30+U30)/2)/AS30*AL30,0)</f>
        <v>1.299377450242148</v>
      </c>
      <c r="AW30">
        <f>U30*AA30/1000</f>
        <v>2.8723017996508862</v>
      </c>
      <c r="AX30">
        <f>(AU30-AW30)</f>
        <v>1.6396714248370952</v>
      </c>
      <c r="AY30">
        <f>1/(1.6/F30+1.37/N30)</f>
        <v>0.85349391055408752</v>
      </c>
      <c r="AZ30">
        <f>G30*AA30*0.001</f>
        <v>34.38926286499342</v>
      </c>
      <c r="BA30">
        <f>G30/S30</f>
        <v>0.98455381697431277</v>
      </c>
      <c r="BB30">
        <f>(1-AL30*AA30/AQ30/F30)*100</f>
        <v>75.03126884042274</v>
      </c>
      <c r="BC30">
        <f>(S30-E30/(N30/1.35))</f>
        <v>396.79956054768724</v>
      </c>
      <c r="BD30">
        <f>E30*BB30/100/BC30</f>
        <v>-8.6132848236420631E-3</v>
      </c>
    </row>
    <row r="31" spans="1:56" x14ac:dyDescent="0.35">
      <c r="A31" s="1" t="s">
        <v>0</v>
      </c>
      <c r="B31" s="1" t="s">
        <v>3207</v>
      </c>
      <c r="K31" s="1">
        <v>2.72</v>
      </c>
    </row>
    <row r="32" spans="1:56" x14ac:dyDescent="0.35">
      <c r="A32" s="1" t="s">
        <v>0</v>
      </c>
      <c r="B32" s="1" t="s">
        <v>3206</v>
      </c>
      <c r="K32" s="1">
        <v>2.72</v>
      </c>
    </row>
    <row r="33" spans="1:56" x14ac:dyDescent="0.35">
      <c r="A33" s="1">
        <v>6</v>
      </c>
      <c r="B33" s="1" t="s">
        <v>3205</v>
      </c>
      <c r="C33" s="1">
        <v>1496.0000024139881</v>
      </c>
      <c r="D33" s="1">
        <v>0</v>
      </c>
      <c r="E33">
        <f>(R33-S33*(1000-T33)/(1000-U33))*AK33</f>
        <v>-3.5410086694739409</v>
      </c>
      <c r="F33">
        <f>IF(AV33&lt;&gt;0,1/(1/AV33-1/N33),0)</f>
        <v>1.810764293067926</v>
      </c>
      <c r="G33">
        <f>((AY33-AL33/2)*S33-E33)/(AY33+AL33/2)</f>
        <v>387.26793858464492</v>
      </c>
      <c r="H33">
        <f>AL33*1000</f>
        <v>24.194717429583282</v>
      </c>
      <c r="I33">
        <f>(AQ33-AW33)</f>
        <v>1.6630862793409933</v>
      </c>
      <c r="J33">
        <f>(P33+AP33*D33)</f>
        <v>31.112628936767578</v>
      </c>
      <c r="K33" s="1">
        <v>2.72</v>
      </c>
      <c r="L33">
        <f>(K33*AE33+AF33)</f>
        <v>2.140174012184143</v>
      </c>
      <c r="M33" s="1">
        <v>0.5</v>
      </c>
      <c r="N33">
        <f>L33*(M33+1)*(M33+1)/(M33*M33+1)</f>
        <v>3.8523132219314578</v>
      </c>
      <c r="O33" s="1">
        <v>31.097444534301758</v>
      </c>
      <c r="P33" s="1">
        <v>31.112628936767578</v>
      </c>
      <c r="Q33" s="1">
        <v>31.232671737670898</v>
      </c>
      <c r="R33" s="1">
        <v>400.0367431640625</v>
      </c>
      <c r="S33" s="1">
        <v>394.60116577148438</v>
      </c>
      <c r="T33" s="1">
        <v>11.374217987060547</v>
      </c>
      <c r="U33" s="1">
        <v>32.557231903076172</v>
      </c>
      <c r="V33" s="1">
        <v>22.158716201782227</v>
      </c>
      <c r="W33" s="1">
        <v>63.426467895507813</v>
      </c>
      <c r="X33" s="1">
        <v>300.55709838867188</v>
      </c>
      <c r="Y33" s="1">
        <v>300.9200439453125</v>
      </c>
      <c r="Z33" s="1">
        <v>0.35099729895591736</v>
      </c>
      <c r="AA33" s="1">
        <v>88.378044128417969</v>
      </c>
      <c r="AB33" s="1">
        <v>5.8126626014709473</v>
      </c>
      <c r="AC33" s="1">
        <v>1.2474441528320313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1.1049893323112934</v>
      </c>
      <c r="AL33">
        <f>(U33-T33)/(1000-U33)*AK33</f>
        <v>2.4194717429583283E-2</v>
      </c>
      <c r="AM33">
        <f>(P33+273.15)</f>
        <v>304.26262893676756</v>
      </c>
      <c r="AN33">
        <f>(O33+273.15)</f>
        <v>304.24744453430174</v>
      </c>
      <c r="AO33">
        <f>(Y33*AG33+Z33*AH33)*AI33</f>
        <v>48.14720595507606</v>
      </c>
      <c r="AP33">
        <f>((AO33+0.00000010773*(AN33^4-AM33^4))-AL33*44100)/(L33*51.4+0.00000043092*AM33^3)</f>
        <v>-8.3428904877517223</v>
      </c>
      <c r="AQ33">
        <f>0.61365*EXP(17.502*J33/(240.97+J33))</f>
        <v>4.5404307571701965</v>
      </c>
      <c r="AR33">
        <f>AQ33*1000/AA33</f>
        <v>51.375098894163244</v>
      </c>
      <c r="AS33">
        <f>(AR33-U33)</f>
        <v>18.817866991087072</v>
      </c>
      <c r="AT33">
        <f>IF(D33,P33,(O33+P33)/2)</f>
        <v>31.105036735534668</v>
      </c>
      <c r="AU33">
        <f>0.61365*EXP(17.502*AT33/(240.97+AT33))</f>
        <v>4.5384672522629339</v>
      </c>
      <c r="AV33">
        <f>IF(AS33&lt;&gt;0,(1000-(AR33+U33)/2)/AS33*AL33,0)</f>
        <v>1.2317739267228978</v>
      </c>
      <c r="AW33">
        <f>U33*AA33/1000</f>
        <v>2.8773444778292032</v>
      </c>
      <c r="AX33">
        <f>(AU33-AW33)</f>
        <v>1.6611227744337307</v>
      </c>
      <c r="AY33">
        <f>1/(1.6/F33+1.37/N33)</f>
        <v>0.80694927392334082</v>
      </c>
      <c r="AZ33">
        <f>G33*AA33*0.001</f>
        <v>34.225982965755215</v>
      </c>
      <c r="BA33">
        <f>G33/S33</f>
        <v>0.98141610359284603</v>
      </c>
      <c r="BB33">
        <f>(1-AL33*AA33/AQ33/F33)*100</f>
        <v>73.992059583965158</v>
      </c>
      <c r="BC33">
        <f>(S33-E33/(N33/1.35))</f>
        <v>395.84207257952244</v>
      </c>
      <c r="BD33">
        <f>E33*BB33/100/BC33</f>
        <v>-6.6189660626945462E-3</v>
      </c>
    </row>
    <row r="34" spans="1:56" x14ac:dyDescent="0.35">
      <c r="A34" s="1" t="s">
        <v>0</v>
      </c>
      <c r="B34" s="1" t="s">
        <v>3204</v>
      </c>
      <c r="K34" s="1">
        <v>2.72</v>
      </c>
    </row>
    <row r="35" spans="1:56" x14ac:dyDescent="0.35">
      <c r="A35" s="1" t="s">
        <v>0</v>
      </c>
      <c r="B35" s="1" t="s">
        <v>3203</v>
      </c>
      <c r="K35" s="1">
        <v>2.72</v>
      </c>
    </row>
    <row r="36" spans="1:56" x14ac:dyDescent="0.35">
      <c r="A36" s="1">
        <v>7</v>
      </c>
      <c r="B36" s="1" t="s">
        <v>3202</v>
      </c>
      <c r="C36" s="1">
        <v>1701.0000024139881</v>
      </c>
      <c r="D36" s="1">
        <v>0</v>
      </c>
      <c r="E36">
        <f>(R36-S36*(1000-T36)/(1000-U36))*AK36</f>
        <v>-2.9841349096279273</v>
      </c>
      <c r="F36">
        <f>IF(AV36&lt;&gt;0,1/(1/AV36-1/N36),0)</f>
        <v>1.8294853507031019</v>
      </c>
      <c r="G36">
        <f>((AY36-AL36/2)*S36-E36)/(AY36+AL36/2)</f>
        <v>386.28704322528898</v>
      </c>
      <c r="H36">
        <f>AL36*1000</f>
        <v>23.841440738931286</v>
      </c>
      <c r="I36">
        <f>(AQ36-AW36)</f>
        <v>1.6270698347616466</v>
      </c>
      <c r="J36">
        <f>(P36+AP36*D36)</f>
        <v>31.094585418701172</v>
      </c>
      <c r="K36" s="1">
        <v>2.72</v>
      </c>
      <c r="L36">
        <f>(K36*AE36+AF36)</f>
        <v>2.140174012184143</v>
      </c>
      <c r="M36" s="1">
        <v>0.5</v>
      </c>
      <c r="N36">
        <f>L36*(M36+1)*(M36+1)/(M36*M36+1)</f>
        <v>3.8523132219314578</v>
      </c>
      <c r="O36" s="1">
        <v>31.166536331176758</v>
      </c>
      <c r="P36" s="1">
        <v>31.094585418701172</v>
      </c>
      <c r="Q36" s="1">
        <v>31.275611877441406</v>
      </c>
      <c r="R36" s="1">
        <v>399.8614501953125</v>
      </c>
      <c r="S36" s="1">
        <v>394.05960083007813</v>
      </c>
      <c r="T36" s="1">
        <v>12.046730995178223</v>
      </c>
      <c r="U36" s="1">
        <v>32.913307189941406</v>
      </c>
      <c r="V36" s="1">
        <v>23.375741958618164</v>
      </c>
      <c r="W36" s="1">
        <v>63.865703582763672</v>
      </c>
      <c r="X36" s="1">
        <v>300.54922485351563</v>
      </c>
      <c r="Y36" s="1">
        <v>500.55548095703125</v>
      </c>
      <c r="Z36" s="1">
        <v>0.25014904141426086</v>
      </c>
      <c r="AA36" s="1">
        <v>88.374458312988281</v>
      </c>
      <c r="AB36" s="1">
        <v>5.8483376502990723</v>
      </c>
      <c r="AC36" s="1">
        <v>1.2509944438934326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1.1049603854908661</v>
      </c>
      <c r="AL36">
        <f>(U36-T36)/(1000-U36)*AK36</f>
        <v>2.3841440738931286E-2</v>
      </c>
      <c r="AM36">
        <f>(P36+273.15)</f>
        <v>304.24458541870115</v>
      </c>
      <c r="AN36">
        <f>(O36+273.15)</f>
        <v>304.31653633117674</v>
      </c>
      <c r="AO36">
        <f>(Y36*AG36+Z36*AH36)*AI36</f>
        <v>80.088875162999102</v>
      </c>
      <c r="AP36">
        <f>((AO36+0.00000010773*(AN36^4-AM36^4))-AL36*44100)/(L36*51.4+0.00000043092*AM36^3)</f>
        <v>-7.9453084192455661</v>
      </c>
      <c r="AQ36">
        <f>0.61365*EXP(17.502*J36/(240.97+J36))</f>
        <v>4.5357655289617007</v>
      </c>
      <c r="AR36">
        <f>AQ36*1000/AA36</f>
        <v>51.324394124123131</v>
      </c>
      <c r="AS36">
        <f>(AR36-U36)</f>
        <v>18.411086934181725</v>
      </c>
      <c r="AT36">
        <f>IF(D36,P36,(O36+P36)/2)</f>
        <v>31.130560874938965</v>
      </c>
      <c r="AU36">
        <f>0.61365*EXP(17.502*AT36/(240.97+AT36))</f>
        <v>4.5450712759461105</v>
      </c>
      <c r="AV36">
        <f>IF(AS36&lt;&gt;0,(1000-(AR36+U36)/2)/AS36*AL36,0)</f>
        <v>1.240408387546118</v>
      </c>
      <c r="AW36">
        <f>U36*AA36/1000</f>
        <v>2.9086956942000541</v>
      </c>
      <c r="AX36">
        <f>(AU36-AW36)</f>
        <v>1.6363755817460564</v>
      </c>
      <c r="AY36">
        <f>1/(1.6/F36+1.37/N36)</f>
        <v>0.81288033446211483</v>
      </c>
      <c r="AZ36">
        <f>G36*AA36*0.001</f>
        <v>34.137908198360805</v>
      </c>
      <c r="BA36">
        <f>G36/S36</f>
        <v>0.98027568015493993</v>
      </c>
      <c r="BB36">
        <f>(1-AL36*AA36/AQ36/F36)*100</f>
        <v>74.609004489276614</v>
      </c>
      <c r="BC36">
        <f>(S36-E36/(N36/1.35))</f>
        <v>395.10535746924825</v>
      </c>
      <c r="BD36">
        <f>E36*BB36/100/BC36</f>
        <v>-5.635037102385174E-3</v>
      </c>
    </row>
    <row r="37" spans="1:56" x14ac:dyDescent="0.35">
      <c r="A37" s="1" t="s">
        <v>0</v>
      </c>
      <c r="B37" s="1" t="s">
        <v>3201</v>
      </c>
      <c r="K37" s="1">
        <v>2.72</v>
      </c>
    </row>
    <row r="38" spans="1:56" x14ac:dyDescent="0.35">
      <c r="A38" s="1" t="s">
        <v>0</v>
      </c>
      <c r="B38" s="1" t="s">
        <v>3200</v>
      </c>
      <c r="K38" s="1">
        <v>2.72</v>
      </c>
    </row>
    <row r="39" spans="1:56" x14ac:dyDescent="0.35">
      <c r="A39" s="1">
        <v>8</v>
      </c>
      <c r="B39" s="1" t="s">
        <v>3199</v>
      </c>
      <c r="C39" s="1">
        <v>1906.0000024139881</v>
      </c>
      <c r="D39" s="1">
        <v>0</v>
      </c>
      <c r="E39">
        <f>(R39-S39*(1000-T39)/(1000-U39))*AK39</f>
        <v>-2.6974435223005973</v>
      </c>
      <c r="F39">
        <f>IF(AV39&lt;&gt;0,1/(1/AV39-1/N39),0)</f>
        <v>1.8807783666692188</v>
      </c>
      <c r="G39">
        <f>((AY39-AL39/2)*S39-E39)/(AY39+AL39/2)</f>
        <v>386.17181373825952</v>
      </c>
      <c r="H39">
        <f>AL39*1000</f>
        <v>23.774142735468075</v>
      </c>
      <c r="I39">
        <f>(AQ39-AW39)</f>
        <v>1.5917224481768675</v>
      </c>
      <c r="J39">
        <f>(P39+AP39*D39)</f>
        <v>31.156442642211914</v>
      </c>
      <c r="K39" s="1">
        <v>2.72</v>
      </c>
      <c r="L39">
        <f>(K39*AE39+AF39)</f>
        <v>2.140174012184143</v>
      </c>
      <c r="M39" s="1">
        <v>0.5</v>
      </c>
      <c r="N39">
        <f>L39*(M39+1)*(M39+1)/(M39*M39+1)</f>
        <v>3.8523132219314578</v>
      </c>
      <c r="O39" s="1">
        <v>31.235815048217773</v>
      </c>
      <c r="P39" s="1">
        <v>31.156442642211914</v>
      </c>
      <c r="Q39" s="1">
        <v>31.329862594604492</v>
      </c>
      <c r="R39" s="1">
        <v>400.14505004882813</v>
      </c>
      <c r="S39" s="1">
        <v>394.10687255859375</v>
      </c>
      <c r="T39" s="1">
        <v>12.702255249023438</v>
      </c>
      <c r="U39" s="1">
        <v>33.496868133544922</v>
      </c>
      <c r="V39" s="1">
        <v>24.548938751220703</v>
      </c>
      <c r="W39" s="1">
        <v>64.737525939941406</v>
      </c>
      <c r="X39" s="1">
        <v>300.55654907226563</v>
      </c>
      <c r="Y39" s="1">
        <v>749.9490966796875</v>
      </c>
      <c r="Z39" s="1">
        <v>0.25015228986740112</v>
      </c>
      <c r="AA39" s="1">
        <v>88.368080139160156</v>
      </c>
      <c r="AB39" s="1">
        <v>5.9914422035217285</v>
      </c>
      <c r="AC39" s="1">
        <v>1.2598557472229004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1.1049873127656822</v>
      </c>
      <c r="AL39">
        <f>(U39-T39)/(1000-U39)*AK39</f>
        <v>2.3774142735468073E-2</v>
      </c>
      <c r="AM39">
        <f>(P39+273.15)</f>
        <v>304.30644264221189</v>
      </c>
      <c r="AN39">
        <f>(O39+273.15)</f>
        <v>304.38581504821775</v>
      </c>
      <c r="AO39">
        <f>(Y39*AG39+Z39*AH39)*AI39</f>
        <v>119.99185278672303</v>
      </c>
      <c r="AP39">
        <f>((AO39+0.00000010773*(AN39^4-AM39^4))-AL39*44100)/(L39*51.4+0.00000043092*AM39^3)</f>
        <v>-7.5931099159808211</v>
      </c>
      <c r="AQ39">
        <f>0.61365*EXP(17.502*J39/(240.97+J39))</f>
        <v>4.5517763758128451</v>
      </c>
      <c r="AR39">
        <f>AQ39*1000/AA39</f>
        <v>51.509282182489478</v>
      </c>
      <c r="AS39">
        <f>(AR39-U39)</f>
        <v>18.012414048944557</v>
      </c>
      <c r="AT39">
        <f>IF(D39,P39,(O39+P39)/2)</f>
        <v>31.196128845214844</v>
      </c>
      <c r="AU39">
        <f>0.61365*EXP(17.502*AT39/(240.97+AT39))</f>
        <v>4.5620744762397516</v>
      </c>
      <c r="AV39">
        <f>IF(AS39&lt;&gt;0,(1000-(AR39+U39)/2)/AS39*AL39,0)</f>
        <v>1.2637766652548656</v>
      </c>
      <c r="AW39">
        <f>U39*AA39/1000</f>
        <v>2.9600539276359776</v>
      </c>
      <c r="AX39">
        <f>(AU39-AW39)</f>
        <v>1.602020548603774</v>
      </c>
      <c r="AY39">
        <f>1/(1.6/F39+1.37/N39)</f>
        <v>0.82895225572565423</v>
      </c>
      <c r="AZ39">
        <f>G39*AA39*0.001</f>
        <v>34.125261783907341</v>
      </c>
      <c r="BA39">
        <f>G39/S39</f>
        <v>0.97986571822810709</v>
      </c>
      <c r="BB39">
        <f>(1-AL39*AA39/AQ39/F39)*100</f>
        <v>75.459593782836947</v>
      </c>
      <c r="BC39">
        <f>(S39-E39/(N39/1.35))</f>
        <v>395.0521614137092</v>
      </c>
      <c r="BD39">
        <f>E39*BB39/100/BC39</f>
        <v>-5.1524333322603196E-3</v>
      </c>
    </row>
    <row r="40" spans="1:56" x14ac:dyDescent="0.35">
      <c r="A40" s="1" t="s">
        <v>0</v>
      </c>
      <c r="B40" s="1" t="s">
        <v>3198</v>
      </c>
      <c r="K40" s="1">
        <v>2.72</v>
      </c>
    </row>
    <row r="41" spans="1:56" x14ac:dyDescent="0.35">
      <c r="A41" s="1" t="s">
        <v>0</v>
      </c>
      <c r="B41" s="1" t="s">
        <v>3197</v>
      </c>
      <c r="K41" s="1">
        <v>2.72</v>
      </c>
    </row>
    <row r="42" spans="1:56" x14ac:dyDescent="0.35">
      <c r="A42" s="1">
        <v>9</v>
      </c>
      <c r="B42" s="1" t="s">
        <v>3196</v>
      </c>
      <c r="C42" s="1">
        <v>2111.0000024139881</v>
      </c>
      <c r="D42" s="1">
        <v>0</v>
      </c>
      <c r="E42">
        <f>(R42-S42*(1000-T42)/(1000-U42))*AK42</f>
        <v>-2.4262649420172373</v>
      </c>
      <c r="F42">
        <f>IF(AV42&lt;&gt;0,1/(1/AV42-1/N42),0)</f>
        <v>1.9876510650931449</v>
      </c>
      <c r="G42">
        <f>((AY42-AL42/2)*S42-E42)/(AY42+AL42/2)</f>
        <v>385.78096578481228</v>
      </c>
      <c r="H42">
        <f>AL42*1000</f>
        <v>23.716078456094419</v>
      </c>
      <c r="I42">
        <f>(AQ42-AW42)</f>
        <v>1.5300451716160555</v>
      </c>
      <c r="J42">
        <f>(P42+AP42*D42)</f>
        <v>31.119207382202148</v>
      </c>
      <c r="K42" s="1">
        <v>2.72</v>
      </c>
      <c r="L42">
        <f>(K42*AE42+AF42)</f>
        <v>2.140174012184143</v>
      </c>
      <c r="M42" s="1">
        <v>0.5</v>
      </c>
      <c r="N42">
        <f>L42*(M42+1)*(M42+1)/(M42*M42+1)</f>
        <v>3.8523132219314578</v>
      </c>
      <c r="O42" s="1">
        <v>31.276630401611328</v>
      </c>
      <c r="P42" s="1">
        <v>31.119207382202148</v>
      </c>
      <c r="Q42" s="1">
        <v>31.367012023925781</v>
      </c>
      <c r="R42" s="1">
        <v>399.94680786132813</v>
      </c>
      <c r="S42" s="1">
        <v>393.6925048828125</v>
      </c>
      <c r="T42" s="1">
        <v>13.354314804077148</v>
      </c>
      <c r="U42" s="1">
        <v>34.086528778076172</v>
      </c>
      <c r="V42" s="1">
        <v>25.748628616333008</v>
      </c>
      <c r="W42" s="1">
        <v>65.722679138183594</v>
      </c>
      <c r="X42" s="1">
        <v>300.54141235351563</v>
      </c>
      <c r="Y42" s="1">
        <v>999.01263427734375</v>
      </c>
      <c r="Z42" s="1">
        <v>0.31170856952667236</v>
      </c>
      <c r="AA42" s="1">
        <v>88.365921020507813</v>
      </c>
      <c r="AB42" s="1">
        <v>6.0600013732910156</v>
      </c>
      <c r="AC42" s="1">
        <v>1.2609302997589111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1.1049316630643955</v>
      </c>
      <c r="AL42">
        <f>(U42-T42)/(1000-U42)*AK42</f>
        <v>2.3716078456094417E-2</v>
      </c>
      <c r="AM42">
        <f>(P42+273.15)</f>
        <v>304.26920738220213</v>
      </c>
      <c r="AN42">
        <f>(O42+273.15)</f>
        <v>304.42663040161131</v>
      </c>
      <c r="AO42">
        <f>(Y42*AG42+Z42*AH42)*AI42</f>
        <v>159.84201791162741</v>
      </c>
      <c r="AP42">
        <f>((AO42+0.00000010773*(AN42^4-AM42^4))-AL42*44100)/(L42*51.4+0.00000043092*AM42^3)</f>
        <v>-7.2384033323929122</v>
      </c>
      <c r="AQ42">
        <f>0.61365*EXP(17.502*J42/(240.97+J42))</f>
        <v>4.5421326814828014</v>
      </c>
      <c r="AR42">
        <f>AQ42*1000/AA42</f>
        <v>51.401407115178159</v>
      </c>
      <c r="AS42">
        <f>(AR42-U42)</f>
        <v>17.314878337101987</v>
      </c>
      <c r="AT42">
        <f>IF(D42,P42,(O42+P42)/2)</f>
        <v>31.197918891906738</v>
      </c>
      <c r="AU42">
        <f>0.61365*EXP(17.502*AT42/(240.97+AT42))</f>
        <v>4.5625394500691954</v>
      </c>
      <c r="AV42">
        <f>IF(AS42&lt;&gt;0,(1000-(AR42+U42)/2)/AS42*AL42,0)</f>
        <v>1.311147483496967</v>
      </c>
      <c r="AW42">
        <f>U42*AA42/1000</f>
        <v>3.0120875098667459</v>
      </c>
      <c r="AX42">
        <f>(AU42-AW42)</f>
        <v>1.5504519402024495</v>
      </c>
      <c r="AY42">
        <f>1/(1.6/F42+1.37/N42)</f>
        <v>0.86162274697026009</v>
      </c>
      <c r="AZ42">
        <f>G42*AA42*0.001</f>
        <v>34.089890353755948</v>
      </c>
      <c r="BA42">
        <f>G42/S42</f>
        <v>0.97990426792515339</v>
      </c>
      <c r="BB42">
        <f>(1-AL42*AA42/AQ42/F42)*100</f>
        <v>76.787189573000816</v>
      </c>
      <c r="BC42">
        <f>(S42-E42/(N42/1.35))</f>
        <v>394.54276224326696</v>
      </c>
      <c r="BD42">
        <f>E42*BB42/100/BC42</f>
        <v>-4.7220753714430309E-3</v>
      </c>
    </row>
    <row r="43" spans="1:56" x14ac:dyDescent="0.35">
      <c r="A43" s="1" t="s">
        <v>0</v>
      </c>
      <c r="B43" s="1" t="s">
        <v>3195</v>
      </c>
      <c r="K43" s="1">
        <v>2.72</v>
      </c>
    </row>
    <row r="44" spans="1:56" x14ac:dyDescent="0.35">
      <c r="A44" s="1" t="s">
        <v>0</v>
      </c>
      <c r="B44" s="1" t="s">
        <v>3194</v>
      </c>
      <c r="K44" s="1">
        <v>2.72</v>
      </c>
    </row>
    <row r="45" spans="1:56" x14ac:dyDescent="0.35">
      <c r="A45" s="1">
        <v>10</v>
      </c>
      <c r="B45" s="1" t="s">
        <v>3193</v>
      </c>
      <c r="C45" s="1">
        <v>2315.0000024139881</v>
      </c>
      <c r="D45" s="1">
        <v>0</v>
      </c>
      <c r="E45">
        <f>(R45-S45*(1000-T45)/(1000-U45))*AK45</f>
        <v>-2.4010689055906109</v>
      </c>
      <c r="F45">
        <f>IF(AV45&lt;&gt;0,1/(1/AV45-1/N45),0)</f>
        <v>2.1515704834149303</v>
      </c>
      <c r="G45">
        <f>((AY45-AL45/2)*S45-E45)/(AY45+AL45/2)</f>
        <v>386.2145169931336</v>
      </c>
      <c r="H45">
        <f>AL45*1000</f>
        <v>23.750876566679405</v>
      </c>
      <c r="I45">
        <f>(AQ45-AW45)</f>
        <v>1.454851314336143</v>
      </c>
      <c r="J45">
        <f>(P45+AP45*D45)</f>
        <v>31.053356170654297</v>
      </c>
      <c r="K45" s="1">
        <v>2.72</v>
      </c>
      <c r="L45">
        <f>(K45*AE45+AF45)</f>
        <v>2.140174012184143</v>
      </c>
      <c r="M45" s="1">
        <v>0.5</v>
      </c>
      <c r="N45">
        <f>L45*(M45+1)*(M45+1)/(M45*M45+1)</f>
        <v>3.8523132219314578</v>
      </c>
      <c r="O45" s="1">
        <v>31.303359985351563</v>
      </c>
      <c r="P45" s="1">
        <v>31.053356170654297</v>
      </c>
      <c r="Q45" s="1">
        <v>31.391059875488281</v>
      </c>
      <c r="R45" s="1">
        <v>400.04742431640625</v>
      </c>
      <c r="S45" s="1">
        <v>393.75711059570313</v>
      </c>
      <c r="T45" s="1">
        <v>14.000212669372559</v>
      </c>
      <c r="U45" s="1">
        <v>34.746742248535156</v>
      </c>
      <c r="V45" s="1">
        <v>26.95158576965332</v>
      </c>
      <c r="W45" s="1">
        <v>66.890396118164063</v>
      </c>
      <c r="X45" s="1">
        <v>300.56912231445313</v>
      </c>
      <c r="Y45" s="1">
        <v>1249.9261474609375</v>
      </c>
      <c r="Z45" s="1">
        <v>0.26587274670600891</v>
      </c>
      <c r="AA45" s="1">
        <v>88.361373901367188</v>
      </c>
      <c r="AB45" s="1">
        <v>6.2102928161621094</v>
      </c>
      <c r="AC45" s="1">
        <v>1.2652866840362549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1.1050335379207832</v>
      </c>
      <c r="AL45">
        <f>(U45-T45)/(1000-U45)*AK45</f>
        <v>2.3750876566679405E-2</v>
      </c>
      <c r="AM45">
        <f>(P45+273.15)</f>
        <v>304.20335617065427</v>
      </c>
      <c r="AN45">
        <f>(O45+273.15)</f>
        <v>304.45335998535154</v>
      </c>
      <c r="AO45">
        <f>(Y45*AG45+Z45*AH45)*AI45</f>
        <v>199.98817912366576</v>
      </c>
      <c r="AP45">
        <f>((AO45+0.00000010773*(AN45^4-AM45^4))-AL45*44100)/(L45*51.4+0.00000043092*AM45^3)</f>
        <v>-6.9135301344314835</v>
      </c>
      <c r="AQ45">
        <f>0.61365*EXP(17.502*J45/(240.97+J45))</f>
        <v>4.5251211980133901</v>
      </c>
      <c r="AR45">
        <f>AQ45*1000/AA45</f>
        <v>51.211530538949376</v>
      </c>
      <c r="AS45">
        <f>(AR45-U45)</f>
        <v>16.464788290414219</v>
      </c>
      <c r="AT45">
        <f>IF(D45,P45,(O45+P45)/2)</f>
        <v>31.17835807800293</v>
      </c>
      <c r="AU45">
        <f>0.61365*EXP(17.502*AT45/(240.97+AT45))</f>
        <v>4.5574606662086321</v>
      </c>
      <c r="AV45">
        <f>IF(AS45&lt;&gt;0,(1000-(AR45+U45)/2)/AS45*AL45,0)</f>
        <v>1.3805269768626534</v>
      </c>
      <c r="AW45">
        <f>U45*AA45/1000</f>
        <v>3.0702698836772471</v>
      </c>
      <c r="AX45">
        <f>(AU45-AW45)</f>
        <v>1.487190782531385</v>
      </c>
      <c r="AY45">
        <f>1/(1.6/F45+1.37/N45)</f>
        <v>0.90969186226064425</v>
      </c>
      <c r="AZ45">
        <f>G45*AA45*0.001</f>
        <v>34.126445342166214</v>
      </c>
      <c r="BA45">
        <f>G45/S45</f>
        <v>0.98084455264526249</v>
      </c>
      <c r="BB45">
        <f>(1-AL45*AA45/AQ45/F45)*100</f>
        <v>78.444588937008149</v>
      </c>
      <c r="BC45">
        <f>(S45-E45/(N45/1.35))</f>
        <v>394.59853828753609</v>
      </c>
      <c r="BD45">
        <f>E45*BB45/100/BC45</f>
        <v>-4.7732275980008829E-3</v>
      </c>
    </row>
    <row r="46" spans="1:56" x14ac:dyDescent="0.35">
      <c r="A46" s="1" t="s">
        <v>0</v>
      </c>
      <c r="B46" s="1" t="s">
        <v>3192</v>
      </c>
      <c r="K46" s="1">
        <v>2.72</v>
      </c>
    </row>
    <row r="47" spans="1:56" x14ac:dyDescent="0.35">
      <c r="A47" s="1" t="s">
        <v>0</v>
      </c>
      <c r="B47" s="1" t="s">
        <v>3191</v>
      </c>
      <c r="K47" s="1">
        <v>2.72</v>
      </c>
    </row>
    <row r="48" spans="1:56" x14ac:dyDescent="0.35">
      <c r="A48" s="1">
        <v>11</v>
      </c>
      <c r="B48" s="1" t="s">
        <v>3190</v>
      </c>
      <c r="C48" s="1">
        <v>2520.5000024028122</v>
      </c>
      <c r="D48" s="1">
        <v>0</v>
      </c>
      <c r="E48">
        <f>(R48-S48*(1000-T48)/(1000-U48))*AK48</f>
        <v>-2.7560449348392129</v>
      </c>
      <c r="F48">
        <f>IF(AV48&lt;&gt;0,1/(1/AV48-1/N48),0)</f>
        <v>2.518700870829278</v>
      </c>
      <c r="G48">
        <f>((AY48-AL48/2)*S48-E48)/(AY48+AL48/2)</f>
        <v>387.01665138166015</v>
      </c>
      <c r="H48">
        <f>AL48*1000</f>
        <v>24.35520530307052</v>
      </c>
      <c r="I48">
        <f>(AQ48-AW48)</f>
        <v>1.3514435534226212</v>
      </c>
      <c r="J48">
        <f>(P48+AP48*D48)</f>
        <v>31.051292419433594</v>
      </c>
      <c r="K48" s="1">
        <v>2.72</v>
      </c>
      <c r="L48">
        <f>(K48*AE48+AF48)</f>
        <v>2.140174012184143</v>
      </c>
      <c r="M48" s="1">
        <v>0.5</v>
      </c>
      <c r="N48">
        <f>L48*(M48+1)*(M48+1)/(M48*M48+1)</f>
        <v>3.8523132219314578</v>
      </c>
      <c r="O48" s="1">
        <v>31.417209625244141</v>
      </c>
      <c r="P48" s="1">
        <v>31.051292419433594</v>
      </c>
      <c r="Q48" s="1">
        <v>31.461816787719727</v>
      </c>
      <c r="R48" s="1">
        <v>399.88919067382813</v>
      </c>
      <c r="S48" s="1">
        <v>393.70635986328125</v>
      </c>
      <c r="T48" s="1">
        <v>14.665902137756348</v>
      </c>
      <c r="U48" s="1">
        <v>35.912998199462891</v>
      </c>
      <c r="V48" s="1">
        <v>28.049333572387695</v>
      </c>
      <c r="W48" s="1">
        <v>68.685554504394531</v>
      </c>
      <c r="X48" s="1">
        <v>300.59194946289063</v>
      </c>
      <c r="Y48" s="1">
        <v>1598.7666015625</v>
      </c>
      <c r="Z48" s="1">
        <v>0.18859532475471497</v>
      </c>
      <c r="AA48" s="1">
        <v>88.356460571289063</v>
      </c>
      <c r="AB48" s="1">
        <v>6.5032782554626465</v>
      </c>
      <c r="AC48" s="1">
        <v>1.2614732980728149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1.1051174612606269</v>
      </c>
      <c r="AL48">
        <f>(U48-T48)/(1000-U48)*AK48</f>
        <v>2.4355205303070518E-2</v>
      </c>
      <c r="AM48">
        <f>(P48+273.15)</f>
        <v>304.20129241943357</v>
      </c>
      <c r="AN48">
        <f>(O48+273.15)</f>
        <v>304.56720962524412</v>
      </c>
      <c r="AO48">
        <f>(Y48*AG48+Z48*AH48)*AI48</f>
        <v>255.80265053236508</v>
      </c>
      <c r="AP48">
        <f>((AO48+0.00000010773*(AN48^4-AM48^4))-AL48*44100)/(L48*51.4+0.00000043092*AM48^3)</f>
        <v>-6.6632165283180571</v>
      </c>
      <c r="AQ48">
        <f>0.61365*EXP(17.502*J48/(240.97+J48))</f>
        <v>4.5245889628302391</v>
      </c>
      <c r="AR48">
        <f>AQ48*1000/AA48</f>
        <v>51.208354585227454</v>
      </c>
      <c r="AS48">
        <f>(AR48-U48)</f>
        <v>15.295356385764563</v>
      </c>
      <c r="AT48">
        <f>IF(D48,P48,(O48+P48)/2)</f>
        <v>31.234251022338867</v>
      </c>
      <c r="AU48">
        <f>0.61365*EXP(17.502*AT48/(240.97+AT48))</f>
        <v>4.5719858323677611</v>
      </c>
      <c r="AV48">
        <f>IF(AS48&lt;&gt;0,(1000-(AR48+U48)/2)/AS48*AL48,0)</f>
        <v>1.5229639309401375</v>
      </c>
      <c r="AW48">
        <f>U48*AA48/1000</f>
        <v>3.1731454094076179</v>
      </c>
      <c r="AX48">
        <f>(AU48-AW48)</f>
        <v>1.3988404229601432</v>
      </c>
      <c r="AY48">
        <f>1/(1.6/F48+1.37/N48)</f>
        <v>1.0092053630677433</v>
      </c>
      <c r="AZ48">
        <f>G48*AA48*0.001</f>
        <v>34.19542149823598</v>
      </c>
      <c r="BA48">
        <f>G48/S48</f>
        <v>0.98300838095695442</v>
      </c>
      <c r="BB48">
        <f>(1-AL48*AA48/AQ48/F48)*100</f>
        <v>81.116852692252706</v>
      </c>
      <c r="BC48">
        <f>(S48-E48/(N48/1.35))</f>
        <v>394.67218492673948</v>
      </c>
      <c r="BD48">
        <f>E48*BB48/100/BC48</f>
        <v>-5.6644906717730811E-3</v>
      </c>
    </row>
    <row r="49" spans="1:56" x14ac:dyDescent="0.35">
      <c r="A49" s="1" t="s">
        <v>0</v>
      </c>
      <c r="B49" s="1" t="s">
        <v>3189</v>
      </c>
      <c r="K49" s="1">
        <v>2.72</v>
      </c>
    </row>
    <row r="50" spans="1:56" x14ac:dyDescent="0.35">
      <c r="A50" s="1" t="s">
        <v>0</v>
      </c>
      <c r="B50" s="1" t="s">
        <v>3184</v>
      </c>
      <c r="K50" s="1">
        <v>2.72</v>
      </c>
    </row>
    <row r="51" spans="1:56" x14ac:dyDescent="0.35">
      <c r="A51" s="1">
        <v>12</v>
      </c>
      <c r="B51" s="1" t="s">
        <v>3188</v>
      </c>
      <c r="C51" s="1">
        <v>2726.0000023916364</v>
      </c>
      <c r="D51" s="1">
        <v>0</v>
      </c>
      <c r="E51">
        <f>(R51-S51*(1000-T51)/(1000-U51))*AK51</f>
        <v>-2.8507549910013958</v>
      </c>
      <c r="F51">
        <f>IF(AV51&lt;&gt;0,1/(1/AV51-1/N51),0)</f>
        <v>3.2851244959652512</v>
      </c>
      <c r="G51">
        <f>((AY51-AL51/2)*S51-E51)/(AY51+AL51/2)</f>
        <v>387.47894025407538</v>
      </c>
      <c r="H51">
        <f>AL51*1000</f>
        <v>25.374966553146951</v>
      </c>
      <c r="I51">
        <f>(AQ51-AW51)</f>
        <v>1.208501820644821</v>
      </c>
      <c r="J51">
        <f>(P51+AP51*D51)</f>
        <v>31.017162322998047</v>
      </c>
      <c r="K51" s="1">
        <v>2.72</v>
      </c>
      <c r="L51">
        <f>(K51*AE51+AF51)</f>
        <v>2.140174012184143</v>
      </c>
      <c r="M51" s="1">
        <v>0.5</v>
      </c>
      <c r="N51">
        <f>L51*(M51+1)*(M51+1)/(M51*M51+1)</f>
        <v>3.8523132219314578</v>
      </c>
      <c r="O51" s="1">
        <v>31.571178436279297</v>
      </c>
      <c r="P51" s="1">
        <v>31.017162322998047</v>
      </c>
      <c r="Q51" s="1">
        <v>31.575336456298828</v>
      </c>
      <c r="R51" s="1">
        <v>399.88052368164063</v>
      </c>
      <c r="S51" s="1">
        <v>393.4256591796875</v>
      </c>
      <c r="T51" s="1">
        <v>15.326420783996582</v>
      </c>
      <c r="U51" s="1">
        <v>37.431301116943359</v>
      </c>
      <c r="V51" s="1">
        <v>29.057291030883789</v>
      </c>
      <c r="W51" s="1">
        <v>70.965835571289063</v>
      </c>
      <c r="X51" s="1">
        <v>300.55084228515625</v>
      </c>
      <c r="Y51" s="1">
        <v>2000.28515625</v>
      </c>
      <c r="Z51" s="1">
        <v>0.37456610798835754</v>
      </c>
      <c r="AA51" s="1">
        <v>88.356346130371094</v>
      </c>
      <c r="AB51" s="1">
        <v>6.8629326820373535</v>
      </c>
      <c r="AC51" s="1">
        <v>1.2711235284805298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1.1049663319307212</v>
      </c>
      <c r="AL51">
        <f>(U51-T51)/(1000-U51)*AK51</f>
        <v>2.5374966553146951E-2</v>
      </c>
      <c r="AM51">
        <f>(P51+273.15)</f>
        <v>304.16716232299802</v>
      </c>
      <c r="AN51">
        <f>(O51+273.15)</f>
        <v>304.72117843627927</v>
      </c>
      <c r="AO51">
        <f>(Y51*AG51+Z51*AH51)*AI51</f>
        <v>320.04561784642283</v>
      </c>
      <c r="AP51">
        <f>((AO51+0.00000010773*(AN51^4-AM51^4))-AL51*44100)/(L51*51.4+0.00000043092*AM51^3)</f>
        <v>-6.4868971328148701</v>
      </c>
      <c r="AQ51">
        <f>0.61365*EXP(17.502*J51/(240.97+J51))</f>
        <v>4.5157948182436147</v>
      </c>
      <c r="AR51">
        <f>AQ51*1000/AA51</f>
        <v>51.108890487396266</v>
      </c>
      <c r="AS51">
        <f>(AR51-U51)</f>
        <v>13.677589370452907</v>
      </c>
      <c r="AT51">
        <f>IF(D51,P51,(O51+P51)/2)</f>
        <v>31.294170379638672</v>
      </c>
      <c r="AU51">
        <f>0.61365*EXP(17.502*AT51/(240.97+AT51))</f>
        <v>4.5876021246459464</v>
      </c>
      <c r="AV51">
        <f>IF(AS51&lt;&gt;0,(1000-(AR51+U51)/2)/AS51*AL51,0)</f>
        <v>1.7730912733242288</v>
      </c>
      <c r="AW51">
        <f>U51*AA51/1000</f>
        <v>3.3072929975987937</v>
      </c>
      <c r="AX51">
        <f>(AU51-AW51)</f>
        <v>1.2803091270471527</v>
      </c>
      <c r="AY51">
        <f>1/(1.6/F51+1.37/N51)</f>
        <v>1.1866979326229719</v>
      </c>
      <c r="AZ51">
        <f>G51*AA51*0.001</f>
        <v>34.236223363318466</v>
      </c>
      <c r="BA51">
        <f>G51/S51</f>
        <v>0.98488477101871974</v>
      </c>
      <c r="BB51">
        <f>(1-AL51*AA51/AQ51/F51)*100</f>
        <v>84.886773440714322</v>
      </c>
      <c r="BC51">
        <f>(S51-E51/(N51/1.35))</f>
        <v>394.4246743210166</v>
      </c>
      <c r="BD51">
        <f>E51*BB51/100/BC51</f>
        <v>-6.1353005734922092E-3</v>
      </c>
    </row>
    <row r="52" spans="1:56" x14ac:dyDescent="0.35">
      <c r="A52" s="1" t="s">
        <v>0</v>
      </c>
      <c r="B52" s="1" t="s">
        <v>3187</v>
      </c>
    </row>
    <row r="53" spans="1:56" x14ac:dyDescent="0.35">
      <c r="A53" s="1" t="s">
        <v>0</v>
      </c>
      <c r="B53" s="1" t="s">
        <v>3186</v>
      </c>
    </row>
    <row r="54" spans="1:56" x14ac:dyDescent="0.35">
      <c r="A54" s="1" t="s">
        <v>0</v>
      </c>
      <c r="B54" s="1" t="s">
        <v>3185</v>
      </c>
    </row>
    <row r="55" spans="1:56" x14ac:dyDescent="0.35">
      <c r="A55" s="1" t="s">
        <v>0</v>
      </c>
      <c r="B55" s="1" t="s">
        <v>3184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1EBBE5-D5BC-4EFE-8FAB-F379AF691103}">
  <dimension ref="A1:BD55"/>
  <sheetViews>
    <sheetView zoomScale="47" workbookViewId="0">
      <selection activeCell="K18" sqref="K18:K51"/>
    </sheetView>
  </sheetViews>
  <sheetFormatPr defaultRowHeight="14.5" x14ac:dyDescent="0.35"/>
  <sheetData>
    <row r="1" spans="1:56" x14ac:dyDescent="0.35">
      <c r="A1" s="1" t="s">
        <v>70</v>
      </c>
    </row>
    <row r="2" spans="1:56" x14ac:dyDescent="0.35">
      <c r="A2" s="1" t="s">
        <v>3273</v>
      </c>
    </row>
    <row r="3" spans="1:56" x14ac:dyDescent="0.35">
      <c r="A3" s="1" t="s">
        <v>69</v>
      </c>
      <c r="B3" s="1" t="s">
        <v>624</v>
      </c>
    </row>
    <row r="4" spans="1:56" x14ac:dyDescent="0.35">
      <c r="A4" s="1" t="s">
        <v>67</v>
      </c>
      <c r="B4" s="1" t="s">
        <v>66</v>
      </c>
      <c r="C4" s="1">
        <v>1</v>
      </c>
      <c r="D4" s="1">
        <v>0.15999999642372131</v>
      </c>
    </row>
    <row r="5" spans="1:56" x14ac:dyDescent="0.35">
      <c r="A5" s="1" t="s">
        <v>65</v>
      </c>
      <c r="B5" s="1">
        <v>4</v>
      </c>
    </row>
    <row r="6" spans="1:56" x14ac:dyDescent="0.35">
      <c r="A6" s="1" t="s">
        <v>64</v>
      </c>
      <c r="B6" s="1" t="s">
        <v>623</v>
      </c>
    </row>
    <row r="7" spans="1:56" x14ac:dyDescent="0.35">
      <c r="A7" s="1" t="s">
        <v>0</v>
      </c>
      <c r="B7" s="1" t="s">
        <v>62</v>
      </c>
    </row>
    <row r="9" spans="1:56" x14ac:dyDescent="0.35">
      <c r="A9" s="1" t="s">
        <v>61</v>
      </c>
      <c r="B9" s="1" t="s">
        <v>60</v>
      </c>
      <c r="C9" s="1" t="s">
        <v>59</v>
      </c>
      <c r="D9" s="1" t="s">
        <v>58</v>
      </c>
      <c r="E9" s="1" t="s">
        <v>57</v>
      </c>
      <c r="F9" s="1" t="s">
        <v>56</v>
      </c>
      <c r="G9" s="1" t="s">
        <v>55</v>
      </c>
      <c r="H9" s="1" t="s">
        <v>54</v>
      </c>
      <c r="I9" s="1" t="s">
        <v>53</v>
      </c>
      <c r="J9" s="1" t="s">
        <v>52</v>
      </c>
      <c r="K9" s="1" t="s">
        <v>51</v>
      </c>
      <c r="L9" s="1" t="s">
        <v>50</v>
      </c>
      <c r="M9" s="1" t="s">
        <v>49</v>
      </c>
      <c r="N9" s="1" t="s">
        <v>48</v>
      </c>
      <c r="O9" s="1" t="s">
        <v>47</v>
      </c>
      <c r="P9" s="1" t="s">
        <v>46</v>
      </c>
      <c r="Q9" s="1" t="s">
        <v>45</v>
      </c>
      <c r="R9" s="1" t="s">
        <v>44</v>
      </c>
      <c r="S9" s="1" t="s">
        <v>43</v>
      </c>
      <c r="T9" s="1" t="s">
        <v>42</v>
      </c>
      <c r="U9" s="1" t="s">
        <v>41</v>
      </c>
      <c r="V9" s="1" t="s">
        <v>40</v>
      </c>
      <c r="W9" s="1" t="s">
        <v>39</v>
      </c>
      <c r="X9" s="1" t="s">
        <v>38</v>
      </c>
      <c r="Y9" s="1" t="s">
        <v>37</v>
      </c>
      <c r="Z9" s="1" t="s">
        <v>36</v>
      </c>
      <c r="AA9" s="1" t="s">
        <v>35</v>
      </c>
      <c r="AB9" s="1" t="s">
        <v>34</v>
      </c>
      <c r="AC9" s="1" t="s">
        <v>33</v>
      </c>
      <c r="AD9" s="1" t="s">
        <v>32</v>
      </c>
      <c r="AE9" s="1" t="s">
        <v>31</v>
      </c>
      <c r="AF9" s="1" t="s">
        <v>30</v>
      </c>
      <c r="AG9" s="1" t="s">
        <v>29</v>
      </c>
      <c r="AH9" s="1" t="s">
        <v>28</v>
      </c>
      <c r="AI9" s="1" t="s">
        <v>27</v>
      </c>
      <c r="AJ9" s="1" t="s">
        <v>26</v>
      </c>
      <c r="AK9" s="1" t="s">
        <v>25</v>
      </c>
      <c r="AL9" s="1" t="s">
        <v>24</v>
      </c>
      <c r="AM9" s="1" t="s">
        <v>23</v>
      </c>
      <c r="AN9" s="1" t="s">
        <v>22</v>
      </c>
      <c r="AO9" s="1" t="s">
        <v>21</v>
      </c>
      <c r="AP9" s="1" t="s">
        <v>20</v>
      </c>
      <c r="AQ9" s="1" t="s">
        <v>19</v>
      </c>
      <c r="AR9" s="1" t="s">
        <v>18</v>
      </c>
      <c r="AS9" s="1" t="s">
        <v>17</v>
      </c>
      <c r="AT9" s="1" t="s">
        <v>16</v>
      </c>
      <c r="AU9" s="1" t="s">
        <v>15</v>
      </c>
      <c r="AV9" s="1" t="s">
        <v>14</v>
      </c>
      <c r="AW9" s="1" t="s">
        <v>13</v>
      </c>
      <c r="AX9" s="1" t="s">
        <v>12</v>
      </c>
      <c r="AY9" s="1" t="s">
        <v>11</v>
      </c>
      <c r="AZ9" s="1" t="s">
        <v>10</v>
      </c>
      <c r="BA9" s="1" t="s">
        <v>9</v>
      </c>
      <c r="BB9" s="1" t="s">
        <v>8</v>
      </c>
      <c r="BC9" s="1" t="s">
        <v>7</v>
      </c>
      <c r="BD9" s="1" t="s">
        <v>6</v>
      </c>
    </row>
    <row r="10" spans="1:56" x14ac:dyDescent="0.35">
      <c r="A10" s="1" t="s">
        <v>5</v>
      </c>
      <c r="B10" s="1" t="s">
        <v>5</v>
      </c>
      <c r="C10" s="1" t="s">
        <v>5</v>
      </c>
      <c r="D10" s="1" t="s">
        <v>5</v>
      </c>
      <c r="E10" s="1" t="s">
        <v>4</v>
      </c>
      <c r="F10" s="1" t="s">
        <v>4</v>
      </c>
      <c r="G10" s="1" t="s">
        <v>4</v>
      </c>
      <c r="H10" s="1" t="s">
        <v>4</v>
      </c>
      <c r="I10" s="1" t="s">
        <v>4</v>
      </c>
      <c r="J10" s="1" t="s">
        <v>4</v>
      </c>
      <c r="K10" s="1" t="s">
        <v>5</v>
      </c>
      <c r="L10" s="1" t="s">
        <v>4</v>
      </c>
      <c r="M10" s="1" t="s">
        <v>5</v>
      </c>
      <c r="N10" s="1" t="s">
        <v>4</v>
      </c>
      <c r="O10" s="1" t="s">
        <v>5</v>
      </c>
      <c r="P10" s="1" t="s">
        <v>5</v>
      </c>
      <c r="Q10" s="1" t="s">
        <v>5</v>
      </c>
      <c r="R10" s="1" t="s">
        <v>5</v>
      </c>
      <c r="S10" s="1" t="s">
        <v>5</v>
      </c>
      <c r="T10" s="1" t="s">
        <v>5</v>
      </c>
      <c r="U10" s="1" t="s">
        <v>5</v>
      </c>
      <c r="V10" s="1" t="s">
        <v>5</v>
      </c>
      <c r="W10" s="1" t="s">
        <v>5</v>
      </c>
      <c r="X10" s="1" t="s">
        <v>5</v>
      </c>
      <c r="Y10" s="1" t="s">
        <v>5</v>
      </c>
      <c r="Z10" s="1" t="s">
        <v>5</v>
      </c>
      <c r="AA10" s="1" t="s">
        <v>5</v>
      </c>
      <c r="AB10" s="1" t="s">
        <v>5</v>
      </c>
      <c r="AC10" s="1" t="s">
        <v>5</v>
      </c>
      <c r="AD10" s="1" t="s">
        <v>5</v>
      </c>
      <c r="AE10" s="1" t="s">
        <v>5</v>
      </c>
      <c r="AF10" s="1" t="s">
        <v>5</v>
      </c>
      <c r="AG10" s="1" t="s">
        <v>5</v>
      </c>
      <c r="AH10" s="1" t="s">
        <v>5</v>
      </c>
      <c r="AI10" s="1" t="s">
        <v>5</v>
      </c>
      <c r="AJ10" s="1" t="s">
        <v>5</v>
      </c>
      <c r="AK10" s="1" t="s">
        <v>4</v>
      </c>
      <c r="AL10" s="1" t="s">
        <v>4</v>
      </c>
      <c r="AM10" s="1" t="s">
        <v>4</v>
      </c>
      <c r="AN10" s="1" t="s">
        <v>4</v>
      </c>
      <c r="AO10" s="1" t="s">
        <v>4</v>
      </c>
      <c r="AP10" s="1" t="s">
        <v>4</v>
      </c>
      <c r="AQ10" s="1" t="s">
        <v>4</v>
      </c>
      <c r="AR10" s="1" t="s">
        <v>4</v>
      </c>
      <c r="AS10" s="1" t="s">
        <v>4</v>
      </c>
      <c r="AT10" s="1" t="s">
        <v>4</v>
      </c>
      <c r="AU10" s="1" t="s">
        <v>4</v>
      </c>
      <c r="AV10" s="1" t="s">
        <v>4</v>
      </c>
      <c r="AW10" s="1" t="s">
        <v>4</v>
      </c>
      <c r="AX10" s="1" t="s">
        <v>4</v>
      </c>
      <c r="AY10" s="1" t="s">
        <v>4</v>
      </c>
      <c r="AZ10" s="1" t="s">
        <v>4</v>
      </c>
      <c r="BA10" s="1" t="s">
        <v>4</v>
      </c>
      <c r="BB10" s="1" t="s">
        <v>4</v>
      </c>
      <c r="BC10" s="1" t="s">
        <v>4</v>
      </c>
      <c r="BD10" s="1" t="s">
        <v>4</v>
      </c>
    </row>
    <row r="11" spans="1:56" x14ac:dyDescent="0.35">
      <c r="A11" s="1" t="s">
        <v>0</v>
      </c>
      <c r="B11" s="1" t="s">
        <v>3272</v>
      </c>
    </row>
    <row r="12" spans="1:56" x14ac:dyDescent="0.35">
      <c r="A12" s="1" t="s">
        <v>0</v>
      </c>
      <c r="B12" s="1" t="s">
        <v>3271</v>
      </c>
    </row>
    <row r="13" spans="1:56" x14ac:dyDescent="0.35">
      <c r="A13" s="1" t="s">
        <v>0</v>
      </c>
      <c r="B13" s="1" t="s">
        <v>3270</v>
      </c>
    </row>
    <row r="14" spans="1:56" x14ac:dyDescent="0.35">
      <c r="A14" s="1" t="s">
        <v>0</v>
      </c>
      <c r="B14" s="1" t="s">
        <v>3269</v>
      </c>
    </row>
    <row r="15" spans="1:56" x14ac:dyDescent="0.35">
      <c r="A15" s="1" t="s">
        <v>0</v>
      </c>
      <c r="B15" s="1" t="s">
        <v>3268</v>
      </c>
    </row>
    <row r="16" spans="1:56" x14ac:dyDescent="0.35">
      <c r="A16" s="1" t="s">
        <v>0</v>
      </c>
      <c r="B16" s="1" t="s">
        <v>3267</v>
      </c>
    </row>
    <row r="17" spans="1:56" x14ac:dyDescent="0.35">
      <c r="A17" s="1" t="s">
        <v>0</v>
      </c>
      <c r="B17" s="1" t="s">
        <v>3266</v>
      </c>
    </row>
    <row r="18" spans="1:56" x14ac:dyDescent="0.35">
      <c r="A18" s="1">
        <v>1</v>
      </c>
      <c r="B18" s="1" t="s">
        <v>3265</v>
      </c>
      <c r="C18" s="1">
        <v>473.50000079348683</v>
      </c>
      <c r="D18" s="1">
        <v>0</v>
      </c>
      <c r="E18">
        <f>(R18-S18*(1000-T18)/(1000-U18))*AK18</f>
        <v>-4.9731403542810577</v>
      </c>
      <c r="F18">
        <f>IF(AV18&lt;&gt;0,1/(1/AV18-1/N18),0)</f>
        <v>2.3020618442803329</v>
      </c>
      <c r="G18">
        <f>((AY18-AL18/2)*S18-E18)/(AY18+AL18/2)</f>
        <v>391.37392381411706</v>
      </c>
      <c r="H18">
        <f>AL18*1000</f>
        <v>23.711439498323291</v>
      </c>
      <c r="I18">
        <f>(AQ18-AW18)</f>
        <v>1.3878010169560593</v>
      </c>
      <c r="J18">
        <f>(P18+AP18*D18)</f>
        <v>31.729970932006836</v>
      </c>
      <c r="K18" s="1">
        <v>2.72</v>
      </c>
      <c r="L18">
        <f>(K18*AE18+AF18)</f>
        <v>2.140174012184143</v>
      </c>
      <c r="M18" s="1">
        <v>0.5</v>
      </c>
      <c r="N18">
        <f>L18*(M18+1)*(M18+1)/(M18*M18+1)</f>
        <v>3.8523132219314578</v>
      </c>
      <c r="O18" s="1">
        <v>31.701206207275391</v>
      </c>
      <c r="P18" s="1">
        <v>31.729970932006836</v>
      </c>
      <c r="Q18" s="1">
        <v>31.763925552368164</v>
      </c>
      <c r="R18" s="1">
        <v>399.952880859375</v>
      </c>
      <c r="S18" s="1">
        <v>395.95608520507813</v>
      </c>
      <c r="T18" s="1">
        <v>16.86268424987793</v>
      </c>
      <c r="U18" s="1">
        <v>37.5201416015625</v>
      </c>
      <c r="V18" s="1">
        <v>31.731410980224609</v>
      </c>
      <c r="W18" s="1">
        <v>70.603645324707031</v>
      </c>
      <c r="X18" s="1">
        <v>300.49801635742188</v>
      </c>
      <c r="Y18" s="1">
        <v>0.27034848928451538</v>
      </c>
      <c r="Z18" s="1">
        <v>0.26849207282066345</v>
      </c>
      <c r="AA18" s="1">
        <v>88.3468017578125</v>
      </c>
      <c r="AB18" s="1">
        <v>7.2481637001037598</v>
      </c>
      <c r="AC18" s="1">
        <v>1.2872098684310913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1.1047721189611097</v>
      </c>
      <c r="AL18">
        <f>(U18-T18)/(1000-U18)*AK18</f>
        <v>2.371143949832329E-2</v>
      </c>
      <c r="AM18">
        <f>(P18+273.15)</f>
        <v>304.87997093200681</v>
      </c>
      <c r="AN18">
        <f>(O18+273.15)</f>
        <v>304.85120620727537</v>
      </c>
      <c r="AO18">
        <f>(Y18*AG18+Z18*AH18)*AI18</f>
        <v>4.3255757318680921E-2</v>
      </c>
      <c r="AP18">
        <f>((AO18+0.00000010773*(AN18^4-AM18^4))-AL18*44100)/(L18*51.4+0.00000043092*AM18^3)</f>
        <v>-8.5584146130225651</v>
      </c>
      <c r="AQ18">
        <f>0.61365*EXP(17.502*J18/(240.97+J18))</f>
        <v>4.702585528954355</v>
      </c>
      <c r="AR18">
        <f>AQ18*1000/AA18</f>
        <v>53.228701383505438</v>
      </c>
      <c r="AS18">
        <f>(AR18-U18)</f>
        <v>15.708559781942938</v>
      </c>
      <c r="AT18">
        <f>IF(D18,P18,(O18+P18)/2)</f>
        <v>31.715588569641113</v>
      </c>
      <c r="AU18">
        <f>0.61365*EXP(17.502*AT18/(240.97+AT18))</f>
        <v>4.6987511662396253</v>
      </c>
      <c r="AV18">
        <f>IF(AS18&lt;&gt;0,(1000-(AR18+U18)/2)/AS18*AL18,0)</f>
        <v>1.440968934297294</v>
      </c>
      <c r="AW18">
        <f>U18*AA18/1000</f>
        <v>3.3147845119982957</v>
      </c>
      <c r="AX18">
        <f>(AU18-AW18)</f>
        <v>1.3839666542413296</v>
      </c>
      <c r="AY18">
        <f>1/(1.6/F18+1.37/N18)</f>
        <v>0.95178305839653266</v>
      </c>
      <c r="AZ18">
        <f>G18*AA18*0.001</f>
        <v>34.576634460383012</v>
      </c>
      <c r="BA18">
        <f>G18/S18</f>
        <v>0.98842760204433322</v>
      </c>
      <c r="BB18">
        <f>(1-AL18*AA18/AQ18/F18)*100</f>
        <v>80.649372053279009</v>
      </c>
      <c r="BC18">
        <f>(S18-E18/(N18/1.35))</f>
        <v>397.69886651373645</v>
      </c>
      <c r="BD18">
        <f>E18*BB18/100/BC18</f>
        <v>-1.0085033689472072E-2</v>
      </c>
    </row>
    <row r="19" spans="1:56" x14ac:dyDescent="0.35">
      <c r="A19" s="1" t="s">
        <v>0</v>
      </c>
      <c r="B19" s="1" t="s">
        <v>3264</v>
      </c>
      <c r="K19" s="1">
        <v>2.72</v>
      </c>
    </row>
    <row r="20" spans="1:56" x14ac:dyDescent="0.35">
      <c r="A20" s="1" t="s">
        <v>0</v>
      </c>
      <c r="B20" s="1" t="s">
        <v>3263</v>
      </c>
      <c r="K20" s="1">
        <v>2.72</v>
      </c>
    </row>
    <row r="21" spans="1:56" x14ac:dyDescent="0.35">
      <c r="A21" s="1">
        <v>2</v>
      </c>
      <c r="B21" s="1" t="s">
        <v>3262</v>
      </c>
      <c r="C21" s="1">
        <v>678.50000081583858</v>
      </c>
      <c r="D21" s="1">
        <v>0</v>
      </c>
      <c r="E21">
        <f>(R21-S21*(1000-T21)/(1000-U21))*AK21</f>
        <v>-4.4430740930478008</v>
      </c>
      <c r="F21">
        <f>IF(AV21&lt;&gt;0,1/(1/AV21-1/N21),0)</f>
        <v>3.5313534916002816</v>
      </c>
      <c r="G21">
        <f>((AY21-AL21/2)*S21-E21)/(AY21+AL21/2)</f>
        <v>392.41809824999041</v>
      </c>
      <c r="H21">
        <f>AL21*1000</f>
        <v>22.415658483340014</v>
      </c>
      <c r="I21">
        <f>(AQ21-AW21)</f>
        <v>1.0290290651914744</v>
      </c>
      <c r="J21">
        <f>(P21+AP21*D21)</f>
        <v>30.100803375244141</v>
      </c>
      <c r="K21" s="1">
        <v>2.72</v>
      </c>
      <c r="L21">
        <f>(K21*AE21+AF21)</f>
        <v>2.140174012184143</v>
      </c>
      <c r="M21" s="1">
        <v>0.5</v>
      </c>
      <c r="N21">
        <f>L21*(M21+1)*(M21+1)/(M21*M21+1)</f>
        <v>3.8523132219314578</v>
      </c>
      <c r="O21" s="1">
        <v>31.623846054077148</v>
      </c>
      <c r="P21" s="1">
        <v>30.100803375244141</v>
      </c>
      <c r="Q21" s="1">
        <v>31.738742828369141</v>
      </c>
      <c r="R21" s="1">
        <v>399.98345947265625</v>
      </c>
      <c r="S21" s="1">
        <v>395.9708251953125</v>
      </c>
      <c r="T21" s="1">
        <v>17.312093734741211</v>
      </c>
      <c r="U21" s="1">
        <v>36.854927062988281</v>
      </c>
      <c r="V21" s="1">
        <v>32.721771240234375</v>
      </c>
      <c r="W21" s="1">
        <v>69.659889221191406</v>
      </c>
      <c r="X21" s="1">
        <v>300.48623657226563</v>
      </c>
      <c r="Y21" s="1">
        <v>26.148799896240234</v>
      </c>
      <c r="Z21" s="1">
        <v>0.27110758423805237</v>
      </c>
      <c r="AA21" s="1">
        <v>88.350502014160156</v>
      </c>
      <c r="AB21" s="1">
        <v>7.0508036613464355</v>
      </c>
      <c r="AC21" s="1">
        <v>1.3002004623413086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1.1047288109274469</v>
      </c>
      <c r="AL21">
        <f>(U21-T21)/(1000-U21)*AK21</f>
        <v>2.2415658483340015E-2</v>
      </c>
      <c r="AM21">
        <f>(P21+273.15)</f>
        <v>303.25080337524412</v>
      </c>
      <c r="AN21">
        <f>(O21+273.15)</f>
        <v>304.77384605407713</v>
      </c>
      <c r="AO21">
        <f>(Y21*AG21+Z21*AH21)*AI21</f>
        <v>4.1838078898830418</v>
      </c>
      <c r="AP21">
        <f>((AO21+0.00000010773*(AN21^4-AM21^4))-AL21*44100)/(L21*51.4+0.00000043092*AM21^3)</f>
        <v>-7.915824458310853</v>
      </c>
      <c r="AQ21">
        <f>0.61365*EXP(17.502*J21/(240.97+J21))</f>
        <v>4.2851803729017464</v>
      </c>
      <c r="AR21">
        <f>AQ21*1000/AA21</f>
        <v>48.502048943818679</v>
      </c>
      <c r="AS21">
        <f>(AR21-U21)</f>
        <v>11.647121880830397</v>
      </c>
      <c r="AT21">
        <f>IF(D21,P21,(O21+P21)/2)</f>
        <v>30.862324714660645</v>
      </c>
      <c r="AU21">
        <f>0.61365*EXP(17.502*AT21/(240.97+AT21))</f>
        <v>4.4760852383384382</v>
      </c>
      <c r="AV21">
        <f>IF(AS21&lt;&gt;0,(1000-(AR21+U21)/2)/AS21*AL21,0)</f>
        <v>1.8424287382953402</v>
      </c>
      <c r="AW21">
        <f>U21*AA21/1000</f>
        <v>3.2561513077102719</v>
      </c>
      <c r="AX21">
        <f>(AU21-AW21)</f>
        <v>1.2199339306281662</v>
      </c>
      <c r="AY21">
        <f>1/(1.6/F21+1.37/N21)</f>
        <v>1.2365302497383153</v>
      </c>
      <c r="AZ21">
        <f>G21*AA21*0.001</f>
        <v>34.670335979828678</v>
      </c>
      <c r="BA21">
        <f>G21/S21</f>
        <v>0.99102780629464382</v>
      </c>
      <c r="BB21">
        <f>(1-AL21*AA21/AQ21/F21)*100</f>
        <v>86.912695032154545</v>
      </c>
      <c r="BC21">
        <f>(S21-E21/(N21/1.35))</f>
        <v>397.52785072258962</v>
      </c>
      <c r="BD21">
        <f>E21*BB21/100/BC21</f>
        <v>-9.714024890392076E-3</v>
      </c>
    </row>
    <row r="22" spans="1:56" x14ac:dyDescent="0.35">
      <c r="A22" s="1" t="s">
        <v>0</v>
      </c>
      <c r="B22" s="1" t="s">
        <v>3261</v>
      </c>
      <c r="K22" s="1">
        <v>2.72</v>
      </c>
    </row>
    <row r="23" spans="1:56" x14ac:dyDescent="0.35">
      <c r="A23" s="1" t="s">
        <v>0</v>
      </c>
      <c r="B23" s="1" t="s">
        <v>3260</v>
      </c>
      <c r="K23" s="1">
        <v>2.72</v>
      </c>
    </row>
    <row r="24" spans="1:56" x14ac:dyDescent="0.35">
      <c r="A24" s="1">
        <v>3</v>
      </c>
      <c r="B24" s="1" t="s">
        <v>3259</v>
      </c>
      <c r="C24" s="1">
        <v>883.50000081583858</v>
      </c>
      <c r="D24" s="1">
        <v>0</v>
      </c>
      <c r="E24">
        <f>(R24-S24*(1000-T24)/(1000-U24))*AK24</f>
        <v>-3.8354448720573688</v>
      </c>
      <c r="F24">
        <f>IF(AV24&lt;&gt;0,1/(1/AV24-1/N24),0)</f>
        <v>1.7531657751775167</v>
      </c>
      <c r="G24">
        <f>((AY24-AL24/2)*S24-E24)/(AY24+AL24/2)</f>
        <v>390.3398089929089</v>
      </c>
      <c r="H24">
        <f>AL24*1000</f>
        <v>21.098205475215092</v>
      </c>
      <c r="I24">
        <f>(AQ24-AW24)</f>
        <v>1.4781815424647795</v>
      </c>
      <c r="J24">
        <f>(P24+AP24*D24)</f>
        <v>31.605739593505859</v>
      </c>
      <c r="K24" s="1">
        <v>2.72</v>
      </c>
      <c r="L24">
        <f>(K24*AE24+AF24)</f>
        <v>2.140174012184143</v>
      </c>
      <c r="M24" s="1">
        <v>0.5</v>
      </c>
      <c r="N24">
        <f>L24*(M24+1)*(M24+1)/(M24*M24+1)</f>
        <v>3.8523132219314578</v>
      </c>
      <c r="O24" s="1">
        <v>31.484098434448242</v>
      </c>
      <c r="P24" s="1">
        <v>31.605739593505859</v>
      </c>
      <c r="Q24" s="1">
        <v>31.629489898681641</v>
      </c>
      <c r="R24" s="1">
        <v>400.08590698242188</v>
      </c>
      <c r="S24" s="1">
        <v>395.99588012695313</v>
      </c>
      <c r="T24" s="1">
        <v>17.720071792602539</v>
      </c>
      <c r="U24" s="1">
        <v>36.124233245849609</v>
      </c>
      <c r="V24" s="1">
        <v>33.757408142089844</v>
      </c>
      <c r="W24" s="1">
        <v>68.818031311035156</v>
      </c>
      <c r="X24" s="1">
        <v>300.5518798828125</v>
      </c>
      <c r="Y24" s="1">
        <v>50.449398040771484</v>
      </c>
      <c r="Z24" s="1">
        <v>0.10477390140295029</v>
      </c>
      <c r="AA24" s="1">
        <v>88.344390869140625</v>
      </c>
      <c r="AB24" s="1">
        <v>6.8541836738586426</v>
      </c>
      <c r="AC24" s="1">
        <v>1.3024038076400757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1.1049701466279869</v>
      </c>
      <c r="AL24">
        <f>(U24-T24)/(1000-U24)*AK24</f>
        <v>2.1098205475215091E-2</v>
      </c>
      <c r="AM24">
        <f>(P24+273.15)</f>
        <v>304.75573959350584</v>
      </c>
      <c r="AN24">
        <f>(O24+273.15)</f>
        <v>304.63409843444822</v>
      </c>
      <c r="AO24">
        <f>(Y24*AG24+Z24*AH24)*AI24</f>
        <v>8.0719035061023305</v>
      </c>
      <c r="AP24">
        <f>((AO24+0.00000010773*(AN24^4-AM24^4))-AL24*44100)/(L24*51.4+0.00000043092*AM24^3)</f>
        <v>-7.559960502131271</v>
      </c>
      <c r="AQ24">
        <f>0.61365*EXP(17.502*J24/(240.97+J24))</f>
        <v>4.6695549241841219</v>
      </c>
      <c r="AR24">
        <f>AQ24*1000/AA24</f>
        <v>52.856269404821184</v>
      </c>
      <c r="AS24">
        <f>(AR24-U24)</f>
        <v>16.732036158971574</v>
      </c>
      <c r="AT24">
        <f>IF(D24,P24,(O24+P24)/2)</f>
        <v>31.544919013977051</v>
      </c>
      <c r="AU24">
        <f>0.61365*EXP(17.502*AT24/(240.97+AT24))</f>
        <v>4.6534577524826251</v>
      </c>
      <c r="AV24">
        <f>IF(AS24&lt;&gt;0,(1000-(AR24+U24)/2)/AS24*AL24,0)</f>
        <v>1.2048468470646851</v>
      </c>
      <c r="AW24">
        <f>U24*AA24/1000</f>
        <v>3.1913733817193424</v>
      </c>
      <c r="AX24">
        <f>(AU24-AW24)</f>
        <v>1.4620843707632827</v>
      </c>
      <c r="AY24">
        <f>1/(1.6/F24+1.37/N24)</f>
        <v>0.78847860874172893</v>
      </c>
      <c r="AZ24">
        <f>G24*AA24*0.001</f>
        <v>34.484332657455234</v>
      </c>
      <c r="BA24">
        <f>G24/S24</f>
        <v>0.98571684348778843</v>
      </c>
      <c r="BB24">
        <f>(1-AL24*AA24/AQ24/F24)*100</f>
        <v>77.231940046351923</v>
      </c>
      <c r="BC24">
        <f>(S24-E24/(N24/1.35))</f>
        <v>397.33996880276476</v>
      </c>
      <c r="BD24">
        <f>E24*BB24/100/BC24</f>
        <v>-7.4550478599564804E-3</v>
      </c>
    </row>
    <row r="25" spans="1:56" x14ac:dyDescent="0.35">
      <c r="A25" s="1" t="s">
        <v>0</v>
      </c>
      <c r="B25" s="1" t="s">
        <v>3258</v>
      </c>
      <c r="K25" s="1">
        <v>2.72</v>
      </c>
    </row>
    <row r="26" spans="1:56" x14ac:dyDescent="0.35">
      <c r="A26" s="1" t="s">
        <v>0</v>
      </c>
      <c r="B26" s="1" t="s">
        <v>3257</v>
      </c>
      <c r="K26" s="1">
        <v>2.72</v>
      </c>
    </row>
    <row r="27" spans="1:56" x14ac:dyDescent="0.35">
      <c r="A27" s="1">
        <v>4</v>
      </c>
      <c r="B27" s="1" t="s">
        <v>3256</v>
      </c>
      <c r="C27" s="1">
        <v>1088.5000008158386</v>
      </c>
      <c r="D27" s="1">
        <v>0</v>
      </c>
      <c r="E27">
        <f>(R27-S27*(1000-T27)/(1000-U27))*AK27</f>
        <v>-3.1038460292474026</v>
      </c>
      <c r="F27">
        <f>IF(AV27&lt;&gt;0,1/(1/AV27-1/N27),0)</f>
        <v>1.6027564063456676</v>
      </c>
      <c r="G27">
        <f>((AY27-AL27/2)*S27-E27)/(AY27+AL27/2)</f>
        <v>389.01726281676673</v>
      </c>
      <c r="H27">
        <f>AL27*1000</f>
        <v>20.095864308076383</v>
      </c>
      <c r="I27">
        <f>(AQ27-AW27)</f>
        <v>1.4992429129184353</v>
      </c>
      <c r="J27">
        <f>(P27+AP27*D27)</f>
        <v>31.518665313720703</v>
      </c>
      <c r="K27" s="1">
        <v>2.72</v>
      </c>
      <c r="L27">
        <f>(K27*AE27+AF27)</f>
        <v>2.140174012184143</v>
      </c>
      <c r="M27" s="1">
        <v>0.5</v>
      </c>
      <c r="N27">
        <f>L27*(M27+1)*(M27+1)/(M27*M27+1)</f>
        <v>3.8523132219314578</v>
      </c>
      <c r="O27" s="1">
        <v>31.369657516479492</v>
      </c>
      <c r="P27" s="1">
        <v>31.518665313720703</v>
      </c>
      <c r="Q27" s="1">
        <v>31.511787414550781</v>
      </c>
      <c r="R27" s="1">
        <v>399.8680419921875</v>
      </c>
      <c r="S27" s="1">
        <v>395.48733520507813</v>
      </c>
      <c r="T27" s="1">
        <v>18.100673675537109</v>
      </c>
      <c r="U27" s="1">
        <v>35.627696990966797</v>
      </c>
      <c r="V27" s="1">
        <v>34.705005645751953</v>
      </c>
      <c r="W27" s="1">
        <v>68.310127258300781</v>
      </c>
      <c r="X27" s="1">
        <v>300.7545166015625</v>
      </c>
      <c r="Y27" s="1">
        <v>99.938751220703125</v>
      </c>
      <c r="Z27" s="1">
        <v>0.28158411383628845</v>
      </c>
      <c r="AA27" s="1">
        <v>88.338050842285156</v>
      </c>
      <c r="AB27" s="1">
        <v>6.6801037788391113</v>
      </c>
      <c r="AC27" s="1">
        <v>1.3028472661972046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1.1057151345645677</v>
      </c>
      <c r="AL27">
        <f>(U27-T27)/(1000-U27)*AK27</f>
        <v>2.0095864308076382E-2</v>
      </c>
      <c r="AM27">
        <f>(P27+273.15)</f>
        <v>304.66866531372068</v>
      </c>
      <c r="AN27">
        <f>(O27+273.15)</f>
        <v>304.51965751647947</v>
      </c>
      <c r="AO27">
        <f>(Y27*AG27+Z27*AH27)*AI27</f>
        <v>15.990199837903674</v>
      </c>
      <c r="AP27">
        <f>((AO27+0.00000010773*(AN27^4-AM27^4))-AL27*44100)/(L27*51.4+0.00000043092*AM27^3)</f>
        <v>-7.1367661770190223</v>
      </c>
      <c r="AQ27">
        <f>0.61365*EXP(17.502*J27/(240.97+J27))</f>
        <v>4.6465242210999902</v>
      </c>
      <c r="AR27">
        <f>AQ27*1000/AA27</f>
        <v>52.599351885131462</v>
      </c>
      <c r="AS27">
        <f>(AR27-U27)</f>
        <v>16.971654894164665</v>
      </c>
      <c r="AT27">
        <f>IF(D27,P27,(O27+P27)/2)</f>
        <v>31.444161415100098</v>
      </c>
      <c r="AU27">
        <f>0.61365*EXP(17.502*AT27/(240.97+AT27))</f>
        <v>4.6268969070140962</v>
      </c>
      <c r="AV27">
        <f>IF(AS27&lt;&gt;0,(1000-(AR27+U27)/2)/AS27*AL27,0)</f>
        <v>1.1318498417866756</v>
      </c>
      <c r="AW27">
        <f>U27*AA27/1000</f>
        <v>3.1472813081815549</v>
      </c>
      <c r="AX27">
        <f>(AU27-AW27)</f>
        <v>1.4796155988325412</v>
      </c>
      <c r="AY27">
        <f>1/(1.6/F27+1.37/N27)</f>
        <v>0.73860115612312571</v>
      </c>
      <c r="AZ27">
        <f>G27*AA27*0.001</f>
        <v>34.365026741234146</v>
      </c>
      <c r="BA27">
        <f>G27/S27</f>
        <v>0.98364025390356336</v>
      </c>
      <c r="BB27">
        <f>(1-AL27*AA27/AQ27/F27)*100</f>
        <v>76.16260597954269</v>
      </c>
      <c r="BC27">
        <f>(S27-E27/(N27/1.35))</f>
        <v>396.5750432646484</v>
      </c>
      <c r="BD27">
        <f>E27*BB27/100/BC27</f>
        <v>-5.9609651732164615E-3</v>
      </c>
    </row>
    <row r="28" spans="1:56" x14ac:dyDescent="0.35">
      <c r="A28" s="1" t="s">
        <v>0</v>
      </c>
      <c r="B28" s="1" t="s">
        <v>3255</v>
      </c>
      <c r="K28" s="1">
        <v>2.72</v>
      </c>
    </row>
    <row r="29" spans="1:56" x14ac:dyDescent="0.35">
      <c r="A29" s="1" t="s">
        <v>0</v>
      </c>
      <c r="B29" s="1" t="s">
        <v>3254</v>
      </c>
      <c r="K29" s="1">
        <v>2.72</v>
      </c>
    </row>
    <row r="30" spans="1:56" x14ac:dyDescent="0.35">
      <c r="A30" s="1">
        <v>5</v>
      </c>
      <c r="B30" s="1" t="s">
        <v>3253</v>
      </c>
      <c r="C30" s="1">
        <v>1292.5000008158386</v>
      </c>
      <c r="D30" s="1">
        <v>0</v>
      </c>
      <c r="E30">
        <f>(R30-S30*(1000-T30)/(1000-U30))*AK30</f>
        <v>-2.8454988345292036</v>
      </c>
      <c r="F30">
        <f>IF(AV30&lt;&gt;0,1/(1/AV30-1/N30),0)</f>
        <v>1.8827609450647513</v>
      </c>
      <c r="G30">
        <f>((AY30-AL30/2)*S30-E30)/(AY30+AL30/2)</f>
        <v>390.21803090207732</v>
      </c>
      <c r="H30">
        <f>AL30*1000</f>
        <v>19.113362006494665</v>
      </c>
      <c r="I30">
        <f>(AQ30-AW30)</f>
        <v>1.2783017484448616</v>
      </c>
      <c r="J30">
        <f>(P30+AP30*D30)</f>
        <v>30.497274398803711</v>
      </c>
      <c r="K30" s="1">
        <v>2.72</v>
      </c>
      <c r="L30">
        <f>(K30*AE30+AF30)</f>
        <v>2.140174012184143</v>
      </c>
      <c r="M30" s="1">
        <v>0.5</v>
      </c>
      <c r="N30">
        <f>L30*(M30+1)*(M30+1)/(M30*M30+1)</f>
        <v>3.8523132219314578</v>
      </c>
      <c r="O30" s="1">
        <v>31.248422622680664</v>
      </c>
      <c r="P30" s="1">
        <v>30.497274398803711</v>
      </c>
      <c r="Q30" s="1">
        <v>31.395910263061523</v>
      </c>
      <c r="R30" s="1">
        <v>400.11605834960938</v>
      </c>
      <c r="S30" s="1">
        <v>395.84341430664063</v>
      </c>
      <c r="T30" s="1">
        <v>18.465980529785156</v>
      </c>
      <c r="U30" s="1">
        <v>35.158088684082031</v>
      </c>
      <c r="V30" s="1">
        <v>35.645484924316406</v>
      </c>
      <c r="W30" s="1">
        <v>67.866813659667969</v>
      </c>
      <c r="X30" s="1">
        <v>300.50448608398438</v>
      </c>
      <c r="Y30" s="1">
        <v>151.18922424316406</v>
      </c>
      <c r="Z30" s="1">
        <v>0.19907139241695404</v>
      </c>
      <c r="AA30" s="1">
        <v>88.325752258300781</v>
      </c>
      <c r="AB30" s="1">
        <v>6.6827025413513184</v>
      </c>
      <c r="AC30" s="1">
        <v>1.3075593709945679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1.1047959047205305</v>
      </c>
      <c r="AL30">
        <f>(U30-T30)/(1000-U30)*AK30</f>
        <v>1.9113362006494664E-2</v>
      </c>
      <c r="AM30">
        <f>(P30+273.15)</f>
        <v>303.64727439880369</v>
      </c>
      <c r="AN30">
        <f>(O30+273.15)</f>
        <v>304.39842262268064</v>
      </c>
      <c r="AO30">
        <f>(Y30*AG30+Z30*AH30)*AI30</f>
        <v>24.19027533821145</v>
      </c>
      <c r="AP30">
        <f>((AO30+0.00000010773*(AN30^4-AM30^4))-AL30*44100)/(L30*51.4+0.00000043092*AM30^3)</f>
        <v>-6.6324051110927122</v>
      </c>
      <c r="AQ30">
        <f>0.61365*EXP(17.502*J30/(240.97+J30))</f>
        <v>4.3836663794304593</v>
      </c>
      <c r="AR30">
        <f>AQ30*1000/AA30</f>
        <v>49.630671320079088</v>
      </c>
      <c r="AS30">
        <f>(AR30-U30)</f>
        <v>14.472582635997057</v>
      </c>
      <c r="AT30">
        <f>IF(D30,P30,(O30+P30)/2)</f>
        <v>30.872848510742188</v>
      </c>
      <c r="AU30">
        <f>0.61365*EXP(17.502*AT30/(240.97+AT30))</f>
        <v>4.4787744986891012</v>
      </c>
      <c r="AV30">
        <f>IF(AS30&lt;&gt;0,(1000-(AR30+U30)/2)/AS30*AL30,0)</f>
        <v>1.2646715057580358</v>
      </c>
      <c r="AW30">
        <f>U30*AA30/1000</f>
        <v>3.1053646309855978</v>
      </c>
      <c r="AX30">
        <f>(AU30-AW30)</f>
        <v>1.3734098677035034</v>
      </c>
      <c r="AY30">
        <f>1/(1.6/F30+1.37/N30)</f>
        <v>0.82956828195861188</v>
      </c>
      <c r="AZ30">
        <f>G30*AA30*0.001</f>
        <v>34.466301124178841</v>
      </c>
      <c r="BA30">
        <f>G30/S30</f>
        <v>0.98578886700839341</v>
      </c>
      <c r="BB30">
        <f>(1-AL30*AA30/AQ30/F30)*100</f>
        <v>79.545364029675497</v>
      </c>
      <c r="BC30">
        <f>(S30-E30/(N30/1.35))</f>
        <v>396.84058748683401</v>
      </c>
      <c r="BD30">
        <f>E30*BB30/100/BC30</f>
        <v>-5.7037069235301528E-3</v>
      </c>
    </row>
    <row r="31" spans="1:56" x14ac:dyDescent="0.35">
      <c r="A31" s="1" t="s">
        <v>0</v>
      </c>
      <c r="B31" s="1" t="s">
        <v>3252</v>
      </c>
      <c r="K31" s="1">
        <v>2.72</v>
      </c>
    </row>
    <row r="32" spans="1:56" x14ac:dyDescent="0.35">
      <c r="A32" s="1" t="s">
        <v>0</v>
      </c>
      <c r="B32" s="1" t="s">
        <v>3251</v>
      </c>
      <c r="K32" s="1">
        <v>2.72</v>
      </c>
    </row>
    <row r="33" spans="1:56" x14ac:dyDescent="0.35">
      <c r="A33" s="1">
        <v>6</v>
      </c>
      <c r="B33" s="1" t="s">
        <v>3250</v>
      </c>
      <c r="C33" s="1">
        <v>1497.5000008158386</v>
      </c>
      <c r="D33" s="1">
        <v>0</v>
      </c>
      <c r="E33">
        <f>(R33-S33*(1000-T33)/(1000-U33))*AK33</f>
        <v>-1.8059578810060357</v>
      </c>
      <c r="F33">
        <f>IF(AV33&lt;&gt;0,1/(1/AV33-1/N33),0)</f>
        <v>1.7774828804244782</v>
      </c>
      <c r="G33">
        <f>((AY33-AL33/2)*S33-E33)/(AY33+AL33/2)</f>
        <v>388.08810894530797</v>
      </c>
      <c r="H33">
        <f>AL33*1000</f>
        <v>18.508696923859301</v>
      </c>
      <c r="I33">
        <f>(AQ33-AW33)</f>
        <v>1.2871983685148374</v>
      </c>
      <c r="J33">
        <f>(P33+AP33*D33)</f>
        <v>30.471752166748047</v>
      </c>
      <c r="K33" s="1">
        <v>2.72</v>
      </c>
      <c r="L33">
        <f>(K33*AE33+AF33)</f>
        <v>2.140174012184143</v>
      </c>
      <c r="M33" s="1">
        <v>0.5</v>
      </c>
      <c r="N33">
        <f>L33*(M33+1)*(M33+1)/(M33*M33+1)</f>
        <v>3.8523132219314578</v>
      </c>
      <c r="O33" s="1">
        <v>31.171337127685547</v>
      </c>
      <c r="P33" s="1">
        <v>30.471752166748047</v>
      </c>
      <c r="Q33" s="1">
        <v>31.302318572998047</v>
      </c>
      <c r="R33" s="1">
        <v>399.9014892578125</v>
      </c>
      <c r="S33" s="1">
        <v>394.91989135742188</v>
      </c>
      <c r="T33" s="1">
        <v>18.819541931152344</v>
      </c>
      <c r="U33" s="1">
        <v>34.986904144287109</v>
      </c>
      <c r="V33" s="1">
        <v>36.485683441162109</v>
      </c>
      <c r="W33" s="1">
        <v>67.829551696777344</v>
      </c>
      <c r="X33" s="1">
        <v>300.49606323242188</v>
      </c>
      <c r="Y33" s="1">
        <v>300.2303466796875</v>
      </c>
      <c r="Z33" s="1">
        <v>0.32218995690345764</v>
      </c>
      <c r="AA33" s="1">
        <v>88.32073974609375</v>
      </c>
      <c r="AB33" s="1">
        <v>6.6520276069641113</v>
      </c>
      <c r="AC33" s="1">
        <v>1.3062871694564819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1.104764938354492</v>
      </c>
      <c r="AL33">
        <f>(U33-T33)/(1000-U33)*AK33</f>
        <v>1.85086969238593E-2</v>
      </c>
      <c r="AM33">
        <f>(P33+273.15)</f>
        <v>303.62175216674802</v>
      </c>
      <c r="AN33">
        <f>(O33+273.15)</f>
        <v>304.32133712768552</v>
      </c>
      <c r="AO33">
        <f>(Y33*AG33+Z33*AH33)*AI33</f>
        <v>48.03685439504261</v>
      </c>
      <c r="AP33">
        <f>((AO33+0.00000010773*(AN33^4-AM33^4))-AL33*44100)/(L33*51.4+0.00000043092*AM33^3)</f>
        <v>-6.2239101905817069</v>
      </c>
      <c r="AQ33">
        <f>0.61365*EXP(17.502*J33/(240.97+J33))</f>
        <v>4.3772676239639479</v>
      </c>
      <c r="AR33">
        <f>AQ33*1000/AA33</f>
        <v>49.561038964888716</v>
      </c>
      <c r="AS33">
        <f>(AR33-U33)</f>
        <v>14.574134820601607</v>
      </c>
      <c r="AT33">
        <f>IF(D33,P33,(O33+P33)/2)</f>
        <v>30.821544647216797</v>
      </c>
      <c r="AU33">
        <f>0.61365*EXP(17.502*AT33/(240.97+AT33))</f>
        <v>4.4656775444983792</v>
      </c>
      <c r="AV33">
        <f>IF(AS33&lt;&gt;0,(1000-(AR33+U33)/2)/AS33*AL33,0)</f>
        <v>1.2162822023253288</v>
      </c>
      <c r="AW33">
        <f>U33*AA33/1000</f>
        <v>3.0900692554491105</v>
      </c>
      <c r="AX33">
        <f>(AU33-AW33)</f>
        <v>1.3756082890492687</v>
      </c>
      <c r="AY33">
        <f>1/(1.6/F33+1.37/N33)</f>
        <v>0.79631795541784522</v>
      </c>
      <c r="AZ33">
        <f>G33*AA33*0.001</f>
        <v>34.276228868712224</v>
      </c>
      <c r="BA33">
        <f>G33/S33</f>
        <v>0.9827008399383691</v>
      </c>
      <c r="BB33">
        <f>(1-AL33*AA33/AQ33/F33)*100</f>
        <v>78.989808282022352</v>
      </c>
      <c r="BC33">
        <f>(S33-E33/(N33/1.35))</f>
        <v>395.55276905944208</v>
      </c>
      <c r="BD33">
        <f>E33*BB33/100/BC33</f>
        <v>-3.6064029364597087E-3</v>
      </c>
    </row>
    <row r="34" spans="1:56" x14ac:dyDescent="0.35">
      <c r="A34" s="1" t="s">
        <v>0</v>
      </c>
      <c r="B34" s="1" t="s">
        <v>3249</v>
      </c>
      <c r="K34" s="1">
        <v>2.72</v>
      </c>
    </row>
    <row r="35" spans="1:56" x14ac:dyDescent="0.35">
      <c r="A35" s="1" t="s">
        <v>0</v>
      </c>
      <c r="B35" s="1" t="s">
        <v>3248</v>
      </c>
      <c r="K35" s="1">
        <v>2.72</v>
      </c>
    </row>
    <row r="36" spans="1:56" x14ac:dyDescent="0.35">
      <c r="A36" s="1">
        <v>7</v>
      </c>
      <c r="B36" s="1" t="s">
        <v>3247</v>
      </c>
      <c r="C36" s="1">
        <v>1702.5000008158386</v>
      </c>
      <c r="D36" s="1">
        <v>0</v>
      </c>
      <c r="E36">
        <f>(R36-S36*(1000-T36)/(1000-U36))*AK36</f>
        <v>-0.8980674196109435</v>
      </c>
      <c r="F36">
        <f>IF(AV36&lt;&gt;0,1/(1/AV36-1/N36),0)</f>
        <v>1.5144304185812838</v>
      </c>
      <c r="G36">
        <f>((AY36-AL36/2)*S36-E36)/(AY36+AL36/2)</f>
        <v>385.39703818229998</v>
      </c>
      <c r="H36">
        <f>AL36*1000</f>
        <v>18.271422815501612</v>
      </c>
      <c r="I36">
        <f>(AQ36-AW36)</f>
        <v>1.4203748290901612</v>
      </c>
      <c r="J36">
        <f>(P36+AP36*D36)</f>
        <v>31.040691375732422</v>
      </c>
      <c r="K36" s="1">
        <v>2.72</v>
      </c>
      <c r="L36">
        <f>(K36*AE36+AF36)</f>
        <v>2.140174012184143</v>
      </c>
      <c r="M36" s="1">
        <v>0.5</v>
      </c>
      <c r="N36">
        <f>L36*(M36+1)*(M36+1)/(M36*M36+1)</f>
        <v>3.8523132219314578</v>
      </c>
      <c r="O36" s="1">
        <v>31.107789993286133</v>
      </c>
      <c r="P36" s="1">
        <v>31.040691375732422</v>
      </c>
      <c r="Q36" s="1">
        <v>31.2288818359375</v>
      </c>
      <c r="R36" s="1">
        <v>399.89157104492188</v>
      </c>
      <c r="S36" s="1">
        <v>394.18612670898438</v>
      </c>
      <c r="T36" s="1">
        <v>19.161924362182617</v>
      </c>
      <c r="U36" s="1">
        <v>35.117092132568359</v>
      </c>
      <c r="V36" s="1">
        <v>37.283130645751953</v>
      </c>
      <c r="W36" s="1">
        <v>68.326911926269531</v>
      </c>
      <c r="X36" s="1">
        <v>300.5484619140625</v>
      </c>
      <c r="Y36" s="1">
        <v>499.72799682617188</v>
      </c>
      <c r="Z36" s="1">
        <v>0.20038479566574097</v>
      </c>
      <c r="AA36" s="1">
        <v>88.318275451660156</v>
      </c>
      <c r="AB36" s="1">
        <v>6.7301373481750488</v>
      </c>
      <c r="AC36" s="1">
        <v>1.2996158599853516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1.104957580566406</v>
      </c>
      <c r="AL36">
        <f>(U36-T36)/(1000-U36)*AK36</f>
        <v>1.8271422815501613E-2</v>
      </c>
      <c r="AM36">
        <f>(P36+273.15)</f>
        <v>304.1906913757324</v>
      </c>
      <c r="AN36">
        <f>(O36+273.15)</f>
        <v>304.25778999328611</v>
      </c>
      <c r="AO36">
        <f>(Y36*AG36+Z36*AH36)*AI36</f>
        <v>79.956477705020916</v>
      </c>
      <c r="AP36">
        <f>((AO36+0.00000010773*(AN36^4-AM36^4))-AL36*44100)/(L36*51.4+0.00000043092*AM36^3)</f>
        <v>-5.936085877605934</v>
      </c>
      <c r="AQ36">
        <f>0.61365*EXP(17.502*J36/(240.97+J36))</f>
        <v>4.5218558451156614</v>
      </c>
      <c r="AR36">
        <f>AQ36*1000/AA36</f>
        <v>51.199548700321259</v>
      </c>
      <c r="AS36">
        <f>(AR36-U36)</f>
        <v>16.082456567752899</v>
      </c>
      <c r="AT36">
        <f>IF(D36,P36,(O36+P36)/2)</f>
        <v>31.074240684509277</v>
      </c>
      <c r="AU36">
        <f>0.61365*EXP(17.502*AT36/(240.97+AT36))</f>
        <v>4.5305103197264982</v>
      </c>
      <c r="AV36">
        <f>IF(AS36&lt;&gt;0,(1000-(AR36+U36)/2)/AS36*AL36,0)</f>
        <v>1.0870763941760562</v>
      </c>
      <c r="AW36">
        <f>U36*AA36/1000</f>
        <v>3.1014810160255002</v>
      </c>
      <c r="AX36">
        <f>(AU36-AW36)</f>
        <v>1.429029303700998</v>
      </c>
      <c r="AY36">
        <f>1/(1.6/F36+1.37/N36)</f>
        <v>0.70814844727987336</v>
      </c>
      <c r="AZ36">
        <f>G36*AA36*0.001</f>
        <v>34.037601776438358</v>
      </c>
      <c r="BA36">
        <f>G36/S36</f>
        <v>0.97770320178423453</v>
      </c>
      <c r="BB36">
        <f>(1-AL36*AA36/AQ36/F36)*100</f>
        <v>76.435571547509056</v>
      </c>
      <c r="BC36">
        <f>(S36-E36/(N36/1.35))</f>
        <v>394.50084437253588</v>
      </c>
      <c r="BD36">
        <f>E36*BB36/100/BC36</f>
        <v>-1.7400291402503761E-3</v>
      </c>
    </row>
    <row r="37" spans="1:56" x14ac:dyDescent="0.35">
      <c r="A37" s="1" t="s">
        <v>0</v>
      </c>
      <c r="B37" s="1" t="s">
        <v>3246</v>
      </c>
      <c r="K37" s="1">
        <v>2.72</v>
      </c>
    </row>
    <row r="38" spans="1:56" x14ac:dyDescent="0.35">
      <c r="A38" s="1" t="s">
        <v>0</v>
      </c>
      <c r="B38" s="1" t="s">
        <v>3245</v>
      </c>
      <c r="K38" s="1">
        <v>2.72</v>
      </c>
    </row>
    <row r="39" spans="1:56" x14ac:dyDescent="0.35">
      <c r="A39" s="1">
        <v>8</v>
      </c>
      <c r="B39" s="1" t="s">
        <v>3244</v>
      </c>
      <c r="C39" s="1">
        <v>1906.5000008158386</v>
      </c>
      <c r="D39" s="1">
        <v>0</v>
      </c>
      <c r="E39">
        <f>(R39-S39*(1000-T39)/(1000-U39))*AK39</f>
        <v>-3.2072468575318862E-2</v>
      </c>
      <c r="F39">
        <f>IF(AV39&lt;&gt;0,1/(1/AV39-1/N39),0)</f>
        <v>1.6085831395170747</v>
      </c>
      <c r="G39">
        <f>((AY39-AL39/2)*S39-E39)/(AY39+AL39/2)</f>
        <v>383.84983458749974</v>
      </c>
      <c r="H39">
        <f>AL39*1000</f>
        <v>18.457717227354465</v>
      </c>
      <c r="I39">
        <f>(AQ39-AW39)</f>
        <v>1.3741969759909196</v>
      </c>
      <c r="J39">
        <f>(P39+AP39*D39)</f>
        <v>31.026876449584961</v>
      </c>
      <c r="K39" s="1">
        <v>2.72</v>
      </c>
      <c r="L39">
        <f>(K39*AE39+AF39)</f>
        <v>2.140174012184143</v>
      </c>
      <c r="M39" s="1">
        <v>0.5</v>
      </c>
      <c r="N39">
        <f>L39*(M39+1)*(M39+1)/(M39*M39+1)</f>
        <v>3.8523132219314578</v>
      </c>
      <c r="O39" s="1">
        <v>31.094436645507813</v>
      </c>
      <c r="P39" s="1">
        <v>31.026876449584961</v>
      </c>
      <c r="Q39" s="1">
        <v>31.198154449462891</v>
      </c>
      <c r="R39" s="1">
        <v>400.03665161132813</v>
      </c>
      <c r="S39" s="1">
        <v>393.4935302734375</v>
      </c>
      <c r="T39" s="1">
        <v>19.493640899658203</v>
      </c>
      <c r="U39" s="1">
        <v>35.601066589355469</v>
      </c>
      <c r="V39" s="1">
        <v>37.955898284912109</v>
      </c>
      <c r="W39" s="1">
        <v>69.318527221679688</v>
      </c>
      <c r="X39" s="1">
        <v>300.592041015625</v>
      </c>
      <c r="Y39" s="1">
        <v>750.059814453125</v>
      </c>
      <c r="Z39" s="1">
        <v>0.31039923429489136</v>
      </c>
      <c r="AA39" s="1">
        <v>88.314750671386719</v>
      </c>
      <c r="AB39" s="1">
        <v>6.7786464691162109</v>
      </c>
      <c r="AC39" s="1">
        <v>1.305402398109436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1.1051177978515623</v>
      </c>
      <c r="AL39">
        <f>(U39-T39)/(1000-U39)*AK39</f>
        <v>1.8457717227354464E-2</v>
      </c>
      <c r="AM39">
        <f>(P39+273.15)</f>
        <v>304.17687644958494</v>
      </c>
      <c r="AN39">
        <f>(O39+273.15)</f>
        <v>304.24443664550779</v>
      </c>
      <c r="AO39">
        <f>(Y39*AG39+Z39*AH39)*AI39</f>
        <v>120.00956763007707</v>
      </c>
      <c r="AP39">
        <f>((AO39+0.00000010773*(AN39^4-AM39^4))-AL39*44100)/(L39*51.4+0.00000043092*AM39^3)</f>
        <v>-5.6754413034805857</v>
      </c>
      <c r="AQ39">
        <f>0.61365*EXP(17.502*J39/(240.97+J39))</f>
        <v>4.5182962954652837</v>
      </c>
      <c r="AR39">
        <f>AQ39*1000/AA39</f>
        <v>51.16128688714258</v>
      </c>
      <c r="AS39">
        <f>(AR39-U39)</f>
        <v>15.560220297787112</v>
      </c>
      <c r="AT39">
        <f>IF(D39,P39,(O39+P39)/2)</f>
        <v>31.060656547546387</v>
      </c>
      <c r="AU39">
        <f>0.61365*EXP(17.502*AT39/(240.97+AT39))</f>
        <v>4.527004380744307</v>
      </c>
      <c r="AV39">
        <f>IF(AS39&lt;&gt;0,(1000-(AR39+U39)/2)/AS39*AL39,0)</f>
        <v>1.134752554669233</v>
      </c>
      <c r="AW39">
        <f>U39*AA39/1000</f>
        <v>3.1440993194743641</v>
      </c>
      <c r="AX39">
        <f>(AU39-AW39)</f>
        <v>1.3829050612699429</v>
      </c>
      <c r="AY39">
        <f>1/(1.6/F39+1.37/N39)</f>
        <v>0.74057910707620034</v>
      </c>
      <c r="AZ39">
        <f>G39*AA39*0.001</f>
        <v>33.89960243684807</v>
      </c>
      <c r="BA39">
        <f>G39/S39</f>
        <v>0.97549211119370527</v>
      </c>
      <c r="BB39">
        <f>(1-AL39*AA39/AQ39/F39)*100</f>
        <v>77.57187251584989</v>
      </c>
      <c r="BC39">
        <f>(S39-E39/(N39/1.35))</f>
        <v>393.50476971064893</v>
      </c>
      <c r="BD39">
        <f>E39*BB39/100/BC39</f>
        <v>-6.3224683284592701E-5</v>
      </c>
    </row>
    <row r="40" spans="1:56" x14ac:dyDescent="0.35">
      <c r="A40" s="1" t="s">
        <v>0</v>
      </c>
      <c r="B40" s="1" t="s">
        <v>3243</v>
      </c>
      <c r="K40" s="1">
        <v>2.72</v>
      </c>
    </row>
    <row r="41" spans="1:56" x14ac:dyDescent="0.35">
      <c r="A41" s="1" t="s">
        <v>0</v>
      </c>
      <c r="B41" s="1" t="s">
        <v>3242</v>
      </c>
      <c r="K41" s="1">
        <v>2.72</v>
      </c>
    </row>
    <row r="42" spans="1:56" x14ac:dyDescent="0.35">
      <c r="A42" s="1">
        <v>9</v>
      </c>
      <c r="B42" s="1" t="s">
        <v>3241</v>
      </c>
      <c r="C42" s="1">
        <v>2110.5000008158386</v>
      </c>
      <c r="D42" s="1">
        <v>0</v>
      </c>
      <c r="E42">
        <f>(R42-S42*(1000-T42)/(1000-U42))*AK42</f>
        <v>0.17595929936675594</v>
      </c>
      <c r="F42">
        <f>IF(AV42&lt;&gt;0,1/(1/AV42-1/N42),0)</f>
        <v>1.802528705885903</v>
      </c>
      <c r="G42">
        <f>((AY42-AL42/2)*S42-E42)/(AY42+AL42/2)</f>
        <v>383.82812150136857</v>
      </c>
      <c r="H42">
        <f>AL42*1000</f>
        <v>18.82955494088101</v>
      </c>
      <c r="I42">
        <f>(AQ42-AW42)</f>
        <v>1.2951919166625849</v>
      </c>
      <c r="J42">
        <f>(P42+AP42*D42)</f>
        <v>30.93769645690918</v>
      </c>
      <c r="K42" s="1">
        <v>2.72</v>
      </c>
      <c r="L42">
        <f>(K42*AE42+AF42)</f>
        <v>2.140174012184143</v>
      </c>
      <c r="M42" s="1">
        <v>0.5</v>
      </c>
      <c r="N42">
        <f>L42*(M42+1)*(M42+1)/(M42*M42+1)</f>
        <v>3.8523132219314578</v>
      </c>
      <c r="O42" s="1">
        <v>31.132312774658203</v>
      </c>
      <c r="P42" s="1">
        <v>30.93769645690918</v>
      </c>
      <c r="Q42" s="1">
        <v>31.215051651000977</v>
      </c>
      <c r="R42" s="1">
        <v>400.00375366210938</v>
      </c>
      <c r="S42" s="1">
        <v>393.14141845703125</v>
      </c>
      <c r="T42" s="1">
        <v>19.804864883422852</v>
      </c>
      <c r="U42" s="1">
        <v>36.236892700195313</v>
      </c>
      <c r="V42" s="1">
        <v>38.477951049804688</v>
      </c>
      <c r="W42" s="1">
        <v>70.402976989746094</v>
      </c>
      <c r="X42" s="1">
        <v>300.39181518554688</v>
      </c>
      <c r="Y42" s="1">
        <v>999.70147705078125</v>
      </c>
      <c r="Z42" s="1">
        <v>0.18859311938285828</v>
      </c>
      <c r="AA42" s="1">
        <v>88.312896728515625</v>
      </c>
      <c r="AB42" s="1">
        <v>6.9962854385375977</v>
      </c>
      <c r="AC42" s="1">
        <v>1.3037105798721313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1.104381673476275</v>
      </c>
      <c r="AL42">
        <f>(U42-T42)/(1000-U42)*AK42</f>
        <v>1.882955494088101E-2</v>
      </c>
      <c r="AM42">
        <f>(P42+273.15)</f>
        <v>304.08769645690916</v>
      </c>
      <c r="AN42">
        <f>(O42+273.15)</f>
        <v>304.28231277465818</v>
      </c>
      <c r="AO42">
        <f>(Y42*AG42+Z42*AH42)*AI42</f>
        <v>159.95223275291391</v>
      </c>
      <c r="AP42">
        <f>((AO42+0.00000010773*(AN42^4-AM42^4))-AL42*44100)/(L42*51.4+0.00000043092*AM42^3)</f>
        <v>-5.4705238737608548</v>
      </c>
      <c r="AQ42">
        <f>0.61365*EXP(17.502*J42/(240.97+J42))</f>
        <v>4.4953768794572353</v>
      </c>
      <c r="AR42">
        <f>AQ42*1000/AA42</f>
        <v>50.902835780334094</v>
      </c>
      <c r="AS42">
        <f>(AR42-U42)</f>
        <v>14.665943080138781</v>
      </c>
      <c r="AT42">
        <f>IF(D42,P42,(O42+P42)/2)</f>
        <v>31.035004615783691</v>
      </c>
      <c r="AU42">
        <f>0.61365*EXP(17.502*AT42/(240.97+AT42))</f>
        <v>4.5203903006159036</v>
      </c>
      <c r="AV42">
        <f>IF(AS42&lt;&gt;0,(1000-(AR42+U42)/2)/AS42*AL42,0)</f>
        <v>1.2279574310356456</v>
      </c>
      <c r="AW42">
        <f>U42*AA42/1000</f>
        <v>3.2001849627946504</v>
      </c>
      <c r="AX42">
        <f>(AU42-AW42)</f>
        <v>1.3202053378212533</v>
      </c>
      <c r="AY42">
        <f>1/(1.6/F42+1.37/N42)</f>
        <v>0.80432897770224643</v>
      </c>
      <c r="AZ42">
        <f>G42*AA42*0.001</f>
        <v>33.896973255650515</v>
      </c>
      <c r="BA42">
        <f>G42/S42</f>
        <v>0.97631056785567205</v>
      </c>
      <c r="BB42">
        <f>(1-AL42*AA42/AQ42/F42)*100</f>
        <v>79.478179343643831</v>
      </c>
      <c r="BC42">
        <f>(S42-E42/(N42/1.35))</f>
        <v>393.07975549234999</v>
      </c>
      <c r="BD42">
        <f>E42*BB42/100/BC42</f>
        <v>3.5577830088797627E-4</v>
      </c>
    </row>
    <row r="43" spans="1:56" x14ac:dyDescent="0.35">
      <c r="A43" s="1" t="s">
        <v>0</v>
      </c>
      <c r="B43" s="1" t="s">
        <v>3240</v>
      </c>
      <c r="K43" s="1">
        <v>2.72</v>
      </c>
    </row>
    <row r="44" spans="1:56" x14ac:dyDescent="0.35">
      <c r="A44" s="1" t="s">
        <v>0</v>
      </c>
      <c r="B44" s="1" t="s">
        <v>3239</v>
      </c>
      <c r="K44" s="1">
        <v>2.72</v>
      </c>
    </row>
    <row r="45" spans="1:56" x14ac:dyDescent="0.35">
      <c r="A45" s="1">
        <v>10</v>
      </c>
      <c r="B45" s="1" t="s">
        <v>3238</v>
      </c>
      <c r="C45" s="1">
        <v>2316.0000008046627</v>
      </c>
      <c r="D45" s="1">
        <v>0</v>
      </c>
      <c r="E45">
        <f>(R45-S45*(1000-T45)/(1000-U45))*AK45</f>
        <v>0.37482193375240391</v>
      </c>
      <c r="F45">
        <f>IF(AV45&lt;&gt;0,1/(1/AV45-1/N45),0)</f>
        <v>1.916855313109866</v>
      </c>
      <c r="G45">
        <f>((AY45-AL45/2)*S45-E45)/(AY45+AL45/2)</f>
        <v>383.3560327729565</v>
      </c>
      <c r="H45">
        <f>AL45*1000</f>
        <v>19.350159599318673</v>
      </c>
      <c r="I45">
        <f>(AQ45-AW45)</f>
        <v>1.2760188931585401</v>
      </c>
      <c r="J45">
        <f>(P45+AP45*D45)</f>
        <v>31.116750717163086</v>
      </c>
      <c r="K45" s="1">
        <v>2.72</v>
      </c>
      <c r="L45">
        <f>(K45*AE45+AF45)</f>
        <v>2.140174012184143</v>
      </c>
      <c r="M45" s="1">
        <v>0.5</v>
      </c>
      <c r="N45">
        <f>L45*(M45+1)*(M45+1)/(M45*M45+1)</f>
        <v>3.8523132219314578</v>
      </c>
      <c r="O45" s="1">
        <v>31.192344665527344</v>
      </c>
      <c r="P45" s="1">
        <v>31.116750717163086</v>
      </c>
      <c r="Q45" s="1">
        <v>31.250715255737305</v>
      </c>
      <c r="R45" s="1">
        <v>399.95806884765625</v>
      </c>
      <c r="S45" s="1">
        <v>392.74014282226563</v>
      </c>
      <c r="T45" s="1">
        <v>20.111024856567383</v>
      </c>
      <c r="U45" s="1">
        <v>36.977909088134766</v>
      </c>
      <c r="V45" s="1">
        <v>38.937664031982422</v>
      </c>
      <c r="W45" s="1">
        <v>71.594223022460938</v>
      </c>
      <c r="X45" s="1">
        <v>300.50717163085938</v>
      </c>
      <c r="Y45" s="1">
        <v>1250.1234130859375</v>
      </c>
      <c r="Z45" s="1">
        <v>0.19383218884468079</v>
      </c>
      <c r="AA45" s="1">
        <v>88.308891296386719</v>
      </c>
      <c r="AB45" s="1">
        <v>7.1668663024902344</v>
      </c>
      <c r="AC45" s="1">
        <v>1.2969759702682495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1.1048057780546299</v>
      </c>
      <c r="AL45">
        <f>(U45-T45)/(1000-U45)*AK45</f>
        <v>1.9350159599318673E-2</v>
      </c>
      <c r="AM45">
        <f>(P45+273.15)</f>
        <v>304.26675071716306</v>
      </c>
      <c r="AN45">
        <f>(O45+273.15)</f>
        <v>304.34234466552732</v>
      </c>
      <c r="AO45">
        <f>(Y45*AG45+Z45*AH45)*AI45</f>
        <v>200.01974162296028</v>
      </c>
      <c r="AP45">
        <f>((AO45+0.00000010773*(AN45^4-AM45^4))-AL45*44100)/(L45*51.4+0.00000043092*AM45^3)</f>
        <v>-5.341302603253304</v>
      </c>
      <c r="AQ45">
        <f>0.61365*EXP(17.502*J45/(240.97+J45))</f>
        <v>4.5414970471903038</v>
      </c>
      <c r="AR45">
        <f>AQ45*1000/AA45</f>
        <v>51.427404200420817</v>
      </c>
      <c r="AS45">
        <f>(AR45-U45)</f>
        <v>14.449495112286051</v>
      </c>
      <c r="AT45">
        <f>IF(D45,P45,(O45+P45)/2)</f>
        <v>31.154547691345215</v>
      </c>
      <c r="AU45">
        <f>0.61365*EXP(17.502*AT45/(240.97+AT45))</f>
        <v>4.5512851653270054</v>
      </c>
      <c r="AV45">
        <f>IF(AS45&lt;&gt;0,(1000-(AR45+U45)/2)/AS45*AL45,0)</f>
        <v>1.2799638322872826</v>
      </c>
      <c r="AW45">
        <f>U45*AA45/1000</f>
        <v>3.2654781540317637</v>
      </c>
      <c r="AX45">
        <f>(AU45-AW45)</f>
        <v>1.2858070112952418</v>
      </c>
      <c r="AY45">
        <f>1/(1.6/F45+1.37/N45)</f>
        <v>0.84010250555692811</v>
      </c>
      <c r="AZ45">
        <f>G45*AA45*0.001</f>
        <v>33.853746225961075</v>
      </c>
      <c r="BA45">
        <f>G45/S45</f>
        <v>0.9761060583675657</v>
      </c>
      <c r="BB45">
        <f>(1-AL45*AA45/AQ45/F45)*100</f>
        <v>80.370889736971137</v>
      </c>
      <c r="BC45">
        <f>(S45-E45/(N45/1.35))</f>
        <v>392.60879067579816</v>
      </c>
      <c r="BD45">
        <f>E45*BB45/100/BC45</f>
        <v>7.6729744784264601E-4</v>
      </c>
    </row>
    <row r="46" spans="1:56" x14ac:dyDescent="0.35">
      <c r="A46" s="1" t="s">
        <v>0</v>
      </c>
      <c r="B46" s="1" t="s">
        <v>3237</v>
      </c>
      <c r="K46" s="1">
        <v>2.72</v>
      </c>
    </row>
    <row r="47" spans="1:56" x14ac:dyDescent="0.35">
      <c r="A47" s="1" t="s">
        <v>0</v>
      </c>
      <c r="B47" s="1" t="s">
        <v>3236</v>
      </c>
      <c r="K47" s="1">
        <v>2.72</v>
      </c>
    </row>
    <row r="48" spans="1:56" x14ac:dyDescent="0.35">
      <c r="A48" s="1">
        <v>11</v>
      </c>
      <c r="B48" s="1" t="s">
        <v>3235</v>
      </c>
      <c r="C48" s="1">
        <v>2521.5000007934868</v>
      </c>
      <c r="D48" s="1">
        <v>0</v>
      </c>
      <c r="E48">
        <f>(R48-S48*(1000-T48)/(1000-U48))*AK48</f>
        <v>0.58735248110741178</v>
      </c>
      <c r="F48">
        <f>IF(AV48&lt;&gt;0,1/(1/AV48-1/N48),0)</f>
        <v>3.0928493387713707</v>
      </c>
      <c r="G48">
        <f>((AY48-AL48/2)*S48-E48)/(AY48+AL48/2)</f>
        <v>384.78174718192406</v>
      </c>
      <c r="H48">
        <f>AL48*1000</f>
        <v>20.269130958711408</v>
      </c>
      <c r="I48">
        <f>(AQ48-AW48)</f>
        <v>0.99775893127718485</v>
      </c>
      <c r="J48">
        <f>(P48+AP48*D48)</f>
        <v>30.396595001220703</v>
      </c>
      <c r="K48" s="1">
        <v>2.72</v>
      </c>
      <c r="L48">
        <f>(K48*AE48+AF48)</f>
        <v>2.140174012184143</v>
      </c>
      <c r="M48" s="1">
        <v>0.5</v>
      </c>
      <c r="N48">
        <f>L48*(M48+1)*(M48+1)/(M48*M48+1)</f>
        <v>3.8523132219314578</v>
      </c>
      <c r="O48" s="1">
        <v>31.266410827636719</v>
      </c>
      <c r="P48" s="1">
        <v>30.396595001220703</v>
      </c>
      <c r="Q48" s="1">
        <v>31.303806304931641</v>
      </c>
      <c r="R48" s="1">
        <v>399.89309692382813</v>
      </c>
      <c r="S48" s="1">
        <v>392.16815185546875</v>
      </c>
      <c r="T48" s="1">
        <v>20.412359237670898</v>
      </c>
      <c r="U48" s="1">
        <v>38.056976318359375</v>
      </c>
      <c r="V48" s="1">
        <v>39.354152679443359</v>
      </c>
      <c r="W48" s="1">
        <v>73.372215270996094</v>
      </c>
      <c r="X48" s="1">
        <v>300.56689453125</v>
      </c>
      <c r="Y48" s="1">
        <v>1599.2806396484375</v>
      </c>
      <c r="Z48" s="1">
        <v>0.42303574085235596</v>
      </c>
      <c r="AA48" s="1">
        <v>88.307411193847656</v>
      </c>
      <c r="AB48" s="1">
        <v>7.4064245223999023</v>
      </c>
      <c r="AC48" s="1">
        <v>1.3146144151687622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1.1050253475413601</v>
      </c>
      <c r="AL48">
        <f>(U48-T48)/(1000-U48)*AK48</f>
        <v>2.0269130958711409E-2</v>
      </c>
      <c r="AM48">
        <f>(P48+273.15)</f>
        <v>303.54659500122068</v>
      </c>
      <c r="AN48">
        <f>(O48+273.15)</f>
        <v>304.4164108276367</v>
      </c>
      <c r="AO48">
        <f>(Y48*AG48+Z48*AH48)*AI48</f>
        <v>255.88489662427673</v>
      </c>
      <c r="AP48">
        <f>((AO48+0.00000010773*(AN48^4-AM48^4))-AL48*44100)/(L48*51.4+0.00000043092*AM48^3)</f>
        <v>-5.1406607245950111</v>
      </c>
      <c r="AQ48">
        <f>0.61365*EXP(17.502*J48/(240.97+J48))</f>
        <v>4.3584719878170688</v>
      </c>
      <c r="AR48">
        <f>AQ48*1000/AA48</f>
        <v>49.355676141944492</v>
      </c>
      <c r="AS48">
        <f>(AR48-U48)</f>
        <v>11.298699823585117</v>
      </c>
      <c r="AT48">
        <f>IF(D48,P48,(O48+P48)/2)</f>
        <v>30.831502914428711</v>
      </c>
      <c r="AU48">
        <f>0.61365*EXP(17.502*AT48/(240.97+AT48))</f>
        <v>4.4682170985239846</v>
      </c>
      <c r="AV48">
        <f>IF(AS48&lt;&gt;0,(1000-(AR48+U48)/2)/AS48*AL48,0)</f>
        <v>1.7155285131274445</v>
      </c>
      <c r="AW48">
        <f>U48*AA48/1000</f>
        <v>3.3607130565398839</v>
      </c>
      <c r="AX48">
        <f>(AU48-AW48)</f>
        <v>1.1075040419841007</v>
      </c>
      <c r="AY48">
        <f>1/(1.6/F48+1.37/N48)</f>
        <v>1.1455373055021201</v>
      </c>
      <c r="AZ48">
        <f>G48*AA48*0.001</f>
        <v>33.979079968281305</v>
      </c>
      <c r="BA48">
        <f>G48/S48</f>
        <v>0.98116521028391179</v>
      </c>
      <c r="BB48">
        <f>(1-AL48*AA48/AQ48/F48)*100</f>
        <v>86.721798405334894</v>
      </c>
      <c r="BC48">
        <f>(S48-E48/(N48/1.35))</f>
        <v>391.96232076027616</v>
      </c>
      <c r="BD48">
        <f>E48*BB48/100/BC48</f>
        <v>1.2995193864724264E-3</v>
      </c>
    </row>
    <row r="49" spans="1:56" x14ac:dyDescent="0.35">
      <c r="A49" s="1" t="s">
        <v>0</v>
      </c>
      <c r="B49" s="1" t="s">
        <v>3234</v>
      </c>
      <c r="K49" s="1">
        <v>2.72</v>
      </c>
    </row>
    <row r="50" spans="1:56" x14ac:dyDescent="0.35">
      <c r="A50" s="1" t="s">
        <v>0</v>
      </c>
      <c r="B50" s="1" t="s">
        <v>3229</v>
      </c>
      <c r="K50" s="1">
        <v>2.72</v>
      </c>
    </row>
    <row r="51" spans="1:56" x14ac:dyDescent="0.35">
      <c r="A51" s="1">
        <v>12</v>
      </c>
      <c r="B51" s="1" t="s">
        <v>3233</v>
      </c>
      <c r="C51" s="1">
        <v>2727.000000782311</v>
      </c>
      <c r="D51" s="1">
        <v>0</v>
      </c>
      <c r="E51">
        <f>(R51-S51*(1000-T51)/(1000-U51))*AK51</f>
        <v>0.49523644109030651</v>
      </c>
      <c r="F51">
        <f>IF(AV51&lt;&gt;0,1/(1/AV51-1/N51),0)</f>
        <v>5.042597228609405</v>
      </c>
      <c r="G51">
        <f>((AY51-AL51/2)*S51-E51)/(AY51+AL51/2)</f>
        <v>385.96978077936041</v>
      </c>
      <c r="H51">
        <f>AL51*1000</f>
        <v>21.593467662073827</v>
      </c>
      <c r="I51">
        <f>(AQ51-AW51)</f>
        <v>0.83450888956302505</v>
      </c>
      <c r="J51">
        <f>(P51+AP51*D51)</f>
        <v>30.239341735839844</v>
      </c>
      <c r="K51" s="1">
        <v>2.72</v>
      </c>
      <c r="L51">
        <f>(K51*AE51+AF51)</f>
        <v>2.140174012184143</v>
      </c>
      <c r="M51" s="1">
        <v>0.5</v>
      </c>
      <c r="N51">
        <f>L51*(M51+1)*(M51+1)/(M51*M51+1)</f>
        <v>3.8523132219314578</v>
      </c>
      <c r="O51" s="1">
        <v>31.398838043212891</v>
      </c>
      <c r="P51" s="1">
        <v>30.239341735839844</v>
      </c>
      <c r="Q51" s="1">
        <v>31.403614044189453</v>
      </c>
      <c r="R51" s="1">
        <v>400.06320190429688</v>
      </c>
      <c r="S51" s="1">
        <v>391.95498657226563</v>
      </c>
      <c r="T51" s="1">
        <v>20.693399429321289</v>
      </c>
      <c r="U51" s="1">
        <v>39.465198516845703</v>
      </c>
      <c r="V51" s="1">
        <v>39.594276428222656</v>
      </c>
      <c r="W51" s="1">
        <v>75.511810302734375</v>
      </c>
      <c r="X51" s="1">
        <v>300.53738403320313</v>
      </c>
      <c r="Y51" s="1">
        <v>1999.9686279296875</v>
      </c>
      <c r="Z51" s="1">
        <v>0.38374960422515869</v>
      </c>
      <c r="AA51" s="1">
        <v>88.302200317382813</v>
      </c>
      <c r="AB51" s="1">
        <v>7.7820501327514648</v>
      </c>
      <c r="AC51" s="1">
        <v>1.3069510459899902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1.1049168530632465</v>
      </c>
      <c r="AL51">
        <f>(U51-T51)/(1000-U51)*AK51</f>
        <v>2.1593467662073828E-2</v>
      </c>
      <c r="AM51">
        <f>(P51+273.15)</f>
        <v>303.38934173583982</v>
      </c>
      <c r="AN51">
        <f>(O51+273.15)</f>
        <v>304.54883804321287</v>
      </c>
      <c r="AO51">
        <f>(Y51*AG51+Z51*AH51)*AI51</f>
        <v>319.99497331630482</v>
      </c>
      <c r="AP51">
        <f>((AO51+0.00000010773*(AN51^4-AM51^4))-AL51*44100)/(L51*51.4+0.00000043092*AM51^3)</f>
        <v>-5.0659690804339732</v>
      </c>
      <c r="AQ51">
        <f>0.61365*EXP(17.502*J51/(240.97+J51))</f>
        <v>4.3193727545628136</v>
      </c>
      <c r="AR51">
        <f>AQ51*1000/AA51</f>
        <v>48.91579982194984</v>
      </c>
      <c r="AS51">
        <f>(AR51-U51)</f>
        <v>9.4506013051041364</v>
      </c>
      <c r="AT51">
        <f>IF(D51,P51,(O51+P51)/2)</f>
        <v>30.819089889526367</v>
      </c>
      <c r="AU51">
        <f>0.61365*EXP(17.502*AT51/(240.97+AT51))</f>
        <v>4.4650517262062133</v>
      </c>
      <c r="AV51">
        <f>IF(AS51&lt;&gt;0,(1000-(AR51+U51)/2)/AS51*AL51,0)</f>
        <v>2.1839077621591731</v>
      </c>
      <c r="AW51">
        <f>U51*AA51/1000</f>
        <v>3.4848638649997885</v>
      </c>
      <c r="AX51">
        <f>(AU51-AW51)</f>
        <v>0.98018786120642476</v>
      </c>
      <c r="AY51">
        <f>1/(1.6/F51+1.37/N51)</f>
        <v>1.4860446578629352</v>
      </c>
      <c r="AZ51">
        <f>G51*AA51*0.001</f>
        <v>34.081980898835411</v>
      </c>
      <c r="BA51">
        <f>G51/S51</f>
        <v>0.98472986440293264</v>
      </c>
      <c r="BB51">
        <f>(1-AL51*AA51/AQ51/F51)*100</f>
        <v>91.245749880688422</v>
      </c>
      <c r="BC51">
        <f>(S51-E51/(N51/1.35))</f>
        <v>391.78143651105415</v>
      </c>
      <c r="BD51">
        <f>E51*BB51/100/BC51</f>
        <v>1.153403817137043E-3</v>
      </c>
    </row>
    <row r="52" spans="1:56" x14ac:dyDescent="0.35">
      <c r="A52" s="1" t="s">
        <v>0</v>
      </c>
      <c r="B52" s="1" t="s">
        <v>3232</v>
      </c>
      <c r="K52" s="1">
        <v>1.9203199999999998</v>
      </c>
    </row>
    <row r="53" spans="1:56" x14ac:dyDescent="0.35">
      <c r="A53" s="1" t="s">
        <v>0</v>
      </c>
      <c r="B53" s="1" t="s">
        <v>3231</v>
      </c>
      <c r="K53" s="1">
        <v>1.9203199999999998</v>
      </c>
    </row>
    <row r="54" spans="1:56" x14ac:dyDescent="0.35">
      <c r="A54" s="1" t="s">
        <v>0</v>
      </c>
      <c r="B54" s="1" t="s">
        <v>3230</v>
      </c>
    </row>
    <row r="55" spans="1:56" x14ac:dyDescent="0.35">
      <c r="A55" s="1" t="s">
        <v>0</v>
      </c>
      <c r="B55" s="1" t="s">
        <v>3229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87C147-7CCA-449A-BA6F-F60DAE768A2F}">
  <dimension ref="A1:BD55"/>
  <sheetViews>
    <sheetView zoomScale="41" workbookViewId="0">
      <selection activeCell="K18" sqref="K18:K51"/>
    </sheetView>
  </sheetViews>
  <sheetFormatPr defaultRowHeight="14.5" x14ac:dyDescent="0.35"/>
  <sheetData>
    <row r="1" spans="1:56" x14ac:dyDescent="0.35">
      <c r="A1" s="1" t="s">
        <v>70</v>
      </c>
    </row>
    <row r="2" spans="1:56" x14ac:dyDescent="0.35">
      <c r="A2" s="1" t="s">
        <v>3140</v>
      </c>
    </row>
    <row r="3" spans="1:56" x14ac:dyDescent="0.35">
      <c r="A3" s="1" t="s">
        <v>69</v>
      </c>
      <c r="B3" s="1" t="s">
        <v>624</v>
      </c>
    </row>
    <row r="4" spans="1:56" x14ac:dyDescent="0.35">
      <c r="A4" s="1" t="s">
        <v>67</v>
      </c>
      <c r="B4" s="1" t="s">
        <v>66</v>
      </c>
      <c r="C4" s="1">
        <v>1</v>
      </c>
      <c r="D4" s="1">
        <v>0.15999999642372131</v>
      </c>
    </row>
    <row r="5" spans="1:56" x14ac:dyDescent="0.35">
      <c r="A5" s="1" t="s">
        <v>65</v>
      </c>
      <c r="B5" s="1">
        <v>4</v>
      </c>
    </row>
    <row r="6" spans="1:56" x14ac:dyDescent="0.35">
      <c r="A6" s="1" t="s">
        <v>64</v>
      </c>
      <c r="B6" s="1" t="s">
        <v>623</v>
      </c>
    </row>
    <row r="7" spans="1:56" x14ac:dyDescent="0.35">
      <c r="A7" s="1" t="s">
        <v>0</v>
      </c>
      <c r="B7" s="1" t="s">
        <v>62</v>
      </c>
    </row>
    <row r="9" spans="1:56" x14ac:dyDescent="0.35">
      <c r="A9" s="1" t="s">
        <v>61</v>
      </c>
      <c r="B9" s="1" t="s">
        <v>60</v>
      </c>
      <c r="C9" s="1" t="s">
        <v>59</v>
      </c>
      <c r="D9" s="1" t="s">
        <v>58</v>
      </c>
      <c r="E9" s="1" t="s">
        <v>57</v>
      </c>
      <c r="F9" s="1" t="s">
        <v>56</v>
      </c>
      <c r="G9" s="1" t="s">
        <v>55</v>
      </c>
      <c r="H9" s="1" t="s">
        <v>54</v>
      </c>
      <c r="I9" s="1" t="s">
        <v>53</v>
      </c>
      <c r="J9" s="1" t="s">
        <v>52</v>
      </c>
      <c r="K9" s="1" t="s">
        <v>51</v>
      </c>
      <c r="L9" s="1" t="s">
        <v>50</v>
      </c>
      <c r="M9" s="1" t="s">
        <v>49</v>
      </c>
      <c r="N9" s="1" t="s">
        <v>48</v>
      </c>
      <c r="O9" s="1" t="s">
        <v>47</v>
      </c>
      <c r="P9" s="1" t="s">
        <v>46</v>
      </c>
      <c r="Q9" s="1" t="s">
        <v>45</v>
      </c>
      <c r="R9" s="1" t="s">
        <v>44</v>
      </c>
      <c r="S9" s="1" t="s">
        <v>43</v>
      </c>
      <c r="T9" s="1" t="s">
        <v>42</v>
      </c>
      <c r="U9" s="1" t="s">
        <v>41</v>
      </c>
      <c r="V9" s="1" t="s">
        <v>40</v>
      </c>
      <c r="W9" s="1" t="s">
        <v>39</v>
      </c>
      <c r="X9" s="1" t="s">
        <v>38</v>
      </c>
      <c r="Y9" s="1" t="s">
        <v>37</v>
      </c>
      <c r="Z9" s="1" t="s">
        <v>36</v>
      </c>
      <c r="AA9" s="1" t="s">
        <v>35</v>
      </c>
      <c r="AB9" s="1" t="s">
        <v>34</v>
      </c>
      <c r="AC9" s="1" t="s">
        <v>33</v>
      </c>
      <c r="AD9" s="1" t="s">
        <v>32</v>
      </c>
      <c r="AE9" s="1" t="s">
        <v>31</v>
      </c>
      <c r="AF9" s="1" t="s">
        <v>30</v>
      </c>
      <c r="AG9" s="1" t="s">
        <v>29</v>
      </c>
      <c r="AH9" s="1" t="s">
        <v>28</v>
      </c>
      <c r="AI9" s="1" t="s">
        <v>27</v>
      </c>
      <c r="AJ9" s="1" t="s">
        <v>26</v>
      </c>
      <c r="AK9" s="1" t="s">
        <v>25</v>
      </c>
      <c r="AL9" s="1" t="s">
        <v>24</v>
      </c>
      <c r="AM9" s="1" t="s">
        <v>23</v>
      </c>
      <c r="AN9" s="1" t="s">
        <v>22</v>
      </c>
      <c r="AO9" s="1" t="s">
        <v>21</v>
      </c>
      <c r="AP9" s="1" t="s">
        <v>20</v>
      </c>
      <c r="AQ9" s="1" t="s">
        <v>19</v>
      </c>
      <c r="AR9" s="1" t="s">
        <v>18</v>
      </c>
      <c r="AS9" s="1" t="s">
        <v>17</v>
      </c>
      <c r="AT9" s="1" t="s">
        <v>16</v>
      </c>
      <c r="AU9" s="1" t="s">
        <v>15</v>
      </c>
      <c r="AV9" s="1" t="s">
        <v>14</v>
      </c>
      <c r="AW9" s="1" t="s">
        <v>13</v>
      </c>
      <c r="AX9" s="1" t="s">
        <v>12</v>
      </c>
      <c r="AY9" s="1" t="s">
        <v>11</v>
      </c>
      <c r="AZ9" s="1" t="s">
        <v>10</v>
      </c>
      <c r="BA9" s="1" t="s">
        <v>9</v>
      </c>
      <c r="BB9" s="1" t="s">
        <v>8</v>
      </c>
      <c r="BC9" s="1" t="s">
        <v>7</v>
      </c>
      <c r="BD9" s="1" t="s">
        <v>6</v>
      </c>
    </row>
    <row r="10" spans="1:56" x14ac:dyDescent="0.35">
      <c r="A10" s="1" t="s">
        <v>5</v>
      </c>
      <c r="B10" s="1" t="s">
        <v>5</v>
      </c>
      <c r="C10" s="1" t="s">
        <v>5</v>
      </c>
      <c r="D10" s="1" t="s">
        <v>5</v>
      </c>
      <c r="E10" s="1" t="s">
        <v>4</v>
      </c>
      <c r="F10" s="1" t="s">
        <v>4</v>
      </c>
      <c r="G10" s="1" t="s">
        <v>4</v>
      </c>
      <c r="H10" s="1" t="s">
        <v>4</v>
      </c>
      <c r="I10" s="1" t="s">
        <v>4</v>
      </c>
      <c r="J10" s="1" t="s">
        <v>4</v>
      </c>
      <c r="K10" s="1" t="s">
        <v>5</v>
      </c>
      <c r="L10" s="1" t="s">
        <v>4</v>
      </c>
      <c r="M10" s="1" t="s">
        <v>5</v>
      </c>
      <c r="N10" s="1" t="s">
        <v>4</v>
      </c>
      <c r="O10" s="1" t="s">
        <v>5</v>
      </c>
      <c r="P10" s="1" t="s">
        <v>5</v>
      </c>
      <c r="Q10" s="1" t="s">
        <v>5</v>
      </c>
      <c r="R10" s="1" t="s">
        <v>5</v>
      </c>
      <c r="S10" s="1" t="s">
        <v>5</v>
      </c>
      <c r="T10" s="1" t="s">
        <v>5</v>
      </c>
      <c r="U10" s="1" t="s">
        <v>5</v>
      </c>
      <c r="V10" s="1" t="s">
        <v>5</v>
      </c>
      <c r="W10" s="1" t="s">
        <v>5</v>
      </c>
      <c r="X10" s="1" t="s">
        <v>5</v>
      </c>
      <c r="Y10" s="1" t="s">
        <v>5</v>
      </c>
      <c r="Z10" s="1" t="s">
        <v>5</v>
      </c>
      <c r="AA10" s="1" t="s">
        <v>5</v>
      </c>
      <c r="AB10" s="1" t="s">
        <v>5</v>
      </c>
      <c r="AC10" s="1" t="s">
        <v>5</v>
      </c>
      <c r="AD10" s="1" t="s">
        <v>5</v>
      </c>
      <c r="AE10" s="1" t="s">
        <v>5</v>
      </c>
      <c r="AF10" s="1" t="s">
        <v>5</v>
      </c>
      <c r="AG10" s="1" t="s">
        <v>5</v>
      </c>
      <c r="AH10" s="1" t="s">
        <v>5</v>
      </c>
      <c r="AI10" s="1" t="s">
        <v>5</v>
      </c>
      <c r="AJ10" s="1" t="s">
        <v>5</v>
      </c>
      <c r="AK10" s="1" t="s">
        <v>4</v>
      </c>
      <c r="AL10" s="1" t="s">
        <v>4</v>
      </c>
      <c r="AM10" s="1" t="s">
        <v>4</v>
      </c>
      <c r="AN10" s="1" t="s">
        <v>4</v>
      </c>
      <c r="AO10" s="1" t="s">
        <v>4</v>
      </c>
      <c r="AP10" s="1" t="s">
        <v>4</v>
      </c>
      <c r="AQ10" s="1" t="s">
        <v>4</v>
      </c>
      <c r="AR10" s="1" t="s">
        <v>4</v>
      </c>
      <c r="AS10" s="1" t="s">
        <v>4</v>
      </c>
      <c r="AT10" s="1" t="s">
        <v>4</v>
      </c>
      <c r="AU10" s="1" t="s">
        <v>4</v>
      </c>
      <c r="AV10" s="1" t="s">
        <v>4</v>
      </c>
      <c r="AW10" s="1" t="s">
        <v>4</v>
      </c>
      <c r="AX10" s="1" t="s">
        <v>4</v>
      </c>
      <c r="AY10" s="1" t="s">
        <v>4</v>
      </c>
      <c r="AZ10" s="1" t="s">
        <v>4</v>
      </c>
      <c r="BA10" s="1" t="s">
        <v>4</v>
      </c>
      <c r="BB10" s="1" t="s">
        <v>4</v>
      </c>
      <c r="BC10" s="1" t="s">
        <v>4</v>
      </c>
      <c r="BD10" s="1" t="s">
        <v>4</v>
      </c>
    </row>
    <row r="11" spans="1:56" x14ac:dyDescent="0.35">
      <c r="A11" s="1" t="s">
        <v>0</v>
      </c>
      <c r="B11" s="1" t="s">
        <v>3139</v>
      </c>
    </row>
    <row r="12" spans="1:56" x14ac:dyDescent="0.35">
      <c r="A12" s="1" t="s">
        <v>0</v>
      </c>
      <c r="B12" s="1" t="s">
        <v>3138</v>
      </c>
    </row>
    <row r="13" spans="1:56" x14ac:dyDescent="0.35">
      <c r="A13" s="1" t="s">
        <v>0</v>
      </c>
      <c r="B13" s="1" t="s">
        <v>3137</v>
      </c>
    </row>
    <row r="14" spans="1:56" x14ac:dyDescent="0.35">
      <c r="A14" s="1" t="s">
        <v>0</v>
      </c>
      <c r="B14" s="1" t="s">
        <v>3136</v>
      </c>
    </row>
    <row r="15" spans="1:56" x14ac:dyDescent="0.35">
      <c r="A15" s="1" t="s">
        <v>0</v>
      </c>
      <c r="B15" s="1" t="s">
        <v>3135</v>
      </c>
    </row>
    <row r="16" spans="1:56" x14ac:dyDescent="0.35">
      <c r="A16" s="1" t="s">
        <v>0</v>
      </c>
      <c r="B16" s="1" t="s">
        <v>3134</v>
      </c>
    </row>
    <row r="17" spans="1:56" x14ac:dyDescent="0.35">
      <c r="A17" s="1" t="s">
        <v>0</v>
      </c>
      <c r="B17" s="1" t="s">
        <v>3133</v>
      </c>
    </row>
    <row r="18" spans="1:56" x14ac:dyDescent="0.35">
      <c r="A18" s="1">
        <v>1</v>
      </c>
      <c r="B18" s="1" t="s">
        <v>3132</v>
      </c>
      <c r="C18" s="1">
        <v>446.0000021904707</v>
      </c>
      <c r="D18" s="1">
        <v>0</v>
      </c>
      <c r="E18">
        <f>(R18-S18*(1000-T18)/(1000-U18))*AK18</f>
        <v>-9.9146459479063633</v>
      </c>
      <c r="F18">
        <f>IF(AV18&lt;&gt;0,1/(1/AV18-1/N18),0)</f>
        <v>1.6189029924604457</v>
      </c>
      <c r="G18">
        <f>((AY18-AL18/2)*S18-E18)/(AY18+AL18/2)</f>
        <v>403.5499727829586</v>
      </c>
      <c r="H18">
        <f>AL18*1000</f>
        <v>20.791833673235629</v>
      </c>
      <c r="I18">
        <f>(AQ18-AW18)</f>
        <v>1.5327629143129862</v>
      </c>
      <c r="J18">
        <f>(P18+AP18*D18)</f>
        <v>32.900253295898438</v>
      </c>
      <c r="K18" s="1">
        <v>2.72</v>
      </c>
      <c r="L18">
        <f>(K18*AE18+AF18)</f>
        <v>2.140174012184143</v>
      </c>
      <c r="M18" s="1">
        <v>0.5</v>
      </c>
      <c r="N18">
        <f>L18*(M18+1)*(M18+1)/(M18*M18+1)</f>
        <v>3.8523132219314578</v>
      </c>
      <c r="O18" s="1">
        <v>31.669668197631836</v>
      </c>
      <c r="P18" s="1">
        <v>32.900253295898438</v>
      </c>
      <c r="Q18" s="1">
        <v>31.70379638671875</v>
      </c>
      <c r="R18" s="1">
        <v>400.05438232421875</v>
      </c>
      <c r="S18" s="1">
        <v>401.47262573242188</v>
      </c>
      <c r="T18" s="1">
        <v>21.471281051635742</v>
      </c>
      <c r="U18" s="1">
        <v>39.541839599609375</v>
      </c>
      <c r="V18" s="1">
        <v>40.449394226074219</v>
      </c>
      <c r="W18" s="1">
        <v>74.492225646972656</v>
      </c>
      <c r="X18" s="1">
        <v>300.58587646484375</v>
      </c>
      <c r="Y18" s="1">
        <v>6.0221783816814423E-2</v>
      </c>
      <c r="Z18" s="1">
        <v>9.4297900795936584E-2</v>
      </c>
      <c r="AA18" s="1">
        <v>88.288711547851563</v>
      </c>
      <c r="AB18" s="1">
        <v>7.8512778282165527</v>
      </c>
      <c r="AC18" s="1">
        <v>1.3173584938049316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1.1050951340619253</v>
      </c>
      <c r="AL18">
        <f>(U18-T18)/(1000-U18)*AK18</f>
        <v>2.079183367323563E-2</v>
      </c>
      <c r="AM18">
        <f>(P18+273.15)</f>
        <v>306.05025329589841</v>
      </c>
      <c r="AN18">
        <f>(O18+273.15)</f>
        <v>304.81966819763181</v>
      </c>
      <c r="AO18">
        <f>(Y18*AG18+Z18*AH18)*AI18</f>
        <v>9.6354851953204257E-3</v>
      </c>
      <c r="AP18">
        <f>((AO18+0.00000010773*(AN18^4-AM18^4))-AL18*44100)/(L18*51.4+0.00000043092*AM18^3)</f>
        <v>-7.6171577644914308</v>
      </c>
      <c r="AQ18">
        <f>0.61365*EXP(17.502*J18/(240.97+J18))</f>
        <v>5.0238609847943128</v>
      </c>
      <c r="AR18">
        <f>AQ18*1000/AA18</f>
        <v>56.902642441116974</v>
      </c>
      <c r="AS18">
        <f>(AR18-U18)</f>
        <v>17.360802841507599</v>
      </c>
      <c r="AT18">
        <f>IF(D18,P18,(O18+P18)/2)</f>
        <v>32.284960746765137</v>
      </c>
      <c r="AU18">
        <f>0.61365*EXP(17.502*AT18/(240.97+AT18))</f>
        <v>4.8526430972841323</v>
      </c>
      <c r="AV18">
        <f>IF(AS18&lt;&gt;0,(1000-(AR18+U18)/2)/AS18*AL18,0)</f>
        <v>1.1398784399115425</v>
      </c>
      <c r="AW18">
        <f>U18*AA18/1000</f>
        <v>3.4910980704813266</v>
      </c>
      <c r="AX18">
        <f>(AU18-AW18)</f>
        <v>1.3615450268028058</v>
      </c>
      <c r="AY18">
        <f>1/(1.6/F18+1.37/N18)</f>
        <v>0.7440730530525177</v>
      </c>
      <c r="AZ18">
        <f>G18*AA18*0.001</f>
        <v>35.628907142177979</v>
      </c>
      <c r="BA18">
        <f>G18/S18</f>
        <v>1.0051743180416024</v>
      </c>
      <c r="BB18">
        <f>(1-AL18*AA18/AQ18/F18)*100</f>
        <v>77.429585655017689</v>
      </c>
      <c r="BC18">
        <f>(S18-E18/(N18/1.35))</f>
        <v>404.94710230236257</v>
      </c>
      <c r="BD18">
        <f>E18*BB18/100/BC18</f>
        <v>-1.8957708878464319E-2</v>
      </c>
    </row>
    <row r="19" spans="1:56" x14ac:dyDescent="0.35">
      <c r="A19" s="1" t="s">
        <v>0</v>
      </c>
      <c r="B19" s="1" t="s">
        <v>3131</v>
      </c>
      <c r="K19" s="1">
        <v>2.72</v>
      </c>
    </row>
    <row r="20" spans="1:56" x14ac:dyDescent="0.35">
      <c r="A20" s="1" t="s">
        <v>0</v>
      </c>
      <c r="B20" s="1" t="s">
        <v>3130</v>
      </c>
      <c r="K20" s="1">
        <v>2.72</v>
      </c>
    </row>
    <row r="21" spans="1:56" x14ac:dyDescent="0.35">
      <c r="A21" s="1">
        <v>2</v>
      </c>
      <c r="B21" s="1" t="s">
        <v>3129</v>
      </c>
      <c r="C21" s="1">
        <v>651.50000220164657</v>
      </c>
      <c r="D21" s="1">
        <v>0</v>
      </c>
      <c r="E21">
        <f>(R21-S21*(1000-T21)/(1000-U21))*AK21</f>
        <v>-8.9388761089243669</v>
      </c>
      <c r="F21">
        <f>IF(AV21&lt;&gt;0,1/(1/AV21-1/N21),0)</f>
        <v>1.4857000919303913</v>
      </c>
      <c r="G21">
        <f>((AY21-AL21/2)*S21-E21)/(AY21+AL21/2)</f>
        <v>402.37324792800285</v>
      </c>
      <c r="H21">
        <f>AL21*1000</f>
        <v>19.899188878959901</v>
      </c>
      <c r="I21">
        <f>(AQ21-AW21)</f>
        <v>1.5599460713592959</v>
      </c>
      <c r="J21">
        <f>(P21+AP21*D21)</f>
        <v>32.842197418212891</v>
      </c>
      <c r="K21" s="1">
        <v>2.72</v>
      </c>
      <c r="L21">
        <f>(K21*AE21+AF21)</f>
        <v>2.140174012184143</v>
      </c>
      <c r="M21" s="1">
        <v>0.5</v>
      </c>
      <c r="N21">
        <f>L21*(M21+1)*(M21+1)/(M21*M21+1)</f>
        <v>3.8523132219314578</v>
      </c>
      <c r="O21" s="1">
        <v>31.666498184204102</v>
      </c>
      <c r="P21" s="1">
        <v>32.842197418212891</v>
      </c>
      <c r="Q21" s="1">
        <v>31.739686965942383</v>
      </c>
      <c r="R21" s="1">
        <v>400.1510009765625</v>
      </c>
      <c r="S21" s="1">
        <v>401.01882934570313</v>
      </c>
      <c r="T21" s="1">
        <v>21.747121810913086</v>
      </c>
      <c r="U21" s="1">
        <v>39.052593231201172</v>
      </c>
      <c r="V21" s="1">
        <v>40.972076416015625</v>
      </c>
      <c r="W21" s="1">
        <v>73.575981140136719</v>
      </c>
      <c r="X21" s="1">
        <v>300.55258178710938</v>
      </c>
      <c r="Y21" s="1">
        <v>26.235042572021484</v>
      </c>
      <c r="Z21" s="1">
        <v>0.26062837243080139</v>
      </c>
      <c r="AA21" s="1">
        <v>88.279365539550781</v>
      </c>
      <c r="AB21" s="1">
        <v>7.7778739929199219</v>
      </c>
      <c r="AC21" s="1">
        <v>1.3474065065383911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1.1049727271584902</v>
      </c>
      <c r="AL21">
        <f>(U21-T21)/(1000-U21)*AK21</f>
        <v>1.98991888789599E-2</v>
      </c>
      <c r="AM21">
        <f>(P21+273.15)</f>
        <v>305.99219741821287</v>
      </c>
      <c r="AN21">
        <f>(O21+273.15)</f>
        <v>304.81649818420408</v>
      </c>
      <c r="AO21">
        <f>(Y21*AG21+Z21*AH21)*AI21</f>
        <v>4.1976067176996139</v>
      </c>
      <c r="AP21">
        <f>((AO21+0.00000010773*(AN21^4-AM21^4))-AL21*44100)/(L21*51.4+0.00000043092*AM21^3)</f>
        <v>-7.2560789810902309</v>
      </c>
      <c r="AQ21">
        <f>0.61365*EXP(17.502*J21/(240.97+J21))</f>
        <v>5.0074842244838909</v>
      </c>
      <c r="AR21">
        <f>AQ21*1000/AA21</f>
        <v>56.723156015891909</v>
      </c>
      <c r="AS21">
        <f>(AR21-U21)</f>
        <v>17.670562784690738</v>
      </c>
      <c r="AT21">
        <f>IF(D21,P21,(O21+P21)/2)</f>
        <v>32.254347801208496</v>
      </c>
      <c r="AU21">
        <f>0.61365*EXP(17.502*AT21/(240.97+AT21))</f>
        <v>4.8442587121858454</v>
      </c>
      <c r="AV21">
        <f>IF(AS21&lt;&gt;0,(1000-(AR21+U21)/2)/AS21*AL21,0)</f>
        <v>1.0721932995381722</v>
      </c>
      <c r="AW21">
        <f>U21*AA21/1000</f>
        <v>3.447538153124595</v>
      </c>
      <c r="AX21">
        <f>(AU21-AW21)</f>
        <v>1.3967205590612504</v>
      </c>
      <c r="AY21">
        <f>1/(1.6/F21+1.37/N21)</f>
        <v>0.69804916775015857</v>
      </c>
      <c r="AZ21">
        <f>G21*AA21*0.001</f>
        <v>35.521255037172459</v>
      </c>
      <c r="BA21">
        <f>G21/S21</f>
        <v>1.0033774438584582</v>
      </c>
      <c r="BB21">
        <f>(1-AL21*AA21/AQ21/F21)*100</f>
        <v>76.38739851406163</v>
      </c>
      <c r="BC21">
        <f>(S21-E21/(N21/1.35))</f>
        <v>404.15135830994905</v>
      </c>
      <c r="BD21">
        <f>E21*BB21/100/BC21</f>
        <v>-1.6895093324827287E-2</v>
      </c>
    </row>
    <row r="22" spans="1:56" x14ac:dyDescent="0.35">
      <c r="A22" s="1" t="s">
        <v>0</v>
      </c>
      <c r="B22" s="1" t="s">
        <v>3128</v>
      </c>
      <c r="K22" s="1">
        <v>2.72</v>
      </c>
    </row>
    <row r="23" spans="1:56" x14ac:dyDescent="0.35">
      <c r="A23" s="1" t="s">
        <v>0</v>
      </c>
      <c r="B23" s="1" t="s">
        <v>3127</v>
      </c>
      <c r="K23" s="1">
        <v>2.72</v>
      </c>
    </row>
    <row r="24" spans="1:56" x14ac:dyDescent="0.35">
      <c r="A24" s="1">
        <v>3</v>
      </c>
      <c r="B24" s="1" t="s">
        <v>3126</v>
      </c>
      <c r="C24" s="1">
        <v>856.50000220164657</v>
      </c>
      <c r="D24" s="1">
        <v>0</v>
      </c>
      <c r="E24">
        <f>(R24-S24*(1000-T24)/(1000-U24))*AK24</f>
        <v>-8.0139758693445771</v>
      </c>
      <c r="F24">
        <f>IF(AV24&lt;&gt;0,1/(1/AV24-1/N24),0)</f>
        <v>1.3820458200798296</v>
      </c>
      <c r="G24">
        <f>((AY24-AL24/2)*S24-E24)/(AY24+AL24/2)</f>
        <v>400.8311153710024</v>
      </c>
      <c r="H24">
        <f>AL24*1000</f>
        <v>19.12889110052426</v>
      </c>
      <c r="I24">
        <f>(AQ24-AW24)</f>
        <v>1.5811238533250682</v>
      </c>
      <c r="J24">
        <f>(P24+AP24*D24)</f>
        <v>32.798690795898438</v>
      </c>
      <c r="K24" s="1">
        <v>2.72</v>
      </c>
      <c r="L24">
        <f>(K24*AE24+AF24)</f>
        <v>2.140174012184143</v>
      </c>
      <c r="M24" s="1">
        <v>0.5</v>
      </c>
      <c r="N24">
        <f>L24*(M24+1)*(M24+1)/(M24*M24+1)</f>
        <v>3.8523132219314578</v>
      </c>
      <c r="O24" s="1">
        <v>31.611478805541992</v>
      </c>
      <c r="P24" s="1">
        <v>32.798690795898438</v>
      </c>
      <c r="Q24" s="1">
        <v>31.711502075195313</v>
      </c>
      <c r="R24" s="1">
        <v>399.97616577148438</v>
      </c>
      <c r="S24" s="1">
        <v>400.29901123046875</v>
      </c>
      <c r="T24" s="1">
        <v>22.030969619750977</v>
      </c>
      <c r="U24" s="1">
        <v>38.674755096435547</v>
      </c>
      <c r="V24" s="1">
        <v>41.635871887207031</v>
      </c>
      <c r="W24" s="1">
        <v>73.090614318847656</v>
      </c>
      <c r="X24" s="1">
        <v>300.5224609375</v>
      </c>
      <c r="Y24" s="1">
        <v>50.915229797363281</v>
      </c>
      <c r="Z24" s="1">
        <v>0.13358956575393677</v>
      </c>
      <c r="AA24" s="1">
        <v>88.277694702148438</v>
      </c>
      <c r="AB24" s="1">
        <v>7.7392630577087402</v>
      </c>
      <c r="AC24" s="1">
        <v>1.3416733741760254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1.1048619887408087</v>
      </c>
      <c r="AL24">
        <f>(U24-T24)/(1000-U24)*AK24</f>
        <v>1.9128891100524261E-2</v>
      </c>
      <c r="AM24">
        <f>(P24+273.15)</f>
        <v>305.94869079589841</v>
      </c>
      <c r="AN24">
        <f>(O24+273.15)</f>
        <v>304.76147880554197</v>
      </c>
      <c r="AO24">
        <f>(Y24*AG24+Z24*AH24)*AI24</f>
        <v>8.1464365854910739</v>
      </c>
      <c r="AP24">
        <f>((AO24+0.00000010773*(AN24^4-AM24^4))-AL24*44100)/(L24*51.4+0.00000043092*AM24^3)</f>
        <v>-6.9475558402567534</v>
      </c>
      <c r="AQ24">
        <f>0.61365*EXP(17.502*J24/(240.97+J24))</f>
        <v>4.995242076408565</v>
      </c>
      <c r="AR24">
        <f>AQ24*1000/AA24</f>
        <v>56.585551913908262</v>
      </c>
      <c r="AS24">
        <f>(AR24-U24)</f>
        <v>17.910796817472715</v>
      </c>
      <c r="AT24">
        <f>IF(D24,P24,(O24+P24)/2)</f>
        <v>32.205084800720215</v>
      </c>
      <c r="AU24">
        <f>0.61365*EXP(17.502*AT24/(240.97+AT24))</f>
        <v>4.8307928537325751</v>
      </c>
      <c r="AV24">
        <f>IF(AS24&lt;&gt;0,(1000-(AR24+U24)/2)/AS24*AL24,0)</f>
        <v>1.0171395090167281</v>
      </c>
      <c r="AW24">
        <f>U24*AA24/1000</f>
        <v>3.4141182230834968</v>
      </c>
      <c r="AX24">
        <f>(AU24-AW24)</f>
        <v>1.4166746306490783</v>
      </c>
      <c r="AY24">
        <f>1/(1.6/F24+1.37/N24)</f>
        <v>0.66079244269273563</v>
      </c>
      <c r="AZ24">
        <f>G24*AA24*0.001</f>
        <v>35.384446829842986</v>
      </c>
      <c r="BA24">
        <f>G24/S24</f>
        <v>1.0013292666871647</v>
      </c>
      <c r="BB24">
        <f>(1-AL24*AA24/AQ24/F24)*100</f>
        <v>75.539699013010647</v>
      </c>
      <c r="BC24">
        <f>(S24-E24/(N24/1.35))</f>
        <v>403.10741927009093</v>
      </c>
      <c r="BD24">
        <f>E24*BB24/100/BC24</f>
        <v>-1.5017667652060904E-2</v>
      </c>
    </row>
    <row r="25" spans="1:56" x14ac:dyDescent="0.35">
      <c r="A25" s="1" t="s">
        <v>0</v>
      </c>
      <c r="B25" s="1" t="s">
        <v>3125</v>
      </c>
      <c r="K25" s="1">
        <v>2.72</v>
      </c>
    </row>
    <row r="26" spans="1:56" x14ac:dyDescent="0.35">
      <c r="A26" s="1" t="s">
        <v>0</v>
      </c>
      <c r="B26" s="1" t="s">
        <v>3124</v>
      </c>
      <c r="K26" s="1">
        <v>2.72</v>
      </c>
    </row>
    <row r="27" spans="1:56" x14ac:dyDescent="0.35">
      <c r="A27" s="1">
        <v>4</v>
      </c>
      <c r="B27" s="1" t="s">
        <v>3123</v>
      </c>
      <c r="C27" s="1">
        <v>1061.5000022016466</v>
      </c>
      <c r="D27" s="1">
        <v>0</v>
      </c>
      <c r="E27">
        <f>(R27-S27*(1000-T27)/(1000-U27))*AK27</f>
        <v>-7.1300311241692889</v>
      </c>
      <c r="F27">
        <f>IF(AV27&lt;&gt;0,1/(1/AV27-1/N27),0)</f>
        <v>1.0965059253362506</v>
      </c>
      <c r="G27">
        <f>((AY27-AL27/2)*S27-E27)/(AY27+AL27/2)</f>
        <v>398.92473993481508</v>
      </c>
      <c r="H27">
        <f>AL27*1000</f>
        <v>18.753303820145902</v>
      </c>
      <c r="I27">
        <f>(AQ27-AW27)</f>
        <v>1.8442477625547387</v>
      </c>
      <c r="J27">
        <f>(P27+AP27*D27)</f>
        <v>33.70123291015625</v>
      </c>
      <c r="K27" s="1">
        <v>2.72</v>
      </c>
      <c r="L27">
        <f>(K27*AE27+AF27)</f>
        <v>2.140174012184143</v>
      </c>
      <c r="M27" s="1">
        <v>0.5</v>
      </c>
      <c r="N27">
        <f>L27*(M27+1)*(M27+1)/(M27*M27+1)</f>
        <v>3.8523132219314578</v>
      </c>
      <c r="O27" s="1">
        <v>31.577142715454102</v>
      </c>
      <c r="P27" s="1">
        <v>33.70123291015625</v>
      </c>
      <c r="Q27" s="1">
        <v>31.679042816162109</v>
      </c>
      <c r="R27" s="1">
        <v>399.90182495117188</v>
      </c>
      <c r="S27" s="1">
        <v>399.572998046875</v>
      </c>
      <c r="T27" s="1">
        <v>22.315357208251953</v>
      </c>
      <c r="U27" s="1">
        <v>38.634189605712891</v>
      </c>
      <c r="V27" s="1">
        <v>42.253440856933594</v>
      </c>
      <c r="W27" s="1">
        <v>73.15264892578125</v>
      </c>
      <c r="X27" s="1">
        <v>300.50125122070313</v>
      </c>
      <c r="Y27" s="1">
        <v>101.39201354980469</v>
      </c>
      <c r="Z27" s="1">
        <v>7.8582186251878738E-3</v>
      </c>
      <c r="AA27" s="1">
        <v>88.273162841796875</v>
      </c>
      <c r="AB27" s="1">
        <v>7.633446216583252</v>
      </c>
      <c r="AC27" s="1">
        <v>1.324453592300415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1.1047840118408201</v>
      </c>
      <c r="AL27">
        <f>(U27-T27)/(1000-U27)*AK27</f>
        <v>1.8753303820145902E-2</v>
      </c>
      <c r="AM27">
        <f>(P27+273.15)</f>
        <v>306.85123291015623</v>
      </c>
      <c r="AN27">
        <f>(O27+273.15)</f>
        <v>304.72714271545408</v>
      </c>
      <c r="AO27">
        <f>(Y27*AG27+Z27*AH27)*AI27</f>
        <v>16.222721805362653</v>
      </c>
      <c r="AP27">
        <f>((AO27+0.00000010773*(AN27^4-AM27^4))-AL27*44100)/(L27*51.4+0.00000043092*AM27^3)</f>
        <v>-6.8349065236088702</v>
      </c>
      <c r="AQ27">
        <f>0.61365*EXP(17.502*J27/(240.97+J27))</f>
        <v>5.2546098728806889</v>
      </c>
      <c r="AR27">
        <f>AQ27*1000/AA27</f>
        <v>59.526697624939516</v>
      </c>
      <c r="AS27">
        <f>(AR27-U27)</f>
        <v>20.892508019226625</v>
      </c>
      <c r="AT27">
        <f>IF(D27,P27,(O27+P27)/2)</f>
        <v>32.639187812805176</v>
      </c>
      <c r="AU27">
        <f>0.61365*EXP(17.502*AT27/(240.97+AT27))</f>
        <v>4.9505826748681505</v>
      </c>
      <c r="AV27">
        <f>IF(AS27&lt;&gt;0,(1000-(AR27+U27)/2)/AS27*AL27,0)</f>
        <v>0.85355397891862428</v>
      </c>
      <c r="AW27">
        <f>U27*AA27/1000</f>
        <v>3.4103621103259503</v>
      </c>
      <c r="AX27">
        <f>(AU27-AW27)</f>
        <v>1.5402205645422002</v>
      </c>
      <c r="AY27">
        <f>1/(1.6/F27+1.37/N27)</f>
        <v>0.55102159035175546</v>
      </c>
      <c r="AZ27">
        <f>G27*AA27*0.001</f>
        <v>35.214348529887403</v>
      </c>
      <c r="BA27">
        <f>G27/S27</f>
        <v>0.99837762282429332</v>
      </c>
      <c r="BB27">
        <f>(1-AL27*AA27/AQ27/F27)*100</f>
        <v>71.268717193729557</v>
      </c>
      <c r="BC27">
        <f>(S27-E27/(N27/1.35))</f>
        <v>402.07163755594445</v>
      </c>
      <c r="BD27">
        <f>E27*BB27/100/BC27</f>
        <v>-1.2638249612923933E-2</v>
      </c>
    </row>
    <row r="28" spans="1:56" x14ac:dyDescent="0.35">
      <c r="A28" s="1" t="s">
        <v>0</v>
      </c>
      <c r="B28" s="1" t="s">
        <v>3122</v>
      </c>
      <c r="K28" s="1">
        <v>2.72</v>
      </c>
    </row>
    <row r="29" spans="1:56" x14ac:dyDescent="0.35">
      <c r="A29" s="1" t="s">
        <v>0</v>
      </c>
      <c r="B29" s="1" t="s">
        <v>3121</v>
      </c>
      <c r="K29" s="1">
        <v>2.72</v>
      </c>
    </row>
    <row r="30" spans="1:56" x14ac:dyDescent="0.35">
      <c r="A30" s="1">
        <v>5</v>
      </c>
      <c r="B30" s="1" t="s">
        <v>3120</v>
      </c>
      <c r="C30" s="1">
        <v>1266.5000022016466</v>
      </c>
      <c r="D30" s="1">
        <v>0</v>
      </c>
      <c r="E30">
        <f>(R30-S30*(1000-T30)/(1000-U30))*AK30</f>
        <v>-6.6632506718702587</v>
      </c>
      <c r="F30">
        <f>IF(AV30&lt;&gt;0,1/(1/AV30-1/N30),0)</f>
        <v>1.1991684161934753</v>
      </c>
      <c r="G30">
        <f>((AY30-AL30/2)*S30-E30)/(AY30+AL30/2)</f>
        <v>398.13107766859963</v>
      </c>
      <c r="H30">
        <f>AL30*1000</f>
        <v>18.567049617570856</v>
      </c>
      <c r="I30">
        <f>(AQ30-AW30)</f>
        <v>1.7053620536604877</v>
      </c>
      <c r="J30">
        <f>(P30+AP30*D30)</f>
        <v>33.255569458007813</v>
      </c>
      <c r="K30" s="1">
        <v>2.72</v>
      </c>
      <c r="L30">
        <f>(K30*AE30+AF30)</f>
        <v>2.140174012184143</v>
      </c>
      <c r="M30" s="1">
        <v>0.5</v>
      </c>
      <c r="N30">
        <f>L30*(M30+1)*(M30+1)/(M30*M30+1)</f>
        <v>3.8523132219314578</v>
      </c>
      <c r="O30" s="1">
        <v>31.546579360961914</v>
      </c>
      <c r="P30" s="1">
        <v>33.255569458007813</v>
      </c>
      <c r="Q30" s="1">
        <v>31.650423049926758</v>
      </c>
      <c r="R30" s="1">
        <v>400.06301879882813</v>
      </c>
      <c r="S30" s="1">
        <v>399.38241577148438</v>
      </c>
      <c r="T30" s="1">
        <v>22.591756820678711</v>
      </c>
      <c r="U30" s="1">
        <v>38.742755889892578</v>
      </c>
      <c r="V30" s="1">
        <v>42.848621368408203</v>
      </c>
      <c r="W30" s="1">
        <v>73.481391906738281</v>
      </c>
      <c r="X30" s="1">
        <v>300.57443237304688</v>
      </c>
      <c r="Y30" s="1">
        <v>149.7332763671875</v>
      </c>
      <c r="Z30" s="1">
        <v>2.619380597025156E-3</v>
      </c>
      <c r="AA30" s="1">
        <v>88.268058776855469</v>
      </c>
      <c r="AB30" s="1">
        <v>7.6239581108093262</v>
      </c>
      <c r="AC30" s="1">
        <v>1.3242144584655762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1.105053060195025</v>
      </c>
      <c r="AL30">
        <f>(U30-T30)/(1000-U30)*AK30</f>
        <v>1.8567049617570854E-2</v>
      </c>
      <c r="AM30">
        <f>(P30+273.15)</f>
        <v>306.40556945800779</v>
      </c>
      <c r="AN30">
        <f>(O30+273.15)</f>
        <v>304.69657936096189</v>
      </c>
      <c r="AO30">
        <f>(Y30*AG30+Z30*AH30)*AI30</f>
        <v>23.957323683262075</v>
      </c>
      <c r="AP30">
        <f>((AO30+0.00000010773*(AN30^4-AM30^4))-AL30*44100)/(L30*51.4+0.00000043092*AM30^3)</f>
        <v>-6.6654462126774741</v>
      </c>
      <c r="AQ30">
        <f>0.61365*EXP(17.502*J30/(240.97+J30))</f>
        <v>5.1251099077268893</v>
      </c>
      <c r="AR30">
        <f>AQ30*1000/AA30</f>
        <v>58.063018250841267</v>
      </c>
      <c r="AS30">
        <f>(AR30-U30)</f>
        <v>19.320262360948689</v>
      </c>
      <c r="AT30">
        <f>IF(D30,P30,(O30+P30)/2)</f>
        <v>32.401074409484863</v>
      </c>
      <c r="AU30">
        <f>0.61365*EXP(17.502*AT30/(240.97+AT30))</f>
        <v>4.8845596538226896</v>
      </c>
      <c r="AV30">
        <f>IF(AS30&lt;&gt;0,(1000-(AR30+U30)/2)/AS30*AL30,0)</f>
        <v>0.91449849290939433</v>
      </c>
      <c r="AW30">
        <f>U30*AA30/1000</f>
        <v>3.4197478540664017</v>
      </c>
      <c r="AX30">
        <f>(AU30-AW30)</f>
        <v>1.4648117997562879</v>
      </c>
      <c r="AY30">
        <f>1/(1.6/F30+1.37/N30)</f>
        <v>0.5917550405560853</v>
      </c>
      <c r="AZ30">
        <f>G30*AA30*0.001</f>
        <v>35.142257364544761</v>
      </c>
      <c r="BA30">
        <f>G30/S30</f>
        <v>0.99686681723213189</v>
      </c>
      <c r="BB30">
        <f>(1-AL30*AA30/AQ30/F30)*100</f>
        <v>73.333678626590867</v>
      </c>
      <c r="BC30">
        <f>(S30-E30/(N30/1.35))</f>
        <v>401.71747730173939</v>
      </c>
      <c r="BD30">
        <f>E30*BB30/100/BC30</f>
        <v>-1.2163789503545044E-2</v>
      </c>
    </row>
    <row r="31" spans="1:56" x14ac:dyDescent="0.35">
      <c r="A31" s="1" t="s">
        <v>0</v>
      </c>
      <c r="B31" s="1" t="s">
        <v>3119</v>
      </c>
      <c r="K31" s="1">
        <v>2.72</v>
      </c>
    </row>
    <row r="32" spans="1:56" x14ac:dyDescent="0.35">
      <c r="A32" s="1" t="s">
        <v>0</v>
      </c>
      <c r="B32" s="1" t="s">
        <v>3118</v>
      </c>
      <c r="K32" s="1">
        <v>2.72</v>
      </c>
    </row>
    <row r="33" spans="1:56" x14ac:dyDescent="0.35">
      <c r="A33" s="1">
        <v>6</v>
      </c>
      <c r="B33" s="1" t="s">
        <v>3117</v>
      </c>
      <c r="C33" s="1">
        <v>1471.5000022016466</v>
      </c>
      <c r="D33" s="1">
        <v>0</v>
      </c>
      <c r="E33">
        <f>(R33-S33*(1000-T33)/(1000-U33))*AK33</f>
        <v>-5.6714513394304067</v>
      </c>
      <c r="F33">
        <f>IF(AV33&lt;&gt;0,1/(1/AV33-1/N33),0)</f>
        <v>1.3450216471831269</v>
      </c>
      <c r="G33">
        <f>((AY33-AL33/2)*S33-E33)/(AY33+AL33/2)</f>
        <v>395.61519980000355</v>
      </c>
      <c r="H33">
        <f>AL33*1000</f>
        <v>18.694886163171169</v>
      </c>
      <c r="I33">
        <f>(AQ33-AW33)</f>
        <v>1.5755855560171477</v>
      </c>
      <c r="J33">
        <f>(P33+AP33*D33)</f>
        <v>32.914451599121094</v>
      </c>
      <c r="K33" s="1">
        <v>2.72</v>
      </c>
      <c r="L33">
        <f>(K33*AE33+AF33)</f>
        <v>2.140174012184143</v>
      </c>
      <c r="M33" s="1">
        <v>0.5</v>
      </c>
      <c r="N33">
        <f>L33*(M33+1)*(M33+1)/(M33*M33+1)</f>
        <v>3.8523132219314578</v>
      </c>
      <c r="O33" s="1">
        <v>31.551830291748047</v>
      </c>
      <c r="P33" s="1">
        <v>32.914451599121094</v>
      </c>
      <c r="Q33" s="1">
        <v>31.646213531494141</v>
      </c>
      <c r="R33" s="1">
        <v>399.92550659179688</v>
      </c>
      <c r="S33" s="1">
        <v>398.31900024414063</v>
      </c>
      <c r="T33" s="1">
        <v>22.856643676757813</v>
      </c>
      <c r="U33" s="1">
        <v>39.114368438720703</v>
      </c>
      <c r="V33" s="1">
        <v>43.334808349609375</v>
      </c>
      <c r="W33" s="1">
        <v>74.158470153808594</v>
      </c>
      <c r="X33" s="1">
        <v>300.54095458984375</v>
      </c>
      <c r="Y33" s="1">
        <v>299.0316162109375</v>
      </c>
      <c r="Z33" s="1">
        <v>0.16240283846855164</v>
      </c>
      <c r="AA33" s="1">
        <v>88.261367797851563</v>
      </c>
      <c r="AB33" s="1">
        <v>7.7627396583557129</v>
      </c>
      <c r="AC33" s="1">
        <v>1.3204338550567627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1.1049299801097194</v>
      </c>
      <c r="AL33">
        <f>(U33-T33)/(1000-U33)*AK33</f>
        <v>1.8694886163171168E-2</v>
      </c>
      <c r="AM33">
        <f>(P33+273.15)</f>
        <v>306.06445159912107</v>
      </c>
      <c r="AN33">
        <f>(O33+273.15)</f>
        <v>304.70183029174802</v>
      </c>
      <c r="AO33">
        <f>(Y33*AG33+Z33*AH33)*AI33</f>
        <v>47.845057524329604</v>
      </c>
      <c r="AP33">
        <f>((AO33+0.00000010773*(AN33^4-AM33^4))-AL33*44100)/(L33*51.4+0.00000043092*AM33^3)</f>
        <v>-6.4835237011715003</v>
      </c>
      <c r="AQ33">
        <f>0.61365*EXP(17.502*J33/(240.97+J33))</f>
        <v>5.0278732149677525</v>
      </c>
      <c r="AR33">
        <f>AQ33*1000/AA33</f>
        <v>56.965729632507916</v>
      </c>
      <c r="AS33">
        <f>(AR33-U33)</f>
        <v>17.851361193787213</v>
      </c>
      <c r="AT33">
        <f>IF(D33,P33,(O33+P33)/2)</f>
        <v>32.23314094543457</v>
      </c>
      <c r="AU33">
        <f>0.61365*EXP(17.502*AT33/(240.97+AT33))</f>
        <v>4.8384578970192917</v>
      </c>
      <c r="AV33">
        <f>IF(AS33&lt;&gt;0,(1000-(AR33+U33)/2)/AS33*AL33,0)</f>
        <v>0.99694262650239751</v>
      </c>
      <c r="AW33">
        <f>U33*AA33/1000</f>
        <v>3.4522876589506049</v>
      </c>
      <c r="AX33">
        <f>(AU33-AW33)</f>
        <v>1.3861702380686869</v>
      </c>
      <c r="AY33">
        <f>1/(1.6/F33+1.37/N33)</f>
        <v>0.64716440512491769</v>
      </c>
      <c r="AZ33">
        <f>G33*AA33*0.001</f>
        <v>34.917538655968649</v>
      </c>
      <c r="BA33">
        <f>G33/S33</f>
        <v>0.9932119722070003</v>
      </c>
      <c r="BB33">
        <f>(1-AL33*AA33/AQ33/F33)*100</f>
        <v>75.60055843755687</v>
      </c>
      <c r="BC33">
        <f>(S33-E33/(N33/1.35))</f>
        <v>400.30649681234343</v>
      </c>
      <c r="BD33">
        <f>E33*BB33/100/BC33</f>
        <v>-1.0710915057003584E-2</v>
      </c>
    </row>
    <row r="34" spans="1:56" x14ac:dyDescent="0.35">
      <c r="A34" s="1" t="s">
        <v>0</v>
      </c>
      <c r="B34" s="1" t="s">
        <v>3116</v>
      </c>
      <c r="K34" s="1">
        <v>2.72</v>
      </c>
    </row>
    <row r="35" spans="1:56" x14ac:dyDescent="0.35">
      <c r="A35" s="1" t="s">
        <v>0</v>
      </c>
      <c r="B35" s="1" t="s">
        <v>3115</v>
      </c>
      <c r="K35" s="1">
        <v>2.72</v>
      </c>
    </row>
    <row r="36" spans="1:56" x14ac:dyDescent="0.35">
      <c r="A36" s="1">
        <v>7</v>
      </c>
      <c r="B36" s="1" t="s">
        <v>3114</v>
      </c>
      <c r="C36" s="1">
        <v>1677.0000021904707</v>
      </c>
      <c r="D36" s="1">
        <v>0</v>
      </c>
      <c r="E36">
        <f>(R36-S36*(1000-T36)/(1000-U36))*AK36</f>
        <v>-4.8345706151221801</v>
      </c>
      <c r="F36">
        <f>IF(AV36&lt;&gt;0,1/(1/AV36-1/N36),0)</f>
        <v>1.3289446813248107</v>
      </c>
      <c r="G36">
        <f>((AY36-AL36/2)*S36-E36)/(AY36+AL36/2)</f>
        <v>393.33198854512835</v>
      </c>
      <c r="H36">
        <f>AL36*1000</f>
        <v>19.022930466506661</v>
      </c>
      <c r="I36">
        <f>(AQ36-AW36)</f>
        <v>1.6162539870767256</v>
      </c>
      <c r="J36">
        <f>(P36+AP36*D36)</f>
        <v>33.218776702880859</v>
      </c>
      <c r="K36" s="1">
        <v>2.72</v>
      </c>
      <c r="L36">
        <f>(K36*AE36+AF36)</f>
        <v>2.140174012184143</v>
      </c>
      <c r="M36" s="1">
        <v>0.5</v>
      </c>
      <c r="N36">
        <f>L36*(M36+1)*(M36+1)/(M36*M36+1)</f>
        <v>3.8523132219314578</v>
      </c>
      <c r="O36" s="1">
        <v>31.559133529663086</v>
      </c>
      <c r="P36" s="1">
        <v>33.218776702880859</v>
      </c>
      <c r="Q36" s="1">
        <v>31.646184921264648</v>
      </c>
      <c r="R36" s="1">
        <v>399.99270629882813</v>
      </c>
      <c r="S36" s="1">
        <v>397.52359008789063</v>
      </c>
      <c r="T36" s="1">
        <v>23.099094390869141</v>
      </c>
      <c r="U36" s="1">
        <v>39.637382507324219</v>
      </c>
      <c r="V36" s="1">
        <v>43.774322509765625</v>
      </c>
      <c r="W36" s="1">
        <v>75.115486145019531</v>
      </c>
      <c r="X36" s="1">
        <v>300.4630126953125</v>
      </c>
      <c r="Y36" s="1">
        <v>500.18240356445313</v>
      </c>
      <c r="Z36" s="1">
        <v>0.1571619063615799</v>
      </c>
      <c r="AA36" s="1">
        <v>88.257339477539063</v>
      </c>
      <c r="AB36" s="1">
        <v>7.8385376930236816</v>
      </c>
      <c r="AC36" s="1">
        <v>1.311478853225708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1.1046434290268838</v>
      </c>
      <c r="AL36">
        <f>(U36-T36)/(1000-U36)*AK36</f>
        <v>1.902293046650666E-2</v>
      </c>
      <c r="AM36">
        <f>(P36+273.15)</f>
        <v>306.36877670288084</v>
      </c>
      <c r="AN36">
        <f>(O36+273.15)</f>
        <v>304.70913352966306</v>
      </c>
      <c r="AO36">
        <f>(Y36*AG36+Z36*AH36)*AI36</f>
        <v>80.029182781520831</v>
      </c>
      <c r="AP36">
        <f>((AO36+0.00000010773*(AN36^4-AM36^4))-AL36*44100)/(L36*51.4+0.00000043092*AM36^3)</f>
        <v>-6.3668529928896698</v>
      </c>
      <c r="AQ36">
        <f>0.61365*EXP(17.502*J36/(240.97+J36))</f>
        <v>5.1145439110267077</v>
      </c>
      <c r="AR36">
        <f>AQ36*1000/AA36</f>
        <v>57.950352246096507</v>
      </c>
      <c r="AS36">
        <f>(AR36-U36)</f>
        <v>18.312969738772289</v>
      </c>
      <c r="AT36">
        <f>IF(D36,P36,(O36+P36)/2)</f>
        <v>32.388955116271973</v>
      </c>
      <c r="AU36">
        <f>0.61365*EXP(17.502*AT36/(240.97+AT36))</f>
        <v>4.881219865152608</v>
      </c>
      <c r="AV36">
        <f>IF(AS36&lt;&gt;0,(1000-(AR36+U36)/2)/AS36*AL36,0)</f>
        <v>0.98808267464655519</v>
      </c>
      <c r="AW36">
        <f>U36*AA36/1000</f>
        <v>3.4982899239499821</v>
      </c>
      <c r="AX36">
        <f>(AU36-AW36)</f>
        <v>1.3829299412026259</v>
      </c>
      <c r="AY36">
        <f>1/(1.6/F36+1.37/N36)</f>
        <v>0.64119279901759074</v>
      </c>
      <c r="AZ36">
        <f>G36*AA36*0.001</f>
        <v>34.714434840402902</v>
      </c>
      <c r="BA36">
        <f>G36/S36</f>
        <v>0.98945571622092787</v>
      </c>
      <c r="BB36">
        <f>(1-AL36*AA36/AQ36/F36)*100</f>
        <v>75.299005614662619</v>
      </c>
      <c r="BC36">
        <f>(S36-E36/(N36/1.35))</f>
        <v>399.21781118425895</v>
      </c>
      <c r="BD36">
        <f>E36*BB36/100/BC36</f>
        <v>-9.1187905372424882E-3</v>
      </c>
    </row>
    <row r="37" spans="1:56" x14ac:dyDescent="0.35">
      <c r="A37" s="1" t="s">
        <v>0</v>
      </c>
      <c r="B37" s="1" t="s">
        <v>3113</v>
      </c>
      <c r="K37" s="1">
        <v>2.72</v>
      </c>
    </row>
    <row r="38" spans="1:56" x14ac:dyDescent="0.35">
      <c r="A38" s="1" t="s">
        <v>0</v>
      </c>
      <c r="B38" s="1" t="s">
        <v>3112</v>
      </c>
      <c r="K38" s="1">
        <v>2.72</v>
      </c>
    </row>
    <row r="39" spans="1:56" x14ac:dyDescent="0.35">
      <c r="A39" s="1">
        <v>8</v>
      </c>
      <c r="B39" s="1" t="s">
        <v>3111</v>
      </c>
      <c r="C39" s="1">
        <v>1883.5000021792948</v>
      </c>
      <c r="D39" s="1">
        <v>0</v>
      </c>
      <c r="E39">
        <f>(R39-S39*(1000-T39)/(1000-U39))*AK39</f>
        <v>-4.7898686961747661</v>
      </c>
      <c r="F39">
        <f>IF(AV39&lt;&gt;0,1/(1/AV39-1/N39),0)</f>
        <v>1.3554852089963996</v>
      </c>
      <c r="G39">
        <f>((AY39-AL39/2)*S39-E39)/(AY39+AL39/2)</f>
        <v>392.66837680597075</v>
      </c>
      <c r="H39">
        <f>AL39*1000</f>
        <v>19.604189829216669</v>
      </c>
      <c r="I39">
        <f>(AQ39-AW39)</f>
        <v>1.6398056103906518</v>
      </c>
      <c r="J39">
        <f>(P39+AP39*D39)</f>
        <v>33.523849487304688</v>
      </c>
      <c r="K39" s="1">
        <v>2.72</v>
      </c>
      <c r="L39">
        <f>(K39*AE39+AF39)</f>
        <v>2.140174012184143</v>
      </c>
      <c r="M39" s="1">
        <v>0.5</v>
      </c>
      <c r="N39">
        <f>L39*(M39+1)*(M39+1)/(M39*M39+1)</f>
        <v>3.8523132219314578</v>
      </c>
      <c r="O39" s="1">
        <v>31.575773239135742</v>
      </c>
      <c r="P39" s="1">
        <v>33.523849487304688</v>
      </c>
      <c r="Q39" s="1">
        <v>31.655710220336914</v>
      </c>
      <c r="R39" s="1">
        <v>399.9154052734375</v>
      </c>
      <c r="S39" s="1">
        <v>397.20352172851563</v>
      </c>
      <c r="T39" s="1">
        <v>23.348773956298828</v>
      </c>
      <c r="U39" s="1">
        <v>40.371864318847656</v>
      </c>
      <c r="V39" s="1">
        <v>44.203346252441406</v>
      </c>
      <c r="W39" s="1">
        <v>76.431053161621094</v>
      </c>
      <c r="X39" s="1">
        <v>300.59542846679688</v>
      </c>
      <c r="Y39" s="1">
        <v>748.810302734375</v>
      </c>
      <c r="Z39" s="1">
        <v>8.7749145925045013E-2</v>
      </c>
      <c r="AA39" s="1">
        <v>88.252639770507813</v>
      </c>
      <c r="AB39" s="1">
        <v>8.2041425704956055</v>
      </c>
      <c r="AC39" s="1">
        <v>1.3140926361083984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1.1051302517161645</v>
      </c>
      <c r="AL39">
        <f>(U39-T39)/(1000-U39)*AK39</f>
        <v>1.9604189829216669E-2</v>
      </c>
      <c r="AM39">
        <f>(P39+273.15)</f>
        <v>306.67384948730466</v>
      </c>
      <c r="AN39">
        <f>(O39+273.15)</f>
        <v>304.72577323913572</v>
      </c>
      <c r="AO39">
        <f>(Y39*AG39+Z39*AH39)*AI39</f>
        <v>119.80964575954567</v>
      </c>
      <c r="AP39">
        <f>((AO39+0.00000010773*(AN39^4-AM39^4))-AL39*44100)/(L39*51.4+0.00000043092*AM39^3)</f>
        <v>-6.2786443384731294</v>
      </c>
      <c r="AQ39">
        <f>0.61365*EXP(17.502*J39/(240.97+J39))</f>
        <v>5.2027292089857315</v>
      </c>
      <c r="AR39">
        <f>AQ39*1000/AA39</f>
        <v>58.952675211924657</v>
      </c>
      <c r="AS39">
        <f>(AR39-U39)</f>
        <v>18.580810893077</v>
      </c>
      <c r="AT39">
        <f>IF(D39,P39,(O39+P39)/2)</f>
        <v>32.549811363220215</v>
      </c>
      <c r="AU39">
        <f>0.61365*EXP(17.502*AT39/(240.97+AT39))</f>
        <v>4.9257102950459233</v>
      </c>
      <c r="AV39">
        <f>IF(AS39&lt;&gt;0,(1000-(AR39+U39)/2)/AS39*AL39,0)</f>
        <v>1.0026796662748354</v>
      </c>
      <c r="AW39">
        <f>U39*AA39/1000</f>
        <v>3.5629235985950798</v>
      </c>
      <c r="AX39">
        <f>(AU39-AW39)</f>
        <v>1.3627866964508435</v>
      </c>
      <c r="AY39">
        <f>1/(1.6/F39+1.37/N39)</f>
        <v>0.65103335705210752</v>
      </c>
      <c r="AZ39">
        <f>G39*AA39*0.001</f>
        <v>34.65402080752736</v>
      </c>
      <c r="BA39">
        <f>G39/S39</f>
        <v>0.98858231441954691</v>
      </c>
      <c r="BB39">
        <f>(1-AL39*AA39/AQ39/F39)*100</f>
        <v>75.467003407200764</v>
      </c>
      <c r="BC39">
        <f>(S39-E39/(N39/1.35))</f>
        <v>398.88207753831392</v>
      </c>
      <c r="BD39">
        <f>E39*BB39/100/BC39</f>
        <v>-9.0622531712908141E-3</v>
      </c>
    </row>
    <row r="40" spans="1:56" x14ac:dyDescent="0.35">
      <c r="A40" s="1" t="s">
        <v>0</v>
      </c>
      <c r="B40" s="1" t="s">
        <v>3110</v>
      </c>
      <c r="K40" s="1">
        <v>2.72</v>
      </c>
    </row>
    <row r="41" spans="1:56" x14ac:dyDescent="0.35">
      <c r="A41" s="1" t="s">
        <v>0</v>
      </c>
      <c r="B41" s="1" t="s">
        <v>3109</v>
      </c>
      <c r="K41" s="1">
        <v>2.72</v>
      </c>
    </row>
    <row r="42" spans="1:56" x14ac:dyDescent="0.35">
      <c r="A42" s="1">
        <v>9</v>
      </c>
      <c r="B42" s="1" t="s">
        <v>3108</v>
      </c>
      <c r="C42" s="1">
        <v>2090.000002168119</v>
      </c>
      <c r="D42" s="1">
        <v>0</v>
      </c>
      <c r="E42">
        <f>(R42-S42*(1000-T42)/(1000-U42))*AK42</f>
        <v>-4.7005618007471668</v>
      </c>
      <c r="F42">
        <f>IF(AV42&lt;&gt;0,1/(1/AV42-1/N42),0)</f>
        <v>1.5305165275762116</v>
      </c>
      <c r="G42">
        <f>((AY42-AL42/2)*S42-E42)/(AY42+AL42/2)</f>
        <v>392.25731785984919</v>
      </c>
      <c r="H42">
        <f>AL42*1000</f>
        <v>20.301513108574763</v>
      </c>
      <c r="I42">
        <f>(AQ42-AW42)</f>
        <v>1.5537803968709101</v>
      </c>
      <c r="J42">
        <f>(P42+AP42*D42)</f>
        <v>33.483413696289063</v>
      </c>
      <c r="K42" s="1">
        <v>2.72</v>
      </c>
      <c r="L42">
        <f>(K42*AE42+AF42)</f>
        <v>2.140174012184143</v>
      </c>
      <c r="M42" s="1">
        <v>0.5</v>
      </c>
      <c r="N42">
        <f>L42*(M42+1)*(M42+1)/(M42*M42+1)</f>
        <v>3.8523132219314578</v>
      </c>
      <c r="O42" s="1">
        <v>31.621644973754883</v>
      </c>
      <c r="P42" s="1">
        <v>33.483413696289063</v>
      </c>
      <c r="Q42" s="1">
        <v>31.682235717773438</v>
      </c>
      <c r="R42" s="1">
        <v>399.932861328125</v>
      </c>
      <c r="S42" s="1">
        <v>396.89462280273438</v>
      </c>
      <c r="T42" s="1">
        <v>23.599859237670898</v>
      </c>
      <c r="U42" s="1">
        <v>41.216358184814453</v>
      </c>
      <c r="V42" s="1">
        <v>44.559219360351563</v>
      </c>
      <c r="W42" s="1">
        <v>77.821174621582031</v>
      </c>
      <c r="X42" s="1">
        <v>300.53726196289063</v>
      </c>
      <c r="Y42" s="1">
        <v>999.24615478515625</v>
      </c>
      <c r="Z42" s="1">
        <v>0.16109222173690796</v>
      </c>
      <c r="AA42" s="1">
        <v>88.246147155761719</v>
      </c>
      <c r="AB42" s="1">
        <v>8.526066780090332</v>
      </c>
      <c r="AC42" s="1">
        <v>1.3297668695449829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1.1049164042753328</v>
      </c>
      <c r="AL42">
        <f>(U42-T42)/(1000-U42)*AK42</f>
        <v>2.0301513108574764E-2</v>
      </c>
      <c r="AM42">
        <f>(P42+273.15)</f>
        <v>306.63341369628904</v>
      </c>
      <c r="AN42">
        <f>(O42+273.15)</f>
        <v>304.77164497375486</v>
      </c>
      <c r="AO42">
        <f>(Y42*AG42+Z42*AH42)*AI42</f>
        <v>159.87938119204227</v>
      </c>
      <c r="AP42">
        <f>((AO42+0.00000010773*(AN42^4-AM42^4))-AL42*44100)/(L42*51.4+0.00000043092*AM42^3)</f>
        <v>-6.1941148595356132</v>
      </c>
      <c r="AQ42">
        <f>0.61365*EXP(17.502*J42/(240.97+J42))</f>
        <v>5.1909652064726304</v>
      </c>
      <c r="AR42">
        <f>AQ42*1000/AA42</f>
        <v>58.823703626518103</v>
      </c>
      <c r="AS42">
        <f>(AR42-U42)</f>
        <v>17.60734544170365</v>
      </c>
      <c r="AT42">
        <f>IF(D42,P42,(O42+P42)/2)</f>
        <v>32.552529335021973</v>
      </c>
      <c r="AU42">
        <f>0.61365*EXP(17.502*AT42/(240.97+AT42))</f>
        <v>4.9264650671641235</v>
      </c>
      <c r="AV42">
        <f>IF(AS42&lt;&gt;0,(1000-(AR42+U42)/2)/AS42*AL42,0)</f>
        <v>1.095340059028568</v>
      </c>
      <c r="AW42">
        <f>U42*AA42/1000</f>
        <v>3.6371848096017203</v>
      </c>
      <c r="AX42">
        <f>(AU42-AW42)</f>
        <v>1.2892802575624032</v>
      </c>
      <c r="AY42">
        <f>1/(1.6/F42+1.37/N42)</f>
        <v>0.71376100429636458</v>
      </c>
      <c r="AZ42">
        <f>G42*AA42*0.001</f>
        <v>34.615196994784654</v>
      </c>
      <c r="BA42">
        <f>G42/S42</f>
        <v>0.9883160298062541</v>
      </c>
      <c r="BB42">
        <f>(1-AL42*AA42/AQ42/F42)*100</f>
        <v>77.450442743439311</v>
      </c>
      <c r="BC42">
        <f>(S42-E42/(N42/1.35))</f>
        <v>398.54188201179397</v>
      </c>
      <c r="BD42">
        <f>E42*BB42/100/BC42</f>
        <v>-9.1348139064589672E-3</v>
      </c>
    </row>
    <row r="43" spans="1:56" x14ac:dyDescent="0.35">
      <c r="A43" s="1" t="s">
        <v>0</v>
      </c>
      <c r="B43" s="1" t="s">
        <v>3107</v>
      </c>
      <c r="K43" s="1">
        <v>2.72</v>
      </c>
    </row>
    <row r="44" spans="1:56" x14ac:dyDescent="0.35">
      <c r="A44" s="1" t="s">
        <v>0</v>
      </c>
      <c r="B44" s="1" t="s">
        <v>3106</v>
      </c>
      <c r="K44" s="1">
        <v>2.72</v>
      </c>
    </row>
    <row r="45" spans="1:56" x14ac:dyDescent="0.35">
      <c r="A45" s="1">
        <v>10</v>
      </c>
      <c r="B45" s="1" t="s">
        <v>3105</v>
      </c>
      <c r="C45" s="1">
        <v>2297.5000021569431</v>
      </c>
      <c r="D45" s="1">
        <v>0</v>
      </c>
      <c r="E45">
        <f>(R45-S45*(1000-T45)/(1000-U45))*AK45</f>
        <v>-4.8407727093444812</v>
      </c>
      <c r="F45">
        <f>IF(AV45&lt;&gt;0,1/(1/AV45-1/N45),0)</f>
        <v>1.5207986030155369</v>
      </c>
      <c r="G45">
        <f>((AY45-AL45/2)*S45-E45)/(AY45+AL45/2)</f>
        <v>391.93070014014398</v>
      </c>
      <c r="H45">
        <f>AL45*1000</f>
        <v>21.109188770084405</v>
      </c>
      <c r="I45">
        <f>(AQ45-AW45)</f>
        <v>1.6207148920165819</v>
      </c>
      <c r="J45">
        <f>(P45+AP45*D45)</f>
        <v>33.979190826416016</v>
      </c>
      <c r="K45" s="1">
        <v>2.72</v>
      </c>
      <c r="L45">
        <f>(K45*AE45+AF45)</f>
        <v>2.140174012184143</v>
      </c>
      <c r="M45" s="1">
        <v>0.5</v>
      </c>
      <c r="N45">
        <f>L45*(M45+1)*(M45+1)/(M45*M45+1)</f>
        <v>3.8523132219314578</v>
      </c>
      <c r="O45" s="1">
        <v>31.688886642456055</v>
      </c>
      <c r="P45" s="1">
        <v>33.979190826416016</v>
      </c>
      <c r="Q45" s="1">
        <v>31.725791931152344</v>
      </c>
      <c r="R45" s="1">
        <v>400.03265380859375</v>
      </c>
      <c r="S45" s="1">
        <v>396.83563232421875</v>
      </c>
      <c r="T45" s="1">
        <v>23.831628799438477</v>
      </c>
      <c r="U45" s="1">
        <v>42.112892150878906</v>
      </c>
      <c r="V45" s="1">
        <v>44.823005676269531</v>
      </c>
      <c r="W45" s="1">
        <v>79.206779479980469</v>
      </c>
      <c r="X45" s="1">
        <v>300.8489990234375</v>
      </c>
      <c r="Y45" s="1">
        <v>1250.60693359375</v>
      </c>
      <c r="Z45" s="1">
        <v>5.6317277252674103E-2</v>
      </c>
      <c r="AA45" s="1">
        <v>88.241302490234375</v>
      </c>
      <c r="AB45" s="1">
        <v>8.883270263671875</v>
      </c>
      <c r="AC45" s="1">
        <v>1.3399122953414917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1.1060624964096963</v>
      </c>
      <c r="AL45">
        <f>(U45-T45)/(1000-U45)*AK45</f>
        <v>2.1109188770084403E-2</v>
      </c>
      <c r="AM45">
        <f>(P45+273.15)</f>
        <v>307.12919082641599</v>
      </c>
      <c r="AN45">
        <f>(O45+273.15)</f>
        <v>304.83888664245603</v>
      </c>
      <c r="AO45">
        <f>(Y45*AG45+Z45*AH45)*AI45</f>
        <v>200.09710490248108</v>
      </c>
      <c r="AP45">
        <f>((AO45+0.00000010773*(AN45^4-AM45^4))-AL45*44100)/(L45*51.4+0.00000043092*AM45^3)</f>
        <v>-6.1972233277469337</v>
      </c>
      <c r="AQ45">
        <f>0.61365*EXP(17.502*J45/(240.97+J45))</f>
        <v>5.3368113470409044</v>
      </c>
      <c r="AR45">
        <f>AQ45*1000/AA45</f>
        <v>60.479743571685454</v>
      </c>
      <c r="AS45">
        <f>(AR45-U45)</f>
        <v>18.366851420806547</v>
      </c>
      <c r="AT45">
        <f>IF(D45,P45,(O45+P45)/2)</f>
        <v>32.834038734436035</v>
      </c>
      <c r="AU45">
        <f>0.61365*EXP(17.502*AT45/(240.97+AT45))</f>
        <v>5.0051864994909101</v>
      </c>
      <c r="AV45">
        <f>IF(AS45&lt;&gt;0,(1000-(AR45+U45)/2)/AS45*AL45,0)</f>
        <v>1.0903537386083413</v>
      </c>
      <c r="AW45">
        <f>U45*AA45/1000</f>
        <v>3.7160964550243225</v>
      </c>
      <c r="AX45">
        <f>(AU45-AW45)</f>
        <v>1.2890900444665876</v>
      </c>
      <c r="AY45">
        <f>1/(1.6/F45+1.37/N45)</f>
        <v>0.71037393864630238</v>
      </c>
      <c r="AZ45">
        <f>G45*AA45*0.001</f>
        <v>34.584475466275791</v>
      </c>
      <c r="BA45">
        <f>G45/S45</f>
        <v>0.98763988970610539</v>
      </c>
      <c r="BB45">
        <f>(1-AL45*AA45/AQ45/F45)*100</f>
        <v>77.049619111340036</v>
      </c>
      <c r="BC45">
        <f>(S45-E45/(N45/1.35))</f>
        <v>398.53202687500726</v>
      </c>
      <c r="BD45">
        <f>E45*BB45/100/BC45</f>
        <v>-9.3588386455209661E-3</v>
      </c>
    </row>
    <row r="46" spans="1:56" x14ac:dyDescent="0.35">
      <c r="A46" s="1" t="s">
        <v>0</v>
      </c>
      <c r="B46" s="1" t="s">
        <v>3104</v>
      </c>
      <c r="K46" s="1">
        <v>2.72</v>
      </c>
    </row>
    <row r="47" spans="1:56" x14ac:dyDescent="0.35">
      <c r="A47" s="1" t="s">
        <v>0</v>
      </c>
      <c r="B47" s="1" t="s">
        <v>3103</v>
      </c>
      <c r="K47" s="1">
        <v>2.72</v>
      </c>
    </row>
    <row r="48" spans="1:56" x14ac:dyDescent="0.35">
      <c r="A48" s="1">
        <v>11</v>
      </c>
      <c r="B48" s="1" t="s">
        <v>3102</v>
      </c>
      <c r="C48" s="1">
        <v>2505.0000021457672</v>
      </c>
      <c r="D48" s="1">
        <v>0</v>
      </c>
      <c r="E48">
        <f>(R48-S48*(1000-T48)/(1000-U48))*AK48</f>
        <v>-5.1995998938438461</v>
      </c>
      <c r="F48">
        <f>IF(AV48&lt;&gt;0,1/(1/AV48-1/N48),0)</f>
        <v>1.1078451279685799</v>
      </c>
      <c r="G48">
        <f>((AY48-AL48/2)*S48-E48)/(AY48+AL48/2)</f>
        <v>390.38423029644127</v>
      </c>
      <c r="H48">
        <f>AL48*1000</f>
        <v>22.166325197981202</v>
      </c>
      <c r="I48">
        <f>(AQ48-AW48)</f>
        <v>2.147258302211406</v>
      </c>
      <c r="J48">
        <f>(P48+AP48*D48)</f>
        <v>35.98541259765625</v>
      </c>
      <c r="K48" s="1">
        <v>2.72</v>
      </c>
      <c r="L48">
        <f>(K48*AE48+AF48)</f>
        <v>2.140174012184143</v>
      </c>
      <c r="M48" s="1">
        <v>0.5</v>
      </c>
      <c r="N48">
        <f>L48*(M48+1)*(M48+1)/(M48*M48+1)</f>
        <v>3.8523132219314578</v>
      </c>
      <c r="O48" s="1">
        <v>31.760639190673828</v>
      </c>
      <c r="P48" s="1">
        <v>35.98541259765625</v>
      </c>
      <c r="Q48" s="1">
        <v>31.779151916503906</v>
      </c>
      <c r="R48" s="1">
        <v>399.98016357421875</v>
      </c>
      <c r="S48" s="1">
        <v>396.72714233398438</v>
      </c>
      <c r="T48" s="1">
        <v>24.061460494995117</v>
      </c>
      <c r="U48" s="1">
        <v>43.254886627197266</v>
      </c>
      <c r="V48" s="1">
        <v>45.070045471191406</v>
      </c>
      <c r="W48" s="1">
        <v>81.02166748046875</v>
      </c>
      <c r="X48" s="1">
        <v>300.54281616210938</v>
      </c>
      <c r="Y48" s="1">
        <v>1600.18896484375</v>
      </c>
      <c r="Z48" s="1">
        <v>0.12966151535511017</v>
      </c>
      <c r="AA48" s="1">
        <v>88.238471984863281</v>
      </c>
      <c r="AB48" s="1">
        <v>9.0669879913330078</v>
      </c>
      <c r="AC48" s="1">
        <v>1.3336555957794189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1.1049368241254018</v>
      </c>
      <c r="AL48">
        <f>(U48-T48)/(1000-U48)*AK48</f>
        <v>2.2166325197981201E-2</v>
      </c>
      <c r="AM48">
        <f>(P48+273.15)</f>
        <v>309.13541259765623</v>
      </c>
      <c r="AN48">
        <f>(O48+273.15)</f>
        <v>304.91063919067381</v>
      </c>
      <c r="AO48">
        <f>(Y48*AG48+Z48*AH48)*AI48</f>
        <v>256.03022865227831</v>
      </c>
      <c r="AP48">
        <f>((AO48+0.00000010773*(AN48^4-AM48^4))-AL48*44100)/(L48*51.4+0.00000043092*AM48^3)</f>
        <v>-6.3078422560962535</v>
      </c>
      <c r="AQ48">
        <f>0.61365*EXP(17.502*J48/(240.97+J48))</f>
        <v>5.9640034040737895</v>
      </c>
      <c r="AR48">
        <f>AQ48*1000/AA48</f>
        <v>67.58960428391002</v>
      </c>
      <c r="AS48">
        <f>(AR48-U48)</f>
        <v>24.334717656712755</v>
      </c>
      <c r="AT48">
        <f>IF(D48,P48,(O48+P48)/2)</f>
        <v>33.873025894165039</v>
      </c>
      <c r="AU48">
        <f>0.61365*EXP(17.502*AT48/(240.97+AT48))</f>
        <v>5.3052837807583302</v>
      </c>
      <c r="AV48">
        <f>IF(AS48&lt;&gt;0,(1000-(AR48+U48)/2)/AS48*AL48,0)</f>
        <v>0.86040931221716266</v>
      </c>
      <c r="AW48">
        <f>U48*AA48/1000</f>
        <v>3.8167451018623835</v>
      </c>
      <c r="AX48">
        <f>(AU48-AW48)</f>
        <v>1.4885386788959467</v>
      </c>
      <c r="AY48">
        <f>1/(1.6/F48+1.37/N48)</f>
        <v>0.55559393093819931</v>
      </c>
      <c r="AZ48">
        <f>G48*AA48*0.001</f>
        <v>34.446907968344945</v>
      </c>
      <c r="BA48">
        <f>G48/S48</f>
        <v>0.98401190299149399</v>
      </c>
      <c r="BB48">
        <f>(1-AL48*AA48/AQ48/F48)*100</f>
        <v>70.397066845850844</v>
      </c>
      <c r="BC48">
        <f>(S48-E48/(N48/1.35))</f>
        <v>398.54928385060015</v>
      </c>
      <c r="BD48">
        <f>E48*BB48/100/BC48</f>
        <v>-9.1842237868834387E-3</v>
      </c>
    </row>
    <row r="49" spans="1:56" x14ac:dyDescent="0.35">
      <c r="A49" s="1" t="s">
        <v>0</v>
      </c>
      <c r="B49" s="1" t="s">
        <v>3101</v>
      </c>
      <c r="K49" s="1">
        <v>2.72</v>
      </c>
    </row>
    <row r="50" spans="1:56" x14ac:dyDescent="0.35">
      <c r="A50" s="1" t="s">
        <v>0</v>
      </c>
      <c r="B50" s="1" t="s">
        <v>3096</v>
      </c>
      <c r="K50" s="1">
        <v>2.72</v>
      </c>
    </row>
    <row r="51" spans="1:56" x14ac:dyDescent="0.35">
      <c r="A51" s="1">
        <v>12</v>
      </c>
      <c r="B51" s="1" t="s">
        <v>3100</v>
      </c>
      <c r="C51" s="1">
        <v>2713.5000021122396</v>
      </c>
      <c r="D51" s="1">
        <v>0</v>
      </c>
      <c r="E51">
        <f>(R51-S51*(1000-T51)/(1000-U51))*AK51</f>
        <v>-5.6523345472781763</v>
      </c>
      <c r="F51">
        <f>IF(AV51&lt;&gt;0,1/(1/AV51-1/N51),0)</f>
        <v>1.8512039849537647</v>
      </c>
      <c r="G51">
        <f>((AY51-AL51/2)*S51-E51)/(AY51+AL51/2)</f>
        <v>392.57071566545056</v>
      </c>
      <c r="H51">
        <f>AL51*1000</f>
        <v>23.491924909264778</v>
      </c>
      <c r="I51">
        <f>(AQ51-AW51)</f>
        <v>1.5690025688212561</v>
      </c>
      <c r="J51">
        <f>(P51+AP51*D51)</f>
        <v>34.530563354492188</v>
      </c>
      <c r="K51" s="1">
        <v>2.72</v>
      </c>
      <c r="L51">
        <f>(K51*AE51+AF51)</f>
        <v>2.140174012184143</v>
      </c>
      <c r="M51" s="1">
        <v>0.5</v>
      </c>
      <c r="N51">
        <f>L51*(M51+1)*(M51+1)/(M51*M51+1)</f>
        <v>3.8523132219314578</v>
      </c>
      <c r="O51" s="1">
        <v>31.858461380004883</v>
      </c>
      <c r="P51" s="1">
        <v>34.530563354492188</v>
      </c>
      <c r="Q51" s="1">
        <v>31.854887008666992</v>
      </c>
      <c r="R51" s="1">
        <v>400.31375122070313</v>
      </c>
      <c r="S51" s="1">
        <v>396.98907470703125</v>
      </c>
      <c r="T51" s="1">
        <v>24.278745651245117</v>
      </c>
      <c r="U51" s="1">
        <v>44.590778350830078</v>
      </c>
      <c r="V51" s="1">
        <v>45.220546722412109</v>
      </c>
      <c r="W51" s="1">
        <v>83.052864074707031</v>
      </c>
      <c r="X51" s="1">
        <v>300.55471801757813</v>
      </c>
      <c r="Y51" s="1">
        <v>2000.04541015625</v>
      </c>
      <c r="Z51" s="1">
        <v>0.33135467767715454</v>
      </c>
      <c r="AA51" s="1">
        <v>88.228622436523438</v>
      </c>
      <c r="AB51" s="1">
        <v>9.5115814208984375</v>
      </c>
      <c r="AC51" s="1">
        <v>1.3070611953735352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1.1049805809469782</v>
      </c>
      <c r="AL51">
        <f>(U51-T51)/(1000-U51)*AK51</f>
        <v>2.3491924909264779E-2</v>
      </c>
      <c r="AM51">
        <f>(P51+273.15)</f>
        <v>307.68056335449216</v>
      </c>
      <c r="AN51">
        <f>(O51+273.15)</f>
        <v>305.00846138000486</v>
      </c>
      <c r="AO51">
        <f>(Y51*AG51+Z51*AH51)*AI51</f>
        <v>320.00725847228023</v>
      </c>
      <c r="AP51">
        <f>((AO51+0.00000010773*(AN51^4-AM51^4))-AL51*44100)/(L51*51.4+0.00000043092*AM51^3)</f>
        <v>-6.1122123336736234</v>
      </c>
      <c r="AQ51">
        <f>0.61365*EXP(17.502*J51/(240.97+J51))</f>
        <v>5.5031855160873464</v>
      </c>
      <c r="AR51">
        <f>AQ51*1000/AA51</f>
        <v>62.374152107459722</v>
      </c>
      <c r="AS51">
        <f>(AR51-U51)</f>
        <v>17.783373756629643</v>
      </c>
      <c r="AT51">
        <f>IF(D51,P51,(O51+P51)/2)</f>
        <v>33.194512367248535</v>
      </c>
      <c r="AU51">
        <f>0.61365*EXP(17.502*AT51/(240.97+AT51))</f>
        <v>5.1075861503220423</v>
      </c>
      <c r="AV51">
        <f>IF(AS51&lt;&gt;0,(1000-(AR51+U51)/2)/AS51*AL51,0)</f>
        <v>1.2503543566276303</v>
      </c>
      <c r="AW51">
        <f>U51*AA51/1000</f>
        <v>3.9341829472660903</v>
      </c>
      <c r="AX51">
        <f>(AU51-AW51)</f>
        <v>1.173403203055952</v>
      </c>
      <c r="AY51">
        <f>1/(1.6/F51+1.37/N51)</f>
        <v>0.81971724616311825</v>
      </c>
      <c r="AZ51">
        <f>G51*AA51*0.001</f>
        <v>34.635973452082837</v>
      </c>
      <c r="BA51">
        <f>G51/S51</f>
        <v>0.98887032585256573</v>
      </c>
      <c r="BB51">
        <f>(1-AL51*AA51/AQ51/F51)*100</f>
        <v>79.654907325229843</v>
      </c>
      <c r="BC51">
        <f>(S51-E51/(N51/1.35))</f>
        <v>398.96987200964509</v>
      </c>
      <c r="BD51">
        <f>E51*BB51/100/BC51</f>
        <v>-1.1284967014345225E-2</v>
      </c>
    </row>
    <row r="52" spans="1:56" x14ac:dyDescent="0.35">
      <c r="A52" s="1" t="s">
        <v>0</v>
      </c>
      <c r="B52" s="1" t="s">
        <v>3099</v>
      </c>
      <c r="K52" s="1">
        <v>2.6764799999999997</v>
      </c>
    </row>
    <row r="53" spans="1:56" x14ac:dyDescent="0.35">
      <c r="A53" s="1" t="s">
        <v>0</v>
      </c>
      <c r="B53" s="1" t="s">
        <v>3098</v>
      </c>
    </row>
    <row r="54" spans="1:56" x14ac:dyDescent="0.35">
      <c r="A54" s="1" t="s">
        <v>0</v>
      </c>
      <c r="B54" s="1" t="s">
        <v>3097</v>
      </c>
    </row>
    <row r="55" spans="1:56" x14ac:dyDescent="0.35">
      <c r="A55" s="1" t="s">
        <v>0</v>
      </c>
      <c r="B55" s="1" t="s">
        <v>3096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CF7AFA-F114-4182-867B-CA9489F7AE0E}">
  <dimension ref="A1:BH55"/>
  <sheetViews>
    <sheetView topLeftCell="A3" zoomScale="47" workbookViewId="0">
      <selection activeCell="K18" sqref="K18:K51"/>
    </sheetView>
  </sheetViews>
  <sheetFormatPr defaultRowHeight="14.5" x14ac:dyDescent="0.35"/>
  <sheetData>
    <row r="1" spans="1:60" x14ac:dyDescent="0.35">
      <c r="A1" s="1" t="s">
        <v>398</v>
      </c>
    </row>
    <row r="2" spans="1:60" x14ac:dyDescent="0.35">
      <c r="A2" s="1" t="s">
        <v>4919</v>
      </c>
    </row>
    <row r="3" spans="1:60" x14ac:dyDescent="0.35">
      <c r="A3" s="1" t="s">
        <v>69</v>
      </c>
      <c r="B3" s="1" t="s">
        <v>396</v>
      </c>
    </row>
    <row r="4" spans="1:60" x14ac:dyDescent="0.35">
      <c r="A4" s="1" t="s">
        <v>67</v>
      </c>
      <c r="B4" s="1" t="s">
        <v>66</v>
      </c>
      <c r="C4" s="1">
        <v>1</v>
      </c>
      <c r="D4" s="1">
        <v>0.15999999642372131</v>
      </c>
    </row>
    <row r="5" spans="1:60" x14ac:dyDescent="0.35">
      <c r="A5" s="1" t="s">
        <v>65</v>
      </c>
      <c r="B5" s="1">
        <v>4</v>
      </c>
    </row>
    <row r="6" spans="1:60" x14ac:dyDescent="0.35">
      <c r="A6" s="1" t="s">
        <v>64</v>
      </c>
      <c r="B6" s="1" t="s">
        <v>395</v>
      </c>
    </row>
    <row r="7" spans="1:60" x14ac:dyDescent="0.35">
      <c r="A7" s="1" t="s">
        <v>0</v>
      </c>
      <c r="B7" s="1" t="s">
        <v>62</v>
      </c>
    </row>
    <row r="9" spans="1:60" x14ac:dyDescent="0.35">
      <c r="A9" s="1" t="s">
        <v>61</v>
      </c>
      <c r="B9" s="1" t="s">
        <v>60</v>
      </c>
      <c r="C9" s="1" t="s">
        <v>59</v>
      </c>
      <c r="D9" s="1" t="s">
        <v>58</v>
      </c>
      <c r="E9" s="1" t="s">
        <v>57</v>
      </c>
      <c r="F9" s="1" t="s">
        <v>56</v>
      </c>
      <c r="G9" s="1" t="s">
        <v>55</v>
      </c>
      <c r="H9" s="1" t="s">
        <v>54</v>
      </c>
      <c r="I9" s="1" t="s">
        <v>53</v>
      </c>
      <c r="J9" s="1" t="s">
        <v>52</v>
      </c>
      <c r="K9" s="1" t="s">
        <v>51</v>
      </c>
      <c r="L9" s="1" t="s">
        <v>50</v>
      </c>
      <c r="M9" s="1" t="s">
        <v>49</v>
      </c>
      <c r="N9" s="1" t="s">
        <v>48</v>
      </c>
      <c r="O9" s="1" t="s">
        <v>47</v>
      </c>
      <c r="P9" s="1" t="s">
        <v>46</v>
      </c>
      <c r="Q9" s="1" t="s">
        <v>45</v>
      </c>
      <c r="R9" s="1" t="s">
        <v>44</v>
      </c>
      <c r="S9" s="1" t="s">
        <v>43</v>
      </c>
      <c r="T9" s="1" t="s">
        <v>42</v>
      </c>
      <c r="U9" s="1" t="s">
        <v>41</v>
      </c>
      <c r="V9" s="1" t="s">
        <v>40</v>
      </c>
      <c r="W9" s="1" t="s">
        <v>39</v>
      </c>
      <c r="X9" s="1" t="s">
        <v>38</v>
      </c>
      <c r="Y9" s="1" t="s">
        <v>37</v>
      </c>
      <c r="Z9" s="1" t="s">
        <v>36</v>
      </c>
      <c r="AA9" s="1" t="s">
        <v>35</v>
      </c>
      <c r="AB9" s="1" t="s">
        <v>34</v>
      </c>
      <c r="AC9" s="1" t="s">
        <v>33</v>
      </c>
      <c r="AD9" s="1" t="s">
        <v>394</v>
      </c>
      <c r="AE9" s="1" t="s">
        <v>393</v>
      </c>
      <c r="AF9" s="1" t="s">
        <v>392</v>
      </c>
      <c r="AG9" s="1" t="s">
        <v>391</v>
      </c>
      <c r="AH9" s="1" t="s">
        <v>32</v>
      </c>
      <c r="AI9" s="1" t="s">
        <v>31</v>
      </c>
      <c r="AJ9" s="1" t="s">
        <v>30</v>
      </c>
      <c r="AK9" s="1" t="s">
        <v>29</v>
      </c>
      <c r="AL9" s="1" t="s">
        <v>28</v>
      </c>
      <c r="AM9" s="1" t="s">
        <v>27</v>
      </c>
      <c r="AN9" s="1" t="s">
        <v>26</v>
      </c>
      <c r="AO9" s="1" t="s">
        <v>25</v>
      </c>
      <c r="AP9" s="1" t="s">
        <v>24</v>
      </c>
      <c r="AQ9" s="1" t="s">
        <v>23</v>
      </c>
      <c r="AR9" s="1" t="s">
        <v>22</v>
      </c>
      <c r="AS9" s="1" t="s">
        <v>21</v>
      </c>
      <c r="AT9" s="1" t="s">
        <v>20</v>
      </c>
      <c r="AU9" s="1" t="s">
        <v>19</v>
      </c>
      <c r="AV9" s="1" t="s">
        <v>18</v>
      </c>
      <c r="AW9" s="1" t="s">
        <v>17</v>
      </c>
      <c r="AX9" s="1" t="s">
        <v>16</v>
      </c>
      <c r="AY9" s="1" t="s">
        <v>15</v>
      </c>
      <c r="AZ9" s="1" t="s">
        <v>14</v>
      </c>
      <c r="BA9" s="1" t="s">
        <v>13</v>
      </c>
      <c r="BB9" s="1" t="s">
        <v>12</v>
      </c>
      <c r="BC9" s="1" t="s">
        <v>11</v>
      </c>
      <c r="BD9" s="1" t="s">
        <v>10</v>
      </c>
      <c r="BE9" s="1" t="s">
        <v>9</v>
      </c>
      <c r="BF9" s="1" t="s">
        <v>8</v>
      </c>
      <c r="BG9" s="1" t="s">
        <v>7</v>
      </c>
      <c r="BH9" s="1" t="s">
        <v>6</v>
      </c>
    </row>
    <row r="10" spans="1:60" x14ac:dyDescent="0.35">
      <c r="A10" s="1" t="s">
        <v>5</v>
      </c>
      <c r="B10" s="1" t="s">
        <v>5</v>
      </c>
      <c r="C10" s="1" t="s">
        <v>5</v>
      </c>
      <c r="D10" s="1" t="s">
        <v>5</v>
      </c>
      <c r="E10" s="1" t="s">
        <v>4</v>
      </c>
      <c r="F10" s="1" t="s">
        <v>4</v>
      </c>
      <c r="G10" s="1" t="s">
        <v>4</v>
      </c>
      <c r="H10" s="1" t="s">
        <v>4</v>
      </c>
      <c r="I10" s="1" t="s">
        <v>4</v>
      </c>
      <c r="J10" s="1" t="s">
        <v>4</v>
      </c>
      <c r="K10" s="1" t="s">
        <v>5</v>
      </c>
      <c r="L10" s="1" t="s">
        <v>4</v>
      </c>
      <c r="M10" s="1" t="s">
        <v>5</v>
      </c>
      <c r="N10" s="1" t="s">
        <v>4</v>
      </c>
      <c r="O10" s="1" t="s">
        <v>5</v>
      </c>
      <c r="P10" s="1" t="s">
        <v>5</v>
      </c>
      <c r="Q10" s="1" t="s">
        <v>5</v>
      </c>
      <c r="R10" s="1" t="s">
        <v>5</v>
      </c>
      <c r="S10" s="1" t="s">
        <v>5</v>
      </c>
      <c r="T10" s="1" t="s">
        <v>5</v>
      </c>
      <c r="U10" s="1" t="s">
        <v>5</v>
      </c>
      <c r="V10" s="1" t="s">
        <v>5</v>
      </c>
      <c r="W10" s="1" t="s">
        <v>5</v>
      </c>
      <c r="X10" s="1" t="s">
        <v>5</v>
      </c>
      <c r="Y10" s="1" t="s">
        <v>5</v>
      </c>
      <c r="Z10" s="1" t="s">
        <v>5</v>
      </c>
      <c r="AA10" s="1" t="s">
        <v>5</v>
      </c>
      <c r="AB10" s="1" t="s">
        <v>5</v>
      </c>
      <c r="AC10" s="1" t="s">
        <v>5</v>
      </c>
      <c r="AD10" s="1" t="s">
        <v>5</v>
      </c>
      <c r="AE10" s="1" t="s">
        <v>5</v>
      </c>
      <c r="AF10" s="1" t="s">
        <v>5</v>
      </c>
      <c r="AG10" s="1" t="s">
        <v>5</v>
      </c>
      <c r="AH10" s="1" t="s">
        <v>5</v>
      </c>
      <c r="AI10" s="1" t="s">
        <v>5</v>
      </c>
      <c r="AJ10" s="1" t="s">
        <v>5</v>
      </c>
      <c r="AK10" s="1" t="s">
        <v>5</v>
      </c>
      <c r="AL10" s="1" t="s">
        <v>5</v>
      </c>
      <c r="AM10" s="1" t="s">
        <v>5</v>
      </c>
      <c r="AN10" s="1" t="s">
        <v>5</v>
      </c>
      <c r="AO10" s="1" t="s">
        <v>4</v>
      </c>
      <c r="AP10" s="1" t="s">
        <v>4</v>
      </c>
      <c r="AQ10" s="1" t="s">
        <v>4</v>
      </c>
      <c r="AR10" s="1" t="s">
        <v>4</v>
      </c>
      <c r="AS10" s="1" t="s">
        <v>4</v>
      </c>
      <c r="AT10" s="1" t="s">
        <v>4</v>
      </c>
      <c r="AU10" s="1" t="s">
        <v>4</v>
      </c>
      <c r="AV10" s="1" t="s">
        <v>4</v>
      </c>
      <c r="AW10" s="1" t="s">
        <v>4</v>
      </c>
      <c r="AX10" s="1" t="s">
        <v>4</v>
      </c>
      <c r="AY10" s="1" t="s">
        <v>4</v>
      </c>
      <c r="AZ10" s="1" t="s">
        <v>4</v>
      </c>
      <c r="BA10" s="1" t="s">
        <v>4</v>
      </c>
      <c r="BB10" s="1" t="s">
        <v>4</v>
      </c>
      <c r="BC10" s="1" t="s">
        <v>4</v>
      </c>
      <c r="BD10" s="1" t="s">
        <v>4</v>
      </c>
      <c r="BE10" s="1" t="s">
        <v>4</v>
      </c>
      <c r="BF10" s="1" t="s">
        <v>4</v>
      </c>
      <c r="BG10" s="1" t="s">
        <v>4</v>
      </c>
      <c r="BH10" s="1" t="s">
        <v>4</v>
      </c>
    </row>
    <row r="11" spans="1:60" x14ac:dyDescent="0.35">
      <c r="A11" s="1" t="s">
        <v>0</v>
      </c>
      <c r="B11" s="1" t="s">
        <v>4918</v>
      </c>
    </row>
    <row r="12" spans="1:60" x14ac:dyDescent="0.35">
      <c r="A12" s="1" t="s">
        <v>0</v>
      </c>
      <c r="B12" s="1" t="s">
        <v>4917</v>
      </c>
    </row>
    <row r="13" spans="1:60" x14ac:dyDescent="0.35">
      <c r="A13" s="1" t="s">
        <v>0</v>
      </c>
      <c r="B13" s="1" t="s">
        <v>4916</v>
      </c>
    </row>
    <row r="14" spans="1:60" x14ac:dyDescent="0.35">
      <c r="A14" s="1" t="s">
        <v>0</v>
      </c>
      <c r="B14" s="1" t="s">
        <v>4915</v>
      </c>
    </row>
    <row r="15" spans="1:60" x14ac:dyDescent="0.35">
      <c r="A15" s="1" t="s">
        <v>0</v>
      </c>
      <c r="B15" s="1" t="s">
        <v>4914</v>
      </c>
    </row>
    <row r="16" spans="1:60" x14ac:dyDescent="0.35">
      <c r="A16" s="1" t="s">
        <v>0</v>
      </c>
      <c r="B16" s="1" t="s">
        <v>4913</v>
      </c>
    </row>
    <row r="17" spans="1:60" x14ac:dyDescent="0.35">
      <c r="A17" s="1" t="s">
        <v>0</v>
      </c>
      <c r="B17" s="1" t="s">
        <v>4912</v>
      </c>
    </row>
    <row r="18" spans="1:60" x14ac:dyDescent="0.35">
      <c r="A18" s="1">
        <v>1</v>
      </c>
      <c r="B18" s="1" t="s">
        <v>4911</v>
      </c>
      <c r="C18" s="1">
        <v>438.00000167638063</v>
      </c>
      <c r="D18" s="1">
        <v>0</v>
      </c>
      <c r="E18">
        <f>(R18-S18*(1000-T18)/(1000-U18))*AO18</f>
        <v>-1.6798157012514281</v>
      </c>
      <c r="F18">
        <f>IF(AZ18&lt;&gt;0,1/(1/AZ18-1/N18),0)</f>
        <v>2.1985417525266988</v>
      </c>
      <c r="G18">
        <f>((BC18-AP18/2)*S18-E18)/(BC18+AP18/2)</f>
        <v>386.25101573948535</v>
      </c>
      <c r="H18">
        <f>AP18*1000</f>
        <v>22.238254345655978</v>
      </c>
      <c r="I18">
        <f>(AU18-BA18)</f>
        <v>1.2943309099709506</v>
      </c>
      <c r="J18">
        <f>(P18+AT18*D18)</f>
        <v>30.208295822143555</v>
      </c>
      <c r="K18" s="1"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31.874748229980469</v>
      </c>
      <c r="P18" s="1">
        <v>30.208295822143555</v>
      </c>
      <c r="Q18" s="1">
        <v>31.970460891723633</v>
      </c>
      <c r="R18" s="1">
        <v>399.98196411132813</v>
      </c>
      <c r="S18" s="1">
        <v>393.5765380859375</v>
      </c>
      <c r="T18" s="1">
        <v>14.75761890411377</v>
      </c>
      <c r="U18" s="1">
        <v>34.208995819091797</v>
      </c>
      <c r="V18" s="1">
        <v>27.453786849975586</v>
      </c>
      <c r="W18" s="1">
        <v>63.639434814453125</v>
      </c>
      <c r="X18" s="1">
        <v>300.33255004882813</v>
      </c>
      <c r="Y18" s="1">
        <v>0.13007922470569611</v>
      </c>
      <c r="Z18" s="1">
        <v>1.2576745823025703E-2</v>
      </c>
      <c r="AA18" s="1">
        <v>88.203666687011719</v>
      </c>
      <c r="AB18" s="1">
        <v>57.318599700927734</v>
      </c>
      <c r="AC18" s="1">
        <v>1.464452862739563</v>
      </c>
      <c r="AD18" s="1">
        <v>6.3059136271476746E-2</v>
      </c>
      <c r="AE18" s="1">
        <v>6.2161665409803391E-3</v>
      </c>
      <c r="AF18" s="1">
        <v>6.5954729914665222E-2</v>
      </c>
      <c r="AG18" s="1">
        <v>1.9781814888119698E-2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1.1041637869442207</v>
      </c>
      <c r="AP18">
        <f>(U18-T18)/(1000-U18)*AO18</f>
        <v>2.2238254345655979E-2</v>
      </c>
      <c r="AQ18">
        <f>(P18+273.15)</f>
        <v>303.35829582214353</v>
      </c>
      <c r="AR18">
        <f>(O18+273.15)</f>
        <v>305.02474822998045</v>
      </c>
      <c r="AS18">
        <f>(Y18*AK18+Z18*AL18)*AM18</f>
        <v>2.0812675487711818E-2</v>
      </c>
      <c r="AT18">
        <f>((AS18+0.00000010773*(AR18^4-AQ18^4))-AP18*44100)/(L18*0.92*2*29.3+0.00000043092*AQ18^3)</f>
        <v>-7.5383826075169171</v>
      </c>
      <c r="AU18">
        <f>0.61365*EXP(17.502*J18/(240.97+J18))</f>
        <v>4.311689774895501</v>
      </c>
      <c r="AV18">
        <f>AU18*1000/AA18</f>
        <v>48.883339398977746</v>
      </c>
      <c r="AW18">
        <f>(AV18-U18)</f>
        <v>14.674343579885949</v>
      </c>
      <c r="AX18">
        <f>IF(D18,P18,(O18+P18)/2)</f>
        <v>31.041522026062012</v>
      </c>
      <c r="AY18">
        <f>0.61365*EXP(17.502*AX18/(240.97+AX18))</f>
        <v>4.5220699480495492</v>
      </c>
      <c r="AZ18">
        <f>IF(AW18&lt;&gt;0,(1000-(AV18+U18)/2)/AW18*AP18,0)</f>
        <v>1.4524901906000396</v>
      </c>
      <c r="BA18">
        <f>U18*AA18/1000</f>
        <v>3.0173588649245504</v>
      </c>
      <c r="BB18">
        <f>(AY18-BA18)</f>
        <v>1.5047110831249988</v>
      </c>
      <c r="BC18">
        <f>1/(1.6/F18+1.37/N18)</f>
        <v>0.95436007317550275</v>
      </c>
      <c r="BD18">
        <f>G18*AA18*0.001</f>
        <v>34.068755849805285</v>
      </c>
      <c r="BE18">
        <f>G18/S18</f>
        <v>0.98138729919705581</v>
      </c>
      <c r="BF18">
        <f>(1-AP18*AA18/AU18/F18)*100</f>
        <v>79.307874257878694</v>
      </c>
      <c r="BG18">
        <f>(S18-E18/(N18/1.35))</f>
        <v>394.10634341573285</v>
      </c>
      <c r="BH18">
        <f>E18*BF18/100/BG18</f>
        <v>-3.3803721923533064E-3</v>
      </c>
    </row>
    <row r="19" spans="1:60" x14ac:dyDescent="0.35">
      <c r="A19" s="1" t="s">
        <v>0</v>
      </c>
      <c r="B19" s="1" t="s">
        <v>4910</v>
      </c>
      <c r="K19" s="1">
        <v>2.72</v>
      </c>
    </row>
    <row r="20" spans="1:60" x14ac:dyDescent="0.35">
      <c r="A20" s="1" t="s">
        <v>0</v>
      </c>
      <c r="B20" s="1" t="s">
        <v>4909</v>
      </c>
      <c r="K20" s="1">
        <v>2.72</v>
      </c>
    </row>
    <row r="21" spans="1:60" x14ac:dyDescent="0.35">
      <c r="A21" s="1">
        <v>2</v>
      </c>
      <c r="B21" s="1" t="s">
        <v>4908</v>
      </c>
      <c r="C21" s="1">
        <v>643.50000168755651</v>
      </c>
      <c r="D21" s="1">
        <v>0</v>
      </c>
      <c r="E21">
        <f>(R21-S21*(1000-T21)/(1000-U21))*AO21</f>
        <v>-1.1328374427527621</v>
      </c>
      <c r="F21">
        <f>IF(AZ21&lt;&gt;0,1/(1/AZ21-1/N21),0)</f>
        <v>2.0822174536502565</v>
      </c>
      <c r="G21">
        <f>((BC21-AP21/2)*S21-E21)/(BC21+AP21/2)</f>
        <v>385.64092841864857</v>
      </c>
      <c r="H21">
        <f>AP21*1000</f>
        <v>21.470479193094334</v>
      </c>
      <c r="I21">
        <f>(AU21-BA21)</f>
        <v>1.296157285637205</v>
      </c>
      <c r="J21">
        <f>(P21+AT21*D21)</f>
        <v>30.117971420288086</v>
      </c>
      <c r="K21" s="1"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31.889202117919922</v>
      </c>
      <c r="P21" s="1">
        <v>30.117971420288086</v>
      </c>
      <c r="Q21" s="1">
        <v>32.032566070556641</v>
      </c>
      <c r="R21" s="1">
        <v>400.13775634765625</v>
      </c>
      <c r="S21" s="1">
        <v>393.5123291015625</v>
      </c>
      <c r="T21" s="1">
        <v>15.150888442993164</v>
      </c>
      <c r="U21" s="1">
        <v>33.934745788574219</v>
      </c>
      <c r="V21" s="1">
        <v>28.163061141967773</v>
      </c>
      <c r="W21" s="1">
        <v>63.0792236328125</v>
      </c>
      <c r="X21" s="1">
        <v>300.35324096679688</v>
      </c>
      <c r="Y21" s="1">
        <v>25.582286834716797</v>
      </c>
      <c r="Z21" s="1">
        <v>3.4299991093575954E-3</v>
      </c>
      <c r="AA21" s="1">
        <v>88.205978393554688</v>
      </c>
      <c r="AB21" s="1">
        <v>57.228023529052734</v>
      </c>
      <c r="AC21" s="1">
        <v>1.4782521724700928</v>
      </c>
      <c r="AD21" s="1">
        <v>9.2762865126132965E-2</v>
      </c>
      <c r="AE21" s="1">
        <v>2.6409265119582415E-3</v>
      </c>
      <c r="AF21" s="1">
        <v>3.2352644950151443E-2</v>
      </c>
      <c r="AG21" s="1">
        <v>1.2508014217019081E-2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1.1042398564955764</v>
      </c>
      <c r="AP21">
        <f>(U21-T21)/(1000-U21)*AO21</f>
        <v>2.1470479193094333E-2</v>
      </c>
      <c r="AQ21">
        <f>(P21+273.15)</f>
        <v>303.26797142028806</v>
      </c>
      <c r="AR21">
        <f>(O21+273.15)</f>
        <v>305.0392021179199</v>
      </c>
      <c r="AS21">
        <f>(Y21*AK21+Z21*AL21)*AM21</f>
        <v>4.0931658020653003</v>
      </c>
      <c r="AT21">
        <f>((AS21+0.00000010773*(AR21^4-AQ21^4))-AP21*44100)/(L21*0.92*2*29.3+0.00000043092*AQ21^3)</f>
        <v>-7.2313727375473897</v>
      </c>
      <c r="AU21">
        <f>0.61365*EXP(17.502*J21/(240.97+J21))</f>
        <v>4.2894047394549535</v>
      </c>
      <c r="AV21">
        <f>AU21*1000/AA21</f>
        <v>48.62941058616935</v>
      </c>
      <c r="AW21">
        <f>(AV21-U21)</f>
        <v>14.694664797595131</v>
      </c>
      <c r="AX21">
        <f>IF(D21,P21,(O21+P21)/2)</f>
        <v>31.003586769104004</v>
      </c>
      <c r="AY21">
        <f>0.61365*EXP(17.502*AX21/(240.97+AX21))</f>
        <v>4.5123010087271318</v>
      </c>
      <c r="AZ21">
        <f>IF(AW21&lt;&gt;0,(1000-(AV21+U21)/2)/AW21*AP21,0)</f>
        <v>1.4007895706265712</v>
      </c>
      <c r="BA21">
        <f>U21*AA21/1000</f>
        <v>2.9932474538177485</v>
      </c>
      <c r="BB21">
        <f>(AY21-BA21)</f>
        <v>1.5190535549093833</v>
      </c>
      <c r="BC21">
        <f>1/(1.6/F21+1.37/N21)</f>
        <v>0.9187131681473325</v>
      </c>
      <c r="BD21">
        <f>G21*AA21*0.001</f>
        <v>34.015835399765692</v>
      </c>
      <c r="BE21">
        <f>G21/S21</f>
        <v>0.97999706717986368</v>
      </c>
      <c r="BF21">
        <f>(1-AP21*AA21/AU21/F21)*100</f>
        <v>78.796055970104817</v>
      </c>
      <c r="BG21">
        <f>(S21-E21/(N21/1.35))</f>
        <v>393.86962027018001</v>
      </c>
      <c r="BH21">
        <f>E21*BF21/100/BG21</f>
        <v>-2.2663114378546345E-3</v>
      </c>
    </row>
    <row r="22" spans="1:60" x14ac:dyDescent="0.35">
      <c r="A22" s="1" t="s">
        <v>0</v>
      </c>
      <c r="B22" s="1" t="s">
        <v>4907</v>
      </c>
      <c r="K22" s="1">
        <v>2.72</v>
      </c>
    </row>
    <row r="23" spans="1:60" x14ac:dyDescent="0.35">
      <c r="A23" s="1" t="s">
        <v>0</v>
      </c>
      <c r="B23" s="1" t="s">
        <v>4906</v>
      </c>
      <c r="K23" s="1">
        <v>2.72</v>
      </c>
    </row>
    <row r="24" spans="1:60" x14ac:dyDescent="0.35">
      <c r="A24" s="1">
        <v>3</v>
      </c>
      <c r="B24" s="1" t="s">
        <v>4905</v>
      </c>
      <c r="C24" s="1">
        <v>849.50000168755651</v>
      </c>
      <c r="D24" s="1">
        <v>0</v>
      </c>
      <c r="E24">
        <f>(R24-S24*(1000-T24)/(1000-U24))*AO24</f>
        <v>-1.0590276891038251</v>
      </c>
      <c r="F24">
        <f>IF(AZ24&lt;&gt;0,1/(1/AZ24-1/N24),0)</f>
        <v>2.0133073008448443</v>
      </c>
      <c r="G24">
        <f>((BC24-AP24/2)*S24-E24)/(BC24+AP24/2)</f>
        <v>385.52866685811676</v>
      </c>
      <c r="H24">
        <f>AP24*1000</f>
        <v>20.885805018782108</v>
      </c>
      <c r="I24">
        <f>(AU24-BA24)</f>
        <v>1.2901585530006581</v>
      </c>
      <c r="J24">
        <f>(P24+AT24*D24)</f>
        <v>30.03801155090332</v>
      </c>
      <c r="K24" s="1"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31.870433807373047</v>
      </c>
      <c r="P24" s="1">
        <v>30.03801155090332</v>
      </c>
      <c r="Q24" s="1">
        <v>32.039352416992188</v>
      </c>
      <c r="R24" s="1">
        <v>399.89779663085938</v>
      </c>
      <c r="S24" s="1">
        <v>393.41619873046875</v>
      </c>
      <c r="T24" s="1">
        <v>15.505892753601074</v>
      </c>
      <c r="U24" s="1">
        <v>33.779769897460938</v>
      </c>
      <c r="V24" s="1">
        <v>28.853855133056641</v>
      </c>
      <c r="W24" s="1">
        <v>62.85845947265625</v>
      </c>
      <c r="X24" s="1">
        <v>300.376220703125</v>
      </c>
      <c r="Y24" s="1">
        <v>50.767097473144531</v>
      </c>
      <c r="Z24" s="1">
        <v>0.12005035579204559</v>
      </c>
      <c r="AA24" s="1">
        <v>88.206703186035156</v>
      </c>
      <c r="AB24" s="1">
        <v>57.245189666748047</v>
      </c>
      <c r="AC24" s="1">
        <v>1.483241081237793</v>
      </c>
      <c r="AD24" s="1">
        <v>5.5559132248163223E-2</v>
      </c>
      <c r="AE24" s="1">
        <v>4.513647872954607E-3</v>
      </c>
      <c r="AF24" s="1">
        <v>5.0683047622442245E-2</v>
      </c>
      <c r="AG24" s="1">
        <v>1.0007943958044052E-2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1.1043243408203123</v>
      </c>
      <c r="AP24">
        <f>(U24-T24)/(1000-U24)*AO24</f>
        <v>2.0885805018782108E-2</v>
      </c>
      <c r="AQ24">
        <f>(P24+273.15)</f>
        <v>303.1880115509033</v>
      </c>
      <c r="AR24">
        <f>(O24+273.15)</f>
        <v>305.02043380737302</v>
      </c>
      <c r="AS24">
        <f>(Y24*AK24+Z24*AL24)*AM24</f>
        <v>8.1227354141458363</v>
      </c>
      <c r="AT24">
        <f>((AS24+0.00000010773*(AR24^4-AQ24^4))-AP24*44100)/(L24*0.92*2*29.3+0.00000043092*AQ24^3)</f>
        <v>-6.9921394798406142</v>
      </c>
      <c r="AU24">
        <f>0.61365*EXP(17.502*J24/(240.97+J24))</f>
        <v>4.2697606900385603</v>
      </c>
      <c r="AV24">
        <f>AU24*1000/AA24</f>
        <v>48.406306276216732</v>
      </c>
      <c r="AW24">
        <f>(AV24-U24)</f>
        <v>14.626536378755794</v>
      </c>
      <c r="AX24">
        <f>IF(D24,P24,(O24+P24)/2)</f>
        <v>30.954222679138184</v>
      </c>
      <c r="AY24">
        <f>0.61365*EXP(17.502*AX24/(240.97+AX24))</f>
        <v>4.4996164871236415</v>
      </c>
      <c r="AZ24">
        <f>IF(AW24&lt;&gt;0,(1000-(AV24+U24)/2)/AW24*AP24,0)</f>
        <v>1.3692608638884503</v>
      </c>
      <c r="BA24">
        <f>U24*AA24/1000</f>
        <v>2.9796021370379022</v>
      </c>
      <c r="BB24">
        <f>(AY24-BA24)</f>
        <v>1.5200143500857393</v>
      </c>
      <c r="BC24">
        <f>1/(1.6/F24+1.37/N24)</f>
        <v>0.89703822652430365</v>
      </c>
      <c r="BD24">
        <f>G24*AA24*0.001</f>
        <v>34.006212687261737</v>
      </c>
      <c r="BE24">
        <f>G24/S24</f>
        <v>0.9799511766475183</v>
      </c>
      <c r="BF24">
        <f>(1-AP24*AA24/AU24/F24)*100</f>
        <v>78.569159377428406</v>
      </c>
      <c r="BG24">
        <f>(S24-E24/(N24/1.35))</f>
        <v>393.75021067813066</v>
      </c>
      <c r="BH24">
        <f>E24*BF24/100/BG24</f>
        <v>-2.1131903687621198E-3</v>
      </c>
    </row>
    <row r="25" spans="1:60" x14ac:dyDescent="0.35">
      <c r="A25" s="1" t="s">
        <v>0</v>
      </c>
      <c r="B25" s="1" t="s">
        <v>4904</v>
      </c>
      <c r="K25" s="1">
        <v>2.72</v>
      </c>
    </row>
    <row r="26" spans="1:60" x14ac:dyDescent="0.35">
      <c r="A26" s="1" t="s">
        <v>0</v>
      </c>
      <c r="B26" s="1" t="s">
        <v>4903</v>
      </c>
      <c r="K26" s="1">
        <v>2.72</v>
      </c>
    </row>
    <row r="27" spans="1:60" x14ac:dyDescent="0.35">
      <c r="A27" s="1">
        <v>4</v>
      </c>
      <c r="B27" s="1" t="s">
        <v>4902</v>
      </c>
      <c r="C27" s="1">
        <v>1055.0000016763806</v>
      </c>
      <c r="D27" s="1">
        <v>0</v>
      </c>
      <c r="E27">
        <f>(R27-S27*(1000-T27)/(1000-U27))*AO27</f>
        <v>-0.17046968616270905</v>
      </c>
      <c r="F27">
        <f>IF(AZ27&lt;&gt;0,1/(1/AZ27-1/N27),0)</f>
        <v>1.9879077400421024</v>
      </c>
      <c r="G27">
        <f>((BC27-AP27/2)*S27-E27)/(BC27+AP27/2)</f>
        <v>384.02372921084583</v>
      </c>
      <c r="H27">
        <f>AP27*1000</f>
        <v>20.605636848790795</v>
      </c>
      <c r="I27">
        <f>(AU27-BA27)</f>
        <v>1.2837494922776962</v>
      </c>
      <c r="J27">
        <f>(P27+AT27*D27)</f>
        <v>30.041854858398438</v>
      </c>
      <c r="K27" s="1"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31.861623764038086</v>
      </c>
      <c r="P27" s="1">
        <v>30.041854858398438</v>
      </c>
      <c r="Q27" s="1">
        <v>32.038463592529297</v>
      </c>
      <c r="R27" s="1">
        <v>400.01217651367188</v>
      </c>
      <c r="S27" s="1">
        <v>392.83575439453125</v>
      </c>
      <c r="T27" s="1">
        <v>15.836376190185547</v>
      </c>
      <c r="U27" s="1">
        <v>33.865650177001953</v>
      </c>
      <c r="V27" s="1">
        <v>29.48133659362793</v>
      </c>
      <c r="W27" s="1">
        <v>63.045017242431641</v>
      </c>
      <c r="X27" s="1">
        <v>300.34072875976563</v>
      </c>
      <c r="Y27" s="1">
        <v>100.61900329589844</v>
      </c>
      <c r="Z27" s="1">
        <v>0.14063253998756409</v>
      </c>
      <c r="AA27" s="1">
        <v>88.200096130371094</v>
      </c>
      <c r="AB27" s="1">
        <v>57.149211883544922</v>
      </c>
      <c r="AC27" s="1">
        <v>1.4771459102630615</v>
      </c>
      <c r="AD27" s="1">
        <v>7.4115164577960968E-2</v>
      </c>
      <c r="AE27" s="1">
        <v>2.4931398220360279E-3</v>
      </c>
      <c r="AF27" s="1">
        <v>2.5743810459971428E-2</v>
      </c>
      <c r="AG27" s="1">
        <v>1.4490405097603798E-2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1.1041938557344322</v>
      </c>
      <c r="AP27">
        <f>(U27-T27)/(1000-U27)*AO27</f>
        <v>2.0605636848790795E-2</v>
      </c>
      <c r="AQ27">
        <f>(P27+273.15)</f>
        <v>303.19185485839841</v>
      </c>
      <c r="AR27">
        <f>(O27+273.15)</f>
        <v>305.01162376403806</v>
      </c>
      <c r="AS27">
        <f>(Y27*AK27+Z27*AL27)*AM27</f>
        <v>16.099040167502153</v>
      </c>
      <c r="AT27">
        <f>((AS27+0.00000010773*(AR27^4-AQ27^4))-AP27*44100)/(L27*0.92*2*29.3+0.00000043092*AQ27^3)</f>
        <v>-6.8337217887191724</v>
      </c>
      <c r="AU27">
        <f>0.61365*EXP(17.502*J27/(240.97+J27))</f>
        <v>4.2707030934067873</v>
      </c>
      <c r="AV27">
        <f>AU27*1000/AA27</f>
        <v>48.420617218989626</v>
      </c>
      <c r="AW27">
        <f>(AV27-U27)</f>
        <v>14.554967041987673</v>
      </c>
      <c r="AX27">
        <f>IF(D27,P27,(O27+P27)/2)</f>
        <v>30.951739311218262</v>
      </c>
      <c r="AY27">
        <f>0.61365*EXP(17.502*AX27/(240.97+AX27))</f>
        <v>4.4989791860639681</v>
      </c>
      <c r="AZ27">
        <f>IF(AW27&lt;&gt;0,(1000-(AV27+U27)/2)/AW27*AP27,0)</f>
        <v>1.3574648654299151</v>
      </c>
      <c r="BA27">
        <f>U27*AA27/1000</f>
        <v>2.9869536011290911</v>
      </c>
      <c r="BB27">
        <f>(AY27-BA27)</f>
        <v>1.5120255849348769</v>
      </c>
      <c r="BC27">
        <f>1/(1.6/F27+1.37/N27)</f>
        <v>0.88894123103458467</v>
      </c>
      <c r="BD27">
        <f>G27*AA27*0.001</f>
        <v>33.870929832740202</v>
      </c>
      <c r="BE27">
        <f>G27/S27</f>
        <v>0.97756816917730105</v>
      </c>
      <c r="BF27">
        <f>(1-AP27*AA27/AU27/F27)*100</f>
        <v>78.592818273139059</v>
      </c>
      <c r="BG27">
        <f>(S27-E27/(N27/1.35))</f>
        <v>392.88951966665621</v>
      </c>
      <c r="BH27">
        <f>E27*BF27/100/BG27</f>
        <v>-3.4100408371880213E-4</v>
      </c>
    </row>
    <row r="28" spans="1:60" x14ac:dyDescent="0.35">
      <c r="A28" s="1" t="s">
        <v>0</v>
      </c>
      <c r="B28" s="1" t="s">
        <v>4901</v>
      </c>
      <c r="K28" s="1">
        <v>2.72</v>
      </c>
    </row>
    <row r="29" spans="1:60" x14ac:dyDescent="0.35">
      <c r="A29" s="1" t="s">
        <v>0</v>
      </c>
      <c r="B29" s="1" t="s">
        <v>4900</v>
      </c>
      <c r="K29" s="1">
        <v>2.72</v>
      </c>
    </row>
    <row r="30" spans="1:60" x14ac:dyDescent="0.35">
      <c r="A30" s="1">
        <v>5</v>
      </c>
      <c r="B30" s="1" t="s">
        <v>4899</v>
      </c>
      <c r="C30" s="1">
        <v>1260.5000016875565</v>
      </c>
      <c r="D30" s="1">
        <v>0</v>
      </c>
      <c r="E30">
        <f>(R30-S30*(1000-T30)/(1000-U30))*AO30</f>
        <v>0.15771894841304898</v>
      </c>
      <c r="F30">
        <f>IF(AZ30&lt;&gt;0,1/(1/AZ30-1/N30),0)</f>
        <v>1.9723827583176978</v>
      </c>
      <c r="G30">
        <f>((BC30-AP30/2)*S30-E30)/(BC30+AP30/2)</f>
        <v>383.4941065884322</v>
      </c>
      <c r="H30">
        <f>AP30*1000</f>
        <v>20.441669717841481</v>
      </c>
      <c r="I30">
        <f>(AU30-BA30)</f>
        <v>1.2801579337150089</v>
      </c>
      <c r="J30">
        <f>(P30+AT30*D30)</f>
        <v>30.084850311279297</v>
      </c>
      <c r="K30" s="1"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31.871889114379883</v>
      </c>
      <c r="P30" s="1">
        <v>30.084850311279297</v>
      </c>
      <c r="Q30" s="1">
        <v>32.047401428222656</v>
      </c>
      <c r="R30" s="1">
        <v>400.05792236328125</v>
      </c>
      <c r="S30" s="1">
        <v>392.64666748046875</v>
      </c>
      <c r="T30" s="1">
        <v>16.145431518554688</v>
      </c>
      <c r="U30" s="1">
        <v>34.026920318603516</v>
      </c>
      <c r="V30" s="1">
        <v>30.038425445556641</v>
      </c>
      <c r="W30" s="1">
        <v>63.306770324707031</v>
      </c>
      <c r="X30" s="1">
        <v>300.36312866210938</v>
      </c>
      <c r="Y30" s="1">
        <v>150.37062072753906</v>
      </c>
      <c r="Z30" s="1">
        <v>6.8601116538047791E-2</v>
      </c>
      <c r="AA30" s="1">
        <v>88.197822570800781</v>
      </c>
      <c r="AB30" s="1">
        <v>57.226276397705078</v>
      </c>
      <c r="AC30" s="1">
        <v>1.4767749309539795</v>
      </c>
      <c r="AD30" s="1">
        <v>4.9001533538103104E-2</v>
      </c>
      <c r="AE30" s="1">
        <v>6.7154532298445702E-3</v>
      </c>
      <c r="AF30" s="1">
        <v>0.10270074754953384</v>
      </c>
      <c r="AG30" s="1">
        <v>1.3131816871464252E-2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1.1042762083165782</v>
      </c>
      <c r="AP30">
        <f>(U30-T30)/(1000-U30)*AO30</f>
        <v>2.044166971784148E-2</v>
      </c>
      <c r="AQ30">
        <f>(P30+273.15)</f>
        <v>303.23485031127927</v>
      </c>
      <c r="AR30">
        <f>(O30+273.15)</f>
        <v>305.02188911437986</v>
      </c>
      <c r="AS30">
        <f>(Y30*AK30+Z30*AL30)*AM30</f>
        <v>24.059298778639004</v>
      </c>
      <c r="AT30">
        <f>((AS30+0.00000010773*(AR30^4-AQ30^4))-AP30*44100)/(L30*0.92*2*29.3+0.00000043092*AQ30^3)</f>
        <v>-6.7172728714318399</v>
      </c>
      <c r="AU30">
        <f>0.61365*EXP(17.502*J30/(240.97+J30))</f>
        <v>4.2812582146059777</v>
      </c>
      <c r="AV30">
        <f>AU30*1000/AA30</f>
        <v>48.541540933952177</v>
      </c>
      <c r="AW30">
        <f>(AV30-U30)</f>
        <v>14.514620615348662</v>
      </c>
      <c r="AX30">
        <f>IF(D30,P30,(O30+P30)/2)</f>
        <v>30.97836971282959</v>
      </c>
      <c r="AY30">
        <f>0.61365*EXP(17.502*AX30/(240.97+AX30))</f>
        <v>4.5058173862590847</v>
      </c>
      <c r="AZ30">
        <f>IF(AW30&lt;&gt;0,(1000-(AV30+U30)/2)/AW30*AP30,0)</f>
        <v>1.350207603090916</v>
      </c>
      <c r="BA30">
        <f>U30*AA30/1000</f>
        <v>3.0011002808909688</v>
      </c>
      <c r="BB30">
        <f>(AY30-BA30)</f>
        <v>1.5047171053681159</v>
      </c>
      <c r="BC30">
        <f>1/(1.6/F30+1.37/N30)</f>
        <v>0.88396304847156337</v>
      </c>
      <c r="BD30">
        <f>G30*AA30*0.001</f>
        <v>33.823345169834305</v>
      </c>
      <c r="BE30">
        <f>G30/S30</f>
        <v>0.97669008385893963</v>
      </c>
      <c r="BF30">
        <f>(1-AP30*AA30/AU30/F30)*100</f>
        <v>78.649324950373952</v>
      </c>
      <c r="BG30">
        <f>(S30-E30/(N30/1.35))</f>
        <v>392.59692372618861</v>
      </c>
      <c r="BH30">
        <f>E30*BF30/100/BG30</f>
        <v>3.1595990887642555E-4</v>
      </c>
    </row>
    <row r="31" spans="1:60" x14ac:dyDescent="0.35">
      <c r="A31" s="1" t="s">
        <v>0</v>
      </c>
      <c r="B31" s="1" t="s">
        <v>4898</v>
      </c>
      <c r="K31" s="1">
        <v>2.72</v>
      </c>
    </row>
    <row r="32" spans="1:60" x14ac:dyDescent="0.35">
      <c r="A32" s="1" t="s">
        <v>0</v>
      </c>
      <c r="B32" s="1" t="s">
        <v>4897</v>
      </c>
      <c r="K32" s="1">
        <v>2.72</v>
      </c>
    </row>
    <row r="33" spans="1:60" x14ac:dyDescent="0.35">
      <c r="A33" s="1">
        <v>6</v>
      </c>
      <c r="B33" s="1" t="s">
        <v>4896</v>
      </c>
      <c r="C33" s="1">
        <v>1466.5000016875565</v>
      </c>
      <c r="D33" s="1">
        <v>0</v>
      </c>
      <c r="E33">
        <f>(R33-S33*(1000-T33)/(1000-U33))*AO33</f>
        <v>0.73391183007861749</v>
      </c>
      <c r="F33">
        <f>IF(AZ33&lt;&gt;0,1/(1/AZ33-1/N33),0)</f>
        <v>1.9577179106526206</v>
      </c>
      <c r="G33">
        <f>((BC33-AP33/2)*S33-E33)/(BC33+AP33/2)</f>
        <v>382.32492684352661</v>
      </c>
      <c r="H33">
        <f>AP33*1000</f>
        <v>20.438967786089396</v>
      </c>
      <c r="I33">
        <f>(AU33-BA33)</f>
        <v>1.2860978996240684</v>
      </c>
      <c r="J33">
        <f>(P33+AT33*D33)</f>
        <v>30.21342658996582</v>
      </c>
      <c r="K33" s="1"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31.900173187255859</v>
      </c>
      <c r="P33" s="1">
        <v>30.21342658996582</v>
      </c>
      <c r="Q33" s="1">
        <v>32.069957733154297</v>
      </c>
      <c r="R33" s="1">
        <v>400.08602905273438</v>
      </c>
      <c r="S33" s="1">
        <v>392.16156005859375</v>
      </c>
      <c r="T33" s="1">
        <v>16.442636489868164</v>
      </c>
      <c r="U33" s="1">
        <v>34.319438934326172</v>
      </c>
      <c r="V33" s="1">
        <v>30.54200553894043</v>
      </c>
      <c r="W33" s="1">
        <v>63.747959136962891</v>
      </c>
      <c r="X33" s="1">
        <v>300.31118774414063</v>
      </c>
      <c r="Y33" s="1">
        <v>300.9627685546875</v>
      </c>
      <c r="Z33" s="1">
        <v>9.2613473534584045E-2</v>
      </c>
      <c r="AA33" s="1">
        <v>88.196685791015625</v>
      </c>
      <c r="AB33" s="1">
        <v>57.235027313232422</v>
      </c>
      <c r="AC33" s="1">
        <v>1.4769315719604492</v>
      </c>
      <c r="AD33" s="1">
        <v>4.0171284228563309E-2</v>
      </c>
      <c r="AE33" s="1">
        <v>8.2387477159500122E-3</v>
      </c>
      <c r="AF33" s="1">
        <v>4.5704301446676254E-2</v>
      </c>
      <c r="AG33" s="1">
        <v>1.5798294916749001E-2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1.1040852490593402</v>
      </c>
      <c r="AP33">
        <f>(U33-T33)/(1000-U33)*AO33</f>
        <v>2.0438967786089397E-2</v>
      </c>
      <c r="AQ33">
        <f>(P33+273.15)</f>
        <v>303.3634265899658</v>
      </c>
      <c r="AR33">
        <f>(O33+273.15)</f>
        <v>305.05017318725584</v>
      </c>
      <c r="AS33">
        <f>(Y33*AK33+Z33*AL33)*AM33</f>
        <v>48.154041892423265</v>
      </c>
      <c r="AT33">
        <f>((AS33+0.00000010773*(AR33^4-AQ33^4))-AP33*44100)/(L33*0.92*2*29.3+0.00000043092*AQ33^3)</f>
        <v>-6.5358398446495984</v>
      </c>
      <c r="AU33">
        <f>0.61365*EXP(17.502*J33/(240.97+J33))</f>
        <v>4.312958671838782</v>
      </c>
      <c r="AV33">
        <f>AU33*1000/AA33</f>
        <v>48.901595713680798</v>
      </c>
      <c r="AW33">
        <f>(AV33-U33)</f>
        <v>14.582156779354627</v>
      </c>
      <c r="AX33">
        <f>IF(D33,P33,(O33+P33)/2)</f>
        <v>31.05679988861084</v>
      </c>
      <c r="AY33">
        <f>0.61365*EXP(17.502*AX33/(240.97+AX33))</f>
        <v>4.5260094438521996</v>
      </c>
      <c r="AZ33">
        <f>IF(AW33&lt;&gt;0,(1000-(AV33+U33)/2)/AW33*AP33,0)</f>
        <v>1.3433192400368994</v>
      </c>
      <c r="BA33">
        <f>U33*AA33/1000</f>
        <v>3.0268607722147136</v>
      </c>
      <c r="BB33">
        <f>(AY33-BA33)</f>
        <v>1.499148671637486</v>
      </c>
      <c r="BC33">
        <f>1/(1.6/F33+1.37/N33)</f>
        <v>0.87924026638586417</v>
      </c>
      <c r="BD33">
        <f>G33*AA33*0.001</f>
        <v>33.719791442891555</v>
      </c>
      <c r="BE33">
        <f>G33/S33</f>
        <v>0.97491688575086899</v>
      </c>
      <c r="BF33">
        <f>(1-AP33*AA33/AU33/F33)*100</f>
        <v>78.650593116981099</v>
      </c>
      <c r="BG33">
        <f>(S33-E33/(N33/1.35))</f>
        <v>391.93008799955425</v>
      </c>
      <c r="BH33">
        <f>E33*BF33/100/BG33</f>
        <v>1.472777990224572E-3</v>
      </c>
    </row>
    <row r="34" spans="1:60" x14ac:dyDescent="0.35">
      <c r="A34" s="1" t="s">
        <v>0</v>
      </c>
      <c r="B34" s="1" t="s">
        <v>4895</v>
      </c>
      <c r="K34" s="1">
        <v>2.72</v>
      </c>
    </row>
    <row r="35" spans="1:60" x14ac:dyDescent="0.35">
      <c r="A35" s="1" t="s">
        <v>0</v>
      </c>
      <c r="B35" s="1" t="s">
        <v>4894</v>
      </c>
      <c r="K35" s="1">
        <v>2.72</v>
      </c>
    </row>
    <row r="36" spans="1:60" x14ac:dyDescent="0.35">
      <c r="A36" s="1">
        <v>7</v>
      </c>
      <c r="B36" s="1" t="s">
        <v>4893</v>
      </c>
      <c r="C36" s="1">
        <v>1672.5000016875565</v>
      </c>
      <c r="D36" s="1">
        <v>0</v>
      </c>
      <c r="E36">
        <f>(R36-S36*(1000-T36)/(1000-U36))*AO36</f>
        <v>1.3094130790163352</v>
      </c>
      <c r="F36">
        <f>IF(AZ36&lt;&gt;0,1/(1/AZ36-1/N36),0)</f>
        <v>1.952532663034205</v>
      </c>
      <c r="G36">
        <f>((BC36-AP36/2)*S36-E36)/(BC36+AP36/2)</f>
        <v>380.79764346229916</v>
      </c>
      <c r="H36">
        <f>AP36*1000</f>
        <v>20.587935516204993</v>
      </c>
      <c r="I36">
        <f>(AU36-BA36)</f>
        <v>1.2971868410919689</v>
      </c>
      <c r="J36">
        <f>(P36+AT36*D36)</f>
        <v>30.404844284057617</v>
      </c>
      <c r="K36" s="1"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31.947795867919922</v>
      </c>
      <c r="P36" s="1">
        <v>30.404844284057617</v>
      </c>
      <c r="Q36" s="1">
        <v>32.104820251464844</v>
      </c>
      <c r="R36" s="1">
        <v>399.82925415039063</v>
      </c>
      <c r="S36" s="1">
        <v>391.34710693359375</v>
      </c>
      <c r="T36" s="1">
        <v>16.736467361450195</v>
      </c>
      <c r="U36" s="1">
        <v>34.733104705810547</v>
      </c>
      <c r="V36" s="1">
        <v>31.004062652587891</v>
      </c>
      <c r="W36" s="1">
        <v>64.342575073242188</v>
      </c>
      <c r="X36" s="1">
        <v>300.35699462890625</v>
      </c>
      <c r="Y36" s="1">
        <v>499.50128173828125</v>
      </c>
      <c r="Z36" s="1">
        <v>2.8584014624357224E-2</v>
      </c>
      <c r="AA36" s="1">
        <v>88.196685791015625</v>
      </c>
      <c r="AB36" s="1">
        <v>57.228923797607422</v>
      </c>
      <c r="AC36" s="1">
        <v>1.4863307476043701</v>
      </c>
      <c r="AD36" s="1">
        <v>6.8912580609321594E-2</v>
      </c>
      <c r="AE36" s="1">
        <v>7.8243538737297058E-3</v>
      </c>
      <c r="AF36" s="1">
        <v>4.0563724935054779E-2</v>
      </c>
      <c r="AG36" s="1">
        <v>1.1707773432135582E-2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1.1042536567239198</v>
      </c>
      <c r="AP36">
        <f>(U36-T36)/(1000-U36)*AO36</f>
        <v>2.0587935516204994E-2</v>
      </c>
      <c r="AQ36">
        <f>(P36+273.15)</f>
        <v>303.55484428405759</v>
      </c>
      <c r="AR36">
        <f>(O36+273.15)</f>
        <v>305.0977958679199</v>
      </c>
      <c r="AS36">
        <f>(Y36*AK36+Z36*AL36)*AM36</f>
        <v>79.920203291769212</v>
      </c>
      <c r="AT36">
        <f>((AS36+0.00000010773*(AR36^4-AQ36^4))-AP36*44100)/(L36*0.92*2*29.3+0.00000043092*AQ36^3)</f>
        <v>-6.3504641017834782</v>
      </c>
      <c r="AU36">
        <f>0.61365*EXP(17.502*J36/(240.97+J36))</f>
        <v>4.3605315633767878</v>
      </c>
      <c r="AV36">
        <f>AU36*1000/AA36</f>
        <v>49.440991169545562</v>
      </c>
      <c r="AW36">
        <f>(AV36-U36)</f>
        <v>14.707886463735015</v>
      </c>
      <c r="AX36">
        <f>IF(D36,P36,(O36+P36)/2)</f>
        <v>31.17632007598877</v>
      </c>
      <c r="AY36">
        <f>0.61365*EXP(17.502*AX36/(240.97+AX36))</f>
        <v>4.5569318012280666</v>
      </c>
      <c r="AZ36">
        <f>IF(AW36&lt;&gt;0,(1000-(AV36+U36)/2)/AW36*AP36,0)</f>
        <v>1.340875871990411</v>
      </c>
      <c r="BA36">
        <f>U36*AA36/1000</f>
        <v>3.0633447222848189</v>
      </c>
      <c r="BB36">
        <f>(AY36-BA36)</f>
        <v>1.4935870789432477</v>
      </c>
      <c r="BC36">
        <f>1/(1.6/F36+1.37/N36)</f>
        <v>0.87756560031423847</v>
      </c>
      <c r="BD36">
        <f>G36*AA36*0.001</f>
        <v>33.585090110403598</v>
      </c>
      <c r="BE36">
        <f>G36/S36</f>
        <v>0.97304320567499514</v>
      </c>
      <c r="BF36">
        <f>(1-AP36*AA36/AU36/F36)*100</f>
        <v>78.673120118493173</v>
      </c>
      <c r="BG36">
        <f>(S36-E36/(N36/1.35))</f>
        <v>390.93412470724013</v>
      </c>
      <c r="BH36">
        <f>E36*BF36/100/BG36</f>
        <v>2.6351143566022456E-3</v>
      </c>
    </row>
    <row r="37" spans="1:60" x14ac:dyDescent="0.35">
      <c r="A37" s="1" t="s">
        <v>0</v>
      </c>
      <c r="B37" s="1" t="s">
        <v>4892</v>
      </c>
      <c r="K37" s="1">
        <v>2.72</v>
      </c>
    </row>
    <row r="38" spans="1:60" x14ac:dyDescent="0.35">
      <c r="A38" s="1" t="s">
        <v>0</v>
      </c>
      <c r="B38" s="1" t="s">
        <v>4891</v>
      </c>
      <c r="K38" s="1">
        <v>2.72</v>
      </c>
    </row>
    <row r="39" spans="1:60" x14ac:dyDescent="0.35">
      <c r="A39" s="1">
        <v>8</v>
      </c>
      <c r="B39" s="1" t="s">
        <v>4890</v>
      </c>
      <c r="C39" s="1">
        <v>1877.5000016875565</v>
      </c>
      <c r="D39" s="1">
        <v>0</v>
      </c>
      <c r="E39">
        <f>(R39-S39*(1000-T39)/(1000-U39))*AO39</f>
        <v>1.5782604948447423</v>
      </c>
      <c r="F39">
        <f>IF(AZ39&lt;&gt;0,1/(1/AZ39-1/N39),0)</f>
        <v>1.9613470726588487</v>
      </c>
      <c r="G39">
        <f>((BC39-AP39/2)*S39-E39)/(BC39+AP39/2)</f>
        <v>380.17682459509911</v>
      </c>
      <c r="H39">
        <f>AP39*1000</f>
        <v>20.898202922870414</v>
      </c>
      <c r="I39">
        <f>(AU39-BA39)</f>
        <v>1.3118549425640227</v>
      </c>
      <c r="J39">
        <f>(P39+AT39*D39)</f>
        <v>30.652011871337891</v>
      </c>
      <c r="K39" s="1"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32.013198852539063</v>
      </c>
      <c r="P39" s="1">
        <v>30.652011871337891</v>
      </c>
      <c r="Q39" s="1">
        <v>32.155147552490234</v>
      </c>
      <c r="R39" s="1">
        <v>399.95559692382813</v>
      </c>
      <c r="S39" s="1">
        <v>391.12359619140625</v>
      </c>
      <c r="T39" s="1">
        <v>17.011026382446289</v>
      </c>
      <c r="U39" s="1">
        <v>35.27008056640625</v>
      </c>
      <c r="V39" s="1">
        <v>31.396999359130859</v>
      </c>
      <c r="W39" s="1">
        <v>65.097457885742188</v>
      </c>
      <c r="X39" s="1">
        <v>300.33456420898438</v>
      </c>
      <c r="Y39" s="1">
        <v>750.1768798828125</v>
      </c>
      <c r="Z39" s="1">
        <v>3.2013777643442154E-2</v>
      </c>
      <c r="AA39" s="1">
        <v>88.198860168457031</v>
      </c>
      <c r="AB39" s="1">
        <v>57.257804870605469</v>
      </c>
      <c r="AC39" s="1">
        <v>1.4854985475540161</v>
      </c>
      <c r="AD39" s="1">
        <v>5.1925476640462875E-2</v>
      </c>
      <c r="AE39" s="1">
        <v>5.3331521339714527E-3</v>
      </c>
      <c r="AF39" s="1">
        <v>5.9140812605619431E-2</v>
      </c>
      <c r="AG39" s="1">
        <v>1.4011511579155922E-2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1.1041711919447952</v>
      </c>
      <c r="AP39">
        <f>(U39-T39)/(1000-U39)*AO39</f>
        <v>2.0898202922870413E-2</v>
      </c>
      <c r="AQ39">
        <f>(P39+273.15)</f>
        <v>303.80201187133787</v>
      </c>
      <c r="AR39">
        <f>(O39+273.15)</f>
        <v>305.16319885253904</v>
      </c>
      <c r="AS39">
        <f>(Y39*AK39+Z39*AL39)*AM39</f>
        <v>120.02829809840841</v>
      </c>
      <c r="AT39">
        <f>((AS39+0.00000010773*(AR39^4-AQ39^4))-AP39*44100)/(L39*0.92*2*29.3+0.00000043092*AQ39^3)</f>
        <v>-6.1587999628539976</v>
      </c>
      <c r="AU39">
        <f>0.61365*EXP(17.502*J39/(240.97+J39))</f>
        <v>4.4226358465707012</v>
      </c>
      <c r="AV39">
        <f>AU39*1000/AA39</f>
        <v>50.143911589374355</v>
      </c>
      <c r="AW39">
        <f>(AV39-U39)</f>
        <v>14.873831022968105</v>
      </c>
      <c r="AX39">
        <f>IF(D39,P39,(O39+P39)/2)</f>
        <v>31.332605361938477</v>
      </c>
      <c r="AY39">
        <f>0.61365*EXP(17.502*AX39/(240.97+AX39))</f>
        <v>4.5976435568820486</v>
      </c>
      <c r="AZ39">
        <f>IF(AW39&lt;&gt;0,(1000-(AV39+U39)/2)/AW39*AP39,0)</f>
        <v>1.3450269417284431</v>
      </c>
      <c r="BA39">
        <f>U39*AA39/1000</f>
        <v>3.1107809040066785</v>
      </c>
      <c r="BB39">
        <f>(AY39-BA39)</f>
        <v>1.4868626528753701</v>
      </c>
      <c r="BC39">
        <f>1/(1.6/F39+1.37/N39)</f>
        <v>0.88041088316320049</v>
      </c>
      <c r="BD39">
        <f>G39*AA39*0.001</f>
        <v>33.531162591751162</v>
      </c>
      <c r="BE39">
        <f>G39/S39</f>
        <v>0.97201198878589246</v>
      </c>
      <c r="BF39">
        <f>(1-AP39*AA39/AU39/F39)*100</f>
        <v>78.751108388912982</v>
      </c>
      <c r="BG39">
        <f>(S39-E39/(N39/1.35))</f>
        <v>390.62582085727212</v>
      </c>
      <c r="BH39">
        <f>E39*BF39/100/BG39</f>
        <v>3.1818112541226779E-3</v>
      </c>
    </row>
    <row r="40" spans="1:60" x14ac:dyDescent="0.35">
      <c r="A40" s="1" t="s">
        <v>0</v>
      </c>
      <c r="B40" s="1" t="s">
        <v>4889</v>
      </c>
      <c r="K40" s="1">
        <v>2.72</v>
      </c>
    </row>
    <row r="41" spans="1:60" x14ac:dyDescent="0.35">
      <c r="A41" s="1" t="s">
        <v>0</v>
      </c>
      <c r="B41" s="1" t="s">
        <v>4888</v>
      </c>
      <c r="K41" s="1">
        <v>2.72</v>
      </c>
    </row>
    <row r="42" spans="1:60" x14ac:dyDescent="0.35">
      <c r="A42" s="1">
        <v>9</v>
      </c>
      <c r="B42" s="1" t="s">
        <v>4887</v>
      </c>
      <c r="C42" s="1">
        <v>2084.0000016763806</v>
      </c>
      <c r="D42" s="1">
        <v>0</v>
      </c>
      <c r="E42">
        <f>(R42-S42*(1000-T42)/(1000-U42))*AO42</f>
        <v>1.7358736934828494</v>
      </c>
      <c r="F42">
        <f>IF(AZ42&lt;&gt;0,1/(1/AZ42-1/N42),0)</f>
        <v>1.9996606061074738</v>
      </c>
      <c r="G42">
        <f>((BC42-AP42/2)*S42-E42)/(BC42+AP42/2)</f>
        <v>379.67343706146158</v>
      </c>
      <c r="H42">
        <f>AP42*1000</f>
        <v>21.319086993321349</v>
      </c>
      <c r="I42">
        <f>(AU42-BA42)</f>
        <v>1.3198378916981013</v>
      </c>
      <c r="J42">
        <f>(P42+AT42*D42)</f>
        <v>30.901134490966797</v>
      </c>
      <c r="K42" s="1"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32.096725463867188</v>
      </c>
      <c r="P42" s="1">
        <v>30.901134490966797</v>
      </c>
      <c r="Q42" s="1">
        <v>32.221317291259766</v>
      </c>
      <c r="R42" s="1">
        <v>399.93450927734375</v>
      </c>
      <c r="S42" s="1">
        <v>390.81829833984375</v>
      </c>
      <c r="T42" s="1">
        <v>17.284965515136719</v>
      </c>
      <c r="U42" s="1">
        <v>35.896141052246094</v>
      </c>
      <c r="V42" s="1">
        <v>31.753932952880859</v>
      </c>
      <c r="W42" s="1">
        <v>65.944221496582031</v>
      </c>
      <c r="X42" s="1">
        <v>300.39141845703125</v>
      </c>
      <c r="Y42" s="1">
        <v>1001.1783447265625</v>
      </c>
      <c r="Z42" s="1">
        <v>0.13034257292747498</v>
      </c>
      <c r="AA42" s="1">
        <v>88.203681945800781</v>
      </c>
      <c r="AB42" s="1">
        <v>57.259796142578125</v>
      </c>
      <c r="AC42" s="1">
        <v>1.4897230863571167</v>
      </c>
      <c r="AD42" s="1">
        <v>3.8387663662433624E-2</v>
      </c>
      <c r="AE42" s="1">
        <v>6.1759543605148792E-3</v>
      </c>
      <c r="AF42" s="1">
        <v>1.9178431481122971E-2</v>
      </c>
      <c r="AG42" s="1">
        <v>1.3627739623188972E-2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1.1043802149155557</v>
      </c>
      <c r="AP42">
        <f>(U42-T42)/(1000-U42)*AO42</f>
        <v>2.131908699332135E-2</v>
      </c>
      <c r="AQ42">
        <f>(P42+273.15)</f>
        <v>304.05113449096677</v>
      </c>
      <c r="AR42">
        <f>(O42+273.15)</f>
        <v>305.24672546386716</v>
      </c>
      <c r="AS42">
        <f>(Y42*AK42+Z42*AL42)*AM42</f>
        <v>160.18853157575722</v>
      </c>
      <c r="AT42">
        <f>((AS42+0.00000010773*(AR42^4-AQ42^4))-AP42*44100)/(L42*0.92*2*29.3+0.00000043092*AQ42^3)</f>
        <v>-6.0035613425119552</v>
      </c>
      <c r="AU42">
        <f>0.61365*EXP(17.502*J42/(240.97+J42))</f>
        <v>4.4860097001520183</v>
      </c>
      <c r="AV42">
        <f>AU42*1000/AA42</f>
        <v>50.859664825654015</v>
      </c>
      <c r="AW42">
        <f>(AV42-U42)</f>
        <v>14.963523773407921</v>
      </c>
      <c r="AX42">
        <f>IF(D42,P42,(O42+P42)/2)</f>
        <v>31.498929977416992</v>
      </c>
      <c r="AY42">
        <f>0.61365*EXP(17.502*AX42/(240.97+AX42))</f>
        <v>4.6413180965572538</v>
      </c>
      <c r="AZ42">
        <f>IF(AW42&lt;&gt;0,(1000-(AV42+U42)/2)/AW42*AP42,0)</f>
        <v>1.3629349620990545</v>
      </c>
      <c r="BA42">
        <f>U42*AA42/1000</f>
        <v>3.166171808453917</v>
      </c>
      <c r="BB42">
        <f>(AY42-BA42)</f>
        <v>1.4751462881033368</v>
      </c>
      <c r="BC42">
        <f>1/(1.6/F42+1.37/N42)</f>
        <v>0.89269517244766095</v>
      </c>
      <c r="BD42">
        <f>G42*AA42*0.001</f>
        <v>33.48859508583817</v>
      </c>
      <c r="BE42">
        <f>G42/S42</f>
        <v>0.97148326645470695</v>
      </c>
      <c r="BF42">
        <f>(1-AP42*AA42/AU42/F42)*100</f>
        <v>79.037705552714357</v>
      </c>
      <c r="BG42">
        <f>(S42-E42/(N42/1.35))</f>
        <v>390.27081260437069</v>
      </c>
      <c r="BH42">
        <f>E42*BF42/100/BG42</f>
        <v>3.5154940987422354E-3</v>
      </c>
    </row>
    <row r="43" spans="1:60" x14ac:dyDescent="0.35">
      <c r="A43" s="1" t="s">
        <v>0</v>
      </c>
      <c r="B43" s="1" t="s">
        <v>4886</v>
      </c>
      <c r="K43" s="1">
        <v>2.72</v>
      </c>
    </row>
    <row r="44" spans="1:60" x14ac:dyDescent="0.35">
      <c r="A44" s="1" t="s">
        <v>0</v>
      </c>
      <c r="B44" s="1" t="s">
        <v>4885</v>
      </c>
      <c r="K44" s="1">
        <v>2.72</v>
      </c>
    </row>
    <row r="45" spans="1:60" x14ac:dyDescent="0.35">
      <c r="A45" s="1">
        <v>10</v>
      </c>
      <c r="B45" s="1" t="s">
        <v>4884</v>
      </c>
      <c r="C45" s="1">
        <v>2290.0000016763806</v>
      </c>
      <c r="D45" s="1">
        <v>0</v>
      </c>
      <c r="E45">
        <f>(R45-S45*(1000-T45)/(1000-U45))*AO45</f>
        <v>2.0416590580441345</v>
      </c>
      <c r="F45">
        <f>IF(AZ45&lt;&gt;0,1/(1/AZ45-1/N45),0)</f>
        <v>2.0388561897877824</v>
      </c>
      <c r="G45">
        <f>((BC45-AP45/2)*S45-E45)/(BC45+AP45/2)</f>
        <v>378.98483574790993</v>
      </c>
      <c r="H45">
        <f>AP45*1000</f>
        <v>21.728976611291291</v>
      </c>
      <c r="I45">
        <f>(AU45-BA45)</f>
        <v>1.326896393964224</v>
      </c>
      <c r="J45">
        <f>(P45+AT45*D45)</f>
        <v>31.136554718017578</v>
      </c>
      <c r="K45" s="1"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32.181926727294922</v>
      </c>
      <c r="P45" s="1">
        <v>31.136554718017578</v>
      </c>
      <c r="Q45" s="1">
        <v>32.291534423828125</v>
      </c>
      <c r="R45" s="1">
        <v>400.00881958007813</v>
      </c>
      <c r="S45" s="1">
        <v>390.47659301757813</v>
      </c>
      <c r="T45" s="1">
        <v>17.539108276367188</v>
      </c>
      <c r="U45" s="1">
        <v>36.497867584228516</v>
      </c>
      <c r="V45" s="1">
        <v>32.070747375488281</v>
      </c>
      <c r="W45" s="1">
        <v>66.73736572265625</v>
      </c>
      <c r="X45" s="1">
        <v>300.36611938476563</v>
      </c>
      <c r="Y45" s="1">
        <v>1250.6383056640625</v>
      </c>
      <c r="Z45" s="1">
        <v>1.8293248489499092E-2</v>
      </c>
      <c r="AA45" s="1">
        <v>88.216850280761719</v>
      </c>
      <c r="AB45" s="1">
        <v>57.285655975341797</v>
      </c>
      <c r="AC45" s="1">
        <v>1.4898329973220825</v>
      </c>
      <c r="AD45" s="1">
        <v>4.2920436710119247E-2</v>
      </c>
      <c r="AE45" s="1">
        <v>2.4732779711484909E-3</v>
      </c>
      <c r="AF45" s="1">
        <v>5.3137961775064468E-2</v>
      </c>
      <c r="AG45" s="1">
        <v>1.1719781905412674E-2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1.1042872036204616</v>
      </c>
      <c r="AP45">
        <f>(U45-T45)/(1000-U45)*AO45</f>
        <v>2.1728976611291292E-2</v>
      </c>
      <c r="AQ45">
        <f>(P45+273.15)</f>
        <v>304.28655471801756</v>
      </c>
      <c r="AR45">
        <f>(O45+273.15)</f>
        <v>305.3319267272949</v>
      </c>
      <c r="AS45">
        <f>(Y45*AK45+Z45*AL45)*AM45</f>
        <v>200.10212443361888</v>
      </c>
      <c r="AT45">
        <f>((AS45+0.00000010773*(AR45^4-AQ45^4))-AP45*44100)/(L45*0.92*2*29.3+0.00000043092*AQ45^3)</f>
        <v>-5.8451859686461152</v>
      </c>
      <c r="AU45">
        <f>0.61365*EXP(17.502*J45/(240.97+J45))</f>
        <v>4.5466233142091772</v>
      </c>
      <c r="AV45">
        <f>AU45*1000/AA45</f>
        <v>51.539170801711357</v>
      </c>
      <c r="AW45">
        <f>(AV45-U45)</f>
        <v>15.041303217482842</v>
      </c>
      <c r="AX45">
        <f>IF(D45,P45,(O45+P45)/2)</f>
        <v>31.65924072265625</v>
      </c>
      <c r="AY45">
        <f>0.61365*EXP(17.502*AX45/(240.97+AX45))</f>
        <v>4.6837549444783884</v>
      </c>
      <c r="AZ45">
        <f>IF(AW45&lt;&gt;0,(1000-(AV45+U45)/2)/AW45*AP45,0)</f>
        <v>1.3810305488117036</v>
      </c>
      <c r="BA45">
        <f>U45*AA45/1000</f>
        <v>3.2197269202449532</v>
      </c>
      <c r="BB45">
        <f>(AY45-BA45)</f>
        <v>1.4640280242334351</v>
      </c>
      <c r="BC45">
        <f>1/(1.6/F45+1.37/N45)</f>
        <v>0.90512386473444706</v>
      </c>
      <c r="BD45">
        <f>G45*AA45*0.001</f>
        <v>33.432848513852441</v>
      </c>
      <c r="BE45">
        <f>G45/S45</f>
        <v>0.97056992025857269</v>
      </c>
      <c r="BF45">
        <f>(1-AP45*AA45/AU45/F45)*100</f>
        <v>79.321680019130156</v>
      </c>
      <c r="BG45">
        <f>(S45-E45/(N45/1.35))</f>
        <v>389.83266413313504</v>
      </c>
      <c r="BH45">
        <f>E45*BF45/100/BG45</f>
        <v>4.1542908383641079E-3</v>
      </c>
    </row>
    <row r="46" spans="1:60" x14ac:dyDescent="0.35">
      <c r="A46" s="1" t="s">
        <v>0</v>
      </c>
      <c r="B46" s="1" t="s">
        <v>4883</v>
      </c>
      <c r="K46" s="1">
        <v>2.72</v>
      </c>
    </row>
    <row r="47" spans="1:60" x14ac:dyDescent="0.35">
      <c r="A47" s="1" t="s">
        <v>0</v>
      </c>
      <c r="B47" s="1" t="s">
        <v>4882</v>
      </c>
      <c r="K47" s="1">
        <v>2.72</v>
      </c>
    </row>
    <row r="48" spans="1:60" x14ac:dyDescent="0.35">
      <c r="A48" s="1">
        <v>11</v>
      </c>
      <c r="B48" s="1" t="s">
        <v>4881</v>
      </c>
      <c r="C48" s="1">
        <v>2496.0000016763806</v>
      </c>
      <c r="D48" s="1">
        <v>0</v>
      </c>
      <c r="E48">
        <f>(R48-S48*(1000-T48)/(1000-U48))*AO48</f>
        <v>2.4556565523611917</v>
      </c>
      <c r="F48">
        <f>IF(AZ48&lt;&gt;0,1/(1/AZ48-1/N48),0)</f>
        <v>2.1141905322889225</v>
      </c>
      <c r="G48">
        <f>((BC48-AP48/2)*S48-E48)/(BC48+AP48/2)</f>
        <v>378.08291956899626</v>
      </c>
      <c r="H48">
        <f>AP48*1000</f>
        <v>22.188404056723368</v>
      </c>
      <c r="I48">
        <f>(AU48-BA48)</f>
        <v>1.3214747951963348</v>
      </c>
      <c r="J48">
        <f>(P48+AT48*D48)</f>
        <v>31.3243408203125</v>
      </c>
      <c r="K48" s="1"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32.227676391601563</v>
      </c>
      <c r="P48" s="1">
        <v>31.3243408203125</v>
      </c>
      <c r="Q48" s="1">
        <v>32.321571350097656</v>
      </c>
      <c r="R48" s="1">
        <v>399.960205078125</v>
      </c>
      <c r="S48" s="1">
        <v>389.90234375</v>
      </c>
      <c r="T48" s="1">
        <v>17.765325546264648</v>
      </c>
      <c r="U48" s="1">
        <v>37.112247467041016</v>
      </c>
      <c r="V48" s="1">
        <v>32.401325225830078</v>
      </c>
      <c r="W48" s="1">
        <v>67.687248229980469</v>
      </c>
      <c r="X48" s="1">
        <v>300.37152099609375</v>
      </c>
      <c r="Y48" s="1">
        <v>1600.6866455078125</v>
      </c>
      <c r="Z48" s="1">
        <v>0.24010460078716278</v>
      </c>
      <c r="AA48" s="1">
        <v>88.219070434570313</v>
      </c>
      <c r="AB48" s="1">
        <v>57.271434783935547</v>
      </c>
      <c r="AC48" s="1">
        <v>1.4980353116989136</v>
      </c>
      <c r="AD48" s="1">
        <v>3.5551715642213821E-2</v>
      </c>
      <c r="AE48" s="1">
        <v>2.4518168065696955E-3</v>
      </c>
      <c r="AF48" s="1">
        <v>2.4245154112577438E-2</v>
      </c>
      <c r="AG48" s="1">
        <v>1.2728012166917324E-2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1.1043070624856384</v>
      </c>
      <c r="AP48">
        <f>(U48-T48)/(1000-U48)*AO48</f>
        <v>2.2188404056723367E-2</v>
      </c>
      <c r="AQ48">
        <f>(P48+273.15)</f>
        <v>304.47434082031248</v>
      </c>
      <c r="AR48">
        <f>(O48+273.15)</f>
        <v>305.37767639160154</v>
      </c>
      <c r="AS48">
        <f>(Y48*AK48+Z48*AL48)*AM48</f>
        <v>256.10985755674847</v>
      </c>
      <c r="AT48">
        <f>((AS48+0.00000010773*(AR48^4-AQ48^4))-AP48*44100)/(L48*0.92*2*29.3+0.00000043092*AQ48^3)</f>
        <v>-5.5773748257166407</v>
      </c>
      <c r="AU48">
        <f>0.61365*EXP(17.502*J48/(240.97+J48))</f>
        <v>4.5954827684764297</v>
      </c>
      <c r="AV48">
        <f>AU48*1000/AA48</f>
        <v>52.091716063646061</v>
      </c>
      <c r="AW48">
        <f>(AV48-U48)</f>
        <v>14.979468596605045</v>
      </c>
      <c r="AX48">
        <f>IF(D48,P48,(O48+P48)/2)</f>
        <v>31.776008605957031</v>
      </c>
      <c r="AY48">
        <f>0.61365*EXP(17.502*AX48/(240.97+AX48))</f>
        <v>4.7148775761672335</v>
      </c>
      <c r="AZ48">
        <f>IF(AW48&lt;&gt;0,(1000-(AV48+U48)/2)/AW48*AP48,0)</f>
        <v>1.4151875366518551</v>
      </c>
      <c r="BA48">
        <f>U48*AA48/1000</f>
        <v>3.2740079732800949</v>
      </c>
      <c r="BB48">
        <f>(AY48-BA48)</f>
        <v>1.4408696028871386</v>
      </c>
      <c r="BC48">
        <f>1/(1.6/F48+1.37/N48)</f>
        <v>0.92862732146182214</v>
      </c>
      <c r="BD48">
        <f>G48*AA48*0.001</f>
        <v>33.354123711565265</v>
      </c>
      <c r="BE48">
        <f>G48/S48</f>
        <v>0.96968619355470664</v>
      </c>
      <c r="BF48">
        <f>(1-AP48*AA48/AU48/F48)*100</f>
        <v>79.85286587957691</v>
      </c>
      <c r="BG48">
        <f>(S48-E48/(N48/1.35))</f>
        <v>389.12784216115386</v>
      </c>
      <c r="BH48">
        <f>E48*BF48/100/BG48</f>
        <v>5.0392491123982088E-3</v>
      </c>
    </row>
    <row r="49" spans="1:60" x14ac:dyDescent="0.35">
      <c r="A49" s="1" t="s">
        <v>0</v>
      </c>
      <c r="B49" s="1" t="s">
        <v>4880</v>
      </c>
      <c r="K49" s="1">
        <v>2.72</v>
      </c>
    </row>
    <row r="50" spans="1:60" x14ac:dyDescent="0.35">
      <c r="A50" s="1" t="s">
        <v>0</v>
      </c>
      <c r="B50" s="1" t="s">
        <v>4875</v>
      </c>
      <c r="K50" s="1">
        <v>2.72</v>
      </c>
    </row>
    <row r="51" spans="1:60" x14ac:dyDescent="0.35">
      <c r="A51" s="1">
        <v>12</v>
      </c>
      <c r="B51" s="1" t="s">
        <v>4879</v>
      </c>
      <c r="C51" s="1">
        <v>2702.0000016763806</v>
      </c>
      <c r="D51" s="1">
        <v>0</v>
      </c>
      <c r="E51">
        <f>(R51-S51*(1000-T51)/(1000-U51))*AO51</f>
        <v>2.2754060854217313</v>
      </c>
      <c r="F51">
        <f>IF(AZ51&lt;&gt;0,1/(1/AZ51-1/N51),0)</f>
        <v>2.0914721840192185</v>
      </c>
      <c r="G51">
        <f>((BC51-AP51/2)*S51-E51)/(BC51+AP51/2)</f>
        <v>378.15078125135295</v>
      </c>
      <c r="H51">
        <f>AP51*1000</f>
        <v>22.381549636098157</v>
      </c>
      <c r="I51">
        <f>(AU51-BA51)</f>
        <v>1.3419085811450362</v>
      </c>
      <c r="J51">
        <f>(P51+AT51*D51)</f>
        <v>31.529397964477539</v>
      </c>
      <c r="K51" s="1"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32.296844482421875</v>
      </c>
      <c r="P51" s="1">
        <v>31.529397964477539</v>
      </c>
      <c r="Q51" s="1">
        <v>32.359973907470703</v>
      </c>
      <c r="R51" s="1">
        <v>399.91146850585938</v>
      </c>
      <c r="S51" s="1">
        <v>389.94668579101563</v>
      </c>
      <c r="T51" s="1">
        <v>17.983400344848633</v>
      </c>
      <c r="U51" s="1">
        <v>37.493076324462891</v>
      </c>
      <c r="V51" s="1">
        <v>32.66961669921875</v>
      </c>
      <c r="W51" s="1">
        <v>68.111946105957031</v>
      </c>
      <c r="X51" s="1">
        <v>300.33978271484375</v>
      </c>
      <c r="Y51" s="1">
        <v>2001.4876708984375</v>
      </c>
      <c r="Z51" s="1">
        <v>1.4863468706607819E-2</v>
      </c>
      <c r="AA51" s="1">
        <v>88.214927673339844</v>
      </c>
      <c r="AB51" s="1">
        <v>57.320804595947266</v>
      </c>
      <c r="AC51" s="1">
        <v>1.5146113634109497</v>
      </c>
      <c r="AD51" s="1">
        <v>4.5074488967657089E-2</v>
      </c>
      <c r="AE51" s="1">
        <v>1.7622942104935646E-2</v>
      </c>
      <c r="AF51" s="1">
        <v>3.1749270856380463E-2</v>
      </c>
      <c r="AG51" s="1">
        <v>4.6235467307269573E-3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1.1041903776281017</v>
      </c>
      <c r="AP51">
        <f>(U51-T51)/(1000-U51)*AO51</f>
        <v>2.2381549636098157E-2</v>
      </c>
      <c r="AQ51">
        <f>(P51+273.15)</f>
        <v>304.67939796447752</v>
      </c>
      <c r="AR51">
        <f>(O51+273.15)</f>
        <v>305.44684448242185</v>
      </c>
      <c r="AS51">
        <f>(Y51*AK51+Z51*AL51)*AM51</f>
        <v>320.2380201858723</v>
      </c>
      <c r="AT51">
        <f>((AS51+0.00000010773*(AR51^4-AQ51^4))-AP51*44100)/(L51*0.92*2*29.3+0.00000043092*AQ51^3)</f>
        <v>-5.153289980130201</v>
      </c>
      <c r="AU51">
        <f>0.61365*EXP(17.502*J51/(240.97+J51))</f>
        <v>4.6493575973585406</v>
      </c>
      <c r="AV51">
        <f>AU51*1000/AA51</f>
        <v>52.704884762532778</v>
      </c>
      <c r="AW51">
        <f>(AV51-U51)</f>
        <v>15.211808438069887</v>
      </c>
      <c r="AX51">
        <f>IF(D51,P51,(O51+P51)/2)</f>
        <v>31.913121223449707</v>
      </c>
      <c r="AY51">
        <f>0.61365*EXP(17.502*AX51/(240.97+AX51))</f>
        <v>4.7516524879228657</v>
      </c>
      <c r="AZ51">
        <f>IF(AW51&lt;&gt;0,(1000-(AV51+U51)/2)/AW51*AP51,0)</f>
        <v>1.4049719763127775</v>
      </c>
      <c r="BA51">
        <f>U51*AA51/1000</f>
        <v>3.3074490162135044</v>
      </c>
      <c r="BB51">
        <f>(AY51-BA51)</f>
        <v>1.4442034717093613</v>
      </c>
      <c r="BC51">
        <f>1/(1.6/F51+1.37/N51)</f>
        <v>0.92159205263606014</v>
      </c>
      <c r="BD51">
        <f>G51*AA51*0.001</f>
        <v>33.358543817705062</v>
      </c>
      <c r="BE51">
        <f>G51/S51</f>
        <v>0.96974995564910516</v>
      </c>
      <c r="BF51">
        <f>(1-AP51*AA51/AU51/F51)*100</f>
        <v>79.695738807850589</v>
      </c>
      <c r="BG51">
        <f>(S51-E51/(N51/1.35))</f>
        <v>389.22903428281319</v>
      </c>
      <c r="BH51">
        <f>E51*BF51/100/BG51</f>
        <v>4.6589579166337984E-3</v>
      </c>
    </row>
    <row r="52" spans="1:60" x14ac:dyDescent="0.35">
      <c r="A52" s="1" t="s">
        <v>0</v>
      </c>
      <c r="B52" s="1" t="s">
        <v>4878</v>
      </c>
      <c r="K52" s="1">
        <v>0.95472000000000001</v>
      </c>
    </row>
    <row r="53" spans="1:60" x14ac:dyDescent="0.35">
      <c r="A53" s="1" t="s">
        <v>0</v>
      </c>
      <c r="B53" s="1" t="s">
        <v>4877</v>
      </c>
    </row>
    <row r="54" spans="1:60" x14ac:dyDescent="0.35">
      <c r="A54" s="1" t="s">
        <v>0</v>
      </c>
      <c r="B54" s="1" t="s">
        <v>4876</v>
      </c>
    </row>
    <row r="55" spans="1:60" x14ac:dyDescent="0.35">
      <c r="A55" s="1" t="s">
        <v>0</v>
      </c>
      <c r="B55" s="1" t="s">
        <v>4875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7B2199-046D-44F1-A4DF-6534179A3DA3}">
  <dimension ref="A1:BD55"/>
  <sheetViews>
    <sheetView zoomScale="53" workbookViewId="0">
      <selection activeCell="K18" sqref="K18:K51"/>
    </sheetView>
  </sheetViews>
  <sheetFormatPr defaultRowHeight="14.5" x14ac:dyDescent="0.35"/>
  <sheetData>
    <row r="1" spans="1:56" x14ac:dyDescent="0.35">
      <c r="A1" s="1" t="s">
        <v>70</v>
      </c>
    </row>
    <row r="2" spans="1:56" x14ac:dyDescent="0.35">
      <c r="A2" s="1" t="s">
        <v>4559</v>
      </c>
    </row>
    <row r="3" spans="1:56" x14ac:dyDescent="0.35">
      <c r="A3" s="1" t="s">
        <v>69</v>
      </c>
      <c r="B3" s="1" t="s">
        <v>68</v>
      </c>
    </row>
    <row r="4" spans="1:56" x14ac:dyDescent="0.35">
      <c r="A4" s="1" t="s">
        <v>67</v>
      </c>
      <c r="B4" s="1" t="s">
        <v>66</v>
      </c>
      <c r="C4" s="1">
        <v>1</v>
      </c>
      <c r="D4" s="1">
        <v>0.15999999642372131</v>
      </c>
    </row>
    <row r="5" spans="1:56" x14ac:dyDescent="0.35">
      <c r="A5" s="1" t="s">
        <v>65</v>
      </c>
      <c r="B5" s="1">
        <v>4</v>
      </c>
    </row>
    <row r="6" spans="1:56" x14ac:dyDescent="0.35">
      <c r="A6" s="1" t="s">
        <v>64</v>
      </c>
      <c r="B6" s="1" t="s">
        <v>63</v>
      </c>
    </row>
    <row r="7" spans="1:56" x14ac:dyDescent="0.35">
      <c r="A7" s="1" t="s">
        <v>0</v>
      </c>
      <c r="B7" s="1" t="s">
        <v>62</v>
      </c>
    </row>
    <row r="9" spans="1:56" x14ac:dyDescent="0.35">
      <c r="A9" s="1" t="s">
        <v>61</v>
      </c>
      <c r="B9" s="1" t="s">
        <v>60</v>
      </c>
      <c r="C9" s="1" t="s">
        <v>59</v>
      </c>
      <c r="D9" s="1" t="s">
        <v>58</v>
      </c>
      <c r="E9" s="1" t="s">
        <v>57</v>
      </c>
      <c r="F9" s="1" t="s">
        <v>56</v>
      </c>
      <c r="G9" s="1" t="s">
        <v>55</v>
      </c>
      <c r="H9" s="1" t="s">
        <v>54</v>
      </c>
      <c r="I9" s="1" t="s">
        <v>53</v>
      </c>
      <c r="J9" s="1" t="s">
        <v>52</v>
      </c>
      <c r="K9" s="1" t="s">
        <v>51</v>
      </c>
      <c r="L9" s="1" t="s">
        <v>50</v>
      </c>
      <c r="M9" s="1" t="s">
        <v>49</v>
      </c>
      <c r="N9" s="1" t="s">
        <v>48</v>
      </c>
      <c r="O9" s="1" t="s">
        <v>47</v>
      </c>
      <c r="P9" s="1" t="s">
        <v>46</v>
      </c>
      <c r="Q9" s="1" t="s">
        <v>45</v>
      </c>
      <c r="R9" s="1" t="s">
        <v>44</v>
      </c>
      <c r="S9" s="1" t="s">
        <v>43</v>
      </c>
      <c r="T9" s="1" t="s">
        <v>42</v>
      </c>
      <c r="U9" s="1" t="s">
        <v>41</v>
      </c>
      <c r="V9" s="1" t="s">
        <v>40</v>
      </c>
      <c r="W9" s="1" t="s">
        <v>39</v>
      </c>
      <c r="X9" s="1" t="s">
        <v>38</v>
      </c>
      <c r="Y9" s="1" t="s">
        <v>37</v>
      </c>
      <c r="Z9" s="1" t="s">
        <v>36</v>
      </c>
      <c r="AA9" s="1" t="s">
        <v>35</v>
      </c>
      <c r="AB9" s="1" t="s">
        <v>34</v>
      </c>
      <c r="AC9" s="1" t="s">
        <v>33</v>
      </c>
      <c r="AD9" s="1" t="s">
        <v>32</v>
      </c>
      <c r="AE9" s="1" t="s">
        <v>31</v>
      </c>
      <c r="AF9" s="1" t="s">
        <v>30</v>
      </c>
      <c r="AG9" s="1" t="s">
        <v>29</v>
      </c>
      <c r="AH9" s="1" t="s">
        <v>28</v>
      </c>
      <c r="AI9" s="1" t="s">
        <v>27</v>
      </c>
      <c r="AJ9" s="1" t="s">
        <v>26</v>
      </c>
      <c r="AK9" s="1" t="s">
        <v>25</v>
      </c>
      <c r="AL9" s="1" t="s">
        <v>24</v>
      </c>
      <c r="AM9" s="1" t="s">
        <v>23</v>
      </c>
      <c r="AN9" s="1" t="s">
        <v>22</v>
      </c>
      <c r="AO9" s="1" t="s">
        <v>21</v>
      </c>
      <c r="AP9" s="1" t="s">
        <v>20</v>
      </c>
      <c r="AQ9" s="1" t="s">
        <v>19</v>
      </c>
      <c r="AR9" s="1" t="s">
        <v>18</v>
      </c>
      <c r="AS9" s="1" t="s">
        <v>17</v>
      </c>
      <c r="AT9" s="1" t="s">
        <v>16</v>
      </c>
      <c r="AU9" s="1" t="s">
        <v>15</v>
      </c>
      <c r="AV9" s="1" t="s">
        <v>14</v>
      </c>
      <c r="AW9" s="1" t="s">
        <v>13</v>
      </c>
      <c r="AX9" s="1" t="s">
        <v>12</v>
      </c>
      <c r="AY9" s="1" t="s">
        <v>11</v>
      </c>
      <c r="AZ9" s="1" t="s">
        <v>10</v>
      </c>
      <c r="BA9" s="1" t="s">
        <v>9</v>
      </c>
      <c r="BB9" s="1" t="s">
        <v>8</v>
      </c>
      <c r="BC9" s="1" t="s">
        <v>7</v>
      </c>
      <c r="BD9" s="1" t="s">
        <v>6</v>
      </c>
    </row>
    <row r="10" spans="1:56" x14ac:dyDescent="0.35">
      <c r="A10" s="1" t="s">
        <v>5</v>
      </c>
      <c r="B10" s="1" t="s">
        <v>5</v>
      </c>
      <c r="C10" s="1" t="s">
        <v>5</v>
      </c>
      <c r="D10" s="1" t="s">
        <v>5</v>
      </c>
      <c r="E10" s="1" t="s">
        <v>4</v>
      </c>
      <c r="F10" s="1" t="s">
        <v>4</v>
      </c>
      <c r="G10" s="1" t="s">
        <v>4</v>
      </c>
      <c r="H10" s="1" t="s">
        <v>4</v>
      </c>
      <c r="I10" s="1" t="s">
        <v>4</v>
      </c>
      <c r="J10" s="1" t="s">
        <v>4</v>
      </c>
      <c r="K10" s="1" t="s">
        <v>5</v>
      </c>
      <c r="L10" s="1" t="s">
        <v>4</v>
      </c>
      <c r="M10" s="1" t="s">
        <v>5</v>
      </c>
      <c r="N10" s="1" t="s">
        <v>4</v>
      </c>
      <c r="O10" s="1" t="s">
        <v>5</v>
      </c>
      <c r="P10" s="1" t="s">
        <v>5</v>
      </c>
      <c r="Q10" s="1" t="s">
        <v>5</v>
      </c>
      <c r="R10" s="1" t="s">
        <v>5</v>
      </c>
      <c r="S10" s="1" t="s">
        <v>5</v>
      </c>
      <c r="T10" s="1" t="s">
        <v>5</v>
      </c>
      <c r="U10" s="1" t="s">
        <v>5</v>
      </c>
      <c r="V10" s="1" t="s">
        <v>5</v>
      </c>
      <c r="W10" s="1" t="s">
        <v>5</v>
      </c>
      <c r="X10" s="1" t="s">
        <v>5</v>
      </c>
      <c r="Y10" s="1" t="s">
        <v>5</v>
      </c>
      <c r="Z10" s="1" t="s">
        <v>5</v>
      </c>
      <c r="AA10" s="1" t="s">
        <v>5</v>
      </c>
      <c r="AB10" s="1" t="s">
        <v>5</v>
      </c>
      <c r="AC10" s="1" t="s">
        <v>5</v>
      </c>
      <c r="AD10" s="1" t="s">
        <v>5</v>
      </c>
      <c r="AE10" s="1" t="s">
        <v>5</v>
      </c>
      <c r="AF10" s="1" t="s">
        <v>5</v>
      </c>
      <c r="AG10" s="1" t="s">
        <v>5</v>
      </c>
      <c r="AH10" s="1" t="s">
        <v>5</v>
      </c>
      <c r="AI10" s="1" t="s">
        <v>5</v>
      </c>
      <c r="AJ10" s="1" t="s">
        <v>5</v>
      </c>
      <c r="AK10" s="1" t="s">
        <v>4</v>
      </c>
      <c r="AL10" s="1" t="s">
        <v>4</v>
      </c>
      <c r="AM10" s="1" t="s">
        <v>4</v>
      </c>
      <c r="AN10" s="1" t="s">
        <v>4</v>
      </c>
      <c r="AO10" s="1" t="s">
        <v>4</v>
      </c>
      <c r="AP10" s="1" t="s">
        <v>4</v>
      </c>
      <c r="AQ10" s="1" t="s">
        <v>4</v>
      </c>
      <c r="AR10" s="1" t="s">
        <v>4</v>
      </c>
      <c r="AS10" s="1" t="s">
        <v>4</v>
      </c>
      <c r="AT10" s="1" t="s">
        <v>4</v>
      </c>
      <c r="AU10" s="1" t="s">
        <v>4</v>
      </c>
      <c r="AV10" s="1" t="s">
        <v>4</v>
      </c>
      <c r="AW10" s="1" t="s">
        <v>4</v>
      </c>
      <c r="AX10" s="1" t="s">
        <v>4</v>
      </c>
      <c r="AY10" s="1" t="s">
        <v>4</v>
      </c>
      <c r="AZ10" s="1" t="s">
        <v>4</v>
      </c>
      <c r="BA10" s="1" t="s">
        <v>4</v>
      </c>
      <c r="BB10" s="1" t="s">
        <v>4</v>
      </c>
      <c r="BC10" s="1" t="s">
        <v>4</v>
      </c>
      <c r="BD10" s="1" t="s">
        <v>4</v>
      </c>
    </row>
    <row r="11" spans="1:56" x14ac:dyDescent="0.35">
      <c r="A11" s="1" t="s">
        <v>0</v>
      </c>
      <c r="B11" s="1" t="s">
        <v>4558</v>
      </c>
    </row>
    <row r="12" spans="1:56" x14ac:dyDescent="0.35">
      <c r="A12" s="1" t="s">
        <v>0</v>
      </c>
      <c r="B12" s="1" t="s">
        <v>4557</v>
      </c>
    </row>
    <row r="13" spans="1:56" x14ac:dyDescent="0.35">
      <c r="A13" s="1" t="s">
        <v>0</v>
      </c>
      <c r="B13" s="1" t="s">
        <v>4556</v>
      </c>
    </row>
    <row r="14" spans="1:56" x14ac:dyDescent="0.35">
      <c r="A14" s="1" t="s">
        <v>0</v>
      </c>
      <c r="B14" s="1" t="s">
        <v>4555</v>
      </c>
    </row>
    <row r="15" spans="1:56" x14ac:dyDescent="0.35">
      <c r="A15" s="1" t="s">
        <v>0</v>
      </c>
      <c r="B15" s="1" t="s">
        <v>4554</v>
      </c>
    </row>
    <row r="16" spans="1:56" x14ac:dyDescent="0.35">
      <c r="A16" s="1" t="s">
        <v>0</v>
      </c>
      <c r="B16" s="1" t="s">
        <v>4553</v>
      </c>
    </row>
    <row r="17" spans="1:56" x14ac:dyDescent="0.35">
      <c r="A17" s="1" t="s">
        <v>0</v>
      </c>
      <c r="B17" s="1" t="s">
        <v>4552</v>
      </c>
    </row>
    <row r="18" spans="1:56" x14ac:dyDescent="0.35">
      <c r="A18" s="1">
        <v>1</v>
      </c>
      <c r="B18" s="1" t="s">
        <v>4551</v>
      </c>
      <c r="C18" s="1">
        <v>320.50000249221921</v>
      </c>
      <c r="D18" s="1">
        <v>0</v>
      </c>
      <c r="E18">
        <f>(R18-S18*(1000-T18)/(1000-U18))*AK18</f>
        <v>-4.4574615196626421</v>
      </c>
      <c r="F18">
        <f>IF(AV18&lt;&gt;0,1/(1/AV18-1/N18),0)</f>
        <v>3.0854106165632107</v>
      </c>
      <c r="G18">
        <f>((AY18-AL18/2)*S18-E18)/(AY18+AL18/2)</f>
        <v>383.83186017655572</v>
      </c>
      <c r="H18">
        <f>AL18*1000</f>
        <v>35.335963030128987</v>
      </c>
      <c r="I18">
        <f>(AQ18-AW18)</f>
        <v>1.6703702377680338</v>
      </c>
      <c r="J18">
        <f>(P18+AP18*D18)</f>
        <v>31.510095596313477</v>
      </c>
      <c r="K18" s="1"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32.263313293457031</v>
      </c>
      <c r="P18" s="1">
        <v>31.510095596313477</v>
      </c>
      <c r="Q18" s="1">
        <v>32.350231170654297</v>
      </c>
      <c r="R18" s="1">
        <v>400.08279418945313</v>
      </c>
      <c r="S18" s="1">
        <v>391.5830078125</v>
      </c>
      <c r="T18" s="1">
        <v>2.6321072578430176</v>
      </c>
      <c r="U18" s="1">
        <v>33.578620910644531</v>
      </c>
      <c r="V18" s="1">
        <v>4.8097081184387207</v>
      </c>
      <c r="W18" s="1">
        <v>61.358959197998047</v>
      </c>
      <c r="X18" s="1">
        <v>300.15158081054688</v>
      </c>
      <c r="Y18" s="1">
        <v>-0.20296978950500488</v>
      </c>
      <c r="Z18" s="1">
        <v>3.2541520893573761E-2</v>
      </c>
      <c r="AA18" s="1">
        <v>88.5650634765625</v>
      </c>
      <c r="AB18" s="1">
        <v>266.5732421875</v>
      </c>
      <c r="AC18" s="1">
        <v>9.2726554870605469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131115</v>
      </c>
      <c r="AK18">
        <f>X18*0.000001/(K18*0.0001)</f>
        <v>1.1034984588623045</v>
      </c>
      <c r="AL18">
        <f>(U18-T18)/(1000-U18)*AK18</f>
        <v>3.5335963030128988E-2</v>
      </c>
      <c r="AM18">
        <f>(P18+273.15)</f>
        <v>304.66009559631345</v>
      </c>
      <c r="AN18">
        <f>(O18+273.15)</f>
        <v>305.41331329345701</v>
      </c>
      <c r="AO18">
        <f>(Y18*AG18+Z18*AH18)*AI18</f>
        <v>-3.2475165594924249E-2</v>
      </c>
      <c r="AP18">
        <f>((AO18+0.00000010773*(AN18^4-AM18^4))-AL18*44100)/(L18*51.4+0.00000043092*AM18^3)</f>
        <v>-12.678045482898657</v>
      </c>
      <c r="AQ18">
        <f>0.61365*EXP(17.502*J18/(240.97+J18))</f>
        <v>4.6442629301746958</v>
      </c>
      <c r="AR18">
        <f>AQ18*1000/AA18</f>
        <v>52.438995105600917</v>
      </c>
      <c r="AS18">
        <f>(AR18-U18)</f>
        <v>18.860374194956385</v>
      </c>
      <c r="AT18">
        <f>IF(D18,P18,(O18+P18)/2)</f>
        <v>31.886704444885254</v>
      </c>
      <c r="AU18">
        <f>0.61365*EXP(17.502*AT18/(240.97+AT18))</f>
        <v>4.7445478981985945</v>
      </c>
      <c r="AV18">
        <f>IF(AS18&lt;&gt;0,(1000-(AR18+U18)/2)/AS18*AL18,0)</f>
        <v>1.7929763763344169</v>
      </c>
      <c r="AW18">
        <f>U18*AA18/1000</f>
        <v>2.973892692406662</v>
      </c>
      <c r="AX18">
        <f>(AU18-AW18)</f>
        <v>1.7706552057919325</v>
      </c>
      <c r="AY18">
        <f>1/(1.6/F18+1.37/N18)</f>
        <v>1.1924110426711243</v>
      </c>
      <c r="AZ18">
        <f>G18*AA18*0.001</f>
        <v>33.994093060863719</v>
      </c>
      <c r="BA18">
        <f>G18/S18</f>
        <v>0.9802056077988559</v>
      </c>
      <c r="BB18">
        <f>(1-AL18*AA18/AQ18/F18)*100</f>
        <v>78.16015249272769</v>
      </c>
      <c r="BC18">
        <f>(S18-E18/(N18/1.35))</f>
        <v>392.98886850823925</v>
      </c>
      <c r="BD18">
        <f>E18*BB18/100/BC18</f>
        <v>-8.8652860176367428E-3</v>
      </c>
    </row>
    <row r="19" spans="1:56" x14ac:dyDescent="0.35">
      <c r="A19" s="1" t="s">
        <v>0</v>
      </c>
      <c r="B19" s="1" t="s">
        <v>4550</v>
      </c>
      <c r="K19" s="1">
        <v>2.72</v>
      </c>
    </row>
    <row r="20" spans="1:56" x14ac:dyDescent="0.35">
      <c r="A20" s="1" t="s">
        <v>0</v>
      </c>
      <c r="B20" s="1" t="s">
        <v>4549</v>
      </c>
      <c r="K20" s="1">
        <v>2.72</v>
      </c>
    </row>
    <row r="21" spans="1:56" x14ac:dyDescent="0.35">
      <c r="A21" s="1">
        <v>2</v>
      </c>
      <c r="B21" s="1" t="s">
        <v>4548</v>
      </c>
      <c r="C21" s="1">
        <v>524.00000250339508</v>
      </c>
      <c r="D21" s="1">
        <v>0</v>
      </c>
      <c r="E21">
        <f>(R21-S21*(1000-T21)/(1000-U21))*AK21</f>
        <v>-4.1236458277297627</v>
      </c>
      <c r="F21">
        <f>IF(AV21&lt;&gt;0,1/(1/AV21-1/N21),0)</f>
        <v>2.8773315161975477</v>
      </c>
      <c r="G21">
        <f>((AY21-AL21/2)*S21-E21)/(AY21+AL21/2)</f>
        <v>383.95438805427835</v>
      </c>
      <c r="H21">
        <f>AL21*1000</f>
        <v>33.917374732769403</v>
      </c>
      <c r="I21">
        <f>(AQ21-AW21)</f>
        <v>1.6711815133091101</v>
      </c>
      <c r="J21">
        <f>(P21+AP21*D21)</f>
        <v>31.392133712768555</v>
      </c>
      <c r="K21" s="1"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32.331626892089844</v>
      </c>
      <c r="P21" s="1">
        <v>31.392133712768555</v>
      </c>
      <c r="Q21" s="1">
        <v>32.4583740234375</v>
      </c>
      <c r="R21" s="1">
        <v>400.17709350585938</v>
      </c>
      <c r="S21" s="1">
        <v>391.86880493164063</v>
      </c>
      <c r="T21" s="1">
        <v>3.5042576789855957</v>
      </c>
      <c r="U21" s="1">
        <v>33.221542358398438</v>
      </c>
      <c r="V21" s="1">
        <v>6.3782820701599121</v>
      </c>
      <c r="W21" s="1">
        <v>60.46826171875</v>
      </c>
      <c r="X21" s="1">
        <v>300.12969970703125</v>
      </c>
      <c r="Y21" s="1">
        <v>25.007051467895508</v>
      </c>
      <c r="Z21" s="1">
        <v>7.2314226999878883E-3</v>
      </c>
      <c r="AA21" s="1">
        <v>88.558563232421875</v>
      </c>
      <c r="AB21" s="1">
        <v>266.685302734375</v>
      </c>
      <c r="AC21" s="1">
        <v>9.2248849868774414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131115</v>
      </c>
      <c r="AK21">
        <f>X21*0.000001/(K21*0.0001)</f>
        <v>1.1034180136287912</v>
      </c>
      <c r="AL21">
        <f>(U21-T21)/(1000-U21)*AK21</f>
        <v>3.3917374732769401E-2</v>
      </c>
      <c r="AM21">
        <f>(P21+273.15)</f>
        <v>304.54213371276853</v>
      </c>
      <c r="AN21">
        <f>(O21+273.15)</f>
        <v>305.48162689208982</v>
      </c>
      <c r="AO21">
        <f>(Y21*AG21+Z21*AH21)*AI21</f>
        <v>4.0011281454310961</v>
      </c>
      <c r="AP21">
        <f>((AO21+0.00000010773*(AN21^4-AM21^4))-AL21*44100)/(L21*51.4+0.00000043092*AM21^3)</f>
        <v>-12.115829526238892</v>
      </c>
      <c r="AQ21">
        <f>0.61365*EXP(17.502*J21/(240.97+J21))</f>
        <v>4.61323357293392</v>
      </c>
      <c r="AR21">
        <f>AQ21*1000/AA21</f>
        <v>52.092461807747405</v>
      </c>
      <c r="AS21">
        <f>(AR21-U21)</f>
        <v>18.870919449348968</v>
      </c>
      <c r="AT21">
        <f>IF(D21,P21,(O21+P21)/2)</f>
        <v>31.861880302429199</v>
      </c>
      <c r="AU21">
        <f>0.61365*EXP(17.502*AT21/(240.97+AT21))</f>
        <v>4.7378800661618428</v>
      </c>
      <c r="AV21">
        <f>IF(AS21&lt;&gt;0,(1000-(AR21+U21)/2)/AS21*AL21,0)</f>
        <v>1.7206666212155073</v>
      </c>
      <c r="AW21">
        <f>U21*AA21/1000</f>
        <v>2.9420520596248099</v>
      </c>
      <c r="AX21">
        <f>(AU21-AW21)</f>
        <v>1.7958280065370329</v>
      </c>
      <c r="AY21">
        <f>1/(1.6/F21+1.37/N21)</f>
        <v>1.1413724212009702</v>
      </c>
      <c r="AZ21">
        <f>G21*AA21*0.001</f>
        <v>34.002448952870658</v>
      </c>
      <c r="BA21">
        <f>G21/S21</f>
        <v>0.97980340160339408</v>
      </c>
      <c r="BB21">
        <f>(1-AL21*AA21/AQ21/F21)*100</f>
        <v>77.371412534802573</v>
      </c>
      <c r="BC21">
        <f>(S21-E21/(N21/1.35))</f>
        <v>393.16938185569967</v>
      </c>
      <c r="BD21">
        <f>E21*BB21/100/BC21</f>
        <v>-8.1148817076960207E-3</v>
      </c>
    </row>
    <row r="22" spans="1:56" x14ac:dyDescent="0.35">
      <c r="A22" s="1" t="s">
        <v>0</v>
      </c>
      <c r="B22" s="1" t="s">
        <v>4547</v>
      </c>
      <c r="K22" s="1">
        <v>2.72</v>
      </c>
    </row>
    <row r="23" spans="1:56" x14ac:dyDescent="0.35">
      <c r="A23" s="1" t="s">
        <v>0</v>
      </c>
      <c r="B23" s="1" t="s">
        <v>2541</v>
      </c>
      <c r="K23" s="1">
        <v>2.72</v>
      </c>
    </row>
    <row r="24" spans="1:56" x14ac:dyDescent="0.35">
      <c r="A24" s="1">
        <v>3</v>
      </c>
      <c r="B24" s="1" t="s">
        <v>4546</v>
      </c>
      <c r="C24" s="1">
        <v>728.00000250339508</v>
      </c>
      <c r="D24" s="1">
        <v>0</v>
      </c>
      <c r="E24">
        <f>(R24-S24*(1000-T24)/(1000-U24))*AK24</f>
        <v>-3.9913547509996827</v>
      </c>
      <c r="F24">
        <f>IF(AV24&lt;&gt;0,1/(1/AV24-1/N24),0)</f>
        <v>2.5942909089323005</v>
      </c>
      <c r="G24">
        <f>((AY24-AL24/2)*S24-E24)/(AY24+AL24/2)</f>
        <v>384.08884565678017</v>
      </c>
      <c r="H24">
        <f>AL24*1000</f>
        <v>32.396127573544661</v>
      </c>
      <c r="I24">
        <f>(AQ24-AW24)</f>
        <v>1.7006623581232119</v>
      </c>
      <c r="J24">
        <f>(P24+AP24*D24)</f>
        <v>31.3714599609375</v>
      </c>
      <c r="K24" s="1"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32.366119384765625</v>
      </c>
      <c r="P24" s="1">
        <v>31.3714599609375</v>
      </c>
      <c r="Q24" s="1">
        <v>32.509525299072266</v>
      </c>
      <c r="R24" s="1">
        <v>400.02474975585938</v>
      </c>
      <c r="S24" s="1">
        <v>392.12838745117188</v>
      </c>
      <c r="T24" s="1">
        <v>4.4306459426879883</v>
      </c>
      <c r="U24" s="1">
        <v>32.829513549804688</v>
      </c>
      <c r="V24" s="1">
        <v>8.0482549667358398</v>
      </c>
      <c r="W24" s="1">
        <v>59.634708404541016</v>
      </c>
      <c r="X24" s="1">
        <v>300.0986328125</v>
      </c>
      <c r="Y24" s="1">
        <v>51.125179290771484</v>
      </c>
      <c r="Z24" s="1">
        <v>9.7624734044075012E-2</v>
      </c>
      <c r="AA24" s="1">
        <v>88.552993774414063</v>
      </c>
      <c r="AB24" s="1">
        <v>266.879150390625</v>
      </c>
      <c r="AC24" s="1">
        <v>9.1711540222167969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131115</v>
      </c>
      <c r="AK24">
        <f>X24*0.000001/(K24*0.0001)</f>
        <v>1.1033037971047792</v>
      </c>
      <c r="AL24">
        <f>(U24-T24)/(1000-U24)*AK24</f>
        <v>3.239612757354466E-2</v>
      </c>
      <c r="AM24">
        <f>(P24+273.15)</f>
        <v>304.52145996093748</v>
      </c>
      <c r="AN24">
        <f>(O24+273.15)</f>
        <v>305.5161193847656</v>
      </c>
      <c r="AO24">
        <f>(Y24*AG24+Z24*AH24)*AI24</f>
        <v>8.1800285036855485</v>
      </c>
      <c r="AP24">
        <f>((AO24+0.00000010773*(AN24^4-AM24^4))-AL24*44100)/(L24*51.4+0.00000043092*AM24^3)</f>
        <v>-11.527231552330969</v>
      </c>
      <c r="AQ24">
        <f>0.61365*EXP(17.502*J24/(240.97+J24))</f>
        <v>4.6078140671161085</v>
      </c>
      <c r="AR24">
        <f>AQ24*1000/AA24</f>
        <v>52.034537407672154</v>
      </c>
      <c r="AS24">
        <f>(AR24-U24)</f>
        <v>19.205023857867467</v>
      </c>
      <c r="AT24">
        <f>IF(D24,P24,(O24+P24)/2)</f>
        <v>31.868789672851563</v>
      </c>
      <c r="AU24">
        <f>0.61365*EXP(17.502*AT24/(240.97+AT24))</f>
        <v>4.7397351219438235</v>
      </c>
      <c r="AV24">
        <f>IF(AS24&lt;&gt;0,(1000-(AR24+U24)/2)/AS24*AL24,0)</f>
        <v>1.6152801731731976</v>
      </c>
      <c r="AW24">
        <f>U24*AA24/1000</f>
        <v>2.9071517089928967</v>
      </c>
      <c r="AX24">
        <f>(AU24-AW24)</f>
        <v>1.8325834129509269</v>
      </c>
      <c r="AY24">
        <f>1/(1.6/F24+1.37/N24)</f>
        <v>1.0674565445087156</v>
      </c>
      <c r="AZ24">
        <f>G24*AA24*0.001</f>
        <v>34.012217158266736</v>
      </c>
      <c r="BA24">
        <f>G24/S24</f>
        <v>0.97949767970983026</v>
      </c>
      <c r="BB24">
        <f>(1-AL24*AA24/AQ24/F24)*100</f>
        <v>76.001575632873212</v>
      </c>
      <c r="BC24">
        <f>(S24-E24/(N24/1.35))</f>
        <v>393.38724044237108</v>
      </c>
      <c r="BD24">
        <f>E24*BB24/100/BC24</f>
        <v>-7.7112122305901054E-3</v>
      </c>
    </row>
    <row r="25" spans="1:56" x14ac:dyDescent="0.35">
      <c r="A25" s="1" t="s">
        <v>0</v>
      </c>
      <c r="B25" s="1" t="s">
        <v>4545</v>
      </c>
      <c r="K25" s="1">
        <v>2.72</v>
      </c>
    </row>
    <row r="26" spans="1:56" x14ac:dyDescent="0.35">
      <c r="A26" s="1" t="s">
        <v>0</v>
      </c>
      <c r="B26" s="1" t="s">
        <v>4544</v>
      </c>
      <c r="K26" s="1">
        <v>2.72</v>
      </c>
    </row>
    <row r="27" spans="1:56" x14ac:dyDescent="0.35">
      <c r="A27" s="1">
        <v>4</v>
      </c>
      <c r="B27" s="1" t="s">
        <v>4543</v>
      </c>
      <c r="C27" s="1">
        <v>932.00000250339508</v>
      </c>
      <c r="D27" s="1">
        <v>0</v>
      </c>
      <c r="E27">
        <f>(R27-S27*(1000-T27)/(1000-U27))*AK27</f>
        <v>-3.1685747888307718</v>
      </c>
      <c r="F27">
        <f>IF(AV27&lt;&gt;0,1/(1/AV27-1/N27),0)</f>
        <v>2.3337074100876918</v>
      </c>
      <c r="G27">
        <f>((AY27-AL27/2)*S27-E27)/(AY27+AL27/2)</f>
        <v>383.07278253190583</v>
      </c>
      <c r="H27">
        <f>AL27*1000</f>
        <v>30.879589486044075</v>
      </c>
      <c r="I27">
        <f>(AQ27-AW27)</f>
        <v>1.7338341845107053</v>
      </c>
      <c r="J27">
        <f>(P27+AP27*D27)</f>
        <v>31.391036987304688</v>
      </c>
      <c r="K27" s="1"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32.408287048339844</v>
      </c>
      <c r="P27" s="1">
        <v>31.391036987304688</v>
      </c>
      <c r="Q27" s="1">
        <v>32.556541442871094</v>
      </c>
      <c r="R27" s="1">
        <v>400.01602172851563</v>
      </c>
      <c r="S27" s="1">
        <v>391.91983032226563</v>
      </c>
      <c r="T27" s="1">
        <v>5.4409489631652832</v>
      </c>
      <c r="U27" s="1">
        <v>32.515579223632813</v>
      </c>
      <c r="V27" s="1">
        <v>9.8591508865356445</v>
      </c>
      <c r="W27" s="1">
        <v>58.919132232666016</v>
      </c>
      <c r="X27" s="1">
        <v>300.13861083984375</v>
      </c>
      <c r="Y27" s="1">
        <v>100.13910675048828</v>
      </c>
      <c r="Z27" s="1">
        <v>0.18319971859455109</v>
      </c>
      <c r="AA27" s="1">
        <v>88.545608520507813</v>
      </c>
      <c r="AB27" s="1">
        <v>267.00027465820313</v>
      </c>
      <c r="AC27" s="1">
        <v>9.1235017776489258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131115</v>
      </c>
      <c r="AK27">
        <f>X27*0.000001/(K27*0.0001)</f>
        <v>1.1034507751464842</v>
      </c>
      <c r="AL27">
        <f>(U27-T27)/(1000-U27)*AK27</f>
        <v>3.0879589486044075E-2</v>
      </c>
      <c r="AM27">
        <f>(P27+273.15)</f>
        <v>304.54103698730466</v>
      </c>
      <c r="AN27">
        <f>(O27+273.15)</f>
        <v>305.55828704833982</v>
      </c>
      <c r="AO27">
        <f>(Y27*AG27+Z27*AH27)*AI27</f>
        <v>16.022256721952772</v>
      </c>
      <c r="AP27">
        <f>((AO27+0.00000010773*(AN27^4-AM27^4))-AL27*44100)/(L27*51.4+0.00000043092*AM27^3)</f>
        <v>-10.913129406288617</v>
      </c>
      <c r="AQ27">
        <f>0.61365*EXP(17.502*J27/(240.97+J27))</f>
        <v>4.6129459332640534</v>
      </c>
      <c r="AR27">
        <f>AQ27*1000/AA27</f>
        <v>52.096834731173161</v>
      </c>
      <c r="AS27">
        <f>(AR27-U27)</f>
        <v>19.581255507540348</v>
      </c>
      <c r="AT27">
        <f>IF(D27,P27,(O27+P27)/2)</f>
        <v>31.899662017822266</v>
      </c>
      <c r="AU27">
        <f>0.61365*EXP(17.502*AT27/(240.97+AT27))</f>
        <v>4.7480315814761447</v>
      </c>
      <c r="AV27">
        <f>IF(AS27&lt;&gt;0,(1000-(AR27+U27)/2)/AS27*AL27,0)</f>
        <v>1.5102806441845475</v>
      </c>
      <c r="AW27">
        <f>U27*AA27/1000</f>
        <v>2.8791117487533482</v>
      </c>
      <c r="AX27">
        <f>(AU27-AW27)</f>
        <v>1.8689198327227965</v>
      </c>
      <c r="AY27">
        <f>1/(1.6/F27+1.37/N27)</f>
        <v>0.99436018539221538</v>
      </c>
      <c r="AZ27">
        <f>G27*AA27*0.001</f>
        <v>33.91941263693176</v>
      </c>
      <c r="BA27">
        <f>G27/S27</f>
        <v>0.97742638390334802</v>
      </c>
      <c r="BB27">
        <f>(1-AL27*AA27/AQ27/F27)*100</f>
        <v>74.601166243534777</v>
      </c>
      <c r="BC27">
        <f>(S27-E27/(N27/1.35))</f>
        <v>392.91918269748584</v>
      </c>
      <c r="BD27">
        <f>E27*BB27/100/BC27</f>
        <v>-6.0159794936413017E-3</v>
      </c>
    </row>
    <row r="28" spans="1:56" x14ac:dyDescent="0.35">
      <c r="A28" s="1" t="s">
        <v>0</v>
      </c>
      <c r="B28" s="1" t="s">
        <v>4542</v>
      </c>
      <c r="K28" s="1">
        <v>2.72</v>
      </c>
    </row>
    <row r="29" spans="1:56" x14ac:dyDescent="0.35">
      <c r="A29" s="1" t="s">
        <v>0</v>
      </c>
      <c r="B29" s="1" t="s">
        <v>4541</v>
      </c>
      <c r="K29" s="1">
        <v>2.72</v>
      </c>
    </row>
    <row r="30" spans="1:56" x14ac:dyDescent="0.35">
      <c r="A30" s="1">
        <v>5</v>
      </c>
      <c r="B30" s="1" t="s">
        <v>4540</v>
      </c>
      <c r="C30" s="1">
        <v>1136.0000025033951</v>
      </c>
      <c r="D30" s="1">
        <v>0</v>
      </c>
      <c r="E30">
        <f>(R30-S30*(1000-T30)/(1000-U30))*AK30</f>
        <v>-2.6758598570847987</v>
      </c>
      <c r="F30">
        <f>IF(AV30&lt;&gt;0,1/(1/AV30-1/N30),0)</f>
        <v>2.1183615791008759</v>
      </c>
      <c r="G30">
        <f>((AY30-AL30/2)*S30-E30)/(AY30+AL30/2)</f>
        <v>382.64494283499062</v>
      </c>
      <c r="H30">
        <f>AL30*1000</f>
        <v>29.483758401239843</v>
      </c>
      <c r="I30">
        <f>(AQ30-AW30)</f>
        <v>1.7642401273689363</v>
      </c>
      <c r="J30">
        <f>(P30+AP30*D30)</f>
        <v>31.45051383972168</v>
      </c>
      <c r="K30" s="1"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32.460098266601563</v>
      </c>
      <c r="P30" s="1">
        <v>31.45051383972168</v>
      </c>
      <c r="Q30" s="1">
        <v>32.607799530029297</v>
      </c>
      <c r="R30" s="1">
        <v>400.09823608398438</v>
      </c>
      <c r="S30" s="1">
        <v>392.048583984375</v>
      </c>
      <c r="T30" s="1">
        <v>6.4979100227355957</v>
      </c>
      <c r="U30" s="1">
        <v>32.350746154785156</v>
      </c>
      <c r="V30" s="1">
        <v>11.739249229431152</v>
      </c>
      <c r="W30" s="1">
        <v>58.445480346679688</v>
      </c>
      <c r="X30" s="1">
        <v>300.166015625</v>
      </c>
      <c r="Y30" s="1">
        <v>151.00537109375</v>
      </c>
      <c r="Z30" s="1">
        <v>0.15909272432327271</v>
      </c>
      <c r="AA30" s="1">
        <v>88.539764404296875</v>
      </c>
      <c r="AB30" s="1">
        <v>267.06375122070313</v>
      </c>
      <c r="AC30" s="1">
        <v>9.1089048385620117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131115</v>
      </c>
      <c r="AK30">
        <f>X30*0.000001/(K30*0.0001)</f>
        <v>1.1035515280330879</v>
      </c>
      <c r="AL30">
        <f>(U30-T30)/(1000-U30)*AK30</f>
        <v>2.9483758401239842E-2</v>
      </c>
      <c r="AM30">
        <f>(P30+273.15)</f>
        <v>304.60051383972166</v>
      </c>
      <c r="AN30">
        <f>(O30+273.15)</f>
        <v>305.61009826660154</v>
      </c>
      <c r="AO30">
        <f>(Y30*AG30+Z30*AH30)*AI30</f>
        <v>24.16085883496271</v>
      </c>
      <c r="AP30">
        <f>((AO30+0.00000010773*(AN30^4-AM30^4))-AL30*44100)/(L30*51.4+0.00000043092*AM30^3)</f>
        <v>-10.342793011312519</v>
      </c>
      <c r="AQ30">
        <f>0.61365*EXP(17.502*J30/(240.97+J30))</f>
        <v>4.628567570216827</v>
      </c>
      <c r="AR30">
        <f>AQ30*1000/AA30</f>
        <v>52.276709807827331</v>
      </c>
      <c r="AS30">
        <f>(AR30-U30)</f>
        <v>19.925963653042174</v>
      </c>
      <c r="AT30">
        <f>IF(D30,P30,(O30+P30)/2)</f>
        <v>31.955306053161621</v>
      </c>
      <c r="AU30">
        <f>0.61365*EXP(17.502*AT30/(240.97+AT30))</f>
        <v>4.7630169787182481</v>
      </c>
      <c r="AV30">
        <f>IF(AS30&lt;&gt;0,(1000-(AR30+U30)/2)/AS30*AL30,0)</f>
        <v>1.4170552129895257</v>
      </c>
      <c r="AW30">
        <f>U30*AA30/1000</f>
        <v>2.8643274428478906</v>
      </c>
      <c r="AX30">
        <f>(AU30-AW30)</f>
        <v>1.8986895358703575</v>
      </c>
      <c r="AY30">
        <f>1/(1.6/F30+1.37/N30)</f>
        <v>0.92991410389590645</v>
      </c>
      <c r="AZ30">
        <f>G30*AA30*0.001</f>
        <v>33.879293089105715</v>
      </c>
      <c r="BA30">
        <f>G30/S30</f>
        <v>0.9760140922999504</v>
      </c>
      <c r="BB30">
        <f>(1-AL30*AA30/AQ30/F30)*100</f>
        <v>73.375926308852286</v>
      </c>
      <c r="BC30">
        <f>(S30-E30/(N30/1.35))</f>
        <v>392.89253657572942</v>
      </c>
      <c r="BD30">
        <f>E30*BB30/100/BC30</f>
        <v>-4.9973892962567193E-3</v>
      </c>
    </row>
    <row r="31" spans="1:56" x14ac:dyDescent="0.35">
      <c r="A31" s="1" t="s">
        <v>0</v>
      </c>
      <c r="B31" s="1" t="s">
        <v>4539</v>
      </c>
      <c r="K31" s="1">
        <v>2.72</v>
      </c>
    </row>
    <row r="32" spans="1:56" x14ac:dyDescent="0.35">
      <c r="A32" s="1" t="s">
        <v>0</v>
      </c>
      <c r="B32" s="1" t="s">
        <v>816</v>
      </c>
      <c r="K32" s="1">
        <v>2.72</v>
      </c>
    </row>
    <row r="33" spans="1:56" x14ac:dyDescent="0.35">
      <c r="A33" s="1">
        <v>6</v>
      </c>
      <c r="B33" s="1" t="s">
        <v>4538</v>
      </c>
      <c r="C33" s="1">
        <v>1340.0000025033951</v>
      </c>
      <c r="D33" s="1">
        <v>0</v>
      </c>
      <c r="E33">
        <f>(R33-S33*(1000-T33)/(1000-U33))*AK33</f>
        <v>-1.923890057276642</v>
      </c>
      <c r="F33">
        <f>IF(AV33&lt;&gt;0,1/(1/AV33-1/N33),0)</f>
        <v>1.9911520828244933</v>
      </c>
      <c r="G33">
        <f>((AY33-AL33/2)*S33-E33)/(AY33+AL33/2)</f>
        <v>381.57493691912038</v>
      </c>
      <c r="H33">
        <f>AL33*1000</f>
        <v>28.477351424709894</v>
      </c>
      <c r="I33">
        <f>(AQ33-AW33)</f>
        <v>1.7764174801256316</v>
      </c>
      <c r="J33">
        <f>(P33+AP33*D33)</f>
        <v>31.54986572265625</v>
      </c>
      <c r="K33" s="1"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32.525821685791016</v>
      </c>
      <c r="P33" s="1">
        <v>31.54986572265625</v>
      </c>
      <c r="Q33" s="1">
        <v>32.668766021728516</v>
      </c>
      <c r="R33" s="1">
        <v>400.1539306640625</v>
      </c>
      <c r="S33" s="1">
        <v>391.7861328125</v>
      </c>
      <c r="T33" s="1">
        <v>7.5397720336914063</v>
      </c>
      <c r="U33" s="1">
        <v>32.509174346923828</v>
      </c>
      <c r="V33" s="1">
        <v>13.57106876373291</v>
      </c>
      <c r="W33" s="1">
        <v>58.514266967773438</v>
      </c>
      <c r="X33" s="1">
        <v>300.12847900390625</v>
      </c>
      <c r="Y33" s="1">
        <v>301.18569946289063</v>
      </c>
      <c r="Z33" s="1">
        <v>0.1156972274184227</v>
      </c>
      <c r="AA33" s="1">
        <v>88.53955078125</v>
      </c>
      <c r="AB33" s="1">
        <v>267.18154907226563</v>
      </c>
      <c r="AC33" s="1">
        <v>9.1489505767822266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131115</v>
      </c>
      <c r="AK33">
        <f>X33*0.000001/(K33*0.0001)</f>
        <v>1.1034135257496551</v>
      </c>
      <c r="AL33">
        <f>(U33-T33)/(1000-U33)*AK33</f>
        <v>2.8477351424709894E-2</v>
      </c>
      <c r="AM33">
        <f>(P33+273.15)</f>
        <v>304.69986572265623</v>
      </c>
      <c r="AN33">
        <f>(O33+273.15)</f>
        <v>305.67582168579099</v>
      </c>
      <c r="AO33">
        <f>(Y33*AG33+Z33*AH33)*AI33</f>
        <v>48.189710836938502</v>
      </c>
      <c r="AP33">
        <f>((AO33+0.00000010773*(AN33^4-AM33^4))-AL33*44100)/(L33*51.4+0.00000043092*AM33^3)</f>
        <v>-9.7852195843717045</v>
      </c>
      <c r="AQ33">
        <f>0.61365*EXP(17.502*J33/(240.97+J33))</f>
        <v>4.6547651730716035</v>
      </c>
      <c r="AR33">
        <f>AQ33*1000/AA33</f>
        <v>52.572721817528603</v>
      </c>
      <c r="AS33">
        <f>(AR33-U33)</f>
        <v>20.063547470604775</v>
      </c>
      <c r="AT33">
        <f>IF(D33,P33,(O33+P33)/2)</f>
        <v>32.037843704223633</v>
      </c>
      <c r="AU33">
        <f>0.61365*EXP(17.502*AT33/(240.97+AT33))</f>
        <v>4.785320879456104</v>
      </c>
      <c r="AV33">
        <f>IF(AS33&lt;&gt;0,(1000-(AR33+U33)/2)/AS33*AL33,0)</f>
        <v>1.3589769175256485</v>
      </c>
      <c r="AW33">
        <f>U33*AA33/1000</f>
        <v>2.8783476929459719</v>
      </c>
      <c r="AX33">
        <f>(AU33-AW33)</f>
        <v>1.906973186510132</v>
      </c>
      <c r="AY33">
        <f>1/(1.6/F33+1.37/N33)</f>
        <v>0.88997875646316826</v>
      </c>
      <c r="AZ33">
        <f>G33*AA33*0.001</f>
        <v>33.784473504202722</v>
      </c>
      <c r="BA33">
        <f>G33/S33</f>
        <v>0.97393681134123633</v>
      </c>
      <c r="BB33">
        <f>(1-AL33*AA33/AQ33/F33)*100</f>
        <v>72.795878853387293</v>
      </c>
      <c r="BC33">
        <f>(S33-E33/(N33/1.35))</f>
        <v>392.3929179529926</v>
      </c>
      <c r="BD33">
        <f>E33*BB33/100/BC33</f>
        <v>-3.5691588998944283E-3</v>
      </c>
    </row>
    <row r="34" spans="1:56" x14ac:dyDescent="0.35">
      <c r="A34" s="1" t="s">
        <v>0</v>
      </c>
      <c r="B34" s="1" t="s">
        <v>4537</v>
      </c>
      <c r="K34" s="1">
        <v>2.72</v>
      </c>
    </row>
    <row r="35" spans="1:56" x14ac:dyDescent="0.35">
      <c r="A35" s="1" t="s">
        <v>0</v>
      </c>
      <c r="B35" s="1" t="s">
        <v>813</v>
      </c>
      <c r="K35" s="1">
        <v>2.72</v>
      </c>
    </row>
    <row r="36" spans="1:56" x14ac:dyDescent="0.35">
      <c r="A36" s="1">
        <v>7</v>
      </c>
      <c r="B36" s="1" t="s">
        <v>812</v>
      </c>
      <c r="C36" s="1">
        <v>1544.0000025033951</v>
      </c>
      <c r="D36" s="1">
        <v>0</v>
      </c>
      <c r="E36">
        <f>(R36-S36*(1000-T36)/(1000-U36))*AK36</f>
        <v>-1.3194329954843504</v>
      </c>
      <c r="F36">
        <f>IF(AV36&lt;&gt;0,1/(1/AV36-1/N36),0)</f>
        <v>1.9301602696877576</v>
      </c>
      <c r="G36">
        <f>((AY36-AL36/2)*S36-E36)/(AY36+AL36/2)</f>
        <v>380.52572959550059</v>
      </c>
      <c r="H36">
        <f>AL36*1000</f>
        <v>27.913165039110403</v>
      </c>
      <c r="I36">
        <f>(AQ36-AW36)</f>
        <v>1.7776455755333136</v>
      </c>
      <c r="J36">
        <f>(P36+AP36*D36)</f>
        <v>31.720954895019531</v>
      </c>
      <c r="K36" s="1"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32.613422393798828</v>
      </c>
      <c r="P36" s="1">
        <v>31.720954895019531</v>
      </c>
      <c r="Q36" s="1">
        <v>32.746959686279297</v>
      </c>
      <c r="R36" s="1">
        <v>400.09133911132813</v>
      </c>
      <c r="S36" s="1">
        <v>391.38833618164063</v>
      </c>
      <c r="T36" s="1">
        <v>8.5558567047119141</v>
      </c>
      <c r="U36" s="1">
        <v>33.011638641357422</v>
      </c>
      <c r="V36" s="1">
        <v>15.322527885437012</v>
      </c>
      <c r="W36" s="1">
        <v>59.119941711425781</v>
      </c>
      <c r="X36" s="1">
        <v>300.204833984375</v>
      </c>
      <c r="Y36" s="1">
        <v>501.07882690429688</v>
      </c>
      <c r="Z36" s="1">
        <v>5.6646518409252167E-2</v>
      </c>
      <c r="AA36" s="1">
        <v>88.530471801757813</v>
      </c>
      <c r="AB36" s="1">
        <v>267.1585693359375</v>
      </c>
      <c r="AC36" s="1">
        <v>9.2414064407348633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131115</v>
      </c>
      <c r="AK36">
        <f>X36*0.000001/(K36*0.0001)</f>
        <v>1.1036942425896137</v>
      </c>
      <c r="AL36">
        <f>(U36-T36)/(1000-U36)*AK36</f>
        <v>2.7913165039110403E-2</v>
      </c>
      <c r="AM36">
        <f>(P36+273.15)</f>
        <v>304.87095489501951</v>
      </c>
      <c r="AN36">
        <f>(O36+273.15)</f>
        <v>305.76342239379881</v>
      </c>
      <c r="AO36">
        <f>(Y36*AG36+Z36*AH36)*AI36</f>
        <v>80.172610512689971</v>
      </c>
      <c r="AP36">
        <f>((AO36+0.00000010773*(AN36^4-AM36^4))-AL36*44100)/(L36*51.4+0.00000043092*AM36^3)</f>
        <v>-9.3265568167258426</v>
      </c>
      <c r="AQ36">
        <f>0.61365*EXP(17.502*J36/(240.97+J36))</f>
        <v>4.7001815194018253</v>
      </c>
      <c r="AR36">
        <f>AQ36*1000/AA36</f>
        <v>53.091115677398896</v>
      </c>
      <c r="AS36">
        <f>(AR36-U36)</f>
        <v>20.079477036041474</v>
      </c>
      <c r="AT36">
        <f>IF(D36,P36,(O36+P36)/2)</f>
        <v>32.16718864440918</v>
      </c>
      <c r="AU36">
        <f>0.61365*EXP(17.502*AT36/(240.97+AT36))</f>
        <v>4.8204562643897519</v>
      </c>
      <c r="AV36">
        <f>IF(AS36&lt;&gt;0,(1000-(AR36+U36)/2)/AS36*AL36,0)</f>
        <v>1.3302868792525917</v>
      </c>
      <c r="AW36">
        <f>U36*AA36/1000</f>
        <v>2.9225359438685117</v>
      </c>
      <c r="AX36">
        <f>(AU36-AW36)</f>
        <v>1.8979203205212403</v>
      </c>
      <c r="AY36">
        <f>1/(1.6/F36+1.37/N36)</f>
        <v>0.87031130940544255</v>
      </c>
      <c r="AZ36">
        <f>G36*AA36*0.001</f>
        <v>33.688122373797789</v>
      </c>
      <c r="BA36">
        <f>G36/S36</f>
        <v>0.97224596243180128</v>
      </c>
      <c r="BB36">
        <f>(1-AL36*AA36/AQ36/F36)*100</f>
        <v>72.760830658125002</v>
      </c>
      <c r="BC36">
        <f>(S36-E36/(N36/1.35))</f>
        <v>391.80447863869392</v>
      </c>
      <c r="BD36">
        <f>E36*BB36/100/BC36</f>
        <v>-2.4502793097908797E-3</v>
      </c>
    </row>
    <row r="37" spans="1:56" x14ac:dyDescent="0.35">
      <c r="A37" s="1" t="s">
        <v>0</v>
      </c>
      <c r="B37" s="1" t="s">
        <v>4536</v>
      </c>
      <c r="K37" s="1">
        <v>2.72</v>
      </c>
    </row>
    <row r="38" spans="1:56" x14ac:dyDescent="0.35">
      <c r="A38" s="1" t="s">
        <v>0</v>
      </c>
      <c r="B38" s="1" t="s">
        <v>4535</v>
      </c>
      <c r="K38" s="1">
        <v>2.72</v>
      </c>
    </row>
    <row r="39" spans="1:56" x14ac:dyDescent="0.35">
      <c r="A39" s="1">
        <v>8</v>
      </c>
      <c r="B39" s="1" t="s">
        <v>4534</v>
      </c>
      <c r="C39" s="1">
        <v>1748.0000025033951</v>
      </c>
      <c r="D39" s="1">
        <v>0</v>
      </c>
      <c r="E39">
        <f>(R39-S39*(1000-T39)/(1000-U39))*AK39</f>
        <v>-0.98034184372493616</v>
      </c>
      <c r="F39">
        <f>IF(AV39&lt;&gt;0,1/(1/AV39-1/N39),0)</f>
        <v>1.9620639534939324</v>
      </c>
      <c r="G39">
        <f>((AY39-AL39/2)*S39-E39)/(AY39+AL39/2)</f>
        <v>380.008164686724</v>
      </c>
      <c r="H39">
        <f>AL39*1000</f>
        <v>27.818497785131683</v>
      </c>
      <c r="I39">
        <f>(AQ39-AW39)</f>
        <v>1.750359772140766</v>
      </c>
      <c r="J39">
        <f>(P39+AP39*D39)</f>
        <v>31.902008056640625</v>
      </c>
      <c r="K39" s="1"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32.713207244873047</v>
      </c>
      <c r="P39" s="1">
        <v>31.902008056640625</v>
      </c>
      <c r="Q39" s="1">
        <v>32.833812713623047</v>
      </c>
      <c r="R39" s="1">
        <v>400.04342651367188</v>
      </c>
      <c r="S39" s="1">
        <v>391.07376098632813</v>
      </c>
      <c r="T39" s="1">
        <v>9.5159187316894531</v>
      </c>
      <c r="U39" s="1">
        <v>33.869655609130859</v>
      </c>
      <c r="V39" s="1">
        <v>16.945276260375977</v>
      </c>
      <c r="W39" s="1">
        <v>60.312690734863281</v>
      </c>
      <c r="X39" s="1">
        <v>300.17373657226563</v>
      </c>
      <c r="Y39" s="1">
        <v>749.9586181640625</v>
      </c>
      <c r="Z39" s="1">
        <v>0.17355623841285706</v>
      </c>
      <c r="AA39" s="1">
        <v>88.524749755859375</v>
      </c>
      <c r="AB39" s="1">
        <v>267.3580322265625</v>
      </c>
      <c r="AC39" s="1">
        <v>9.3982934951782227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131115</v>
      </c>
      <c r="AK39">
        <f>X39*0.000001/(K39*0.0001)</f>
        <v>1.1035799138686233</v>
      </c>
      <c r="AL39">
        <f>(U39-T39)/(1000-U39)*AK39</f>
        <v>2.7818497785131683E-2</v>
      </c>
      <c r="AM39">
        <f>(P39+273.15)</f>
        <v>305.0520080566406</v>
      </c>
      <c r="AN39">
        <f>(O39+273.15)</f>
        <v>305.86320724487302</v>
      </c>
      <c r="AO39">
        <f>(Y39*AG39+Z39*AH39)*AI39</f>
        <v>119.99337622418898</v>
      </c>
      <c r="AP39">
        <f>((AO39+0.00000010773*(AN39^4-AM39^4))-AL39*44100)/(L39*51.4+0.00000043092*AM39^3)</f>
        <v>-8.9730187464309434</v>
      </c>
      <c r="AQ39">
        <f>0.61365*EXP(17.502*J39/(240.97+J39))</f>
        <v>4.7486625592562142</v>
      </c>
      <c r="AR39">
        <f>AQ39*1000/AA39</f>
        <v>53.642202574449009</v>
      </c>
      <c r="AS39">
        <f>(AR39-U39)</f>
        <v>19.772546965318149</v>
      </c>
      <c r="AT39">
        <f>IF(D39,P39,(O39+P39)/2)</f>
        <v>32.307607650756836</v>
      </c>
      <c r="AU39">
        <f>0.61365*EXP(17.502*AT39/(240.97+AT39))</f>
        <v>4.8588538396855743</v>
      </c>
      <c r="AV39">
        <f>IF(AS39&lt;&gt;0,(1000-(AR39+U39)/2)/AS39*AL39,0)</f>
        <v>1.3453640350565388</v>
      </c>
      <c r="AW39">
        <f>U39*AA39/1000</f>
        <v>2.9983027871154482</v>
      </c>
      <c r="AX39">
        <f>(AU39-AW39)</f>
        <v>1.8605510525701261</v>
      </c>
      <c r="AY39">
        <f>1/(1.6/F39+1.37/N39)</f>
        <v>0.88064197474555617</v>
      </c>
      <c r="AZ39">
        <f>G39*AA39*0.001</f>
        <v>33.640127684075644</v>
      </c>
      <c r="BA39">
        <f>G39/S39</f>
        <v>0.97170458004726379</v>
      </c>
      <c r="BB39">
        <f>(1-AL39*AA39/AQ39/F39)*100</f>
        <v>73.568980619320968</v>
      </c>
      <c r="BC39">
        <f>(S39-E39/(N39/1.35))</f>
        <v>391.38295581849928</v>
      </c>
      <c r="BD39">
        <f>E39*BB39/100/BC39</f>
        <v>-1.8427667589785274E-3</v>
      </c>
    </row>
    <row r="40" spans="1:56" x14ac:dyDescent="0.35">
      <c r="A40" s="1" t="s">
        <v>0</v>
      </c>
      <c r="B40" s="1" t="s">
        <v>4533</v>
      </c>
      <c r="K40" s="1">
        <v>2.72</v>
      </c>
    </row>
    <row r="41" spans="1:56" x14ac:dyDescent="0.35">
      <c r="A41" s="1" t="s">
        <v>0</v>
      </c>
      <c r="B41" s="1" t="s">
        <v>4532</v>
      </c>
      <c r="K41" s="1">
        <v>2.72</v>
      </c>
    </row>
    <row r="42" spans="1:56" x14ac:dyDescent="0.35">
      <c r="A42" s="1">
        <v>9</v>
      </c>
      <c r="B42" s="1" t="s">
        <v>4531</v>
      </c>
      <c r="C42" s="1">
        <v>1952.0000025033951</v>
      </c>
      <c r="D42" s="1">
        <v>0</v>
      </c>
      <c r="E42">
        <f>(R42-S42*(1000-T42)/(1000-U42))*AK42</f>
        <v>-0.47671909696367354</v>
      </c>
      <c r="F42">
        <f>IF(AV42&lt;&gt;0,1/(1/AV42-1/N42),0)</f>
        <v>2.0351147641263569</v>
      </c>
      <c r="G42">
        <f>((AY42-AL42/2)*S42-E42)/(AY42+AL42/2)</f>
        <v>379.23117064378488</v>
      </c>
      <c r="H42">
        <f>AL42*1000</f>
        <v>27.981684872025227</v>
      </c>
      <c r="I42">
        <f>(AQ42-AW42)</f>
        <v>1.7157709077555054</v>
      </c>
      <c r="J42">
        <f>(P42+AP42*D42)</f>
        <v>32.103206634521484</v>
      </c>
      <c r="K42" s="1"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32.827239990234375</v>
      </c>
      <c r="P42" s="1">
        <v>32.103206634521484</v>
      </c>
      <c r="Q42" s="1">
        <v>32.933685302734375</v>
      </c>
      <c r="R42" s="1">
        <v>400.09176635742188</v>
      </c>
      <c r="S42" s="1">
        <v>390.61920166015625</v>
      </c>
      <c r="T42" s="1">
        <v>10.404356002807617</v>
      </c>
      <c r="U42" s="1">
        <v>34.876064300537109</v>
      </c>
      <c r="V42" s="1">
        <v>18.408109664916992</v>
      </c>
      <c r="W42" s="1">
        <v>61.705158233642578</v>
      </c>
      <c r="X42" s="1">
        <v>300.16604614257813</v>
      </c>
      <c r="Y42" s="1">
        <v>1001.0088500976563</v>
      </c>
      <c r="Z42" s="1">
        <v>6.0260971076786518E-3</v>
      </c>
      <c r="AA42" s="1">
        <v>88.521377563476563</v>
      </c>
      <c r="AB42" s="1">
        <v>267.27688598632813</v>
      </c>
      <c r="AC42" s="1">
        <v>9.5860357284545898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131115</v>
      </c>
      <c r="AK42">
        <f>X42*0.000001/(K42*0.0001)</f>
        <v>1.1035516402300665</v>
      </c>
      <c r="AL42">
        <f>(U42-T42)/(1000-U42)*AK42</f>
        <v>2.7981684872025226E-2</v>
      </c>
      <c r="AM42">
        <f>(P42+273.15)</f>
        <v>305.25320663452146</v>
      </c>
      <c r="AN42">
        <f>(O42+273.15)</f>
        <v>305.97723999023435</v>
      </c>
      <c r="AO42">
        <f>(Y42*AG42+Z42*AH42)*AI42</f>
        <v>160.16141243573838</v>
      </c>
      <c r="AP42">
        <f>((AO42+0.00000010773*(AN42^4-AM42^4))-AL42*44100)/(L42*51.4+0.00000043092*AM42^3)</f>
        <v>-8.7102050872599577</v>
      </c>
      <c r="AQ42">
        <f>0.61365*EXP(17.502*J42/(240.97+J42))</f>
        <v>4.8030481636314368</v>
      </c>
      <c r="AR42">
        <f>AQ42*1000/AA42</f>
        <v>54.258624253641855</v>
      </c>
      <c r="AS42">
        <f>(AR42-U42)</f>
        <v>19.382559953104746</v>
      </c>
      <c r="AT42">
        <f>IF(D42,P42,(O42+P42)/2)</f>
        <v>32.46522331237793</v>
      </c>
      <c r="AU42">
        <f>0.61365*EXP(17.502*AT42/(240.97+AT42))</f>
        <v>4.9022707101000158</v>
      </c>
      <c r="AV42">
        <f>IF(AS42&lt;&gt;0,(1000-(AR42+U42)/2)/AS42*AL42,0)</f>
        <v>1.3793129263401678</v>
      </c>
      <c r="AW42">
        <f>U42*AA42/1000</f>
        <v>3.0872772558759314</v>
      </c>
      <c r="AX42">
        <f>(AU42-AW42)</f>
        <v>1.8149934542240844</v>
      </c>
      <c r="AY42">
        <f>1/(1.6/F42+1.37/N42)</f>
        <v>0.9039434601510653</v>
      </c>
      <c r="AZ42">
        <f>G42*AA42*0.001</f>
        <v>33.570065640397694</v>
      </c>
      <c r="BA42">
        <f>G42/S42</f>
        <v>0.97084620784648701</v>
      </c>
      <c r="BB42">
        <f>(1-AL42*AA42/AQ42/F42)*100</f>
        <v>74.659441731430775</v>
      </c>
      <c r="BC42">
        <f>(S42-E42/(N42/1.35))</f>
        <v>390.76955643907542</v>
      </c>
      <c r="BD42">
        <f>E42*BB42/100/BC42</f>
        <v>-9.1080743255312257E-4</v>
      </c>
    </row>
    <row r="43" spans="1:56" x14ac:dyDescent="0.35">
      <c r="A43" s="1" t="s">
        <v>0</v>
      </c>
      <c r="B43" s="1" t="s">
        <v>4530</v>
      </c>
      <c r="K43" s="1">
        <v>2.72</v>
      </c>
    </row>
    <row r="44" spans="1:56" x14ac:dyDescent="0.35">
      <c r="A44" s="1" t="s">
        <v>0</v>
      </c>
      <c r="B44" s="1" t="s">
        <v>4529</v>
      </c>
      <c r="K44" s="1">
        <v>2.72</v>
      </c>
    </row>
    <row r="45" spans="1:56" x14ac:dyDescent="0.35">
      <c r="A45" s="1">
        <v>10</v>
      </c>
      <c r="B45" s="1" t="s">
        <v>4528</v>
      </c>
      <c r="C45" s="1">
        <v>2156.0000025033951</v>
      </c>
      <c r="D45" s="1">
        <v>0</v>
      </c>
      <c r="E45">
        <f>(R45-S45*(1000-T45)/(1000-U45))*AK45</f>
        <v>-0.3536951131590455</v>
      </c>
      <c r="F45">
        <f>IF(AV45&lt;&gt;0,1/(1/AV45-1/N45),0)</f>
        <v>2.0629004247069775</v>
      </c>
      <c r="G45">
        <f>((AY45-AL45/2)*S45-E45)/(AY45+AL45/2)</f>
        <v>378.95476515879642</v>
      </c>
      <c r="H45">
        <f>AL45*1000</f>
        <v>27.995601483297737</v>
      </c>
      <c r="I45">
        <f>(AQ45-AW45)</f>
        <v>1.6995682546133826</v>
      </c>
      <c r="J45">
        <f>(P45+AP45*D45)</f>
        <v>32.320091247558594</v>
      </c>
      <c r="K45" s="1"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32.952468872070313</v>
      </c>
      <c r="P45" s="1">
        <v>32.320091247558594</v>
      </c>
      <c r="Q45" s="1">
        <v>33.044445037841797</v>
      </c>
      <c r="R45" s="1">
        <v>399.94915771484375</v>
      </c>
      <c r="S45" s="1">
        <v>390.3663330078125</v>
      </c>
      <c r="T45" s="1">
        <v>11.26591968536377</v>
      </c>
      <c r="U45" s="1">
        <v>35.728851318359375</v>
      </c>
      <c r="V45" s="1">
        <v>19.792232513427734</v>
      </c>
      <c r="W45" s="1">
        <v>62.769287109375</v>
      </c>
      <c r="X45" s="1">
        <v>300.15762329101563</v>
      </c>
      <c r="Y45" s="1">
        <v>1251.4033203125</v>
      </c>
      <c r="Z45" s="1">
        <v>8.79807248711586E-2</v>
      </c>
      <c r="AA45" s="1">
        <v>88.51983642578125</v>
      </c>
      <c r="AB45" s="1">
        <v>267.2034912109375</v>
      </c>
      <c r="AC45" s="1">
        <v>9.730504035949707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131115</v>
      </c>
      <c r="AK45">
        <f>X45*0.000001/(K45*0.0001)</f>
        <v>1.1035206738640277</v>
      </c>
      <c r="AL45">
        <f>(U45-T45)/(1000-U45)*AK45</f>
        <v>2.7995601483297737E-2</v>
      </c>
      <c r="AM45">
        <f>(P45+273.15)</f>
        <v>305.47009124755857</v>
      </c>
      <c r="AN45">
        <f>(O45+273.15)</f>
        <v>306.10246887207029</v>
      </c>
      <c r="AO45">
        <f>(Y45*AG45+Z45*AH45)*AI45</f>
        <v>200.22452677463298</v>
      </c>
      <c r="AP45">
        <f>((AO45+0.00000010773*(AN45^4-AM45^4))-AL45*44100)/(L45*51.4+0.00000043092*AM45^3)</f>
        <v>-8.3948609629894548</v>
      </c>
      <c r="AQ45">
        <f>0.61365*EXP(17.502*J45/(240.97+J45))</f>
        <v>4.8622803289956131</v>
      </c>
      <c r="AR45">
        <f>AQ45*1000/AA45</f>
        <v>54.928708923590847</v>
      </c>
      <c r="AS45">
        <f>(AR45-U45)</f>
        <v>19.199857605231472</v>
      </c>
      <c r="AT45">
        <f>IF(D45,P45,(O45+P45)/2)</f>
        <v>32.636280059814453</v>
      </c>
      <c r="AU45">
        <f>0.61365*EXP(17.502*AT45/(240.97+AT45))</f>
        <v>4.9497717657642664</v>
      </c>
      <c r="AV45">
        <f>IF(AS45&lt;&gt;0,(1000-(AR45+U45)/2)/AS45*AL45,0)</f>
        <v>1.3920204810281809</v>
      </c>
      <c r="AW45">
        <f>U45*AA45/1000</f>
        <v>3.1627120743822306</v>
      </c>
      <c r="AX45">
        <f>(AU45-AW45)</f>
        <v>1.7870596913820358</v>
      </c>
      <c r="AY45">
        <f>1/(1.6/F45+1.37/N45)</f>
        <v>0.91267987564229736</v>
      </c>
      <c r="AZ45">
        <f>G45*AA45*0.001</f>
        <v>33.545013824627006</v>
      </c>
      <c r="BA45">
        <f>G45/S45</f>
        <v>0.9707670285982688</v>
      </c>
      <c r="BB45">
        <f>(1-AL45*AA45/AQ45/F45)*100</f>
        <v>75.293447664425145</v>
      </c>
      <c r="BC45">
        <f>(S45-E45/(N45/1.35))</f>
        <v>390.47788664785446</v>
      </c>
      <c r="BD45">
        <f>E45*BB45/100/BC45</f>
        <v>-6.8200851834204236E-4</v>
      </c>
    </row>
    <row r="46" spans="1:56" x14ac:dyDescent="0.35">
      <c r="A46" s="1" t="s">
        <v>0</v>
      </c>
      <c r="B46" s="1" t="s">
        <v>4527</v>
      </c>
      <c r="K46" s="1">
        <v>2.72</v>
      </c>
    </row>
    <row r="47" spans="1:56" x14ac:dyDescent="0.35">
      <c r="A47" s="1" t="s">
        <v>0</v>
      </c>
      <c r="B47" s="1" t="s">
        <v>4526</v>
      </c>
      <c r="K47" s="1">
        <v>2.72</v>
      </c>
    </row>
    <row r="48" spans="1:56" x14ac:dyDescent="0.35">
      <c r="A48" s="1">
        <v>11</v>
      </c>
      <c r="B48" s="1" t="s">
        <v>4525</v>
      </c>
      <c r="C48" s="1">
        <v>2360.0000025033951</v>
      </c>
      <c r="D48" s="1">
        <v>0</v>
      </c>
      <c r="E48">
        <f>(R48-S48*(1000-T48)/(1000-U48))*AK48</f>
        <v>-0.5671917635401672</v>
      </c>
      <c r="F48">
        <f>IF(AV48&lt;&gt;0,1/(1/AV48-1/N48),0)</f>
        <v>1.978859175594762</v>
      </c>
      <c r="G48">
        <f>((AY48-AL48/2)*S48-E48)/(AY48+AL48/2)</f>
        <v>379.43631337479167</v>
      </c>
      <c r="H48">
        <f>AL48*1000</f>
        <v>27.623017920437185</v>
      </c>
      <c r="I48">
        <f>(AQ48-AW48)</f>
        <v>1.7237984293200115</v>
      </c>
      <c r="J48">
        <f>(P48+AP48*D48)</f>
        <v>32.565517425537109</v>
      </c>
      <c r="K48" s="1"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33.096397399902344</v>
      </c>
      <c r="P48" s="1">
        <v>32.565517425537109</v>
      </c>
      <c r="Q48" s="1">
        <v>33.168872833251953</v>
      </c>
      <c r="R48" s="1">
        <v>400.07077026367188</v>
      </c>
      <c r="S48" s="1">
        <v>390.80255126953125</v>
      </c>
      <c r="T48" s="1">
        <v>12.098082542419434</v>
      </c>
      <c r="U48" s="1">
        <v>36.222423553466797</v>
      </c>
      <c r="V48" s="1">
        <v>21.082189559936523</v>
      </c>
      <c r="W48" s="1">
        <v>63.121410369873047</v>
      </c>
      <c r="X48" s="1">
        <v>300.16592407226563</v>
      </c>
      <c r="Y48" s="1">
        <v>1601.662841796875</v>
      </c>
      <c r="Z48" s="1">
        <v>1.6872987151145935E-2</v>
      </c>
      <c r="AA48" s="1">
        <v>88.51629638671875</v>
      </c>
      <c r="AB48" s="1">
        <v>267.45693969726563</v>
      </c>
      <c r="AC48" s="1">
        <v>9.8142080307006836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131115</v>
      </c>
      <c r="AK48">
        <f>X48*0.000001/(K48*0.0001)</f>
        <v>1.1035511914421527</v>
      </c>
      <c r="AL48">
        <f>(U48-T48)/(1000-U48)*AK48</f>
        <v>2.7623017920437185E-2</v>
      </c>
      <c r="AM48">
        <f>(P48+273.15)</f>
        <v>305.71551742553709</v>
      </c>
      <c r="AN48">
        <f>(O48+273.15)</f>
        <v>306.24639739990232</v>
      </c>
      <c r="AO48">
        <f>(Y48*AG48+Z48*AH48)*AI48</f>
        <v>256.26604895950732</v>
      </c>
      <c r="AP48">
        <f>((AO48+0.00000010773*(AN48^4-AM48^4))-AL48*44100)/(L48*51.4+0.00000043092*AM48^3)</f>
        <v>-7.8104547249367924</v>
      </c>
      <c r="AQ48">
        <f>0.61365*EXP(17.502*J48/(240.97+J48))</f>
        <v>4.9300732084239405</v>
      </c>
      <c r="AR48">
        <f>AQ48*1000/AA48</f>
        <v>55.696785899004965</v>
      </c>
      <c r="AS48">
        <f>(AR48-U48)</f>
        <v>19.474362345538168</v>
      </c>
      <c r="AT48">
        <f>IF(D48,P48,(O48+P48)/2)</f>
        <v>32.830957412719727</v>
      </c>
      <c r="AU48">
        <f>0.61365*EXP(17.502*AT48/(240.97+AT48))</f>
        <v>5.0043189474953786</v>
      </c>
      <c r="AV48">
        <f>IF(AS48&lt;&gt;0,(1000-(AR48+U48)/2)/AS48*AL48,0)</f>
        <v>1.3532394266817209</v>
      </c>
      <c r="AW48">
        <f>U48*AA48/1000</f>
        <v>3.206274779103929</v>
      </c>
      <c r="AX48">
        <f>(AU48-AW48)</f>
        <v>1.7980441683914496</v>
      </c>
      <c r="AY48">
        <f>1/(1.6/F48+1.37/N48)</f>
        <v>0.88604244520206776</v>
      </c>
      <c r="AZ48">
        <f>G48*AA48*0.001</f>
        <v>33.586297174566958</v>
      </c>
      <c r="BA48">
        <f>G48/S48</f>
        <v>0.97091565073509345</v>
      </c>
      <c r="BB48">
        <f>(1-AL48*AA48/AQ48/F48)*100</f>
        <v>74.937401190748474</v>
      </c>
      <c r="BC48">
        <f>(S48-E48/(N48/1.35))</f>
        <v>390.9814406674073</v>
      </c>
      <c r="BD48">
        <f>E48*BB48/100/BC48</f>
        <v>-1.0871072719959116E-3</v>
      </c>
    </row>
    <row r="49" spans="1:56" x14ac:dyDescent="0.35">
      <c r="A49" s="1" t="s">
        <v>0</v>
      </c>
      <c r="B49" s="1" t="s">
        <v>4524</v>
      </c>
      <c r="K49" s="1">
        <v>2.72</v>
      </c>
    </row>
    <row r="50" spans="1:56" x14ac:dyDescent="0.35">
      <c r="A50" s="1" t="s">
        <v>0</v>
      </c>
      <c r="B50" s="1" t="s">
        <v>4519</v>
      </c>
      <c r="K50" s="1">
        <v>2.72</v>
      </c>
    </row>
    <row r="51" spans="1:56" x14ac:dyDescent="0.35">
      <c r="A51" s="1">
        <v>12</v>
      </c>
      <c r="B51" s="1" t="s">
        <v>4523</v>
      </c>
      <c r="C51" s="1">
        <v>2563.500002514571</v>
      </c>
      <c r="D51" s="1">
        <v>0</v>
      </c>
      <c r="E51">
        <f>(R51-S51*(1000-T51)/(1000-U51))*AK51</f>
        <v>-1.5679553603293226</v>
      </c>
      <c r="F51">
        <f>IF(AV51&lt;&gt;0,1/(1/AV51-1/N51),0)</f>
        <v>1.6212671790660953</v>
      </c>
      <c r="G51">
        <f>((AY51-AL51/2)*S51-E51)/(AY51+AL51/2)</f>
        <v>381.08971428265238</v>
      </c>
      <c r="H51">
        <f>AL51*1000</f>
        <v>25.99486744210046</v>
      </c>
      <c r="I51">
        <f>(AQ51-AW51)</f>
        <v>1.8664109865123852</v>
      </c>
      <c r="J51">
        <f>(P51+AP51*D51)</f>
        <v>32.882171630859375</v>
      </c>
      <c r="K51" s="1"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33.265037536621094</v>
      </c>
      <c r="P51" s="1">
        <v>32.882171630859375</v>
      </c>
      <c r="Q51" s="1">
        <v>33.311351776123047</v>
      </c>
      <c r="R51" s="1">
        <v>399.99395751953125</v>
      </c>
      <c r="S51" s="1">
        <v>392.17593383789063</v>
      </c>
      <c r="T51" s="1">
        <v>12.895257949829102</v>
      </c>
      <c r="U51" s="1">
        <v>35.614574432373047</v>
      </c>
      <c r="V51" s="1">
        <v>22.258821487426758</v>
      </c>
      <c r="W51" s="1">
        <v>61.475189208984375</v>
      </c>
      <c r="X51" s="1">
        <v>300.1317138671875</v>
      </c>
      <c r="Y51" s="1">
        <v>2000.9759521484375</v>
      </c>
      <c r="Z51" s="1">
        <v>7.2314292192459106E-2</v>
      </c>
      <c r="AA51" s="1">
        <v>88.512763977050781</v>
      </c>
      <c r="AB51" s="1">
        <v>268.1798095703125</v>
      </c>
      <c r="AC51" s="1">
        <v>9.7365198135375977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131115</v>
      </c>
      <c r="AK51">
        <f>X51*0.000001/(K51*0.0001)</f>
        <v>1.1034254186293657</v>
      </c>
      <c r="AL51">
        <f>(U51-T51)/(1000-U51)*AK51</f>
        <v>2.5994867442100462E-2</v>
      </c>
      <c r="AM51">
        <f>(P51+273.15)</f>
        <v>306.03217163085935</v>
      </c>
      <c r="AN51">
        <f>(O51+273.15)</f>
        <v>306.41503753662107</v>
      </c>
      <c r="AO51">
        <f>(Y51*AG51+Z51*AH51)*AI51</f>
        <v>320.15614518770235</v>
      </c>
      <c r="AP51">
        <f>((AO51+0.00000010773*(AN51^4-AM51^4))-AL51*44100)/(L51*51.4+0.00000043092*AM51^3)</f>
        <v>-6.7138601841640835</v>
      </c>
      <c r="AQ51">
        <f>0.61365*EXP(17.502*J51/(240.97+J51))</f>
        <v>5.0187554073881282</v>
      </c>
      <c r="AR51">
        <f>AQ51*1000/AA51</f>
        <v>56.700922916488864</v>
      </c>
      <c r="AS51">
        <f>(AR51-U51)</f>
        <v>21.086348484115817</v>
      </c>
      <c r="AT51">
        <f>IF(D51,P51,(O51+P51)/2)</f>
        <v>33.073604583740234</v>
      </c>
      <c r="AU51">
        <f>0.61365*EXP(17.502*AT51/(240.97+AT51))</f>
        <v>5.0730386384194368</v>
      </c>
      <c r="AV51">
        <f>IF(AS51&lt;&gt;0,(1000-(AR51+U51)/2)/AS51*AL51,0)</f>
        <v>1.1758794038029261</v>
      </c>
      <c r="AW51">
        <f>U51*AA51/1000</f>
        <v>3.152344420875743</v>
      </c>
      <c r="AX51">
        <f>(AU51-AW51)</f>
        <v>1.9206942175436938</v>
      </c>
      <c r="AY51">
        <f>1/(1.6/F51+1.37/N51)</f>
        <v>0.76514032647624775</v>
      </c>
      <c r="AZ51">
        <f>G51*AA51*0.001</f>
        <v>33.731303934382133</v>
      </c>
      <c r="BA51">
        <f>G51/S51</f>
        <v>0.97173151486694531</v>
      </c>
      <c r="BB51">
        <f>(1-AL51*AA51/AQ51/F51)*100</f>
        <v>71.722377771376316</v>
      </c>
      <c r="BC51">
        <f>(S51-E51/(N51/1.35))</f>
        <v>392.67045898500339</v>
      </c>
      <c r="BD51">
        <f>E51*BB51/100/BC51</f>
        <v>-2.8639151254943027E-3</v>
      </c>
    </row>
    <row r="52" spans="1:56" x14ac:dyDescent="0.35">
      <c r="A52" s="1" t="s">
        <v>0</v>
      </c>
      <c r="B52" s="1" t="s">
        <v>4522</v>
      </c>
      <c r="K52" s="1">
        <v>1.3844799999999999</v>
      </c>
    </row>
    <row r="53" spans="1:56" x14ac:dyDescent="0.35">
      <c r="A53" s="1" t="s">
        <v>0</v>
      </c>
      <c r="B53" s="1" t="s">
        <v>4521</v>
      </c>
    </row>
    <row r="54" spans="1:56" x14ac:dyDescent="0.35">
      <c r="A54" s="1" t="s">
        <v>0</v>
      </c>
      <c r="B54" s="1" t="s">
        <v>4520</v>
      </c>
    </row>
    <row r="55" spans="1:56" x14ac:dyDescent="0.35">
      <c r="A55" s="1" t="s">
        <v>0</v>
      </c>
      <c r="B55" s="1" t="s">
        <v>4519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53FA7C-96C2-47A3-B6B3-0C774238F8C7}">
  <dimension ref="A1:BD55"/>
  <sheetViews>
    <sheetView zoomScale="40" workbookViewId="0">
      <selection activeCell="K18" sqref="K18:K51"/>
    </sheetView>
  </sheetViews>
  <sheetFormatPr defaultRowHeight="14.5" x14ac:dyDescent="0.35"/>
  <sheetData>
    <row r="1" spans="1:56" x14ac:dyDescent="0.35">
      <c r="A1" s="1" t="s">
        <v>70</v>
      </c>
    </row>
    <row r="2" spans="1:56" x14ac:dyDescent="0.35">
      <c r="A2" s="1" t="s">
        <v>4604</v>
      </c>
    </row>
    <row r="3" spans="1:56" x14ac:dyDescent="0.35">
      <c r="A3" s="1" t="s">
        <v>69</v>
      </c>
      <c r="B3" s="1" t="s">
        <v>68</v>
      </c>
    </row>
    <row r="4" spans="1:56" x14ac:dyDescent="0.35">
      <c r="A4" s="1" t="s">
        <v>67</v>
      </c>
      <c r="B4" s="1" t="s">
        <v>66</v>
      </c>
      <c r="C4" s="1">
        <v>1</v>
      </c>
      <c r="D4" s="1">
        <v>0.15999999642372131</v>
      </c>
    </row>
    <row r="5" spans="1:56" x14ac:dyDescent="0.35">
      <c r="A5" s="1" t="s">
        <v>65</v>
      </c>
      <c r="B5" s="1">
        <v>4</v>
      </c>
    </row>
    <row r="6" spans="1:56" x14ac:dyDescent="0.35">
      <c r="A6" s="1" t="s">
        <v>64</v>
      </c>
      <c r="B6" s="1" t="s">
        <v>63</v>
      </c>
    </row>
    <row r="7" spans="1:56" x14ac:dyDescent="0.35">
      <c r="A7" s="1" t="s">
        <v>0</v>
      </c>
      <c r="B7" s="1" t="s">
        <v>62</v>
      </c>
    </row>
    <row r="9" spans="1:56" x14ac:dyDescent="0.35">
      <c r="A9" s="1" t="s">
        <v>61</v>
      </c>
      <c r="B9" s="1" t="s">
        <v>60</v>
      </c>
      <c r="C9" s="1" t="s">
        <v>59</v>
      </c>
      <c r="D9" s="1" t="s">
        <v>58</v>
      </c>
      <c r="E9" s="1" t="s">
        <v>57</v>
      </c>
      <c r="F9" s="1" t="s">
        <v>56</v>
      </c>
      <c r="G9" s="1" t="s">
        <v>55</v>
      </c>
      <c r="H9" s="1" t="s">
        <v>54</v>
      </c>
      <c r="I9" s="1" t="s">
        <v>53</v>
      </c>
      <c r="J9" s="1" t="s">
        <v>52</v>
      </c>
      <c r="K9" s="1" t="s">
        <v>51</v>
      </c>
      <c r="L9" s="1" t="s">
        <v>50</v>
      </c>
      <c r="M9" s="1" t="s">
        <v>49</v>
      </c>
      <c r="N9" s="1" t="s">
        <v>48</v>
      </c>
      <c r="O9" s="1" t="s">
        <v>47</v>
      </c>
      <c r="P9" s="1" t="s">
        <v>46</v>
      </c>
      <c r="Q9" s="1" t="s">
        <v>45</v>
      </c>
      <c r="R9" s="1" t="s">
        <v>44</v>
      </c>
      <c r="S9" s="1" t="s">
        <v>43</v>
      </c>
      <c r="T9" s="1" t="s">
        <v>42</v>
      </c>
      <c r="U9" s="1" t="s">
        <v>41</v>
      </c>
      <c r="V9" s="1" t="s">
        <v>40</v>
      </c>
      <c r="W9" s="1" t="s">
        <v>39</v>
      </c>
      <c r="X9" s="1" t="s">
        <v>38</v>
      </c>
      <c r="Y9" s="1" t="s">
        <v>37</v>
      </c>
      <c r="Z9" s="1" t="s">
        <v>36</v>
      </c>
      <c r="AA9" s="1" t="s">
        <v>35</v>
      </c>
      <c r="AB9" s="1" t="s">
        <v>34</v>
      </c>
      <c r="AC9" s="1" t="s">
        <v>33</v>
      </c>
      <c r="AD9" s="1" t="s">
        <v>32</v>
      </c>
      <c r="AE9" s="1" t="s">
        <v>31</v>
      </c>
      <c r="AF9" s="1" t="s">
        <v>30</v>
      </c>
      <c r="AG9" s="1" t="s">
        <v>29</v>
      </c>
      <c r="AH9" s="1" t="s">
        <v>28</v>
      </c>
      <c r="AI9" s="1" t="s">
        <v>27</v>
      </c>
      <c r="AJ9" s="1" t="s">
        <v>26</v>
      </c>
      <c r="AK9" s="1" t="s">
        <v>25</v>
      </c>
      <c r="AL9" s="1" t="s">
        <v>24</v>
      </c>
      <c r="AM9" s="1" t="s">
        <v>23</v>
      </c>
      <c r="AN9" s="1" t="s">
        <v>22</v>
      </c>
      <c r="AO9" s="1" t="s">
        <v>21</v>
      </c>
      <c r="AP9" s="1" t="s">
        <v>20</v>
      </c>
      <c r="AQ9" s="1" t="s">
        <v>19</v>
      </c>
      <c r="AR9" s="1" t="s">
        <v>18</v>
      </c>
      <c r="AS9" s="1" t="s">
        <v>17</v>
      </c>
      <c r="AT9" s="1" t="s">
        <v>16</v>
      </c>
      <c r="AU9" s="1" t="s">
        <v>15</v>
      </c>
      <c r="AV9" s="1" t="s">
        <v>14</v>
      </c>
      <c r="AW9" s="1" t="s">
        <v>13</v>
      </c>
      <c r="AX9" s="1" t="s">
        <v>12</v>
      </c>
      <c r="AY9" s="1" t="s">
        <v>11</v>
      </c>
      <c r="AZ9" s="1" t="s">
        <v>10</v>
      </c>
      <c r="BA9" s="1" t="s">
        <v>9</v>
      </c>
      <c r="BB9" s="1" t="s">
        <v>8</v>
      </c>
      <c r="BC9" s="1" t="s">
        <v>7</v>
      </c>
      <c r="BD9" s="1" t="s">
        <v>6</v>
      </c>
    </row>
    <row r="10" spans="1:56" x14ac:dyDescent="0.35">
      <c r="A10" s="1" t="s">
        <v>5</v>
      </c>
      <c r="B10" s="1" t="s">
        <v>5</v>
      </c>
      <c r="C10" s="1" t="s">
        <v>5</v>
      </c>
      <c r="D10" s="1" t="s">
        <v>5</v>
      </c>
      <c r="E10" s="1" t="s">
        <v>4</v>
      </c>
      <c r="F10" s="1" t="s">
        <v>4</v>
      </c>
      <c r="G10" s="1" t="s">
        <v>4</v>
      </c>
      <c r="H10" s="1" t="s">
        <v>4</v>
      </c>
      <c r="I10" s="1" t="s">
        <v>4</v>
      </c>
      <c r="J10" s="1" t="s">
        <v>4</v>
      </c>
      <c r="K10" s="1" t="s">
        <v>5</v>
      </c>
      <c r="L10" s="1" t="s">
        <v>4</v>
      </c>
      <c r="M10" s="1" t="s">
        <v>5</v>
      </c>
      <c r="N10" s="1" t="s">
        <v>4</v>
      </c>
      <c r="O10" s="1" t="s">
        <v>5</v>
      </c>
      <c r="P10" s="1" t="s">
        <v>5</v>
      </c>
      <c r="Q10" s="1" t="s">
        <v>5</v>
      </c>
      <c r="R10" s="1" t="s">
        <v>5</v>
      </c>
      <c r="S10" s="1" t="s">
        <v>5</v>
      </c>
      <c r="T10" s="1" t="s">
        <v>5</v>
      </c>
      <c r="U10" s="1" t="s">
        <v>5</v>
      </c>
      <c r="V10" s="1" t="s">
        <v>5</v>
      </c>
      <c r="W10" s="1" t="s">
        <v>5</v>
      </c>
      <c r="X10" s="1" t="s">
        <v>5</v>
      </c>
      <c r="Y10" s="1" t="s">
        <v>5</v>
      </c>
      <c r="Z10" s="1" t="s">
        <v>5</v>
      </c>
      <c r="AA10" s="1" t="s">
        <v>5</v>
      </c>
      <c r="AB10" s="1" t="s">
        <v>5</v>
      </c>
      <c r="AC10" s="1" t="s">
        <v>5</v>
      </c>
      <c r="AD10" s="1" t="s">
        <v>5</v>
      </c>
      <c r="AE10" s="1" t="s">
        <v>5</v>
      </c>
      <c r="AF10" s="1" t="s">
        <v>5</v>
      </c>
      <c r="AG10" s="1" t="s">
        <v>5</v>
      </c>
      <c r="AH10" s="1" t="s">
        <v>5</v>
      </c>
      <c r="AI10" s="1" t="s">
        <v>5</v>
      </c>
      <c r="AJ10" s="1" t="s">
        <v>5</v>
      </c>
      <c r="AK10" s="1" t="s">
        <v>4</v>
      </c>
      <c r="AL10" s="1" t="s">
        <v>4</v>
      </c>
      <c r="AM10" s="1" t="s">
        <v>4</v>
      </c>
      <c r="AN10" s="1" t="s">
        <v>4</v>
      </c>
      <c r="AO10" s="1" t="s">
        <v>4</v>
      </c>
      <c r="AP10" s="1" t="s">
        <v>4</v>
      </c>
      <c r="AQ10" s="1" t="s">
        <v>4</v>
      </c>
      <c r="AR10" s="1" t="s">
        <v>4</v>
      </c>
      <c r="AS10" s="1" t="s">
        <v>4</v>
      </c>
      <c r="AT10" s="1" t="s">
        <v>4</v>
      </c>
      <c r="AU10" s="1" t="s">
        <v>4</v>
      </c>
      <c r="AV10" s="1" t="s">
        <v>4</v>
      </c>
      <c r="AW10" s="1" t="s">
        <v>4</v>
      </c>
      <c r="AX10" s="1" t="s">
        <v>4</v>
      </c>
      <c r="AY10" s="1" t="s">
        <v>4</v>
      </c>
      <c r="AZ10" s="1" t="s">
        <v>4</v>
      </c>
      <c r="BA10" s="1" t="s">
        <v>4</v>
      </c>
      <c r="BB10" s="1" t="s">
        <v>4</v>
      </c>
      <c r="BC10" s="1" t="s">
        <v>4</v>
      </c>
      <c r="BD10" s="1" t="s">
        <v>4</v>
      </c>
    </row>
    <row r="11" spans="1:56" x14ac:dyDescent="0.35">
      <c r="A11" s="1" t="s">
        <v>0</v>
      </c>
      <c r="B11" s="1" t="s">
        <v>4603</v>
      </c>
    </row>
    <row r="12" spans="1:56" x14ac:dyDescent="0.35">
      <c r="A12" s="1" t="s">
        <v>0</v>
      </c>
      <c r="B12" s="1" t="s">
        <v>4602</v>
      </c>
    </row>
    <row r="13" spans="1:56" x14ac:dyDescent="0.35">
      <c r="A13" s="1" t="s">
        <v>0</v>
      </c>
      <c r="B13" s="1" t="s">
        <v>4601</v>
      </c>
    </row>
    <row r="14" spans="1:56" x14ac:dyDescent="0.35">
      <c r="A14" s="1" t="s">
        <v>0</v>
      </c>
      <c r="B14" s="1" t="s">
        <v>4600</v>
      </c>
    </row>
    <row r="15" spans="1:56" x14ac:dyDescent="0.35">
      <c r="A15" s="1" t="s">
        <v>0</v>
      </c>
      <c r="B15" s="1" t="s">
        <v>4599</v>
      </c>
    </row>
    <row r="16" spans="1:56" x14ac:dyDescent="0.35">
      <c r="A16" s="1" t="s">
        <v>0</v>
      </c>
      <c r="B16" s="1" t="s">
        <v>4598</v>
      </c>
    </row>
    <row r="17" spans="1:56" x14ac:dyDescent="0.35">
      <c r="A17" s="1" t="s">
        <v>0</v>
      </c>
      <c r="B17" s="1" t="s">
        <v>4597</v>
      </c>
    </row>
    <row r="18" spans="1:56" x14ac:dyDescent="0.35">
      <c r="A18" s="1">
        <v>1</v>
      </c>
      <c r="B18" s="1" t="s">
        <v>4596</v>
      </c>
      <c r="C18" s="1">
        <v>381.00000125169754</v>
      </c>
      <c r="D18" s="1">
        <v>0</v>
      </c>
      <c r="E18">
        <f>(R18-S18*(1000-T18)/(1000-U18))*AK18</f>
        <v>-5.1364999337636617</v>
      </c>
      <c r="F18">
        <f>IF(AV18&lt;&gt;0,1/(1/AV18-1/N18),0)</f>
        <v>1.8115227838171226</v>
      </c>
      <c r="G18">
        <f>((AY18-AL18/2)*S18-E18)/(AY18+AL18/2)</f>
        <v>389.25387550863474</v>
      </c>
      <c r="H18">
        <f>AL18*1000</f>
        <v>26.004443900597458</v>
      </c>
      <c r="I18">
        <f>(AQ18-AW18)</f>
        <v>1.7231798033827226</v>
      </c>
      <c r="J18">
        <f>(P18+AP18*D18)</f>
        <v>32.899627685546875</v>
      </c>
      <c r="K18" s="1"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33.471572875976563</v>
      </c>
      <c r="P18" s="1">
        <v>32.899627685546875</v>
      </c>
      <c r="Q18" s="1">
        <v>33.569442749023438</v>
      </c>
      <c r="R18" s="1">
        <v>400.01065063476563</v>
      </c>
      <c r="S18" s="1">
        <v>395.34869384765625</v>
      </c>
      <c r="T18" s="1">
        <v>14.603898048400879</v>
      </c>
      <c r="U18" s="1">
        <v>37.291183471679688</v>
      </c>
      <c r="V18" s="1">
        <v>24.916255950927734</v>
      </c>
      <c r="W18" s="1">
        <v>63.623878479003906</v>
      </c>
      <c r="X18" s="1">
        <v>300.14346313476563</v>
      </c>
      <c r="Y18" s="1">
        <v>-0.11077793687582016</v>
      </c>
      <c r="Z18" s="1">
        <v>1.3257550075650215E-2</v>
      </c>
      <c r="AA18" s="1">
        <v>88.506294250488281</v>
      </c>
      <c r="AB18" s="1">
        <v>265.24359130859375</v>
      </c>
      <c r="AC18" s="1">
        <v>10.207600593566895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131115</v>
      </c>
      <c r="AK18">
        <f>X18*0.000001/(K18*0.0001)</f>
        <v>1.1034686144660499</v>
      </c>
      <c r="AL18">
        <f>(U18-T18)/(1000-U18)*AK18</f>
        <v>2.600444390059746E-2</v>
      </c>
      <c r="AM18">
        <f>(P18+273.15)</f>
        <v>306.04962768554685</v>
      </c>
      <c r="AN18">
        <f>(O18+273.15)</f>
        <v>306.62157287597654</v>
      </c>
      <c r="AO18">
        <f>(Y18*AG18+Z18*AH18)*AI18</f>
        <v>-1.7724469503958451E-2</v>
      </c>
      <c r="AP18">
        <f>((AO18+0.00000010773*(AN18^4-AM18^4))-AL18*44100)/(L18*51.4+0.00000043092*AM18^3)</f>
        <v>-9.3147094103855874</v>
      </c>
      <c r="AQ18">
        <f>0.61365*EXP(17.502*J18/(240.97+J18))</f>
        <v>5.0236842606761503</v>
      </c>
      <c r="AR18">
        <f>AQ18*1000/AA18</f>
        <v>56.760756997217008</v>
      </c>
      <c r="AS18">
        <f>(AR18-U18)</f>
        <v>19.469573525537321</v>
      </c>
      <c r="AT18">
        <f>IF(D18,P18,(O18+P18)/2)</f>
        <v>33.185600280761719</v>
      </c>
      <c r="AU18">
        <f>0.61365*EXP(17.502*AT18/(240.97+AT18))</f>
        <v>5.1050326918033342</v>
      </c>
      <c r="AV18">
        <f>IF(AS18&lt;&gt;0,(1000-(AR18+U18)/2)/AS18*AL18,0)</f>
        <v>1.2728352607857476</v>
      </c>
      <c r="AW18">
        <f>U18*AA18/1000</f>
        <v>3.3005044572934277</v>
      </c>
      <c r="AX18">
        <f>(AU18-AW18)</f>
        <v>1.8045282345099065</v>
      </c>
      <c r="AY18">
        <f>1/(1.6/F18+1.37/N18)</f>
        <v>0.8310463961415947</v>
      </c>
      <c r="AZ18">
        <f>G18*AA18*0.001</f>
        <v>34.451418043910159</v>
      </c>
      <c r="BA18">
        <f>G18/S18</f>
        <v>0.98458368919926142</v>
      </c>
      <c r="BB18">
        <f>(1-AL18*AA18/AQ18/F18)*100</f>
        <v>74.709606222261272</v>
      </c>
      <c r="BC18">
        <f>(S18-E18/(N18/1.35))</f>
        <v>396.96871980608387</v>
      </c>
      <c r="BD18">
        <f>E18*BB18/100/BC18</f>
        <v>-9.6669049289226407E-3</v>
      </c>
    </row>
    <row r="19" spans="1:56" x14ac:dyDescent="0.35">
      <c r="A19" s="1" t="s">
        <v>0</v>
      </c>
      <c r="B19" s="1" t="s">
        <v>4595</v>
      </c>
      <c r="K19" s="1">
        <v>2.72</v>
      </c>
    </row>
    <row r="20" spans="1:56" x14ac:dyDescent="0.35">
      <c r="A20" s="1" t="s">
        <v>0</v>
      </c>
      <c r="B20" s="1" t="s">
        <v>4594</v>
      </c>
      <c r="K20" s="1">
        <v>2.72</v>
      </c>
    </row>
    <row r="21" spans="1:56" x14ac:dyDescent="0.35">
      <c r="A21" s="1">
        <v>2</v>
      </c>
      <c r="B21" s="1" t="s">
        <v>4593</v>
      </c>
      <c r="C21" s="1">
        <v>585.00000125169754</v>
      </c>
      <c r="D21" s="1">
        <v>0</v>
      </c>
      <c r="E21">
        <f>(R21-S21*(1000-T21)/(1000-U21))*AK21</f>
        <v>-4.1823160321761099</v>
      </c>
      <c r="F21">
        <f>IF(AV21&lt;&gt;0,1/(1/AV21-1/N21),0)</f>
        <v>1.7030975551112797</v>
      </c>
      <c r="G21">
        <f>((AY21-AL21/2)*S21-E21)/(AY21+AL21/2)</f>
        <v>387.73778504578178</v>
      </c>
      <c r="H21">
        <f>AL21*1000</f>
        <v>24.93219769521847</v>
      </c>
      <c r="I21">
        <f>(AQ21-AW21)</f>
        <v>1.726471466219603</v>
      </c>
      <c r="J21">
        <f>(P21+AP21*D21)</f>
        <v>32.826595306396484</v>
      </c>
      <c r="K21" s="1"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33.470455169677734</v>
      </c>
      <c r="P21" s="1">
        <v>32.826595306396484</v>
      </c>
      <c r="Q21" s="1">
        <v>33.599578857421875</v>
      </c>
      <c r="R21" s="1">
        <v>399.88534545898438</v>
      </c>
      <c r="S21" s="1">
        <v>394.75631713867188</v>
      </c>
      <c r="T21" s="1">
        <v>15.264105796813965</v>
      </c>
      <c r="U21" s="1">
        <v>37.021610260009766</v>
      </c>
      <c r="V21" s="1">
        <v>26.044086456298828</v>
      </c>
      <c r="W21" s="1">
        <v>63.167404174804688</v>
      </c>
      <c r="X21" s="1">
        <v>300.14901733398438</v>
      </c>
      <c r="Y21" s="1">
        <v>26.352642059326172</v>
      </c>
      <c r="Z21" s="1">
        <v>0.26032969355583191</v>
      </c>
      <c r="AA21" s="1">
        <v>88.505592346191406</v>
      </c>
      <c r="AB21" s="1">
        <v>265.00091552734375</v>
      </c>
      <c r="AC21" s="1">
        <v>10.172921180725098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131115</v>
      </c>
      <c r="AK21">
        <f>X21*0.000001/(K21*0.0001)</f>
        <v>1.1034890343161188</v>
      </c>
      <c r="AL21">
        <f>(U21-T21)/(1000-U21)*AK21</f>
        <v>2.4932197695218469E-2</v>
      </c>
      <c r="AM21">
        <f>(P21+273.15)</f>
        <v>305.97659530639646</v>
      </c>
      <c r="AN21">
        <f>(O21+273.15)</f>
        <v>306.62045516967771</v>
      </c>
      <c r="AO21">
        <f>(Y21*AG21+Z21*AH21)*AI21</f>
        <v>4.2164226352477954</v>
      </c>
      <c r="AP21">
        <f>((AO21+0.00000010773*(AN21^4-AM21^4))-AL21*44100)/(L21*51.4+0.00000043092*AM21^3)</f>
        <v>-8.8870330831735167</v>
      </c>
      <c r="AQ21">
        <f>0.61365*EXP(17.502*J21/(240.97+J21))</f>
        <v>5.0030910118916045</v>
      </c>
      <c r="AR21">
        <f>AQ21*1000/AA21</f>
        <v>56.528529771564187</v>
      </c>
      <c r="AS21">
        <f>(AR21-U21)</f>
        <v>19.506919511554422</v>
      </c>
      <c r="AT21">
        <f>IF(D21,P21,(O21+P21)/2)</f>
        <v>33.148525238037109</v>
      </c>
      <c r="AU21">
        <f>0.61365*EXP(17.502*AT21/(240.97+AT21))</f>
        <v>5.0944220022123226</v>
      </c>
      <c r="AV21">
        <f>IF(AS21&lt;&gt;0,(1000-(AR21+U21)/2)/AS21*AL21,0)</f>
        <v>1.2183365183979977</v>
      </c>
      <c r="AW21">
        <f>U21*AA21/1000</f>
        <v>3.2766195456720015</v>
      </c>
      <c r="AX21">
        <f>(AU21-AW21)</f>
        <v>1.817802456540321</v>
      </c>
      <c r="AY21">
        <f>1/(1.6/F21+1.37/N21)</f>
        <v>0.79394561705735534</v>
      </c>
      <c r="AZ21">
        <f>G21*AA21*0.001</f>
        <v>34.316962340477154</v>
      </c>
      <c r="BA21">
        <f>G21/S21</f>
        <v>0.98222059587605126</v>
      </c>
      <c r="BB21">
        <f>(1-AL21*AA21/AQ21/F21)*100</f>
        <v>74.10276807389198</v>
      </c>
      <c r="BC21">
        <f>(S21-E21/(N21/1.35))</f>
        <v>396.0753983468573</v>
      </c>
      <c r="BD21">
        <f>E21*BB21/100/BC21</f>
        <v>-7.8248029601842989E-3</v>
      </c>
    </row>
    <row r="22" spans="1:56" x14ac:dyDescent="0.35">
      <c r="A22" s="1" t="s">
        <v>0</v>
      </c>
      <c r="B22" s="1" t="s">
        <v>4592</v>
      </c>
      <c r="K22" s="1">
        <v>2.72</v>
      </c>
    </row>
    <row r="23" spans="1:56" x14ac:dyDescent="0.35">
      <c r="A23" s="1" t="s">
        <v>0</v>
      </c>
      <c r="B23" s="1" t="s">
        <v>4591</v>
      </c>
      <c r="K23" s="1">
        <v>2.72</v>
      </c>
    </row>
    <row r="24" spans="1:56" x14ac:dyDescent="0.35">
      <c r="A24" s="1">
        <v>3</v>
      </c>
      <c r="B24" s="1" t="s">
        <v>4590</v>
      </c>
      <c r="C24" s="1">
        <v>789.00000125169754</v>
      </c>
      <c r="D24" s="1">
        <v>0</v>
      </c>
      <c r="E24">
        <f>(R24-S24*(1000-T24)/(1000-U24))*AK24</f>
        <v>-3.3070292875377758</v>
      </c>
      <c r="F24">
        <f>IF(AV24&lt;&gt;0,1/(1/AV24-1/N24),0)</f>
        <v>1.6373637579429494</v>
      </c>
      <c r="G24">
        <f>((AY24-AL24/2)*S24-E24)/(AY24+AL24/2)</f>
        <v>386.4915175736345</v>
      </c>
      <c r="H24">
        <f>AL24*1000</f>
        <v>24.038978367622342</v>
      </c>
      <c r="I24">
        <f>(AQ24-AW24)</f>
        <v>1.7127877637256432</v>
      </c>
      <c r="J24">
        <f>(P24+AP24*D24)</f>
        <v>32.726940155029297</v>
      </c>
      <c r="K24" s="1"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33.422035217285156</v>
      </c>
      <c r="P24" s="1">
        <v>32.726940155029297</v>
      </c>
      <c r="Q24" s="1">
        <v>33.572135925292969</v>
      </c>
      <c r="R24" s="1">
        <v>399.97171020507813</v>
      </c>
      <c r="S24" s="1">
        <v>394.37698364257813</v>
      </c>
      <c r="T24" s="1">
        <v>15.878802299499512</v>
      </c>
      <c r="U24" s="1">
        <v>36.861431121826172</v>
      </c>
      <c r="V24" s="1">
        <v>27.165456771850586</v>
      </c>
      <c r="W24" s="1">
        <v>63.062541961669922</v>
      </c>
      <c r="X24" s="1">
        <v>300.13302612304688</v>
      </c>
      <c r="Y24" s="1">
        <v>51.232990264892578</v>
      </c>
      <c r="Z24" s="1">
        <v>0.17716726660728455</v>
      </c>
      <c r="AA24" s="1">
        <v>88.502304077148438</v>
      </c>
      <c r="AB24" s="1">
        <v>264.72763061523438</v>
      </c>
      <c r="AC24" s="1">
        <v>10.157757759094238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131115</v>
      </c>
      <c r="AK24">
        <f>X24*0.000001/(K24*0.0001)</f>
        <v>1.1034302430994369</v>
      </c>
      <c r="AL24">
        <f>(U24-T24)/(1000-U24)*AK24</f>
        <v>2.4038978367622341E-2</v>
      </c>
      <c r="AM24">
        <f>(P24+273.15)</f>
        <v>305.87694015502927</v>
      </c>
      <c r="AN24">
        <f>(O24+273.15)</f>
        <v>306.57203521728513</v>
      </c>
      <c r="AO24">
        <f>(Y24*AG24+Z24*AH24)*AI24</f>
        <v>8.1972782591593614</v>
      </c>
      <c r="AP24">
        <f>((AO24+0.00000010773*(AN24^4-AM24^4))-AL24*44100)/(L24*51.4+0.00000043092*AM24^3)</f>
        <v>-8.5282464920534871</v>
      </c>
      <c r="AQ24">
        <f>0.61365*EXP(17.502*J24/(240.97+J24))</f>
        <v>4.975109349588366</v>
      </c>
      <c r="AR24">
        <f>AQ24*1000/AA24</f>
        <v>56.214461323532419</v>
      </c>
      <c r="AS24">
        <f>(AR24-U24)</f>
        <v>19.353030201706247</v>
      </c>
      <c r="AT24">
        <f>IF(D24,P24,(O24+P24)/2)</f>
        <v>33.074487686157227</v>
      </c>
      <c r="AU24">
        <f>0.61365*EXP(17.502*AT24/(240.97+AT24))</f>
        <v>5.0732902322153643</v>
      </c>
      <c r="AV24">
        <f>IF(AS24&lt;&gt;0,(1000-(AR24+U24)/2)/AS24*AL24,0)</f>
        <v>1.1843237697774602</v>
      </c>
      <c r="AW24">
        <f>U24*AA24/1000</f>
        <v>3.2623215858627228</v>
      </c>
      <c r="AX24">
        <f>(AU24-AW24)</f>
        <v>1.8109686463526415</v>
      </c>
      <c r="AY24">
        <f>1/(1.6/F24+1.37/N24)</f>
        <v>0.7708626432050123</v>
      </c>
      <c r="AZ24">
        <f>G24*AA24*0.001</f>
        <v>34.205389811540357</v>
      </c>
      <c r="BA24">
        <f>G24/S24</f>
        <v>0.98000525792324078</v>
      </c>
      <c r="BB24">
        <f>(1-AL24*AA24/AQ24/F24)*100</f>
        <v>73.883030615945316</v>
      </c>
      <c r="BC24">
        <f>(S24-E24/(N24/1.35))</f>
        <v>395.42000386260685</v>
      </c>
      <c r="BD24">
        <f>E24*BB24/100/BC24</f>
        <v>-6.1790841058177136E-3</v>
      </c>
    </row>
    <row r="25" spans="1:56" x14ac:dyDescent="0.35">
      <c r="A25" s="1" t="s">
        <v>0</v>
      </c>
      <c r="B25" s="1" t="s">
        <v>4589</v>
      </c>
      <c r="K25" s="1">
        <v>2.72</v>
      </c>
    </row>
    <row r="26" spans="1:56" x14ac:dyDescent="0.35">
      <c r="A26" s="1" t="s">
        <v>0</v>
      </c>
      <c r="B26" s="1" t="s">
        <v>4588</v>
      </c>
      <c r="K26" s="1">
        <v>2.72</v>
      </c>
    </row>
    <row r="27" spans="1:56" x14ac:dyDescent="0.35">
      <c r="A27" s="1">
        <v>4</v>
      </c>
      <c r="B27" s="1" t="s">
        <v>4587</v>
      </c>
      <c r="C27" s="1">
        <v>993.00000125169754</v>
      </c>
      <c r="D27" s="1">
        <v>0</v>
      </c>
      <c r="E27">
        <f>(R27-S27*(1000-T27)/(1000-U27))*AK27</f>
        <v>-2.1990094814827326</v>
      </c>
      <c r="F27">
        <f>IF(AV27&lt;&gt;0,1/(1/AV27-1/N27),0)</f>
        <v>1.61687995315663</v>
      </c>
      <c r="G27">
        <f>((AY27-AL27/2)*S27-E27)/(AY27+AL27/2)</f>
        <v>384.53905719592166</v>
      </c>
      <c r="H27">
        <f>AL27*1000</f>
        <v>23.51178359739442</v>
      </c>
      <c r="I27">
        <f>(AQ27-AW27)</f>
        <v>1.6906049858779593</v>
      </c>
      <c r="J27">
        <f>(P27+AP27*D27)</f>
        <v>32.678718566894531</v>
      </c>
      <c r="K27" s="1"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33.387218475341797</v>
      </c>
      <c r="P27" s="1">
        <v>32.678718566894531</v>
      </c>
      <c r="Q27" s="1">
        <v>33.539390563964844</v>
      </c>
      <c r="R27" s="1">
        <v>400.0340576171875</v>
      </c>
      <c r="S27" s="1">
        <v>393.639892578125</v>
      </c>
      <c r="T27" s="1">
        <v>16.441566467285156</v>
      </c>
      <c r="U27" s="1">
        <v>36.960033416748047</v>
      </c>
      <c r="V27" s="1">
        <v>28.182853698730469</v>
      </c>
      <c r="W27" s="1">
        <v>63.354011535644531</v>
      </c>
      <c r="X27" s="1">
        <v>300.16073608398438</v>
      </c>
      <c r="Y27" s="1">
        <v>99.402030944824219</v>
      </c>
      <c r="Z27" s="1">
        <v>9.6418879926204681E-2</v>
      </c>
      <c r="AA27" s="1">
        <v>88.501365661621094</v>
      </c>
      <c r="AB27" s="1">
        <v>264.54641723632813</v>
      </c>
      <c r="AC27" s="1">
        <v>10.166032791137695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131115</v>
      </c>
      <c r="AK27">
        <f>X27*0.000001/(K27*0.0001)</f>
        <v>1.1035321179558246</v>
      </c>
      <c r="AL27">
        <f>(U27-T27)/(1000-U27)*AK27</f>
        <v>2.351178359739442E-2</v>
      </c>
      <c r="AM27">
        <f>(P27+273.15)</f>
        <v>305.82871856689451</v>
      </c>
      <c r="AN27">
        <f>(O27+273.15)</f>
        <v>306.53721847534177</v>
      </c>
      <c r="AO27">
        <f>(Y27*AG27+Z27*AH27)*AI27</f>
        <v>15.90432459568251</v>
      </c>
      <c r="AP27">
        <f>((AO27+0.00000010773*(AN27^4-AM27^4))-AL27*44100)/(L27*51.4+0.00000043092*AM27^3)</f>
        <v>-8.2742727725820355</v>
      </c>
      <c r="AQ27">
        <f>0.61365*EXP(17.502*J27/(240.97+J27))</f>
        <v>4.961618418159313</v>
      </c>
      <c r="AR27">
        <f>AQ27*1000/AA27</f>
        <v>56.062619837186709</v>
      </c>
      <c r="AS27">
        <f>(AR27-U27)</f>
        <v>19.102586420438662</v>
      </c>
      <c r="AT27">
        <f>IF(D27,P27,(O27+P27)/2)</f>
        <v>33.032968521118164</v>
      </c>
      <c r="AU27">
        <f>0.61365*EXP(17.502*AT27/(240.97+AT27))</f>
        <v>5.0614732561674902</v>
      </c>
      <c r="AV27">
        <f>IF(AS27&lt;&gt;0,(1000-(AR27+U27)/2)/AS27*AL27,0)</f>
        <v>1.1735698432400357</v>
      </c>
      <c r="AW27">
        <f>U27*AA27/1000</f>
        <v>3.2710134322813538</v>
      </c>
      <c r="AX27">
        <f>(AU27-AW27)</f>
        <v>1.7904598238861364</v>
      </c>
      <c r="AY27">
        <f>1/(1.6/F27+1.37/N27)</f>
        <v>0.76357584334223916</v>
      </c>
      <c r="AZ27">
        <f>G27*AA27*0.001</f>
        <v>34.032231712071294</v>
      </c>
      <c r="BA27">
        <f>G27/S27</f>
        <v>0.97688030213960819</v>
      </c>
      <c r="BB27">
        <f>(1-AL27*AA27/AQ27/F27)*100</f>
        <v>74.062123944970566</v>
      </c>
      <c r="BC27">
        <f>(S27-E27/(N27/1.35))</f>
        <v>394.33344898594532</v>
      </c>
      <c r="BD27">
        <f>E27*BB27/100/BC27</f>
        <v>-4.1300912512634534E-3</v>
      </c>
    </row>
    <row r="28" spans="1:56" x14ac:dyDescent="0.35">
      <c r="A28" s="1" t="s">
        <v>0</v>
      </c>
      <c r="B28" s="1" t="s">
        <v>4586</v>
      </c>
      <c r="K28" s="1">
        <v>2.72</v>
      </c>
    </row>
    <row r="29" spans="1:56" x14ac:dyDescent="0.35">
      <c r="A29" s="1" t="s">
        <v>0</v>
      </c>
      <c r="B29" s="1" t="s">
        <v>4585</v>
      </c>
      <c r="K29" s="1">
        <v>2.72</v>
      </c>
    </row>
    <row r="30" spans="1:56" x14ac:dyDescent="0.35">
      <c r="A30" s="1">
        <v>5</v>
      </c>
      <c r="B30" s="1" t="s">
        <v>4584</v>
      </c>
      <c r="C30" s="1">
        <v>1197.0000012516975</v>
      </c>
      <c r="D30" s="1">
        <v>0</v>
      </c>
      <c r="E30">
        <f>(R30-S30*(1000-T30)/(1000-U30))*AK30</f>
        <v>-1.4513630191053704</v>
      </c>
      <c r="F30">
        <f>IF(AV30&lt;&gt;0,1/(1/AV30-1/N30),0)</f>
        <v>1.5990754349737402</v>
      </c>
      <c r="G30">
        <f>((AY30-AL30/2)*S30-E30)/(AY30+AL30/2)</f>
        <v>383.25162386980304</v>
      </c>
      <c r="H30">
        <f>AL30*1000</f>
        <v>23.11085488284596</v>
      </c>
      <c r="I30">
        <f>(AQ30-AW30)</f>
        <v>1.6750013141656361</v>
      </c>
      <c r="J30">
        <f>(P30+AP30*D30)</f>
        <v>32.669025421142578</v>
      </c>
      <c r="K30" s="1"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33.362468719482422</v>
      </c>
      <c r="P30" s="1">
        <v>32.669025421142578</v>
      </c>
      <c r="Q30" s="1">
        <v>33.513984680175781</v>
      </c>
      <c r="R30" s="1">
        <v>400.1031494140625</v>
      </c>
      <c r="S30" s="1">
        <v>393.18377685546875</v>
      </c>
      <c r="T30" s="1">
        <v>16.941658020019531</v>
      </c>
      <c r="U30" s="1">
        <v>37.107933044433594</v>
      </c>
      <c r="V30" s="1">
        <v>29.07866096496582</v>
      </c>
      <c r="W30" s="1">
        <v>63.692050933837891</v>
      </c>
      <c r="X30" s="1">
        <v>300.14895629882813</v>
      </c>
      <c r="Y30" s="1">
        <v>149.41714477539063</v>
      </c>
      <c r="Z30" s="1">
        <v>0.10726168751716614</v>
      </c>
      <c r="AA30" s="1">
        <v>88.496147155761719</v>
      </c>
      <c r="AB30" s="1">
        <v>264.39096069335938</v>
      </c>
      <c r="AC30" s="1">
        <v>10.204464912414551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131115</v>
      </c>
      <c r="AK30">
        <f>X30*0.000001/(K30*0.0001)</f>
        <v>1.103488809922162</v>
      </c>
      <c r="AL30">
        <f>(U30-T30)/(1000-U30)*AK30</f>
        <v>2.311085488284596E-2</v>
      </c>
      <c r="AM30">
        <f>(P30+273.15)</f>
        <v>305.81902542114256</v>
      </c>
      <c r="AN30">
        <f>(O30+273.15)</f>
        <v>306.5124687194824</v>
      </c>
      <c r="AO30">
        <f>(Y30*AG30+Z30*AH30)*AI30</f>
        <v>23.90674262970515</v>
      </c>
      <c r="AP30">
        <f>((AO30+0.00000010773*(AN30^4-AM30^4))-AL30*44100)/(L30*51.4+0.00000043092*AM30^3)</f>
        <v>-8.0659348004340892</v>
      </c>
      <c r="AQ30">
        <f>0.61365*EXP(17.502*J30/(240.97+J30))</f>
        <v>4.9589104175119845</v>
      </c>
      <c r="AR30">
        <f>AQ30*1000/AA30</f>
        <v>56.0353255694152</v>
      </c>
      <c r="AS30">
        <f>(AR30-U30)</f>
        <v>18.927392524981606</v>
      </c>
      <c r="AT30">
        <f>IF(D30,P30,(O30+P30)/2)</f>
        <v>33.0157470703125</v>
      </c>
      <c r="AU30">
        <f>0.61365*EXP(17.502*AT30/(240.97+AT30))</f>
        <v>5.0565788046192361</v>
      </c>
      <c r="AV30">
        <f>IF(AS30&lt;&gt;0,(1000-(AR30+U30)/2)/AS30*AL30,0)</f>
        <v>1.1641616607883682</v>
      </c>
      <c r="AW30">
        <f>U30*AA30/1000</f>
        <v>3.2839091033463483</v>
      </c>
      <c r="AX30">
        <f>(AU30-AW30)</f>
        <v>1.7726697012728878</v>
      </c>
      <c r="AY30">
        <f>1/(1.6/F30+1.37/N30)</f>
        <v>0.75720540428462213</v>
      </c>
      <c r="AZ30">
        <f>G30*AA30*0.001</f>
        <v>33.916292103666734</v>
      </c>
      <c r="BA30">
        <f>G30/S30</f>
        <v>0.97473915870817662</v>
      </c>
      <c r="BB30">
        <f>(1-AL30*AA30/AQ30/F30)*100</f>
        <v>74.207991733936709</v>
      </c>
      <c r="BC30">
        <f>(S30-E30/(N30/1.35))</f>
        <v>393.64152937106741</v>
      </c>
      <c r="BD30">
        <f>E30*BB30/100/BC30</f>
        <v>-2.7360612864397857E-3</v>
      </c>
    </row>
    <row r="31" spans="1:56" x14ac:dyDescent="0.35">
      <c r="A31" s="1" t="s">
        <v>0</v>
      </c>
      <c r="B31" s="1" t="s">
        <v>4583</v>
      </c>
      <c r="K31" s="1">
        <v>2.72</v>
      </c>
    </row>
    <row r="32" spans="1:56" x14ac:dyDescent="0.35">
      <c r="A32" s="1" t="s">
        <v>0</v>
      </c>
      <c r="B32" s="1" t="s">
        <v>4582</v>
      </c>
      <c r="K32" s="1">
        <v>2.72</v>
      </c>
    </row>
    <row r="33" spans="1:56" x14ac:dyDescent="0.35">
      <c r="A33" s="1">
        <v>6</v>
      </c>
      <c r="B33" s="1" t="s">
        <v>4581</v>
      </c>
      <c r="C33" s="1">
        <v>1401.0000012516975</v>
      </c>
      <c r="D33" s="1">
        <v>0</v>
      </c>
      <c r="E33">
        <f>(R33-S33*(1000-T33)/(1000-U33))*AK33</f>
        <v>-4.5114119257597285E-2</v>
      </c>
      <c r="F33">
        <f>IF(AV33&lt;&gt;0,1/(1/AV33-1/N33),0)</f>
        <v>1.6182668978939527</v>
      </c>
      <c r="G33">
        <f>((AY33-AL33/2)*S33-E33)/(AY33+AL33/2)</f>
        <v>380.2163108681446</v>
      </c>
      <c r="H33">
        <f>AL33*1000</f>
        <v>22.963797338864289</v>
      </c>
      <c r="I33">
        <f>(AQ33-AW33)</f>
        <v>1.6495274866547009</v>
      </c>
      <c r="J33">
        <f>(P33+AP33*D33)</f>
        <v>32.684577941894531</v>
      </c>
      <c r="K33" s="1"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33.357852935791016</v>
      </c>
      <c r="P33" s="1">
        <v>32.684577941894531</v>
      </c>
      <c r="Q33" s="1">
        <v>33.504562377929688</v>
      </c>
      <c r="R33" s="1">
        <v>399.87026977539063</v>
      </c>
      <c r="S33" s="1">
        <v>391.7579345703125</v>
      </c>
      <c r="T33" s="1">
        <v>17.414773941040039</v>
      </c>
      <c r="U33" s="1">
        <v>37.447311401367188</v>
      </c>
      <c r="V33" s="1">
        <v>29.896516799926758</v>
      </c>
      <c r="W33" s="1">
        <v>64.287033081054688</v>
      </c>
      <c r="X33" s="1">
        <v>300.12429809570313</v>
      </c>
      <c r="Y33" s="1">
        <v>300.0791015625</v>
      </c>
      <c r="Z33" s="1">
        <v>0.1181119903922081</v>
      </c>
      <c r="AA33" s="1">
        <v>88.490425109863281</v>
      </c>
      <c r="AB33" s="1">
        <v>264.0628662109375</v>
      </c>
      <c r="AC33" s="1">
        <v>10.248669624328613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131115</v>
      </c>
      <c r="AK33">
        <f>X33*0.000001/(K33*0.0001)</f>
        <v>1.103398154763614</v>
      </c>
      <c r="AL33">
        <f>(U33-T33)/(1000-U33)*AK33</f>
        <v>2.2963797338864288E-2</v>
      </c>
      <c r="AM33">
        <f>(P33+273.15)</f>
        <v>305.83457794189451</v>
      </c>
      <c r="AN33">
        <f>(O33+273.15)</f>
        <v>306.50785293579099</v>
      </c>
      <c r="AO33">
        <f>(Y33*AG33+Z33*AH33)*AI33</f>
        <v>48.012655176833505</v>
      </c>
      <c r="AP33">
        <f>((AO33+0.00000010773*(AN33^4-AM33^4))-AL33*44100)/(L33*51.4+0.00000043092*AM33^3)</f>
        <v>-7.8177792768971459</v>
      </c>
      <c r="AQ33">
        <f>0.61365*EXP(17.502*J33/(240.97+J33))</f>
        <v>4.9632559917831136</v>
      </c>
      <c r="AR33">
        <f>AQ33*1000/AA33</f>
        <v>56.088056822205296</v>
      </c>
      <c r="AS33">
        <f>(AR33-U33)</f>
        <v>18.640745420838108</v>
      </c>
      <c r="AT33">
        <f>IF(D33,P33,(O33+P33)/2)</f>
        <v>33.021215438842773</v>
      </c>
      <c r="AU33">
        <f>0.61365*EXP(17.502*AT33/(240.97+AT33))</f>
        <v>5.0581325051539396</v>
      </c>
      <c r="AV33">
        <f>IF(AS33&lt;&gt;0,(1000-(AR33+U33)/2)/AS33*AL33,0)</f>
        <v>1.1743003417901414</v>
      </c>
      <c r="AW33">
        <f>U33*AA33/1000</f>
        <v>3.3137285051284127</v>
      </c>
      <c r="AX33">
        <f>(AU33-AW33)</f>
        <v>1.744404000025527</v>
      </c>
      <c r="AY33">
        <f>1/(1.6/F33+1.37/N33)</f>
        <v>0.764070651568866</v>
      </c>
      <c r="AZ33">
        <f>G33*AA33*0.001</f>
        <v>33.645502982426052</v>
      </c>
      <c r="BA33">
        <f>G33/S33</f>
        <v>0.97053888974877567</v>
      </c>
      <c r="BB33">
        <f>(1-AL33*AA33/AQ33/F33)*100</f>
        <v>74.699846228867173</v>
      </c>
      <c r="BC33">
        <f>(S33-E33/(N33/1.35))</f>
        <v>391.77216333410718</v>
      </c>
      <c r="BD33">
        <f>E33*BB33/100/BC33</f>
        <v>-8.6019837208783722E-5</v>
      </c>
    </row>
    <row r="34" spans="1:56" x14ac:dyDescent="0.35">
      <c r="A34" s="1" t="s">
        <v>0</v>
      </c>
      <c r="B34" s="1" t="s">
        <v>4580</v>
      </c>
      <c r="K34" s="1">
        <v>2.72</v>
      </c>
    </row>
    <row r="35" spans="1:56" x14ac:dyDescent="0.35">
      <c r="A35" s="1" t="s">
        <v>0</v>
      </c>
      <c r="B35" s="1" t="s">
        <v>4579</v>
      </c>
      <c r="K35" s="1">
        <v>2.72</v>
      </c>
    </row>
    <row r="36" spans="1:56" x14ac:dyDescent="0.35">
      <c r="A36" s="1">
        <v>7</v>
      </c>
      <c r="B36" s="1" t="s">
        <v>4578</v>
      </c>
      <c r="C36" s="1">
        <v>1605.0000012516975</v>
      </c>
      <c r="D36" s="1">
        <v>0</v>
      </c>
      <c r="E36">
        <f>(R36-S36*(1000-T36)/(1000-U36))*AK36</f>
        <v>0.88305819740338343</v>
      </c>
      <c r="F36">
        <f>IF(AV36&lt;&gt;0,1/(1/AV36-1/N36),0)</f>
        <v>1.6471382485921975</v>
      </c>
      <c r="G36">
        <f>((AY36-AL36/2)*S36-E36)/(AY36+AL36/2)</f>
        <v>378.67611096737869</v>
      </c>
      <c r="H36">
        <f>AL36*1000</f>
        <v>22.947351084953322</v>
      </c>
      <c r="I36">
        <f>(AQ36-AW36)</f>
        <v>1.6268376808429705</v>
      </c>
      <c r="J36">
        <f>(P36+AP36*D36)</f>
        <v>32.733203887939453</v>
      </c>
      <c r="K36" s="1"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33.378040313720703</v>
      </c>
      <c r="P36" s="1">
        <v>32.733203887939453</v>
      </c>
      <c r="Q36" s="1">
        <v>33.512348175048828</v>
      </c>
      <c r="R36" s="1">
        <v>400.1602783203125</v>
      </c>
      <c r="S36" s="1">
        <v>391.22467041015625</v>
      </c>
      <c r="T36" s="1">
        <v>17.851446151733398</v>
      </c>
      <c r="U36" s="1">
        <v>37.858856201171875</v>
      </c>
      <c r="V36" s="1">
        <v>30.610422134399414</v>
      </c>
      <c r="W36" s="1">
        <v>64.917739868164063</v>
      </c>
      <c r="X36" s="1">
        <v>300.15762329101563</v>
      </c>
      <c r="Y36" s="1">
        <v>501.02835083007813</v>
      </c>
      <c r="Z36" s="1">
        <v>8.4366753697395325E-2</v>
      </c>
      <c r="AA36" s="1">
        <v>88.487258911132813</v>
      </c>
      <c r="AB36" s="1">
        <v>263.81817626953125</v>
      </c>
      <c r="AC36" s="1">
        <v>10.276948928833008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131115</v>
      </c>
      <c r="AK36">
        <f>X36*0.000001/(K36*0.0001)</f>
        <v>1.1035206738640277</v>
      </c>
      <c r="AL36">
        <f>(U36-T36)/(1000-U36)*AK36</f>
        <v>2.2947351084953323E-2</v>
      </c>
      <c r="AM36">
        <f>(P36+273.15)</f>
        <v>305.88320388793943</v>
      </c>
      <c r="AN36">
        <f>(O36+273.15)</f>
        <v>306.52804031372068</v>
      </c>
      <c r="AO36">
        <f>(Y36*AG36+Z36*AH36)*AI36</f>
        <v>80.164534340995488</v>
      </c>
      <c r="AP36">
        <f>((AO36+0.00000010773*(AN36^4-AM36^4))-AL36*44100)/(L36*51.4+0.00000043092*AM36^3)</f>
        <v>-7.5515156922517566</v>
      </c>
      <c r="AQ36">
        <f>0.61365*EXP(17.502*J36/(240.97+J36))</f>
        <v>4.9768640915954121</v>
      </c>
      <c r="AR36">
        <f>AQ36*1000/AA36</f>
        <v>56.243849711670293</v>
      </c>
      <c r="AS36">
        <f>(AR36-U36)</f>
        <v>18.384993510498418</v>
      </c>
      <c r="AT36">
        <f>IF(D36,P36,(O36+P36)/2)</f>
        <v>33.055622100830078</v>
      </c>
      <c r="AU36">
        <f>0.61365*EXP(17.502*AT36/(240.97+AT36))</f>
        <v>5.0679178320346185</v>
      </c>
      <c r="AV36">
        <f>IF(AS36&lt;&gt;0,(1000-(AR36+U36)/2)/AS36*AL36,0)</f>
        <v>1.1894291481339467</v>
      </c>
      <c r="AW36">
        <f>U36*AA36/1000</f>
        <v>3.3500264107524416</v>
      </c>
      <c r="AX36">
        <f>(AU36-AW36)</f>
        <v>1.717891421282177</v>
      </c>
      <c r="AY36">
        <f>1/(1.6/F36+1.37/N36)</f>
        <v>0.77432393790994092</v>
      </c>
      <c r="AZ36">
        <f>G36*AA36*0.001</f>
        <v>33.508011074631298</v>
      </c>
      <c r="BA36">
        <f>G36/S36</f>
        <v>0.9679249280736264</v>
      </c>
      <c r="BB36">
        <f>(1-AL36*AA36/AQ36/F36)*100</f>
        <v>75.22991659348358</v>
      </c>
      <c r="BC36">
        <f>(S36-E36/(N36/1.35))</f>
        <v>390.94615834531766</v>
      </c>
      <c r="BD36">
        <f>E36*BB36/100/BC36</f>
        <v>1.6992722174077389E-3</v>
      </c>
    </row>
    <row r="37" spans="1:56" x14ac:dyDescent="0.35">
      <c r="A37" s="1" t="s">
        <v>0</v>
      </c>
      <c r="B37" s="1" t="s">
        <v>4577</v>
      </c>
      <c r="K37" s="1">
        <v>2.72</v>
      </c>
    </row>
    <row r="38" spans="1:56" x14ac:dyDescent="0.35">
      <c r="A38" s="1" t="s">
        <v>0</v>
      </c>
      <c r="B38" s="1" t="s">
        <v>4576</v>
      </c>
      <c r="K38" s="1">
        <v>2.72</v>
      </c>
    </row>
    <row r="39" spans="1:56" x14ac:dyDescent="0.35">
      <c r="A39" s="1">
        <v>8</v>
      </c>
      <c r="B39" s="1" t="s">
        <v>4575</v>
      </c>
      <c r="C39" s="1">
        <v>1809.0000012516975</v>
      </c>
      <c r="D39" s="1">
        <v>0</v>
      </c>
      <c r="E39">
        <f>(R39-S39*(1000-T39)/(1000-U39))*AK39</f>
        <v>1.4898720405006258</v>
      </c>
      <c r="F39">
        <f>IF(AV39&lt;&gt;0,1/(1/AV39-1/N39),0)</f>
        <v>1.6701983533194562</v>
      </c>
      <c r="G39">
        <f>((AY39-AL39/2)*S39-E39)/(AY39+AL39/2)</f>
        <v>377.34522891695639</v>
      </c>
      <c r="H39">
        <f>AL39*1000</f>
        <v>22.985489247773252</v>
      </c>
      <c r="I39">
        <f>(AQ39-AW39)</f>
        <v>1.6126541004937107</v>
      </c>
      <c r="J39">
        <f>(P39+AP39*D39)</f>
        <v>32.822513580322266</v>
      </c>
      <c r="K39" s="1"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33.415946960449219</v>
      </c>
      <c r="P39" s="1">
        <v>32.822513580322266</v>
      </c>
      <c r="Q39" s="1">
        <v>33.537174224853516</v>
      </c>
      <c r="R39" s="1">
        <v>400.01303100585938</v>
      </c>
      <c r="S39" s="1">
        <v>390.52798461914063</v>
      </c>
      <c r="T39" s="1">
        <v>18.270574569702148</v>
      </c>
      <c r="U39" s="1">
        <v>38.303123474121094</v>
      </c>
      <c r="V39" s="1">
        <v>31.262186050415039</v>
      </c>
      <c r="W39" s="1">
        <v>65.539230346679688</v>
      </c>
      <c r="X39" s="1">
        <v>300.14053344726563</v>
      </c>
      <c r="Y39" s="1">
        <v>750.28851318359375</v>
      </c>
      <c r="Z39" s="1">
        <v>8.5571430623531342E-2</v>
      </c>
      <c r="AA39" s="1">
        <v>88.485946655273438</v>
      </c>
      <c r="AB39" s="1">
        <v>263.59286499023438</v>
      </c>
      <c r="AC39" s="1">
        <v>10.282708168029785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131115</v>
      </c>
      <c r="AK39">
        <f>X39*0.000001/(K39*0.0001)</f>
        <v>1.1034578435561233</v>
      </c>
      <c r="AL39">
        <f>(U39-T39)/(1000-U39)*AK39</f>
        <v>2.2985489247773251E-2</v>
      </c>
      <c r="AM39">
        <f>(P39+273.15)</f>
        <v>305.97251358032224</v>
      </c>
      <c r="AN39">
        <f>(O39+273.15)</f>
        <v>306.5659469604492</v>
      </c>
      <c r="AO39">
        <f>(Y39*AG39+Z39*AH39)*AI39</f>
        <v>120.04615942613418</v>
      </c>
      <c r="AP39">
        <f>((AO39+0.00000010773*(AN39^4-AM39^4))-AL39*44100)/(L39*51.4+0.00000043092*AM39^3)</f>
        <v>-7.2437888161070569</v>
      </c>
      <c r="AQ39">
        <f>0.61365*EXP(17.502*J39/(240.97+J39))</f>
        <v>5.0019422409551417</v>
      </c>
      <c r="AR39">
        <f>AQ39*1000/AA39</f>
        <v>56.528097737846196</v>
      </c>
      <c r="AS39">
        <f>(AR39-U39)</f>
        <v>18.224974263725102</v>
      </c>
      <c r="AT39">
        <f>IF(D39,P39,(O39+P39)/2)</f>
        <v>33.119230270385742</v>
      </c>
      <c r="AU39">
        <f>0.61365*EXP(17.502*AT39/(240.97+AT39))</f>
        <v>5.0860515059529989</v>
      </c>
      <c r="AV39">
        <f>IF(AS39&lt;&gt;0,(1000-(AR39+U39)/2)/AS39*AL39,0)</f>
        <v>1.2014073613038643</v>
      </c>
      <c r="AW39">
        <f>U39*AA39/1000</f>
        <v>3.389288140461431</v>
      </c>
      <c r="AX39">
        <f>(AU39-AW39)</f>
        <v>1.6967633654915679</v>
      </c>
      <c r="AY39">
        <f>1/(1.6/F39+1.37/N39)</f>
        <v>0.7824496653218812</v>
      </c>
      <c r="AZ39">
        <f>G39*AA39*0.001</f>
        <v>33.389749796567749</v>
      </c>
      <c r="BA39">
        <f>G39/S39</f>
        <v>0.96624376172416782</v>
      </c>
      <c r="BB39">
        <f>(1-AL39*AA39/AQ39/F39)*100</f>
        <v>75.654352476246601</v>
      </c>
      <c r="BC39">
        <f>(S39-E39/(N39/1.35))</f>
        <v>390.05808655402416</v>
      </c>
      <c r="BD39">
        <f>E39*BB39/100/BC39</f>
        <v>2.8897056203173394E-3</v>
      </c>
    </row>
    <row r="40" spans="1:56" x14ac:dyDescent="0.35">
      <c r="A40" s="1" t="s">
        <v>0</v>
      </c>
      <c r="B40" s="1" t="s">
        <v>4574</v>
      </c>
      <c r="K40" s="1">
        <v>2.72</v>
      </c>
    </row>
    <row r="41" spans="1:56" x14ac:dyDescent="0.35">
      <c r="A41" s="1" t="s">
        <v>0</v>
      </c>
      <c r="B41" s="1" t="s">
        <v>4573</v>
      </c>
      <c r="K41" s="1">
        <v>2.72</v>
      </c>
    </row>
    <row r="42" spans="1:56" x14ac:dyDescent="0.35">
      <c r="A42" s="1">
        <v>9</v>
      </c>
      <c r="B42" s="1" t="s">
        <v>4572</v>
      </c>
      <c r="C42" s="1">
        <v>2012.5000012628734</v>
      </c>
      <c r="D42" s="1">
        <v>0</v>
      </c>
      <c r="E42">
        <f>(R42-S42*(1000-T42)/(1000-U42))*AK42</f>
        <v>1.542648805317538</v>
      </c>
      <c r="F42">
        <f>IF(AV42&lt;&gt;0,1/(1/AV42-1/N42),0)</f>
        <v>1.6571887499276174</v>
      </c>
      <c r="G42">
        <f>((AY42-AL42/2)*S42-E42)/(AY42+AL42/2)</f>
        <v>377.20858258726031</v>
      </c>
      <c r="H42">
        <f>AL42*1000</f>
        <v>22.893200656480094</v>
      </c>
      <c r="I42">
        <f>(AQ42-AW42)</f>
        <v>1.6146025936809343</v>
      </c>
      <c r="J42">
        <f>(P42+AP42*D42)</f>
        <v>32.928817749023438</v>
      </c>
      <c r="K42" s="1"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33.477611541748047</v>
      </c>
      <c r="P42" s="1">
        <v>32.928817749023438</v>
      </c>
      <c r="Q42" s="1">
        <v>33.582298278808594</v>
      </c>
      <c r="R42" s="1">
        <v>399.98788452148438</v>
      </c>
      <c r="S42" s="1">
        <v>390.48861694335938</v>
      </c>
      <c r="T42" s="1">
        <v>18.676898956298828</v>
      </c>
      <c r="U42" s="1">
        <v>38.622127532958984</v>
      </c>
      <c r="V42" s="1">
        <v>31.845558166503906</v>
      </c>
      <c r="W42" s="1">
        <v>65.853713989257813</v>
      </c>
      <c r="X42" s="1">
        <v>300.14459228515625</v>
      </c>
      <c r="Y42" s="1">
        <v>1001.3564453125</v>
      </c>
      <c r="Z42" s="1">
        <v>2.4103836622089148E-3</v>
      </c>
      <c r="AA42" s="1">
        <v>88.481224060058594</v>
      </c>
      <c r="AB42" s="1">
        <v>263.36868286132813</v>
      </c>
      <c r="AC42" s="1">
        <v>10.285434722900391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131115</v>
      </c>
      <c r="AK42">
        <f>X42*0.000001/(K42*0.0001)</f>
        <v>1.1034727657542507</v>
      </c>
      <c r="AL42">
        <f>(U42-T42)/(1000-U42)*AK42</f>
        <v>2.2893200656480095E-2</v>
      </c>
      <c r="AM42">
        <f>(P42+273.15)</f>
        <v>306.07881774902341</v>
      </c>
      <c r="AN42">
        <f>(O42+273.15)</f>
        <v>306.62761154174802</v>
      </c>
      <c r="AO42">
        <f>(Y42*AG42+Z42*AH42)*AI42</f>
        <v>160.21702766887029</v>
      </c>
      <c r="AP42">
        <f>((AO42+0.00000010773*(AN42^4-AM42^4))-AL42*44100)/(L42*51.4+0.00000043092*AM42^3)</f>
        <v>-6.8859393109047957</v>
      </c>
      <c r="AQ42">
        <f>0.61365*EXP(17.502*J42/(240.97+J42))</f>
        <v>5.031935713600836</v>
      </c>
      <c r="AR42">
        <f>AQ42*1000/AA42</f>
        <v>56.870096080331095</v>
      </c>
      <c r="AS42">
        <f>(AR42-U42)</f>
        <v>18.24796854737211</v>
      </c>
      <c r="AT42">
        <f>IF(D42,P42,(O42+P42)/2)</f>
        <v>33.203214645385742</v>
      </c>
      <c r="AU42">
        <f>0.61365*EXP(17.502*AT42/(240.97+AT42))</f>
        <v>5.1100805674611696</v>
      </c>
      <c r="AV42">
        <f>IF(AS42&lt;&gt;0,(1000-(AR42+U42)/2)/AS42*AL42,0)</f>
        <v>1.1946611636100872</v>
      </c>
      <c r="AW42">
        <f>U42*AA42/1000</f>
        <v>3.4173331199199017</v>
      </c>
      <c r="AX42">
        <f>(AU42-AW42)</f>
        <v>1.6927474475412678</v>
      </c>
      <c r="AY42">
        <f>1/(1.6/F42+1.37/N42)</f>
        <v>0.77787237174649293</v>
      </c>
      <c r="AZ42">
        <f>G42*AA42*0.001</f>
        <v>33.375877113280495</v>
      </c>
      <c r="BA42">
        <f>G42/S42</f>
        <v>0.96599123820803889</v>
      </c>
      <c r="BB42">
        <f>(1-AL42*AA42/AQ42/F42)*100</f>
        <v>75.708710130403873</v>
      </c>
      <c r="BC42">
        <f>(S42-E42/(N42/1.35))</f>
        <v>390.00207335500573</v>
      </c>
      <c r="BD42">
        <f>E42*BB42/100/BC42</f>
        <v>2.9946494958371043E-3</v>
      </c>
    </row>
    <row r="43" spans="1:56" x14ac:dyDescent="0.35">
      <c r="A43" s="1" t="s">
        <v>0</v>
      </c>
      <c r="B43" s="1" t="s">
        <v>4571</v>
      </c>
      <c r="K43" s="1">
        <v>2.72</v>
      </c>
    </row>
    <row r="44" spans="1:56" x14ac:dyDescent="0.35">
      <c r="A44" s="1" t="s">
        <v>0</v>
      </c>
      <c r="B44" s="1" t="s">
        <v>4570</v>
      </c>
      <c r="K44" s="1">
        <v>2.72</v>
      </c>
    </row>
    <row r="45" spans="1:56" x14ac:dyDescent="0.35">
      <c r="A45" s="1">
        <v>10</v>
      </c>
      <c r="B45" s="1" t="s">
        <v>4569</v>
      </c>
      <c r="C45" s="1">
        <v>2216.5000012628734</v>
      </c>
      <c r="D45" s="1">
        <v>0</v>
      </c>
      <c r="E45">
        <f>(R45-S45*(1000-T45)/(1000-U45))*AK45</f>
        <v>1.284219615280797</v>
      </c>
      <c r="F45">
        <f>IF(AV45&lt;&gt;0,1/(1/AV45-1/N45),0)</f>
        <v>1.6123237100320114</v>
      </c>
      <c r="G45">
        <f>((AY45-AL45/2)*S45-E45)/(AY45+AL45/2)</f>
        <v>377.69596931532982</v>
      </c>
      <c r="H45">
        <f>AL45*1000</f>
        <v>22.67824810337061</v>
      </c>
      <c r="I45">
        <f>(AQ45-AW45)</f>
        <v>1.6308575627130142</v>
      </c>
      <c r="J45">
        <f>(P45+AP45*D45)</f>
        <v>33.054721832275391</v>
      </c>
      <c r="K45" s="1"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33.559654235839844</v>
      </c>
      <c r="P45" s="1">
        <v>33.054721832275391</v>
      </c>
      <c r="Q45" s="1">
        <v>33.645179748535156</v>
      </c>
      <c r="R45" s="1">
        <v>400.01416015625</v>
      </c>
      <c r="S45" s="1">
        <v>390.8182373046875</v>
      </c>
      <c r="T45" s="1">
        <v>19.091571807861328</v>
      </c>
      <c r="U45" s="1">
        <v>38.845249176025391</v>
      </c>
      <c r="V45" s="1">
        <v>32.400897979736328</v>
      </c>
      <c r="W45" s="1">
        <v>65.92547607421875</v>
      </c>
      <c r="X45" s="1">
        <v>300.13992309570313</v>
      </c>
      <c r="Y45" s="1">
        <v>1250.73974609375</v>
      </c>
      <c r="Z45" s="1">
        <v>0.2771981954574585</v>
      </c>
      <c r="AA45" s="1">
        <v>88.4742431640625</v>
      </c>
      <c r="AB45" s="1">
        <v>263.4422607421875</v>
      </c>
      <c r="AC45" s="1">
        <v>10.327917098999023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131115</v>
      </c>
      <c r="AK45">
        <f>X45*0.000001/(K45*0.0001)</f>
        <v>1.1034555996165554</v>
      </c>
      <c r="AL45">
        <f>(U45-T45)/(1000-U45)*AK45</f>
        <v>2.2678248103370609E-2</v>
      </c>
      <c r="AM45">
        <f>(P45+273.15)</f>
        <v>306.20472183227537</v>
      </c>
      <c r="AN45">
        <f>(O45+273.15)</f>
        <v>306.70965423583982</v>
      </c>
      <c r="AO45">
        <f>(Y45*AG45+Z45*AH45)*AI45</f>
        <v>200.1183549020061</v>
      </c>
      <c r="AP45">
        <f>((AO45+0.00000010773*(AN45^4-AM45^4))-AL45*44100)/(L45*51.4+0.00000043092*AM45^3)</f>
        <v>-6.4859554593426685</v>
      </c>
      <c r="AQ45">
        <f>0.61365*EXP(17.502*J45/(240.97+J45))</f>
        <v>5.0676615840812831</v>
      </c>
      <c r="AR45">
        <f>AQ45*1000/AA45</f>
        <v>57.278382982989164</v>
      </c>
      <c r="AS45">
        <f>(AR45-U45)</f>
        <v>18.433133806963774</v>
      </c>
      <c r="AT45">
        <f>IF(D45,P45,(O45+P45)/2)</f>
        <v>33.307188034057617</v>
      </c>
      <c r="AU45">
        <f>0.61365*EXP(17.502*AT45/(240.97+AT45))</f>
        <v>5.1399655313691772</v>
      </c>
      <c r="AV45">
        <f>IF(AS45&lt;&gt;0,(1000-(AR45+U45)/2)/AS45*AL45,0)</f>
        <v>1.1711676668817557</v>
      </c>
      <c r="AW45">
        <f>U45*AA45/1000</f>
        <v>3.4368040213682689</v>
      </c>
      <c r="AX45">
        <f>(AU45-AW45)</f>
        <v>1.7031615100009083</v>
      </c>
      <c r="AY45">
        <f>1/(1.6/F45+1.37/N45)</f>
        <v>0.76194889082715167</v>
      </c>
      <c r="AZ45">
        <f>G45*AA45*0.001</f>
        <v>33.416365031290781</v>
      </c>
      <c r="BA45">
        <f>G45/S45</f>
        <v>0.96642360377075398</v>
      </c>
      <c r="BB45">
        <f>(1-AL45*AA45/AQ45/F45)*100</f>
        <v>75.443497447185166</v>
      </c>
      <c r="BC45">
        <f>(S45-E45/(N45/1.35))</f>
        <v>390.41320096867952</v>
      </c>
      <c r="BD45">
        <f>E45*BB45/100/BC45</f>
        <v>2.4816276454451783E-3</v>
      </c>
    </row>
    <row r="46" spans="1:56" x14ac:dyDescent="0.35">
      <c r="A46" s="1" t="s">
        <v>0</v>
      </c>
      <c r="B46" s="1" t="s">
        <v>4568</v>
      </c>
      <c r="K46" s="1">
        <v>2.72</v>
      </c>
    </row>
    <row r="47" spans="1:56" x14ac:dyDescent="0.35">
      <c r="A47" s="1" t="s">
        <v>0</v>
      </c>
      <c r="B47" s="1" t="s">
        <v>4567</v>
      </c>
      <c r="K47" s="1">
        <v>2.72</v>
      </c>
    </row>
    <row r="48" spans="1:56" x14ac:dyDescent="0.35">
      <c r="A48" s="1">
        <v>11</v>
      </c>
      <c r="B48" s="1" t="s">
        <v>4566</v>
      </c>
      <c r="C48" s="1">
        <v>2419.5000012628734</v>
      </c>
      <c r="D48" s="1">
        <v>0</v>
      </c>
      <c r="E48">
        <f>(R48-S48*(1000-T48)/(1000-U48))*AK48</f>
        <v>0.64943188442289446</v>
      </c>
      <c r="F48">
        <f>IF(AV48&lt;&gt;0,1/(1/AV48-1/N48),0)</f>
        <v>1.5553550218106724</v>
      </c>
      <c r="G48">
        <f>((AY48-AL48/2)*S48-E48)/(AY48+AL48/2)</f>
        <v>378.99000911389669</v>
      </c>
      <c r="H48">
        <f>AL48*1000</f>
        <v>22.453191712699159</v>
      </c>
      <c r="I48">
        <f>(AQ48-AW48)</f>
        <v>1.6568843487788616</v>
      </c>
      <c r="J48">
        <f>(P48+AP48*D48)</f>
        <v>33.210323333740234</v>
      </c>
      <c r="K48" s="1"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33.665981292724609</v>
      </c>
      <c r="P48" s="1">
        <v>33.210323333740234</v>
      </c>
      <c r="Q48" s="1">
        <v>33.729385375976563</v>
      </c>
      <c r="R48" s="1">
        <v>400.08843994140625</v>
      </c>
      <c r="S48" s="1">
        <v>391.53329467773438</v>
      </c>
      <c r="T48" s="1">
        <v>19.503908157348633</v>
      </c>
      <c r="U48" s="1">
        <v>39.056465148925781</v>
      </c>
      <c r="V48" s="1">
        <v>32.901954650878906</v>
      </c>
      <c r="W48" s="1">
        <v>65.885971069335938</v>
      </c>
      <c r="X48" s="1">
        <v>300.15203857421875</v>
      </c>
      <c r="Y48" s="1">
        <v>1600.0294189453125</v>
      </c>
      <c r="Z48" s="1">
        <v>4.7003950923681259E-2</v>
      </c>
      <c r="AA48" s="1">
        <v>88.467674255371094</v>
      </c>
      <c r="AB48" s="1">
        <v>262.74838256835938</v>
      </c>
      <c r="AC48" s="1">
        <v>10.367718696594238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131115</v>
      </c>
      <c r="AK48">
        <f>X48*0.000001/(K48*0.0001)</f>
        <v>1.1035001418169803</v>
      </c>
      <c r="AL48">
        <f>(U48-T48)/(1000-U48)*AK48</f>
        <v>2.2453191712699157E-2</v>
      </c>
      <c r="AM48">
        <f>(P48+273.15)</f>
        <v>306.36032333374021</v>
      </c>
      <c r="AN48">
        <f>(O48+273.15)</f>
        <v>306.81598129272459</v>
      </c>
      <c r="AO48">
        <f>(Y48*AG48+Z48*AH48)*AI48</f>
        <v>256.00470130909889</v>
      </c>
      <c r="AP48">
        <f>((AO48+0.00000010773*(AN48^4-AM48^4))-AL48*44100)/(L48*51.4+0.00000043092*AM48^3)</f>
        <v>-5.9521956594983596</v>
      </c>
      <c r="AQ48">
        <f>0.61365*EXP(17.502*J48/(240.97+J48))</f>
        <v>5.1121189851402811</v>
      </c>
      <c r="AR48">
        <f>AQ48*1000/AA48</f>
        <v>57.78516309113791</v>
      </c>
      <c r="AS48">
        <f>(AR48-U48)</f>
        <v>18.728697942212129</v>
      </c>
      <c r="AT48">
        <f>IF(D48,P48,(O48+P48)/2)</f>
        <v>33.438152313232422</v>
      </c>
      <c r="AU48">
        <f>0.61365*EXP(17.502*AT48/(240.97+AT48))</f>
        <v>5.1778247431097446</v>
      </c>
      <c r="AV48">
        <f>IF(AS48&lt;&gt;0,(1000-(AR48+U48)/2)/AS48*AL48,0)</f>
        <v>1.1408155524907504</v>
      </c>
      <c r="AW48">
        <f>U48*AA48/1000</f>
        <v>3.4552346363614195</v>
      </c>
      <c r="AX48">
        <f>(AU48-AW48)</f>
        <v>1.7225901067483251</v>
      </c>
      <c r="AY48">
        <f>1/(1.6/F48+1.37/N48)</f>
        <v>0.74141544228269052</v>
      </c>
      <c r="AZ48">
        <f>G48*AA48*0.001</f>
        <v>33.52836467232833</v>
      </c>
      <c r="BA48">
        <f>G48/S48</f>
        <v>0.96796368090697904</v>
      </c>
      <c r="BB48">
        <f>(1-AL48*AA48/AQ48/F48)*100</f>
        <v>75.017712302190347</v>
      </c>
      <c r="BC48">
        <f>(S48-E48/(N48/1.35))</f>
        <v>391.32846716394818</v>
      </c>
      <c r="BD48">
        <f>E48*BB48/100/BC48</f>
        <v>1.2449616716765741E-3</v>
      </c>
    </row>
    <row r="49" spans="1:56" x14ac:dyDescent="0.35">
      <c r="A49" s="1" t="s">
        <v>0</v>
      </c>
      <c r="B49" s="1" t="s">
        <v>4565</v>
      </c>
      <c r="K49" s="1">
        <v>2.72</v>
      </c>
    </row>
    <row r="50" spans="1:56" x14ac:dyDescent="0.35">
      <c r="A50" s="1" t="s">
        <v>0</v>
      </c>
      <c r="B50" s="1" t="s">
        <v>4560</v>
      </c>
      <c r="K50" s="1">
        <v>2.72</v>
      </c>
    </row>
    <row r="51" spans="1:56" x14ac:dyDescent="0.35">
      <c r="A51" s="1">
        <v>12</v>
      </c>
      <c r="B51" s="1" t="s">
        <v>4564</v>
      </c>
      <c r="C51" s="1">
        <v>2623.5000012628734</v>
      </c>
      <c r="D51" s="1">
        <v>0</v>
      </c>
      <c r="E51">
        <f>(R51-S51*(1000-T51)/(1000-U51))*AK51</f>
        <v>-0.1313963760912191</v>
      </c>
      <c r="F51">
        <f>IF(AV51&lt;&gt;0,1/(1/AV51-1/N51),0)</f>
        <v>1.4522437207072982</v>
      </c>
      <c r="G51">
        <f>((AY51-AL51/2)*S51-E51)/(AY51+AL51/2)</f>
        <v>380.43869190667772</v>
      </c>
      <c r="H51">
        <f>AL51*1000</f>
        <v>22.095477854869372</v>
      </c>
      <c r="I51">
        <f>(AQ51-AW51)</f>
        <v>1.7145530561748843</v>
      </c>
      <c r="J51">
        <f>(P51+AP51*D51)</f>
        <v>33.440628051757813</v>
      </c>
      <c r="K51" s="1"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33.819740295410156</v>
      </c>
      <c r="P51" s="1">
        <v>33.440628051757813</v>
      </c>
      <c r="Q51" s="1">
        <v>33.851058959960938</v>
      </c>
      <c r="R51" s="1">
        <v>400.12966918945313</v>
      </c>
      <c r="S51" s="1">
        <v>392.39132690429688</v>
      </c>
      <c r="T51" s="1">
        <v>19.916830062866211</v>
      </c>
      <c r="U51" s="1">
        <v>39.157184600830078</v>
      </c>
      <c r="V51" s="1">
        <v>33.3095703125</v>
      </c>
      <c r="W51" s="1">
        <v>65.487777709960938</v>
      </c>
      <c r="X51" s="1">
        <v>300.13150024414063</v>
      </c>
      <c r="Y51" s="1">
        <v>2001.35888671875</v>
      </c>
      <c r="Z51" s="1">
        <v>7.2313291020691395E-3</v>
      </c>
      <c r="AA51" s="1">
        <v>88.463706970214844</v>
      </c>
      <c r="AB51" s="1">
        <v>262.90045166015625</v>
      </c>
      <c r="AC51" s="1">
        <v>10.434478759765625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131115</v>
      </c>
      <c r="AK51">
        <f>X51*0.000001/(K51*0.0001)</f>
        <v>1.1034246332505169</v>
      </c>
      <c r="AL51">
        <f>(U51-T51)/(1000-U51)*AK51</f>
        <v>2.2095477854869372E-2</v>
      </c>
      <c r="AM51">
        <f>(P51+273.15)</f>
        <v>306.59062805175779</v>
      </c>
      <c r="AN51">
        <f>(O51+273.15)</f>
        <v>306.96974029541013</v>
      </c>
      <c r="AO51">
        <f>(Y51*AG51+Z51*AH51)*AI51</f>
        <v>320.21741471758287</v>
      </c>
      <c r="AP51">
        <f>((AO51+0.00000010773*(AN51^4-AM51^4))-AL51*44100)/(L51*51.4+0.00000043092*AM51^3)</f>
        <v>-5.305158220015965</v>
      </c>
      <c r="AQ51">
        <f>0.61365*EXP(17.502*J51/(240.97+J51))</f>
        <v>5.1785427604813252</v>
      </c>
      <c r="AR51">
        <f>AQ51*1000/AA51</f>
        <v>58.538613605971847</v>
      </c>
      <c r="AS51">
        <f>(AR51-U51)</f>
        <v>19.381429005141769</v>
      </c>
      <c r="AT51">
        <f>IF(D51,P51,(O51+P51)/2)</f>
        <v>33.630184173583984</v>
      </c>
      <c r="AU51">
        <f>0.61365*EXP(17.502*AT51/(240.97+AT51))</f>
        <v>5.2337759475466772</v>
      </c>
      <c r="AV51">
        <f>IF(AS51&lt;&gt;0,(1000-(AR51+U51)/2)/AS51*AL51,0)</f>
        <v>1.0843452346262925</v>
      </c>
      <c r="AW51">
        <f>U51*AA51/1000</f>
        <v>3.4639897043064409</v>
      </c>
      <c r="AX51">
        <f>(AU51-AW51)</f>
        <v>1.7697862432402363</v>
      </c>
      <c r="AY51">
        <f>1/(1.6/F51+1.37/N51)</f>
        <v>0.70332842161509757</v>
      </c>
      <c r="AZ51">
        <f>G51*AA51*0.001</f>
        <v>33.655016960964183</v>
      </c>
      <c r="BA51">
        <f>G51/S51</f>
        <v>0.96953899289284151</v>
      </c>
      <c r="BB51">
        <f>(1-AL51*AA51/AQ51/F51)*100</f>
        <v>74.009091613054352</v>
      </c>
      <c r="BC51">
        <f>(S51-E51/(N51/1.35))</f>
        <v>392.43276865312509</v>
      </c>
      <c r="BD51">
        <f>E51*BB51/100/BC51</f>
        <v>-2.4780108116694954E-4</v>
      </c>
    </row>
    <row r="52" spans="1:56" x14ac:dyDescent="0.35">
      <c r="A52" s="1" t="s">
        <v>0</v>
      </c>
      <c r="B52" s="1" t="s">
        <v>4563</v>
      </c>
      <c r="K52" s="1">
        <v>2.4126400000000001</v>
      </c>
    </row>
    <row r="53" spans="1:56" x14ac:dyDescent="0.35">
      <c r="A53" s="1" t="s">
        <v>0</v>
      </c>
      <c r="B53" s="1" t="s">
        <v>4562</v>
      </c>
      <c r="K53" s="1">
        <v>2.4126400000000001</v>
      </c>
    </row>
    <row r="54" spans="1:56" x14ac:dyDescent="0.35">
      <c r="A54" s="1" t="s">
        <v>0</v>
      </c>
      <c r="B54" s="1" t="s">
        <v>4561</v>
      </c>
    </row>
    <row r="55" spans="1:56" x14ac:dyDescent="0.35">
      <c r="A55" s="1" t="s">
        <v>0</v>
      </c>
      <c r="B55" s="1" t="s">
        <v>4560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A97834-D51C-4A0E-B872-3170B82C7FC8}">
  <dimension ref="A1:BH55"/>
  <sheetViews>
    <sheetView zoomScale="52" workbookViewId="0">
      <selection activeCell="K18" sqref="K18:K51"/>
    </sheetView>
  </sheetViews>
  <sheetFormatPr defaultRowHeight="14.5" x14ac:dyDescent="0.35"/>
  <sheetData>
    <row r="1" spans="1:60" x14ac:dyDescent="0.35">
      <c r="A1" s="1" t="s">
        <v>398</v>
      </c>
    </row>
    <row r="2" spans="1:60" x14ac:dyDescent="0.35">
      <c r="A2" s="1" t="s">
        <v>3978</v>
      </c>
    </row>
    <row r="3" spans="1:60" x14ac:dyDescent="0.35">
      <c r="A3" s="1" t="s">
        <v>69</v>
      </c>
      <c r="B3" s="1" t="s">
        <v>396</v>
      </c>
    </row>
    <row r="4" spans="1:60" x14ac:dyDescent="0.35">
      <c r="A4" s="1" t="s">
        <v>67</v>
      </c>
      <c r="B4" s="1" t="s">
        <v>66</v>
      </c>
      <c r="C4" s="1">
        <v>1</v>
      </c>
      <c r="D4" s="1">
        <v>0.15999999642372131</v>
      </c>
    </row>
    <row r="5" spans="1:60" x14ac:dyDescent="0.35">
      <c r="A5" s="1" t="s">
        <v>65</v>
      </c>
      <c r="B5" s="1">
        <v>4</v>
      </c>
    </row>
    <row r="6" spans="1:60" x14ac:dyDescent="0.35">
      <c r="A6" s="1" t="s">
        <v>64</v>
      </c>
      <c r="B6" s="1" t="s">
        <v>395</v>
      </c>
    </row>
    <row r="7" spans="1:60" x14ac:dyDescent="0.35">
      <c r="A7" s="1" t="s">
        <v>0</v>
      </c>
      <c r="B7" s="1" t="s">
        <v>62</v>
      </c>
    </row>
    <row r="9" spans="1:60" x14ac:dyDescent="0.35">
      <c r="A9" s="1" t="s">
        <v>61</v>
      </c>
      <c r="B9" s="1" t="s">
        <v>60</v>
      </c>
      <c r="C9" s="1" t="s">
        <v>59</v>
      </c>
      <c r="D9" s="1" t="s">
        <v>58</v>
      </c>
      <c r="E9" s="1" t="s">
        <v>57</v>
      </c>
      <c r="F9" s="1" t="s">
        <v>56</v>
      </c>
      <c r="G9" s="1" t="s">
        <v>55</v>
      </c>
      <c r="H9" s="1" t="s">
        <v>54</v>
      </c>
      <c r="I9" s="1" t="s">
        <v>53</v>
      </c>
      <c r="J9" s="1" t="s">
        <v>52</v>
      </c>
      <c r="K9" s="1" t="s">
        <v>51</v>
      </c>
      <c r="L9" s="1" t="s">
        <v>50</v>
      </c>
      <c r="M9" s="1" t="s">
        <v>49</v>
      </c>
      <c r="N9" s="1" t="s">
        <v>48</v>
      </c>
      <c r="O9" s="1" t="s">
        <v>47</v>
      </c>
      <c r="P9" s="1" t="s">
        <v>46</v>
      </c>
      <c r="Q9" s="1" t="s">
        <v>45</v>
      </c>
      <c r="R9" s="1" t="s">
        <v>44</v>
      </c>
      <c r="S9" s="1" t="s">
        <v>43</v>
      </c>
      <c r="T9" s="1" t="s">
        <v>42</v>
      </c>
      <c r="U9" s="1" t="s">
        <v>41</v>
      </c>
      <c r="V9" s="1" t="s">
        <v>40</v>
      </c>
      <c r="W9" s="1" t="s">
        <v>39</v>
      </c>
      <c r="X9" s="1" t="s">
        <v>38</v>
      </c>
      <c r="Y9" s="1" t="s">
        <v>37</v>
      </c>
      <c r="Z9" s="1" t="s">
        <v>36</v>
      </c>
      <c r="AA9" s="1" t="s">
        <v>35</v>
      </c>
      <c r="AB9" s="1" t="s">
        <v>34</v>
      </c>
      <c r="AC9" s="1" t="s">
        <v>33</v>
      </c>
      <c r="AD9" s="1" t="s">
        <v>394</v>
      </c>
      <c r="AE9" s="1" t="s">
        <v>393</v>
      </c>
      <c r="AF9" s="1" t="s">
        <v>392</v>
      </c>
      <c r="AG9" s="1" t="s">
        <v>391</v>
      </c>
      <c r="AH9" s="1" t="s">
        <v>32</v>
      </c>
      <c r="AI9" s="1" t="s">
        <v>31</v>
      </c>
      <c r="AJ9" s="1" t="s">
        <v>30</v>
      </c>
      <c r="AK9" s="1" t="s">
        <v>29</v>
      </c>
      <c r="AL9" s="1" t="s">
        <v>28</v>
      </c>
      <c r="AM9" s="1" t="s">
        <v>27</v>
      </c>
      <c r="AN9" s="1" t="s">
        <v>26</v>
      </c>
      <c r="AO9" s="1" t="s">
        <v>25</v>
      </c>
      <c r="AP9" s="1" t="s">
        <v>24</v>
      </c>
      <c r="AQ9" s="1" t="s">
        <v>23</v>
      </c>
      <c r="AR9" s="1" t="s">
        <v>22</v>
      </c>
      <c r="AS9" s="1" t="s">
        <v>21</v>
      </c>
      <c r="AT9" s="1" t="s">
        <v>20</v>
      </c>
      <c r="AU9" s="1" t="s">
        <v>19</v>
      </c>
      <c r="AV9" s="1" t="s">
        <v>18</v>
      </c>
      <c r="AW9" s="1" t="s">
        <v>17</v>
      </c>
      <c r="AX9" s="1" t="s">
        <v>16</v>
      </c>
      <c r="AY9" s="1" t="s">
        <v>15</v>
      </c>
      <c r="AZ9" s="1" t="s">
        <v>14</v>
      </c>
      <c r="BA9" s="1" t="s">
        <v>13</v>
      </c>
      <c r="BB9" s="1" t="s">
        <v>12</v>
      </c>
      <c r="BC9" s="1" t="s">
        <v>11</v>
      </c>
      <c r="BD9" s="1" t="s">
        <v>10</v>
      </c>
      <c r="BE9" s="1" t="s">
        <v>9</v>
      </c>
      <c r="BF9" s="1" t="s">
        <v>8</v>
      </c>
      <c r="BG9" s="1" t="s">
        <v>7</v>
      </c>
      <c r="BH9" s="1" t="s">
        <v>6</v>
      </c>
    </row>
    <row r="10" spans="1:60" x14ac:dyDescent="0.35">
      <c r="A10" s="1" t="s">
        <v>5</v>
      </c>
      <c r="B10" s="1" t="s">
        <v>5</v>
      </c>
      <c r="C10" s="1" t="s">
        <v>5</v>
      </c>
      <c r="D10" s="1" t="s">
        <v>5</v>
      </c>
      <c r="E10" s="1" t="s">
        <v>4</v>
      </c>
      <c r="F10" s="1" t="s">
        <v>4</v>
      </c>
      <c r="G10" s="1" t="s">
        <v>4</v>
      </c>
      <c r="H10" s="1" t="s">
        <v>4</v>
      </c>
      <c r="I10" s="1" t="s">
        <v>4</v>
      </c>
      <c r="J10" s="1" t="s">
        <v>4</v>
      </c>
      <c r="K10" s="1" t="s">
        <v>5</v>
      </c>
      <c r="L10" s="1" t="s">
        <v>4</v>
      </c>
      <c r="M10" s="1" t="s">
        <v>5</v>
      </c>
      <c r="N10" s="1" t="s">
        <v>4</v>
      </c>
      <c r="O10" s="1" t="s">
        <v>5</v>
      </c>
      <c r="P10" s="1" t="s">
        <v>5</v>
      </c>
      <c r="Q10" s="1" t="s">
        <v>5</v>
      </c>
      <c r="R10" s="1" t="s">
        <v>5</v>
      </c>
      <c r="S10" s="1" t="s">
        <v>5</v>
      </c>
      <c r="T10" s="1" t="s">
        <v>5</v>
      </c>
      <c r="U10" s="1" t="s">
        <v>5</v>
      </c>
      <c r="V10" s="1" t="s">
        <v>5</v>
      </c>
      <c r="W10" s="1" t="s">
        <v>5</v>
      </c>
      <c r="X10" s="1" t="s">
        <v>5</v>
      </c>
      <c r="Y10" s="1" t="s">
        <v>5</v>
      </c>
      <c r="Z10" s="1" t="s">
        <v>5</v>
      </c>
      <c r="AA10" s="1" t="s">
        <v>5</v>
      </c>
      <c r="AB10" s="1" t="s">
        <v>5</v>
      </c>
      <c r="AC10" s="1" t="s">
        <v>5</v>
      </c>
      <c r="AD10" s="1" t="s">
        <v>5</v>
      </c>
      <c r="AE10" s="1" t="s">
        <v>5</v>
      </c>
      <c r="AF10" s="1" t="s">
        <v>5</v>
      </c>
      <c r="AG10" s="1" t="s">
        <v>5</v>
      </c>
      <c r="AH10" s="1" t="s">
        <v>5</v>
      </c>
      <c r="AI10" s="1" t="s">
        <v>5</v>
      </c>
      <c r="AJ10" s="1" t="s">
        <v>5</v>
      </c>
      <c r="AK10" s="1" t="s">
        <v>5</v>
      </c>
      <c r="AL10" s="1" t="s">
        <v>5</v>
      </c>
      <c r="AM10" s="1" t="s">
        <v>5</v>
      </c>
      <c r="AN10" s="1" t="s">
        <v>5</v>
      </c>
      <c r="AO10" s="1" t="s">
        <v>4</v>
      </c>
      <c r="AP10" s="1" t="s">
        <v>4</v>
      </c>
      <c r="AQ10" s="1" t="s">
        <v>4</v>
      </c>
      <c r="AR10" s="1" t="s">
        <v>4</v>
      </c>
      <c r="AS10" s="1" t="s">
        <v>4</v>
      </c>
      <c r="AT10" s="1" t="s">
        <v>4</v>
      </c>
      <c r="AU10" s="1" t="s">
        <v>4</v>
      </c>
      <c r="AV10" s="1" t="s">
        <v>4</v>
      </c>
      <c r="AW10" s="1" t="s">
        <v>4</v>
      </c>
      <c r="AX10" s="1" t="s">
        <v>4</v>
      </c>
      <c r="AY10" s="1" t="s">
        <v>4</v>
      </c>
      <c r="AZ10" s="1" t="s">
        <v>4</v>
      </c>
      <c r="BA10" s="1" t="s">
        <v>4</v>
      </c>
      <c r="BB10" s="1" t="s">
        <v>4</v>
      </c>
      <c r="BC10" s="1" t="s">
        <v>4</v>
      </c>
      <c r="BD10" s="1" t="s">
        <v>4</v>
      </c>
      <c r="BE10" s="1" t="s">
        <v>4</v>
      </c>
      <c r="BF10" s="1" t="s">
        <v>4</v>
      </c>
      <c r="BG10" s="1" t="s">
        <v>4</v>
      </c>
      <c r="BH10" s="1" t="s">
        <v>4</v>
      </c>
    </row>
    <row r="11" spans="1:60" x14ac:dyDescent="0.35">
      <c r="A11" s="1" t="s">
        <v>0</v>
      </c>
      <c r="B11" s="1" t="s">
        <v>3977</v>
      </c>
    </row>
    <row r="12" spans="1:60" x14ac:dyDescent="0.35">
      <c r="A12" s="1" t="s">
        <v>0</v>
      </c>
      <c r="B12" s="1" t="s">
        <v>3976</v>
      </c>
    </row>
    <row r="13" spans="1:60" x14ac:dyDescent="0.35">
      <c r="A13" s="1" t="s">
        <v>0</v>
      </c>
      <c r="B13" s="1" t="s">
        <v>3975</v>
      </c>
    </row>
    <row r="14" spans="1:60" x14ac:dyDescent="0.35">
      <c r="A14" s="1" t="s">
        <v>0</v>
      </c>
      <c r="B14" s="1" t="s">
        <v>3974</v>
      </c>
    </row>
    <row r="15" spans="1:60" x14ac:dyDescent="0.35">
      <c r="A15" s="1" t="s">
        <v>0</v>
      </c>
      <c r="B15" s="1" t="s">
        <v>3973</v>
      </c>
    </row>
    <row r="16" spans="1:60" x14ac:dyDescent="0.35">
      <c r="A16" s="1" t="s">
        <v>0</v>
      </c>
      <c r="B16" s="1" t="s">
        <v>3972</v>
      </c>
    </row>
    <row r="17" spans="1:60" x14ac:dyDescent="0.35">
      <c r="A17" s="1" t="s">
        <v>0</v>
      </c>
      <c r="B17" s="1" t="s">
        <v>3971</v>
      </c>
    </row>
    <row r="18" spans="1:60" x14ac:dyDescent="0.35">
      <c r="A18" s="1">
        <v>1</v>
      </c>
      <c r="B18" s="1" t="s">
        <v>3970</v>
      </c>
      <c r="C18" s="1">
        <v>347.00001904368401</v>
      </c>
      <c r="D18" s="1">
        <v>0</v>
      </c>
      <c r="E18">
        <f>(R18-S18*(1000-T18)/(1000-U18))*AO18</f>
        <v>-2.9127372485873271</v>
      </c>
      <c r="F18">
        <f>IF(AZ18&lt;&gt;0,1/(1/AZ18-1/N18),0)</f>
        <v>2.7404698677649177</v>
      </c>
      <c r="G18">
        <f>((BC18-AP18/2)*S18-E18)/(BC18+AP18/2)</f>
        <v>384.16005515683753</v>
      </c>
      <c r="H18">
        <f>AP18*1000</f>
        <v>29.997080995441046</v>
      </c>
      <c r="I18">
        <f>(AU18-BA18)</f>
        <v>1.5350842505335192</v>
      </c>
      <c r="J18">
        <f>(P18+AT18*D18)</f>
        <v>28.309638977050781</v>
      </c>
      <c r="K18" s="1"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29.05938720703125</v>
      </c>
      <c r="P18" s="1">
        <v>28.309638977050781</v>
      </c>
      <c r="Q18" s="1">
        <v>29.137493133544922</v>
      </c>
      <c r="R18" s="1">
        <v>400.06411743164063</v>
      </c>
      <c r="S18" s="1">
        <v>392.050537109375</v>
      </c>
      <c r="T18" s="1">
        <v>-0.16986913979053497</v>
      </c>
      <c r="U18" s="1">
        <v>26.285276412963867</v>
      </c>
      <c r="V18" s="1">
        <v>-0.37292715907096863</v>
      </c>
      <c r="W18" s="1">
        <v>57.706146240234375</v>
      </c>
      <c r="X18" s="1">
        <v>300.30978393554688</v>
      </c>
      <c r="Y18" s="1">
        <v>0.17014487087726593</v>
      </c>
      <c r="Z18" s="1">
        <v>9.1463923454284668E-3</v>
      </c>
      <c r="AA18" s="1">
        <v>88.597030639648438</v>
      </c>
      <c r="AB18" s="1">
        <v>44.0228271484375</v>
      </c>
      <c r="AC18" s="1">
        <v>0.90523719787597656</v>
      </c>
      <c r="AD18" s="1">
        <v>4.4182073324918747E-2</v>
      </c>
      <c r="AE18" s="1">
        <v>4.7732521779835224E-3</v>
      </c>
      <c r="AF18" s="1">
        <v>2.0781682804226875E-2</v>
      </c>
      <c r="AG18" s="1">
        <v>2.4289904162287712E-2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1.1040800879983339</v>
      </c>
      <c r="AP18">
        <f>(U18-T18)/(1000-U18)*AO18</f>
        <v>2.9997080995441044E-2</v>
      </c>
      <c r="AQ18">
        <f>(P18+273.15)</f>
        <v>301.45963897705076</v>
      </c>
      <c r="AR18">
        <f>(O18+273.15)</f>
        <v>302.20938720703123</v>
      </c>
      <c r="AS18">
        <f>(Y18*AK18+Z18*AL18)*AM18</f>
        <v>2.7223178731877073E-2</v>
      </c>
      <c r="AT18">
        <f>((AS18+0.00000010773*(AR18^4-AQ18^4))-AP18*44100)/(L18*0.92*2*29.3+0.00000043092*AQ18^3)</f>
        <v>-10.330964770445497</v>
      </c>
      <c r="AU18">
        <f>0.61365*EXP(17.502*J18/(240.97+J18))</f>
        <v>3.8638816902645075</v>
      </c>
      <c r="AV18">
        <f>AU18*1000/AA18</f>
        <v>43.611864442501592</v>
      </c>
      <c r="AW18">
        <f>(AV18-U18)</f>
        <v>17.326588029537724</v>
      </c>
      <c r="AX18">
        <f>IF(D18,P18,(O18+P18)/2)</f>
        <v>28.684513092041016</v>
      </c>
      <c r="AY18">
        <f>0.61365*EXP(17.502*AX18/(240.97+AX18))</f>
        <v>3.9489338446464375</v>
      </c>
      <c r="AZ18">
        <f>IF(AW18&lt;&gt;0,(1000-(AV18+U18)/2)/AW18*AP18,0)</f>
        <v>1.6707689851166747</v>
      </c>
      <c r="BA18">
        <f>U18*AA18/1000</f>
        <v>2.3287974397309883</v>
      </c>
      <c r="BB18">
        <f>(AY18-BA18)</f>
        <v>1.6201364049154492</v>
      </c>
      <c r="BC18">
        <f>1/(1.6/F18+1.37/N18)</f>
        <v>1.106306155540953</v>
      </c>
      <c r="BD18">
        <f>G18*AA18*0.001</f>
        <v>34.035440177259368</v>
      </c>
      <c r="BE18">
        <f>G18/S18</f>
        <v>0.97987381420080499</v>
      </c>
      <c r="BF18">
        <f>(1-AP18*AA18/AU18/F18)*100</f>
        <v>74.901410761955418</v>
      </c>
      <c r="BG18">
        <f>(S18-E18/(N18/1.35))</f>
        <v>392.96919962541494</v>
      </c>
      <c r="BH18">
        <f>E18*BF18/100/BG18</f>
        <v>-5.5517869926205131E-3</v>
      </c>
    </row>
    <row r="19" spans="1:60" x14ac:dyDescent="0.35">
      <c r="A19" s="1" t="s">
        <v>0</v>
      </c>
      <c r="B19" s="1" t="s">
        <v>3969</v>
      </c>
      <c r="K19" s="1">
        <v>2.72</v>
      </c>
    </row>
    <row r="20" spans="1:60" x14ac:dyDescent="0.35">
      <c r="A20" s="1" t="s">
        <v>0</v>
      </c>
      <c r="B20" s="1" t="s">
        <v>3968</v>
      </c>
      <c r="K20" s="1">
        <v>2.72</v>
      </c>
    </row>
    <row r="21" spans="1:60" x14ac:dyDescent="0.35">
      <c r="A21" s="1">
        <v>2</v>
      </c>
      <c r="B21" s="1" t="s">
        <v>3967</v>
      </c>
      <c r="C21" s="1">
        <v>553.50001905485988</v>
      </c>
      <c r="D21" s="1">
        <v>0</v>
      </c>
      <c r="E21">
        <f>(R21-S21*(1000-T21)/(1000-U21))*AO21</f>
        <v>-3.0251155053906511</v>
      </c>
      <c r="F21">
        <f>IF(AZ21&lt;&gt;0,1/(1/AZ21-1/N21),0)</f>
        <v>2.6729945411688574</v>
      </c>
      <c r="G21">
        <f>((BC21-AP21/2)*S21-E21)/(BC21+AP21/2)</f>
        <v>383.96212686969102</v>
      </c>
      <c r="H21">
        <f>AP21*1000</f>
        <v>30.220651870843426</v>
      </c>
      <c r="I21">
        <f>(AU21-BA21)</f>
        <v>1.5695663977578991</v>
      </c>
      <c r="J21">
        <f>(P21+AT21*D21)</f>
        <v>28.544130325317383</v>
      </c>
      <c r="K21" s="1"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29.297817230224609</v>
      </c>
      <c r="P21" s="1">
        <v>28.544130325317383</v>
      </c>
      <c r="Q21" s="1">
        <v>29.390317916870117</v>
      </c>
      <c r="R21" s="1">
        <v>399.94290161132813</v>
      </c>
      <c r="S21" s="1">
        <v>391.95364379882813</v>
      </c>
      <c r="T21" s="1">
        <v>-0.15286117792129517</v>
      </c>
      <c r="U21" s="1">
        <v>26.49610710144043</v>
      </c>
      <c r="V21" s="1">
        <v>-0.33097508549690247</v>
      </c>
      <c r="W21" s="1">
        <v>57.369380950927734</v>
      </c>
      <c r="X21" s="1">
        <v>300.28250122070313</v>
      </c>
      <c r="Y21" s="1">
        <v>25.062131881713867</v>
      </c>
      <c r="Z21" s="1">
        <v>0.14405733346939087</v>
      </c>
      <c r="AA21" s="1">
        <v>88.591423034667969</v>
      </c>
      <c r="AB21" s="1">
        <v>44.098529815673828</v>
      </c>
      <c r="AC21" s="1">
        <v>0.91798973083496094</v>
      </c>
      <c r="AD21" s="1">
        <v>5.9627149254083633E-2</v>
      </c>
      <c r="AE21" s="1">
        <v>3.2543640118092299E-3</v>
      </c>
      <c r="AF21" s="1">
        <v>6.7522488534450531E-2</v>
      </c>
      <c r="AG21" s="1">
        <v>1.7240237444639206E-2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1.1039797838996435</v>
      </c>
      <c r="AP21">
        <f>(U21-T21)/(1000-U21)*AO21</f>
        <v>3.0220651870843426E-2</v>
      </c>
      <c r="AQ21">
        <f>(P21+273.15)</f>
        <v>301.69413032531736</v>
      </c>
      <c r="AR21">
        <f>(O21+273.15)</f>
        <v>302.44781723022459</v>
      </c>
      <c r="AS21">
        <f>(Y21*AK21+Z21*AL21)*AM21</f>
        <v>4.0099410114450507</v>
      </c>
      <c r="AT21">
        <f>((AS21+0.00000010773*(AR21^4-AQ21^4))-AP21*44100)/(L21*0.92*2*29.3+0.00000043092*AQ21^3)</f>
        <v>-10.374389604943326</v>
      </c>
      <c r="AU21">
        <f>0.61365*EXP(17.502*J21/(240.97+J21))</f>
        <v>3.9168942307534782</v>
      </c>
      <c r="AV21">
        <f>AU21*1000/AA21</f>
        <v>44.213018558474928</v>
      </c>
      <c r="AW21">
        <f>(AV21-U21)</f>
        <v>17.716911457034499</v>
      </c>
      <c r="AX21">
        <f>IF(D21,P21,(O21+P21)/2)</f>
        <v>28.920973777770996</v>
      </c>
      <c r="AY21">
        <f>0.61365*EXP(17.502*AX21/(240.97+AX21))</f>
        <v>4.0034182679584465</v>
      </c>
      <c r="AZ21">
        <f>IF(AW21&lt;&gt;0,(1000-(AV21+U21)/2)/AW21*AP21,0)</f>
        <v>1.6454455962152776</v>
      </c>
      <c r="BA21">
        <f>U21*AA21/1000</f>
        <v>2.3473278329955791</v>
      </c>
      <c r="BB21">
        <f>(AY21-BA21)</f>
        <v>1.6560904349628673</v>
      </c>
      <c r="BC21">
        <f>1/(1.6/F21+1.37/N21)</f>
        <v>1.0885573746490071</v>
      </c>
      <c r="BD21">
        <f>G21*AA21*0.001</f>
        <v>34.015751210803657</v>
      </c>
      <c r="BE21">
        <f>G21/S21</f>
        <v>0.97961106611566851</v>
      </c>
      <c r="BF21">
        <f>(1-AP21*AA21/AU21/F21)*100</f>
        <v>74.428536178966596</v>
      </c>
      <c r="BG21">
        <f>(S21-E21/(N21/1.35))</f>
        <v>392.9077498455859</v>
      </c>
      <c r="BH21">
        <f>E21*BF21/100/BG21</f>
        <v>-5.7304779283943253E-3</v>
      </c>
    </row>
    <row r="22" spans="1:60" x14ac:dyDescent="0.35">
      <c r="A22" s="1" t="s">
        <v>0</v>
      </c>
      <c r="B22" s="1" t="s">
        <v>3966</v>
      </c>
      <c r="K22" s="1">
        <v>2.72</v>
      </c>
    </row>
    <row r="23" spans="1:60" x14ac:dyDescent="0.35">
      <c r="A23" s="1" t="s">
        <v>0</v>
      </c>
      <c r="B23" s="1" t="s">
        <v>3965</v>
      </c>
      <c r="K23" s="1">
        <v>2.72</v>
      </c>
    </row>
    <row r="24" spans="1:60" x14ac:dyDescent="0.35">
      <c r="A24" s="1">
        <v>3</v>
      </c>
      <c r="B24" s="1" t="s">
        <v>3964</v>
      </c>
      <c r="C24" s="1">
        <v>759.50001905485988</v>
      </c>
      <c r="D24" s="1">
        <v>0</v>
      </c>
      <c r="E24">
        <f>(R24-S24*(1000-T24)/(1000-U24))*AO24</f>
        <v>-2.830649951242767</v>
      </c>
      <c r="F24">
        <f>IF(AZ24&lt;&gt;0,1/(1/AZ24-1/N24),0)</f>
        <v>2.5932662359872909</v>
      </c>
      <c r="G24">
        <f>((BC24-AP24/2)*S24-E24)/(BC24+AP24/2)</f>
        <v>383.54958271343497</v>
      </c>
      <c r="H24">
        <f>AP24*1000</f>
        <v>30.295217036791122</v>
      </c>
      <c r="I24">
        <f>(AU24-BA24)</f>
        <v>1.6028664125626086</v>
      </c>
      <c r="J24">
        <f>(P24+AT24*D24)</f>
        <v>28.718673706054688</v>
      </c>
      <c r="K24" s="1"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29.501989364624023</v>
      </c>
      <c r="P24" s="1">
        <v>28.718673706054688</v>
      </c>
      <c r="Q24" s="1">
        <v>29.608180999755859</v>
      </c>
      <c r="R24" s="1">
        <v>400.09381103515625</v>
      </c>
      <c r="S24" s="1">
        <v>391.90396118164063</v>
      </c>
      <c r="T24" s="1">
        <v>-0.14162351191043854</v>
      </c>
      <c r="U24" s="1">
        <v>26.56892204284668</v>
      </c>
      <c r="V24" s="1">
        <v>-0.30306774377822876</v>
      </c>
      <c r="W24" s="1">
        <v>56.85626220703125</v>
      </c>
      <c r="X24" s="1">
        <v>300.30697631835938</v>
      </c>
      <c r="Y24" s="1">
        <v>49.913944244384766</v>
      </c>
      <c r="Z24" s="1">
        <v>0.1246238499879837</v>
      </c>
      <c r="AA24" s="1">
        <v>88.595932006835938</v>
      </c>
      <c r="AB24" s="1">
        <v>44.381298065185547</v>
      </c>
      <c r="AC24" s="1">
        <v>0.92226946353912354</v>
      </c>
      <c r="AD24" s="1">
        <v>1.8299851566553116E-2</v>
      </c>
      <c r="AE24" s="1">
        <v>2.7526507619768381E-3</v>
      </c>
      <c r="AF24" s="1">
        <v>1.5231921337544918E-2</v>
      </c>
      <c r="AG24" s="1">
        <v>1.6208268702030182E-2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1.104069765876321</v>
      </c>
      <c r="AP24">
        <f>(U24-T24)/(1000-U24)*AO24</f>
        <v>3.0295217036791122E-2</v>
      </c>
      <c r="AQ24">
        <f>(P24+273.15)</f>
        <v>301.86867370605466</v>
      </c>
      <c r="AR24">
        <f>(O24+273.15)</f>
        <v>302.651989364624</v>
      </c>
      <c r="AS24">
        <f>(Y24*AK24+Z24*AL24)*AM24</f>
        <v>7.9862309005953875</v>
      </c>
      <c r="AT24">
        <f>((AS24+0.00000010773*(AR24^4-AQ24^4))-AP24*44100)/(L24*0.92*2*29.3+0.00000043092*AQ24^3)</f>
        <v>-10.364403484471852</v>
      </c>
      <c r="AU24">
        <f>0.61365*EXP(17.502*J24/(240.97+J24))</f>
        <v>3.9567648233655777</v>
      </c>
      <c r="AV24">
        <f>AU24*1000/AA24</f>
        <v>44.660795746923</v>
      </c>
      <c r="AW24">
        <f>(AV24-U24)</f>
        <v>18.09187370407632</v>
      </c>
      <c r="AX24">
        <f>IF(D24,P24,(O24+P24)/2)</f>
        <v>29.110331535339355</v>
      </c>
      <c r="AY24">
        <f>0.61365*EXP(17.502*AX24/(240.97+AX24))</f>
        <v>4.0475209140081665</v>
      </c>
      <c r="AZ24">
        <f>IF(AW24&lt;&gt;0,(1000-(AV24+U24)/2)/AW24*AP24,0)</f>
        <v>1.6148828824873522</v>
      </c>
      <c r="BA24">
        <f>U24*AA24/1000</f>
        <v>2.353898410802969</v>
      </c>
      <c r="BB24">
        <f>(AY24-BA24)</f>
        <v>1.6936225032051975</v>
      </c>
      <c r="BC24">
        <f>1/(1.6/F24+1.37/N24)</f>
        <v>1.0671789397394993</v>
      </c>
      <c r="BD24">
        <f>G24*AA24*0.001</f>
        <v>33.980932751329782</v>
      </c>
      <c r="BE24">
        <f>G24/S24</f>
        <v>0.97868258732824198</v>
      </c>
      <c r="BF24">
        <f>(1-AP24*AA24/AU24/F24)*100</f>
        <v>73.842242716657381</v>
      </c>
      <c r="BG24">
        <f>(S24-E24/(N24/1.35))</f>
        <v>392.79673378153728</v>
      </c>
      <c r="BH24">
        <f>E24*BF24/100/BG24</f>
        <v>-5.3213665687407378E-3</v>
      </c>
    </row>
    <row r="25" spans="1:60" x14ac:dyDescent="0.35">
      <c r="A25" s="1" t="s">
        <v>0</v>
      </c>
      <c r="B25" s="1" t="s">
        <v>3963</v>
      </c>
      <c r="K25" s="1">
        <v>2.72</v>
      </c>
    </row>
    <row r="26" spans="1:60" x14ac:dyDescent="0.35">
      <c r="A26" s="1" t="s">
        <v>0</v>
      </c>
      <c r="B26" s="1" t="s">
        <v>3962</v>
      </c>
      <c r="K26" s="1">
        <v>2.72</v>
      </c>
    </row>
    <row r="27" spans="1:60" x14ac:dyDescent="0.35">
      <c r="A27" s="1">
        <v>4</v>
      </c>
      <c r="B27" s="1" t="s">
        <v>3961</v>
      </c>
      <c r="C27" s="1">
        <v>965.00001906603575</v>
      </c>
      <c r="D27" s="1">
        <v>0</v>
      </c>
      <c r="E27">
        <f>(R27-S27*(1000-T27)/(1000-U27))*AO27</f>
        <v>-2.2046870899538318</v>
      </c>
      <c r="F27">
        <f>IF(AZ27&lt;&gt;0,1/(1/AZ27-1/N27),0)</f>
        <v>2.4726342634102232</v>
      </c>
      <c r="G27">
        <f>((BC27-AP27/2)*S27-E27)/(BC27+AP27/2)</f>
        <v>382.23820815826059</v>
      </c>
      <c r="H27">
        <f>AP27*1000</f>
        <v>30.239889638291963</v>
      </c>
      <c r="I27">
        <f>(AU27-BA27)</f>
        <v>1.6479952185904714</v>
      </c>
      <c r="J27">
        <f>(P27+AT27*D27)</f>
        <v>28.899368286132813</v>
      </c>
      <c r="K27" s="1"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29.687646865844727</v>
      </c>
      <c r="P27" s="1">
        <v>28.899368286132813</v>
      </c>
      <c r="Q27" s="1">
        <v>29.800582885742188</v>
      </c>
      <c r="R27" s="1">
        <v>400.14309692382813</v>
      </c>
      <c r="S27" s="1">
        <v>391.41934204101563</v>
      </c>
      <c r="T27" s="1">
        <v>-0.12985695898532867</v>
      </c>
      <c r="U27" s="1">
        <v>26.532472610473633</v>
      </c>
      <c r="V27" s="1">
        <v>-0.27490201592445374</v>
      </c>
      <c r="W27" s="1">
        <v>56.168193817138672</v>
      </c>
      <c r="X27" s="1">
        <v>300.31185913085938</v>
      </c>
      <c r="Y27" s="1">
        <v>100.6842041015625</v>
      </c>
      <c r="Z27" s="1">
        <v>7.6601788401603699E-2</v>
      </c>
      <c r="AA27" s="1">
        <v>88.586456298828125</v>
      </c>
      <c r="AB27" s="1">
        <v>44.456989288330078</v>
      </c>
      <c r="AC27" s="1">
        <v>0.92233175039291382</v>
      </c>
      <c r="AD27" s="1">
        <v>5.9535883367061615E-2</v>
      </c>
      <c r="AE27" s="1">
        <v>8.0589801073074341E-3</v>
      </c>
      <c r="AF27" s="1">
        <v>1.729200966656208E-2</v>
      </c>
      <c r="AG27" s="1">
        <v>1.8205622211098671E-2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1.1040877173928652</v>
      </c>
      <c r="AP27">
        <f>(U27-T27)/(1000-U27)*AO27</f>
        <v>3.0239889638291963E-2</v>
      </c>
      <c r="AQ27">
        <f>(P27+273.15)</f>
        <v>302.04936828613279</v>
      </c>
      <c r="AR27">
        <f>(O27+273.15)</f>
        <v>302.8376468658447</v>
      </c>
      <c r="AS27">
        <f>(Y27*AK27+Z27*AL27)*AM27</f>
        <v>16.109472296175227</v>
      </c>
      <c r="AT27">
        <f>((AS27+0.00000010773*(AR27^4-AQ27^4))-AP27*44100)/(L27*0.92*2*29.3+0.00000043092*AQ27^3)</f>
        <v>-10.279063258805465</v>
      </c>
      <c r="AU27">
        <f>0.61365*EXP(17.502*J27/(240.97+J27))</f>
        <v>3.9984129439980483</v>
      </c>
      <c r="AV27">
        <f>AU27*1000/AA27</f>
        <v>45.135713867029828</v>
      </c>
      <c r="AW27">
        <f>(AV27-U27)</f>
        <v>18.603241256556196</v>
      </c>
      <c r="AX27">
        <f>IF(D27,P27,(O27+P27)/2)</f>
        <v>29.29350757598877</v>
      </c>
      <c r="AY27">
        <f>0.61365*EXP(17.502*AX27/(240.97+AX27))</f>
        <v>4.0905862971161469</v>
      </c>
      <c r="AZ27">
        <f>IF(AW27&lt;&gt;0,(1000-(AV27+U27)/2)/AW27*AP27,0)</f>
        <v>1.567268316922382</v>
      </c>
      <c r="BA27">
        <f>U27*AA27/1000</f>
        <v>2.3504177254075769</v>
      </c>
      <c r="BB27">
        <f>(AY27-BA27)</f>
        <v>1.74016857170857</v>
      </c>
      <c r="BC27">
        <f>1/(1.6/F27+1.37/N27)</f>
        <v>1.0339651397313245</v>
      </c>
      <c r="BD27">
        <f>G27*AA27*0.001</f>
        <v>33.861128322754119</v>
      </c>
      <c r="BE27">
        <f>G27/S27</f>
        <v>0.9765439954119769</v>
      </c>
      <c r="BF27">
        <f>(1-AP27*AA27/AU27/F27)*100</f>
        <v>72.904323209246229</v>
      </c>
      <c r="BG27">
        <f>(S27-E27/(N27/1.35))</f>
        <v>392.11468913767533</v>
      </c>
      <c r="BH27">
        <f>E27*BF27/100/BG27</f>
        <v>-4.0990869414946184E-3</v>
      </c>
    </row>
    <row r="28" spans="1:60" x14ac:dyDescent="0.35">
      <c r="A28" s="1" t="s">
        <v>0</v>
      </c>
      <c r="B28" s="1" t="s">
        <v>3960</v>
      </c>
      <c r="K28" s="1">
        <v>2.72</v>
      </c>
    </row>
    <row r="29" spans="1:60" x14ac:dyDescent="0.35">
      <c r="A29" s="1" t="s">
        <v>0</v>
      </c>
      <c r="B29" s="1" t="s">
        <v>3959</v>
      </c>
      <c r="K29" s="1">
        <v>2.72</v>
      </c>
    </row>
    <row r="30" spans="1:60" x14ac:dyDescent="0.35">
      <c r="A30" s="1">
        <v>5</v>
      </c>
      <c r="B30" s="1" t="s">
        <v>3958</v>
      </c>
      <c r="C30" s="1">
        <v>1170.5000190548599</v>
      </c>
      <c r="D30" s="1">
        <v>0</v>
      </c>
      <c r="E30">
        <f>(R30-S30*(1000-T30)/(1000-U30))*AO30</f>
        <v>-1.8457190934515282</v>
      </c>
      <c r="F30">
        <f>IF(AZ30&lt;&gt;0,1/(1/AZ30-1/N30),0)</f>
        <v>2.3410828865874298</v>
      </c>
      <c r="G30">
        <f>((BC30-AP30/2)*S30-E30)/(BC30+AP30/2)</f>
        <v>381.20557546480836</v>
      </c>
      <c r="H30">
        <f>AP30*1000</f>
        <v>30.071965082617428</v>
      </c>
      <c r="I30">
        <f>(AU30-BA30)</f>
        <v>1.69682519278753</v>
      </c>
      <c r="J30">
        <f>(P30+AT30*D30)</f>
        <v>29.058439254760742</v>
      </c>
      <c r="K30" s="1"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29.848064422607422</v>
      </c>
      <c r="P30" s="1">
        <v>29.058439254760742</v>
      </c>
      <c r="Q30" s="1">
        <v>29.969570159912109</v>
      </c>
      <c r="R30" s="1">
        <v>399.98342895507813</v>
      </c>
      <c r="S30" s="1">
        <v>391.00509643554688</v>
      </c>
      <c r="T30" s="1">
        <v>-0.11783617734909058</v>
      </c>
      <c r="U30" s="1">
        <v>26.400808334350586</v>
      </c>
      <c r="V30" s="1">
        <v>-0.24714292585849762</v>
      </c>
      <c r="W30" s="1">
        <v>55.371559143066406</v>
      </c>
      <c r="X30" s="1">
        <v>300.30294799804688</v>
      </c>
      <c r="Y30" s="1">
        <v>149.86869812011719</v>
      </c>
      <c r="Z30" s="1">
        <v>3.7729505449533463E-2</v>
      </c>
      <c r="AA30" s="1">
        <v>88.579399108886719</v>
      </c>
      <c r="AB30" s="1">
        <v>44.653270721435547</v>
      </c>
      <c r="AC30" s="1">
        <v>0.92549401521682739</v>
      </c>
      <c r="AD30" s="1">
        <v>8.6504414677619934E-2</v>
      </c>
      <c r="AE30" s="1">
        <v>7.6788300648331642E-3</v>
      </c>
      <c r="AF30" s="1">
        <v>1.775936596095562E-2</v>
      </c>
      <c r="AG30" s="1">
        <v>1.1184711009263992E-2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1.1040549558751722</v>
      </c>
      <c r="AP30">
        <f>(U30-T30)/(1000-U30)*AO30</f>
        <v>3.0071965082617429E-2</v>
      </c>
      <c r="AQ30">
        <f>(P30+273.15)</f>
        <v>302.20843925476072</v>
      </c>
      <c r="AR30">
        <f>(O30+273.15)</f>
        <v>302.9980644226074</v>
      </c>
      <c r="AS30">
        <f>(Y30*AK30+Z30*AL30)*AM30</f>
        <v>23.978991163246519</v>
      </c>
      <c r="AT30">
        <f>((AS30+0.00000010773*(AR30^4-AQ30^4))-AP30*44100)/(L30*0.92*2*29.3+0.00000043092*AQ30^3)</f>
        <v>-10.157287961614838</v>
      </c>
      <c r="AU30">
        <f>0.61365*EXP(17.502*J30/(240.97+J30))</f>
        <v>4.0353929310331935</v>
      </c>
      <c r="AV30">
        <f>AU30*1000/AA30</f>
        <v>45.556788278419731</v>
      </c>
      <c r="AW30">
        <f>(AV30-U30)</f>
        <v>19.155979944069145</v>
      </c>
      <c r="AX30">
        <f>IF(D30,P30,(O30+P30)/2)</f>
        <v>29.453251838684082</v>
      </c>
      <c r="AY30">
        <f>0.61365*EXP(17.502*AX30/(240.97+AX30))</f>
        <v>4.1284683305090182</v>
      </c>
      <c r="AZ30">
        <f>IF(AW30&lt;&gt;0,(1000-(AV30+U30)/2)/AW30*AP30,0)</f>
        <v>1.5133661655982695</v>
      </c>
      <c r="BA30">
        <f>U30*AA30/1000</f>
        <v>2.3385677382456636</v>
      </c>
      <c r="BB30">
        <f>(AY30-BA30)</f>
        <v>1.7899005922633546</v>
      </c>
      <c r="BC30">
        <f>1/(1.6/F30+1.37/N30)</f>
        <v>0.99650045309495217</v>
      </c>
      <c r="BD30">
        <f>G30*AA30*0.001</f>
        <v>33.766960811630099</v>
      </c>
      <c r="BE30">
        <f>G30/S30</f>
        <v>0.97493761319207295</v>
      </c>
      <c r="BF30">
        <f>(1-AP30*AA30/AU30/F30)*100</f>
        <v>71.803713214887168</v>
      </c>
      <c r="BG30">
        <f>(S30-E30/(N30/1.35))</f>
        <v>391.58722685157238</v>
      </c>
      <c r="BH30">
        <f>E30*BF30/100/BG30</f>
        <v>-3.3844179629400725E-3</v>
      </c>
    </row>
    <row r="31" spans="1:60" x14ac:dyDescent="0.35">
      <c r="A31" s="1" t="s">
        <v>0</v>
      </c>
      <c r="B31" s="1" t="s">
        <v>3957</v>
      </c>
      <c r="K31" s="1">
        <v>2.72</v>
      </c>
    </row>
    <row r="32" spans="1:60" x14ac:dyDescent="0.35">
      <c r="A32" s="1" t="s">
        <v>0</v>
      </c>
      <c r="B32" s="1" t="s">
        <v>3956</v>
      </c>
      <c r="K32" s="1">
        <v>2.72</v>
      </c>
    </row>
    <row r="33" spans="1:60" x14ac:dyDescent="0.35">
      <c r="A33" s="1">
        <v>6</v>
      </c>
      <c r="B33" s="1" t="s">
        <v>3955</v>
      </c>
      <c r="C33" s="1">
        <v>1376.0000190660357</v>
      </c>
      <c r="D33" s="1">
        <v>0</v>
      </c>
      <c r="E33">
        <f>(R33-S33*(1000-T33)/(1000-U33))*AO33</f>
        <v>-0.81908600104857154</v>
      </c>
      <c r="F33">
        <f>IF(AZ33&lt;&gt;0,1/(1/AZ33-1/N33),0)</f>
        <v>2.2951943437883138</v>
      </c>
      <c r="G33">
        <f>((BC33-AP33/2)*S33-E33)/(BC33+AP33/2)</f>
        <v>379.0843153383538</v>
      </c>
      <c r="H33">
        <f>AP33*1000</f>
        <v>30.236999711707107</v>
      </c>
      <c r="I33">
        <f>(AU33-BA33)</f>
        <v>1.7275202619220194</v>
      </c>
      <c r="J33">
        <f>(P33+AT33*D33)</f>
        <v>29.247308731079102</v>
      </c>
      <c r="K33" s="1"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30.001449584960938</v>
      </c>
      <c r="P33" s="1">
        <v>29.247308731079102</v>
      </c>
      <c r="Q33" s="1">
        <v>30.120676040649414</v>
      </c>
      <c r="R33" s="1">
        <v>400.02066040039063</v>
      </c>
      <c r="S33" s="1">
        <v>390.07949829101563</v>
      </c>
      <c r="T33" s="1">
        <v>-0.10400433093309402</v>
      </c>
      <c r="U33" s="1">
        <v>26.555551528930664</v>
      </c>
      <c r="V33" s="1">
        <v>-0.21620844304561615</v>
      </c>
      <c r="W33" s="1">
        <v>55.204765319824219</v>
      </c>
      <c r="X33" s="1">
        <v>300.30728149414063</v>
      </c>
      <c r="Y33" s="1">
        <v>300.46768188476563</v>
      </c>
      <c r="Z33" s="1">
        <v>0.13605421781539917</v>
      </c>
      <c r="AA33" s="1">
        <v>88.575340270996094</v>
      </c>
      <c r="AB33" s="1">
        <v>44.753849029541016</v>
      </c>
      <c r="AC33" s="1">
        <v>0.92431241273880005</v>
      </c>
      <c r="AD33" s="1">
        <v>5.1961202174425125E-2</v>
      </c>
      <c r="AE33" s="1">
        <v>2.4718462955206633E-3</v>
      </c>
      <c r="AF33" s="1">
        <v>1.9582232460379601E-2</v>
      </c>
      <c r="AG33" s="1">
        <v>1.7101716250181198E-2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1.104070887846105</v>
      </c>
      <c r="AP33">
        <f>(U33-T33)/(1000-U33)*AO33</f>
        <v>3.0236999711707107E-2</v>
      </c>
      <c r="AQ33">
        <f>(P33+273.15)</f>
        <v>302.39730873107908</v>
      </c>
      <c r="AR33">
        <f>(O33+273.15)</f>
        <v>303.15144958496091</v>
      </c>
      <c r="AS33">
        <f>(Y33*AK33+Z33*AL33)*AM33</f>
        <v>48.074828027006333</v>
      </c>
      <c r="AT33">
        <f>((AS33+0.00000010773*(AR33^4-AQ33^4))-AP33*44100)/(L33*0.92*2*29.3+0.00000043092*AQ33^3)</f>
        <v>-10.02660119850599</v>
      </c>
      <c r="AU33">
        <f>0.61365*EXP(17.502*J33/(240.97+J33))</f>
        <v>4.0796872746810235</v>
      </c>
      <c r="AV33">
        <f>AU33*1000/AA33</f>
        <v>46.058951195662672</v>
      </c>
      <c r="AW33">
        <f>(AV33-U33)</f>
        <v>19.503399666732008</v>
      </c>
      <c r="AX33">
        <f>IF(D33,P33,(O33+P33)/2)</f>
        <v>29.62437915802002</v>
      </c>
      <c r="AY33">
        <f>0.61365*EXP(17.502*AX33/(240.97+AX33))</f>
        <v>4.1693887082856262</v>
      </c>
      <c r="AZ33">
        <f>IF(AW33&lt;&gt;0,(1000-(AV33+U33)/2)/AW33*AP33,0)</f>
        <v>1.4940563112407892</v>
      </c>
      <c r="BA33">
        <f>U33*AA33/1000</f>
        <v>2.3521670127590042</v>
      </c>
      <c r="BB33">
        <f>(AY33-BA33)</f>
        <v>1.817221695526622</v>
      </c>
      <c r="BC33">
        <f>1/(1.6/F33+1.37/N33)</f>
        <v>0.98311388277699996</v>
      </c>
      <c r="BD33">
        <f>G33*AA33*0.001</f>
        <v>33.57752222249227</v>
      </c>
      <c r="BE33">
        <f>G33/S33</f>
        <v>0.97181296889266666</v>
      </c>
      <c r="BF33">
        <f>(1-AP33*AA33/AU33/F33)*100</f>
        <v>71.397421490447698</v>
      </c>
      <c r="BG33">
        <f>(S33-E33/(N33/1.35))</f>
        <v>390.33783385044217</v>
      </c>
      <c r="BH33">
        <f>E33*BF33/100/BG33</f>
        <v>-1.498205487203605E-3</v>
      </c>
    </row>
    <row r="34" spans="1:60" x14ac:dyDescent="0.35">
      <c r="A34" s="1" t="s">
        <v>0</v>
      </c>
      <c r="B34" s="1" t="s">
        <v>3954</v>
      </c>
      <c r="K34" s="1">
        <v>2.72</v>
      </c>
    </row>
    <row r="35" spans="1:60" x14ac:dyDescent="0.35">
      <c r="A35" s="1" t="s">
        <v>0</v>
      </c>
      <c r="B35" s="1" t="s">
        <v>3953</v>
      </c>
      <c r="K35" s="1">
        <v>2.72</v>
      </c>
    </row>
    <row r="36" spans="1:60" x14ac:dyDescent="0.35">
      <c r="A36" s="1">
        <v>7</v>
      </c>
      <c r="B36" s="1" t="s">
        <v>3952</v>
      </c>
      <c r="C36" s="1">
        <v>1582.5000190548599</v>
      </c>
      <c r="D36" s="1">
        <v>0</v>
      </c>
      <c r="E36">
        <f>(R36-S36*(1000-T36)/(1000-U36))*AO36</f>
        <v>-0.17938221921411812</v>
      </c>
      <c r="F36">
        <f>IF(AZ36&lt;&gt;0,1/(1/AZ36-1/N36),0)</f>
        <v>2.3340647357329236</v>
      </c>
      <c r="G36">
        <f>((BC36-AP36/2)*S36-E36)/(BC36+AP36/2)</f>
        <v>377.50438912819521</v>
      </c>
      <c r="H36">
        <f>AP36*1000</f>
        <v>30.745420403174311</v>
      </c>
      <c r="I36">
        <f>(AU36-BA36)</f>
        <v>1.7365178398054422</v>
      </c>
      <c r="J36">
        <f>(P36+AT36*D36)</f>
        <v>29.45257568359375</v>
      </c>
      <c r="K36" s="1"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30.168935775756836</v>
      </c>
      <c r="P36" s="1">
        <v>29.45257568359375</v>
      </c>
      <c r="Q36" s="1">
        <v>30.278608322143555</v>
      </c>
      <c r="R36" s="1">
        <v>399.85037231445313</v>
      </c>
      <c r="S36" s="1">
        <v>389.17556762695313</v>
      </c>
      <c r="T36" s="1">
        <v>-9.0239644050598145E-2</v>
      </c>
      <c r="U36" s="1">
        <v>27.004522323608398</v>
      </c>
      <c r="V36" s="1">
        <v>-0.18578764796257019</v>
      </c>
      <c r="W36" s="1">
        <v>55.597587585449219</v>
      </c>
      <c r="X36" s="1">
        <v>300.3134765625</v>
      </c>
      <c r="Y36" s="1">
        <v>498.67303466796875</v>
      </c>
      <c r="Z36" s="1">
        <v>0.14291593432426453</v>
      </c>
      <c r="AA36" s="1">
        <v>88.569961547851563</v>
      </c>
      <c r="AB36" s="1">
        <v>44.708244323730469</v>
      </c>
      <c r="AC36" s="1">
        <v>0.92638176679611206</v>
      </c>
      <c r="AD36" s="1">
        <v>5.5563736706972122E-2</v>
      </c>
      <c r="AE36" s="1">
        <v>2.3879678919911385E-3</v>
      </c>
      <c r="AF36" s="1">
        <v>2.95378677546978E-2</v>
      </c>
      <c r="AG36" s="1">
        <v>1.556234247982502E-2</v>
      </c>
      <c r="AH36" s="1">
        <v>0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1.1040936638327203</v>
      </c>
      <c r="AP36">
        <f>(U36-T36)/(1000-U36)*AO36</f>
        <v>3.0745420403174312E-2</v>
      </c>
      <c r="AQ36">
        <f>(P36+273.15)</f>
        <v>302.60257568359373</v>
      </c>
      <c r="AR36">
        <f>(O36+273.15)</f>
        <v>303.31893577575681</v>
      </c>
      <c r="AS36">
        <f>(Y36*AK36+Z36*AL36)*AM36</f>
        <v>79.787683763481255</v>
      </c>
      <c r="AT36">
        <f>((AS36+0.00000010773*(AR36^4-AQ36^4))-AP36*44100)/(L36*0.92*2*29.3+0.00000043092*AQ36^3)</f>
        <v>-9.9551369842290516</v>
      </c>
      <c r="AU36">
        <f>0.61365*EXP(17.502*J36/(240.97+J36))</f>
        <v>4.1283073436255373</v>
      </c>
      <c r="AV36">
        <f>AU36*1000/AA36</f>
        <v>46.610693642394125</v>
      </c>
      <c r="AW36">
        <f>(AV36-U36)</f>
        <v>19.606171318785726</v>
      </c>
      <c r="AX36">
        <f>IF(D36,P36,(O36+P36)/2)</f>
        <v>29.810755729675293</v>
      </c>
      <c r="AY36">
        <f>0.61365*EXP(17.502*AX36/(240.97+AX36))</f>
        <v>4.2143573076849457</v>
      </c>
      <c r="AZ36">
        <f>IF(AW36&lt;&gt;0,(1000-(AV36+U36)/2)/AW36*AP36,0)</f>
        <v>1.5104302895347637</v>
      </c>
      <c r="BA36">
        <f>U36*AA36/1000</f>
        <v>2.3917895038200951</v>
      </c>
      <c r="BB36">
        <f>(AY36-BA36)</f>
        <v>1.8225678038648505</v>
      </c>
      <c r="BC36">
        <f>1/(1.6/F36+1.37/N36)</f>
        <v>0.99446397590297986</v>
      </c>
      <c r="BD36">
        <f>G36*AA36*0.001</f>
        <v>33.435549229229444</v>
      </c>
      <c r="BE36">
        <f>G36/S36</f>
        <v>0.97001050561851976</v>
      </c>
      <c r="BF36">
        <f>(1-AP36*AA36/AU36/F36)*100</f>
        <v>71.739361306496562</v>
      </c>
      <c r="BG36">
        <f>(S36-E36/(N36/1.35))</f>
        <v>389.23214386667951</v>
      </c>
      <c r="BH36">
        <f>E36*BF36/100/BG36</f>
        <v>-3.3061929850713008E-4</v>
      </c>
    </row>
    <row r="37" spans="1:60" x14ac:dyDescent="0.35">
      <c r="A37" s="1" t="s">
        <v>0</v>
      </c>
      <c r="B37" s="1" t="s">
        <v>3951</v>
      </c>
      <c r="K37" s="1">
        <v>2.72</v>
      </c>
    </row>
    <row r="38" spans="1:60" x14ac:dyDescent="0.35">
      <c r="A38" s="1" t="s">
        <v>0</v>
      </c>
      <c r="B38" s="1" t="s">
        <v>3950</v>
      </c>
      <c r="K38" s="1">
        <v>2.72</v>
      </c>
    </row>
    <row r="39" spans="1:60" x14ac:dyDescent="0.35">
      <c r="A39" s="1">
        <v>8</v>
      </c>
      <c r="B39" s="1" t="s">
        <v>3949</v>
      </c>
      <c r="C39" s="1">
        <v>1788.5000190548599</v>
      </c>
      <c r="D39" s="1">
        <v>0</v>
      </c>
      <c r="E39">
        <f>(R39-S39*(1000-T39)/(1000-U39))*AO39</f>
        <v>0.37838652077694274</v>
      </c>
      <c r="F39">
        <f>IF(AZ39&lt;&gt;0,1/(1/AZ39-1/N39),0)</f>
        <v>2.4369274119989055</v>
      </c>
      <c r="G39">
        <f>((BC39-AP39/2)*S39-E39)/(BC39+AP39/2)</f>
        <v>376.26864680289714</v>
      </c>
      <c r="H39">
        <f>AP39*1000</f>
        <v>31.508225014392711</v>
      </c>
      <c r="I39">
        <f>(AU39-BA39)</f>
        <v>1.7298214027885592</v>
      </c>
      <c r="J39">
        <f>(P39+AT39*D39)</f>
        <v>29.67120361328125</v>
      </c>
      <c r="K39" s="1"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30.340581893920898</v>
      </c>
      <c r="P39" s="1">
        <v>29.67120361328125</v>
      </c>
      <c r="Q39" s="1">
        <v>30.438667297363281</v>
      </c>
      <c r="R39" s="1">
        <v>399.82958984375</v>
      </c>
      <c r="S39" s="1">
        <v>388.40341186523438</v>
      </c>
      <c r="T39" s="1">
        <v>-7.4688062071800232E-2</v>
      </c>
      <c r="U39" s="1">
        <v>27.671686172485352</v>
      </c>
      <c r="V39" s="1">
        <v>-0.15226048231124878</v>
      </c>
      <c r="W39" s="1">
        <v>56.412017822265625</v>
      </c>
      <c r="X39" s="1">
        <v>300.33056640625</v>
      </c>
      <c r="Y39" s="1">
        <v>750.785888671875</v>
      </c>
      <c r="Z39" s="1">
        <v>0.12233803421258926</v>
      </c>
      <c r="AA39" s="1">
        <v>88.567985534667969</v>
      </c>
      <c r="AB39" s="1">
        <v>44.773365020751953</v>
      </c>
      <c r="AC39" s="1">
        <v>0.93328696489334106</v>
      </c>
      <c r="AD39" s="1">
        <v>3.3806759864091873E-2</v>
      </c>
      <c r="AE39" s="1">
        <v>4.5824097469449043E-3</v>
      </c>
      <c r="AF39" s="1">
        <v>2.1829068660736084E-2</v>
      </c>
      <c r="AG39" s="1">
        <v>1.7432421445846558E-2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1.1041564941406248</v>
      </c>
      <c r="AP39">
        <f>(U39-T39)/(1000-U39)*AO39</f>
        <v>3.150822501439271E-2</v>
      </c>
      <c r="AQ39">
        <f>(P39+273.15)</f>
        <v>302.82120361328123</v>
      </c>
      <c r="AR39">
        <f>(O39+273.15)</f>
        <v>303.49058189392088</v>
      </c>
      <c r="AS39">
        <f>(Y39*AK39+Z39*AL39)*AM39</f>
        <v>120.12573950248043</v>
      </c>
      <c r="AT39">
        <f>((AS39+0.00000010773*(AR39^4-AQ39^4))-AP39*44100)/(L39*0.92*2*29.3+0.00000043092*AQ39^3)</f>
        <v>-9.9048120888208402</v>
      </c>
      <c r="AU39">
        <f>0.61365*EXP(17.502*J39/(240.97+J39))</f>
        <v>4.1806469034331135</v>
      </c>
      <c r="AV39">
        <f>AU39*1000/AA39</f>
        <v>47.202687045384955</v>
      </c>
      <c r="AW39">
        <f>(AV39-U39)</f>
        <v>19.531000872899604</v>
      </c>
      <c r="AX39">
        <f>IF(D39,P39,(O39+P39)/2)</f>
        <v>30.005892753601074</v>
      </c>
      <c r="AY39">
        <f>0.61365*EXP(17.502*AX39/(240.97+AX39))</f>
        <v>4.2618920405986289</v>
      </c>
      <c r="AZ39">
        <f>IF(AW39&lt;&gt;0,(1000-(AV39+U39)/2)/AW39*AP39,0)</f>
        <v>1.5528464676326612</v>
      </c>
      <c r="BA39">
        <f>U39*AA39/1000</f>
        <v>2.4508255006445543</v>
      </c>
      <c r="BB39">
        <f>(AY39-BA39)</f>
        <v>1.8110665399540746</v>
      </c>
      <c r="BC39">
        <f>1/(1.6/F39+1.37/N39)</f>
        <v>1.0239272124606671</v>
      </c>
      <c r="BD39">
        <f>G39*AA39*0.001</f>
        <v>33.325356067188082</v>
      </c>
      <c r="BE39">
        <f>G39/S39</f>
        <v>0.96875731599765746</v>
      </c>
      <c r="BF39">
        <f>(1-AP39*AA39/AU39/F39)*100</f>
        <v>72.608575197223431</v>
      </c>
      <c r="BG39">
        <f>(S39-E39/(N39/1.35))</f>
        <v>388.28407068079315</v>
      </c>
      <c r="BH39">
        <f>E39*BF39/100/BG39</f>
        <v>7.0757747283521058E-4</v>
      </c>
    </row>
    <row r="40" spans="1:60" x14ac:dyDescent="0.35">
      <c r="A40" s="1" t="s">
        <v>0</v>
      </c>
      <c r="B40" s="1" t="s">
        <v>3948</v>
      </c>
      <c r="K40" s="1">
        <v>2.72</v>
      </c>
    </row>
    <row r="41" spans="1:60" x14ac:dyDescent="0.35">
      <c r="A41" s="1" t="s">
        <v>0</v>
      </c>
      <c r="B41" s="1" t="s">
        <v>3947</v>
      </c>
      <c r="K41" s="1">
        <v>2.72</v>
      </c>
    </row>
    <row r="42" spans="1:60" x14ac:dyDescent="0.35">
      <c r="A42" s="1">
        <v>9</v>
      </c>
      <c r="B42" s="1" t="s">
        <v>3946</v>
      </c>
      <c r="C42" s="1">
        <v>1995.000019043684</v>
      </c>
      <c r="D42" s="1">
        <v>0</v>
      </c>
      <c r="E42">
        <f>(R42-S42*(1000-T42)/(1000-U42))*AO42</f>
        <v>0.66227092260521614</v>
      </c>
      <c r="F42">
        <f>IF(AZ42&lt;&gt;0,1/(1/AZ42-1/N42),0)</f>
        <v>2.5751357173718961</v>
      </c>
      <c r="G42">
        <f>((BC42-AP42/2)*S42-E42)/(BC42+AP42/2)</f>
        <v>375.94377463513922</v>
      </c>
      <c r="H42">
        <f>AP42*1000</f>
        <v>32.379360164918779</v>
      </c>
      <c r="I42">
        <f>(AU42-BA42)</f>
        <v>1.715570175831695</v>
      </c>
      <c r="J42">
        <f>(P42+AT42*D42)</f>
        <v>29.893711090087891</v>
      </c>
      <c r="K42" s="1"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30.521499633789063</v>
      </c>
      <c r="P42" s="1">
        <v>29.893711090087891</v>
      </c>
      <c r="Q42" s="1">
        <v>30.604881286621094</v>
      </c>
      <c r="R42" s="1">
        <v>400.19903564453125</v>
      </c>
      <c r="S42" s="1">
        <v>388.21365356445313</v>
      </c>
      <c r="T42" s="1">
        <v>-5.2252981811761856E-2</v>
      </c>
      <c r="U42" s="1">
        <v>28.441593170166016</v>
      </c>
      <c r="V42" s="1">
        <v>-0.10542292892932892</v>
      </c>
      <c r="W42" s="1">
        <v>57.382297515869141</v>
      </c>
      <c r="X42" s="1">
        <v>300.29977416992188</v>
      </c>
      <c r="Y42" s="1">
        <v>1000.087890625</v>
      </c>
      <c r="Z42" s="1">
        <v>1.0290014557540417E-2</v>
      </c>
      <c r="AA42" s="1">
        <v>88.565292358398438</v>
      </c>
      <c r="AB42" s="1">
        <v>45.004375457763672</v>
      </c>
      <c r="AC42" s="1">
        <v>0.92047798633575439</v>
      </c>
      <c r="AD42" s="1">
        <v>7.7401936054229736E-2</v>
      </c>
      <c r="AE42" s="1">
        <v>1.0168794542551041E-2</v>
      </c>
      <c r="AF42" s="1">
        <v>5.5448200553655624E-2</v>
      </c>
      <c r="AG42" s="1">
        <v>1.8211200833320618E-2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1.1040432873894184</v>
      </c>
      <c r="AP42">
        <f>(U42-T42)/(1000-U42)*AO42</f>
        <v>3.2379360164918776E-2</v>
      </c>
      <c r="AQ42">
        <f>(P42+273.15)</f>
        <v>303.04371109008787</v>
      </c>
      <c r="AR42">
        <f>(O42+273.15)</f>
        <v>303.67149963378904</v>
      </c>
      <c r="AS42">
        <f>(Y42*AK42+Z42*AL42)*AM42</f>
        <v>160.01405892340699</v>
      </c>
      <c r="AT42">
        <f>((AS42+0.00000010773*(AR42^4-AQ42^4))-AP42*44100)/(L42*0.92*2*29.3+0.00000043092*AQ42^3)</f>
        <v>-9.8950106288328623</v>
      </c>
      <c r="AU42">
        <f>0.61365*EXP(17.502*J42/(240.97+J42))</f>
        <v>4.2345081900860766</v>
      </c>
      <c r="AV42">
        <f>AU42*1000/AA42</f>
        <v>47.812275862538023</v>
      </c>
      <c r="AW42">
        <f>(AV42-U42)</f>
        <v>19.370682692372007</v>
      </c>
      <c r="AX42">
        <f>IF(D42,P42,(O42+P42)/2)</f>
        <v>30.207605361938477</v>
      </c>
      <c r="AY42">
        <f>0.61365*EXP(17.502*AX42/(240.97+AX42))</f>
        <v>4.3115190411103264</v>
      </c>
      <c r="AZ42">
        <f>IF(AW42&lt;&gt;0,(1000-(AV42+U42)/2)/AW42*AP42,0)</f>
        <v>1.6078335965151134</v>
      </c>
      <c r="BA42">
        <f>U42*AA42/1000</f>
        <v>2.5189380142543816</v>
      </c>
      <c r="BB42">
        <f>(AY42-BA42)</f>
        <v>1.7925810268559448</v>
      </c>
      <c r="BC42">
        <f>1/(1.6/F42+1.37/N42)</f>
        <v>1.0622545905202698</v>
      </c>
      <c r="BD42">
        <f>G42*AA42*0.001</f>
        <v>33.295570310880962</v>
      </c>
      <c r="BE42">
        <f>G42/S42</f>
        <v>0.96839400465013059</v>
      </c>
      <c r="BF42">
        <f>(1-AP42*AA42/AU42/F42)*100</f>
        <v>73.701636534199992</v>
      </c>
      <c r="BG42">
        <f>(S42-E42/(N42/1.35))</f>
        <v>388.00477668331473</v>
      </c>
      <c r="BH42">
        <f>E42*BF42/100/BG42</f>
        <v>1.2579858228100498E-3</v>
      </c>
    </row>
    <row r="43" spans="1:60" x14ac:dyDescent="0.35">
      <c r="A43" s="1" t="s">
        <v>0</v>
      </c>
      <c r="B43" s="1" t="s">
        <v>3945</v>
      </c>
      <c r="K43" s="1">
        <v>2.72</v>
      </c>
    </row>
    <row r="44" spans="1:60" x14ac:dyDescent="0.35">
      <c r="A44" s="1" t="s">
        <v>0</v>
      </c>
      <c r="B44" s="1" t="s">
        <v>3944</v>
      </c>
      <c r="K44" s="1">
        <v>2.72</v>
      </c>
    </row>
    <row r="45" spans="1:60" x14ac:dyDescent="0.35">
      <c r="A45" s="1">
        <v>10</v>
      </c>
      <c r="B45" s="1" t="s">
        <v>3943</v>
      </c>
      <c r="C45" s="1">
        <v>2200.5000190548599</v>
      </c>
      <c r="D45" s="1">
        <v>0</v>
      </c>
      <c r="E45">
        <f>(R45-S45*(1000-T45)/(1000-U45))*AO45</f>
        <v>1.0096931368605893</v>
      </c>
      <c r="F45">
        <f>IF(AZ45&lt;&gt;0,1/(1/AZ45-1/N45),0)</f>
        <v>2.7304895574881294</v>
      </c>
      <c r="G45">
        <f>((BC45-AP45/2)*S45-E45)/(BC45+AP45/2)</f>
        <v>374.89581181330135</v>
      </c>
      <c r="H45">
        <f>AP45*1000</f>
        <v>33.273435995098005</v>
      </c>
      <c r="I45">
        <f>(AU45-BA45)</f>
        <v>1.6990438323483952</v>
      </c>
      <c r="J45">
        <f>(P45+AT45*D45)</f>
        <v>30.112777709960938</v>
      </c>
      <c r="K45" s="1"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30.705961227416992</v>
      </c>
      <c r="P45" s="1">
        <v>30.112777709960938</v>
      </c>
      <c r="Q45" s="1">
        <v>30.770971298217773</v>
      </c>
      <c r="R45" s="1">
        <v>399.88555908203125</v>
      </c>
      <c r="S45" s="1">
        <v>387.29965209960938</v>
      </c>
      <c r="T45" s="1">
        <v>-2.0244082435965538E-2</v>
      </c>
      <c r="U45" s="1">
        <v>29.23419189453125</v>
      </c>
      <c r="V45" s="1">
        <v>-4.0414080023765564E-2</v>
      </c>
      <c r="W45" s="1">
        <v>58.361396789550781</v>
      </c>
      <c r="X45" s="1">
        <v>300.323486328125</v>
      </c>
      <c r="Y45" s="1">
        <v>1250.7969970703125</v>
      </c>
      <c r="Z45" s="1">
        <v>6.8600274622440338E-2</v>
      </c>
      <c r="AA45" s="1">
        <v>88.563507080078125</v>
      </c>
      <c r="AB45" s="1">
        <v>45.076595306396484</v>
      </c>
      <c r="AC45" s="1">
        <v>0.92601197957992554</v>
      </c>
      <c r="AD45" s="1">
        <v>6.9987587630748749E-2</v>
      </c>
      <c r="AE45" s="1">
        <v>3.9170770905911922E-3</v>
      </c>
      <c r="AF45" s="1">
        <v>6.5026305615901947E-2</v>
      </c>
      <c r="AG45" s="1">
        <v>2.2270483896136284E-2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1.1041304644416357</v>
      </c>
      <c r="AP45">
        <f>(U45-T45)/(1000-U45)*AO45</f>
        <v>3.3273435995098008E-2</v>
      </c>
      <c r="AQ45">
        <f>(P45+273.15)</f>
        <v>303.26277770996091</v>
      </c>
      <c r="AR45">
        <f>(O45+273.15)</f>
        <v>303.85596122741697</v>
      </c>
      <c r="AS45">
        <f>(Y45*AK45+Z45*AL45)*AM45</f>
        <v>200.12751505805136</v>
      </c>
      <c r="AT45">
        <f>((AS45+0.00000010773*(AR45^4-AQ45^4))-AP45*44100)/(L45*0.92*2*29.3+0.00000043092*AQ45^3)</f>
        <v>-9.8907704414744142</v>
      </c>
      <c r="AU45">
        <f>0.61365*EXP(17.502*J45/(240.97+J45))</f>
        <v>4.2881263931800762</v>
      </c>
      <c r="AV45">
        <f>AU45*1000/AA45</f>
        <v>48.418660626241916</v>
      </c>
      <c r="AW45">
        <f>(AV45-U45)</f>
        <v>19.184468731710666</v>
      </c>
      <c r="AX45">
        <f>IF(D45,P45,(O45+P45)/2)</f>
        <v>30.409369468688965</v>
      </c>
      <c r="AY45">
        <f>0.61365*EXP(17.502*AX45/(240.97+AX45))</f>
        <v>4.361661713800757</v>
      </c>
      <c r="AZ45">
        <f>IF(AW45&lt;&gt;0,(1000-(AV45+U45)/2)/AW45*AP45,0)</f>
        <v>1.6670541068015736</v>
      </c>
      <c r="BA45">
        <f>U45*AA45/1000</f>
        <v>2.589082560831681</v>
      </c>
      <c r="BB45">
        <f>(AY45-BA45)</f>
        <v>1.772579152969076</v>
      </c>
      <c r="BC45">
        <f>1/(1.6/F45+1.37/N45)</f>
        <v>1.1037004518755862</v>
      </c>
      <c r="BD45">
        <f>G45*AA45*0.001</f>
        <v>33.202087883818955</v>
      </c>
      <c r="BE45">
        <f>G45/S45</f>
        <v>0.96797353103968731</v>
      </c>
      <c r="BF45">
        <f>(1-AP45*AA45/AU45/F45)*100</f>
        <v>74.832251862618108</v>
      </c>
      <c r="BG45">
        <f>(S45-E45/(N45/1.35))</f>
        <v>386.98120001884359</v>
      </c>
      <c r="BH45">
        <f>E45*BF45/100/BG45</f>
        <v>1.9524879016817708E-3</v>
      </c>
    </row>
    <row r="46" spans="1:60" x14ac:dyDescent="0.35">
      <c r="A46" s="1" t="s">
        <v>0</v>
      </c>
      <c r="B46" s="1" t="s">
        <v>3942</v>
      </c>
      <c r="K46" s="1">
        <v>2.72</v>
      </c>
    </row>
    <row r="47" spans="1:60" x14ac:dyDescent="0.35">
      <c r="A47" s="1" t="s">
        <v>0</v>
      </c>
      <c r="B47" s="1" t="s">
        <v>3941</v>
      </c>
      <c r="K47" s="1">
        <v>2.72</v>
      </c>
    </row>
    <row r="48" spans="1:60" x14ac:dyDescent="0.35">
      <c r="A48" s="1">
        <v>11</v>
      </c>
      <c r="B48" s="1" t="s">
        <v>3940</v>
      </c>
      <c r="C48" s="1">
        <v>2406.5000190548599</v>
      </c>
      <c r="D48" s="1">
        <v>0</v>
      </c>
      <c r="E48">
        <f>(R48-S48*(1000-T48)/(1000-U48))*AO48</f>
        <v>1.2743300051987565</v>
      </c>
      <c r="F48">
        <f>IF(AZ48&lt;&gt;0,1/(1/AZ48-1/N48),0)</f>
        <v>2.9410894579084044</v>
      </c>
      <c r="G48">
        <f>((BC48-AP48/2)*S48-E48)/(BC48+AP48/2)</f>
        <v>374.40147659784964</v>
      </c>
      <c r="H48">
        <f>AP48*1000</f>
        <v>34.332110656117997</v>
      </c>
      <c r="I48">
        <f>(AU48-BA48)</f>
        <v>1.6749289148019515</v>
      </c>
      <c r="J48">
        <f>(P48+AT48*D48)</f>
        <v>30.358943939208984</v>
      </c>
      <c r="K48" s="1"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30.900300979614258</v>
      </c>
      <c r="P48" s="1">
        <v>30.358943939208984</v>
      </c>
      <c r="Q48" s="1">
        <v>30.944040298461914</v>
      </c>
      <c r="R48" s="1">
        <v>399.97482299804688</v>
      </c>
      <c r="S48" s="1">
        <v>386.7933349609375</v>
      </c>
      <c r="T48" s="1">
        <v>4.0405608713626862E-2</v>
      </c>
      <c r="U48" s="1">
        <v>30.196388244628906</v>
      </c>
      <c r="V48" s="1">
        <v>7.9768873751163483E-2</v>
      </c>
      <c r="W48" s="1">
        <v>59.613796234130859</v>
      </c>
      <c r="X48" s="1">
        <v>300.31686401367188</v>
      </c>
      <c r="Y48" s="1">
        <v>1600.372314453125</v>
      </c>
      <c r="Z48" s="1">
        <v>5.3736478090286255E-2</v>
      </c>
      <c r="AA48" s="1">
        <v>88.558723449707031</v>
      </c>
      <c r="AB48" s="1">
        <v>45.180522918701172</v>
      </c>
      <c r="AC48" s="1">
        <v>0.93319469690322876</v>
      </c>
      <c r="AD48" s="1">
        <v>3.4086599946022034E-2</v>
      </c>
      <c r="AE48" s="1">
        <v>2.7066185139119625E-3</v>
      </c>
      <c r="AF48" s="1">
        <v>3.6421794444322586E-2</v>
      </c>
      <c r="AG48" s="1">
        <v>2.1214883774518967E-2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1.1041061176973228</v>
      </c>
      <c r="AP48">
        <f>(U48-T48)/(1000-U48)*AO48</f>
        <v>3.4332110656117999E-2</v>
      </c>
      <c r="AQ48">
        <f>(P48+273.15)</f>
        <v>303.50894393920896</v>
      </c>
      <c r="AR48">
        <f>(O48+273.15)</f>
        <v>304.05030097961424</v>
      </c>
      <c r="AS48">
        <f>(Y48*AK48+Z48*AL48)*AM48</f>
        <v>256.0595645891226</v>
      </c>
      <c r="AT48">
        <f>((AS48+0.00000010773*(AR48^4-AQ48^4))-AP48*44100)/(L48*0.92*2*29.3+0.00000043092*AQ48^3)</f>
        <v>-9.8207415303735299</v>
      </c>
      <c r="AU48">
        <f>0.61365*EXP(17.502*J48/(240.97+J48))</f>
        <v>4.3490825105380271</v>
      </c>
      <c r="AV48">
        <f>AU48*1000/AA48</f>
        <v>49.109588995011819</v>
      </c>
      <c r="AW48">
        <f>(AV48-U48)</f>
        <v>18.913200750382913</v>
      </c>
      <c r="AX48">
        <f>IF(D48,P48,(O48+P48)/2)</f>
        <v>30.629622459411621</v>
      </c>
      <c r="AY48">
        <f>0.61365*EXP(17.502*AX48/(240.97+AX48))</f>
        <v>4.4169786341008832</v>
      </c>
      <c r="AZ48">
        <f>IF(AW48&lt;&gt;0,(1000-(AV48+U48)/2)/AW48*AP48,0)</f>
        <v>1.7432660023084152</v>
      </c>
      <c r="BA48">
        <f>U48*AA48/1000</f>
        <v>2.6741535957360756</v>
      </c>
      <c r="BB48">
        <f>(AY48-BA48)</f>
        <v>1.7428250383648076</v>
      </c>
      <c r="BC48">
        <f>1/(1.6/F48+1.37/N48)</f>
        <v>1.1572955270830567</v>
      </c>
      <c r="BD48">
        <f>G48*AA48*0.001</f>
        <v>33.156516825190927</v>
      </c>
      <c r="BE48">
        <f>G48/S48</f>
        <v>0.96796258559021109</v>
      </c>
      <c r="BF48">
        <f>(1-AP48*AA48/AU48/F48)*100</f>
        <v>76.230175801899875</v>
      </c>
      <c r="BG48">
        <f>(S48-E48/(N48/1.35))</f>
        <v>386.39141775765768</v>
      </c>
      <c r="BH48">
        <f>E48*BF48/100/BG48</f>
        <v>2.514093115465217E-3</v>
      </c>
    </row>
    <row r="49" spans="1:60" x14ac:dyDescent="0.35">
      <c r="A49" s="1" t="s">
        <v>0</v>
      </c>
      <c r="B49" s="1" t="s">
        <v>3939</v>
      </c>
      <c r="K49" s="1">
        <v>2.72</v>
      </c>
    </row>
    <row r="50" spans="1:60" x14ac:dyDescent="0.35">
      <c r="A50" s="1" t="s">
        <v>0</v>
      </c>
      <c r="B50" s="1" t="s">
        <v>3934</v>
      </c>
      <c r="K50" s="1">
        <v>2.72</v>
      </c>
    </row>
    <row r="51" spans="1:60" x14ac:dyDescent="0.35">
      <c r="A51" s="1">
        <v>12</v>
      </c>
      <c r="B51" s="1" t="s">
        <v>3938</v>
      </c>
      <c r="C51" s="1">
        <v>2612.5000190548599</v>
      </c>
      <c r="D51" s="1">
        <v>0</v>
      </c>
      <c r="E51">
        <f>(R51-S51*(1000-T51)/(1000-U51))*AO51</f>
        <v>1.1666028941912503</v>
      </c>
      <c r="F51">
        <f>IF(AZ51&lt;&gt;0,1/(1/AZ51-1/N51),0)</f>
        <v>3.0671625242634399</v>
      </c>
      <c r="G51">
        <f>((BC51-AP51/2)*S51-E51)/(BC51+AP51/2)</f>
        <v>374.39683784328633</v>
      </c>
      <c r="H51">
        <f>AP51*1000</f>
        <v>35.154764230056607</v>
      </c>
      <c r="I51">
        <f>(AU51-BA51)</f>
        <v>1.6719100255313339</v>
      </c>
      <c r="J51">
        <f>(P51+AT51*D51)</f>
        <v>30.637794494628906</v>
      </c>
      <c r="K51" s="1"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31.119596481323242</v>
      </c>
      <c r="P51" s="1">
        <v>30.637794494628906</v>
      </c>
      <c r="Q51" s="1">
        <v>31.132850646972656</v>
      </c>
      <c r="R51" s="1">
        <v>400.00531005859375</v>
      </c>
      <c r="S51" s="1">
        <v>386.63851928710938</v>
      </c>
      <c r="T51" s="1">
        <v>0.16833661496639252</v>
      </c>
      <c r="U51" s="1">
        <v>31.019783020019531</v>
      </c>
      <c r="V51" s="1">
        <v>0.32820865511894226</v>
      </c>
      <c r="W51" s="1">
        <v>60.479778289794922</v>
      </c>
      <c r="X51" s="1">
        <v>300.32568359375</v>
      </c>
      <c r="Y51" s="1">
        <v>2000.1273193359375</v>
      </c>
      <c r="Z51" s="1">
        <v>8.0033779144287109E-2</v>
      </c>
      <c r="AA51" s="1">
        <v>88.5606689453125</v>
      </c>
      <c r="AB51" s="1">
        <v>45.267803192138672</v>
      </c>
      <c r="AC51" s="1">
        <v>0.94476372003555298</v>
      </c>
      <c r="AD51" s="1">
        <v>3.2928109169006348E-2</v>
      </c>
      <c r="AE51" s="1">
        <v>6.1186817474663258E-3</v>
      </c>
      <c r="AF51" s="1">
        <v>3.7048812955617905E-2</v>
      </c>
      <c r="AG51" s="1">
        <v>1.1580890975892544E-2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1.1041385426240806</v>
      </c>
      <c r="AP51">
        <f>(U51-T51)/(1000-U51)*AO51</f>
        <v>3.5154764230056604E-2</v>
      </c>
      <c r="AQ51">
        <f>(P51+273.15)</f>
        <v>303.78779449462888</v>
      </c>
      <c r="AR51">
        <f>(O51+273.15)</f>
        <v>304.26959648132322</v>
      </c>
      <c r="AS51">
        <f>(Y51*AK51+Z51*AL51)*AM51</f>
        <v>320.0203639407373</v>
      </c>
      <c r="AT51">
        <f>((AS51+0.00000010773*(AR51^4-AQ51^4))-AP51*44100)/(L51*0.92*2*29.3+0.00000043092*AQ51^3)</f>
        <v>-9.6065361460286862</v>
      </c>
      <c r="AU51">
        <f>0.61365*EXP(17.502*J51/(240.97+J51))</f>
        <v>4.4190427603227098</v>
      </c>
      <c r="AV51">
        <f>AU51*1000/AA51</f>
        <v>49.898479911568117</v>
      </c>
      <c r="AW51">
        <f>(AV51-U51)</f>
        <v>18.878696891548586</v>
      </c>
      <c r="AX51">
        <f>IF(D51,P51,(O51+P51)/2)</f>
        <v>30.878695487976074</v>
      </c>
      <c r="AY51">
        <f>0.61365*EXP(17.502*AX51/(240.97+AX51))</f>
        <v>4.4802692486542552</v>
      </c>
      <c r="AZ51">
        <f>IF(AW51&lt;&gt;0,(1000-(AV51+U51)/2)/AW51*AP51,0)</f>
        <v>1.7867988027036301</v>
      </c>
      <c r="BA51">
        <f>U51*AA51/1000</f>
        <v>2.7471327347913759</v>
      </c>
      <c r="BB51">
        <f>(AY51-BA51)</f>
        <v>1.7331365138628794</v>
      </c>
      <c r="BC51">
        <f>1/(1.6/F51+1.37/N51)</f>
        <v>1.1880404041111299</v>
      </c>
      <c r="BD51">
        <f>G51*AA51*0.001</f>
        <v>33.156834410411129</v>
      </c>
      <c r="BE51">
        <f>G51/S51</f>
        <v>0.96833817420366064</v>
      </c>
      <c r="BF51">
        <f>(1-AP51*AA51/AU51/F51)*100</f>
        <v>77.030048151452263</v>
      </c>
      <c r="BG51">
        <f>(S51-E51/(N51/1.35))</f>
        <v>386.27057866681588</v>
      </c>
      <c r="BH51">
        <f>E51*BF51/100/BG51</f>
        <v>2.3264385660262468E-3</v>
      </c>
    </row>
    <row r="52" spans="1:60" x14ac:dyDescent="0.35">
      <c r="A52" s="1" t="s">
        <v>0</v>
      </c>
      <c r="B52" s="1" t="s">
        <v>3937</v>
      </c>
    </row>
    <row r="53" spans="1:60" x14ac:dyDescent="0.35">
      <c r="A53" s="1" t="s">
        <v>0</v>
      </c>
      <c r="B53" s="1" t="s">
        <v>3936</v>
      </c>
    </row>
    <row r="54" spans="1:60" x14ac:dyDescent="0.35">
      <c r="A54" s="1" t="s">
        <v>0</v>
      </c>
      <c r="B54" s="1" t="s">
        <v>3935</v>
      </c>
    </row>
    <row r="55" spans="1:60" x14ac:dyDescent="0.35">
      <c r="A55" s="1" t="s">
        <v>0</v>
      </c>
      <c r="B55" s="1" t="s">
        <v>3934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3BA43E-EF47-458F-B5DA-48FFAD37E02C}">
  <dimension ref="A1:BH55"/>
  <sheetViews>
    <sheetView zoomScale="45" workbookViewId="0">
      <selection activeCell="K18" sqref="K18:K51"/>
    </sheetView>
  </sheetViews>
  <sheetFormatPr defaultRowHeight="14.5" x14ac:dyDescent="0.35"/>
  <sheetData>
    <row r="1" spans="1:60" x14ac:dyDescent="0.35">
      <c r="A1" s="1" t="s">
        <v>398</v>
      </c>
    </row>
    <row r="2" spans="1:60" x14ac:dyDescent="0.35">
      <c r="A2" s="1" t="s">
        <v>3933</v>
      </c>
    </row>
    <row r="3" spans="1:60" x14ac:dyDescent="0.35">
      <c r="A3" s="1" t="s">
        <v>69</v>
      </c>
      <c r="B3" s="1" t="s">
        <v>396</v>
      </c>
    </row>
    <row r="4" spans="1:60" x14ac:dyDescent="0.35">
      <c r="A4" s="1" t="s">
        <v>67</v>
      </c>
      <c r="B4" s="1" t="s">
        <v>66</v>
      </c>
      <c r="C4" s="1">
        <v>1</v>
      </c>
      <c r="D4" s="1">
        <v>0.15999999642372131</v>
      </c>
    </row>
    <row r="5" spans="1:60" x14ac:dyDescent="0.35">
      <c r="A5" s="1" t="s">
        <v>65</v>
      </c>
      <c r="B5" s="1">
        <v>4</v>
      </c>
    </row>
    <row r="6" spans="1:60" x14ac:dyDescent="0.35">
      <c r="A6" s="1" t="s">
        <v>64</v>
      </c>
      <c r="B6" s="1" t="s">
        <v>395</v>
      </c>
    </row>
    <row r="7" spans="1:60" x14ac:dyDescent="0.35">
      <c r="A7" s="1" t="s">
        <v>0</v>
      </c>
      <c r="B7" s="1" t="s">
        <v>62</v>
      </c>
    </row>
    <row r="9" spans="1:60" x14ac:dyDescent="0.35">
      <c r="A9" s="1" t="s">
        <v>61</v>
      </c>
      <c r="B9" s="1" t="s">
        <v>60</v>
      </c>
      <c r="C9" s="1" t="s">
        <v>59</v>
      </c>
      <c r="D9" s="1" t="s">
        <v>58</v>
      </c>
      <c r="E9" s="1" t="s">
        <v>57</v>
      </c>
      <c r="F9" s="1" t="s">
        <v>56</v>
      </c>
      <c r="G9" s="1" t="s">
        <v>55</v>
      </c>
      <c r="H9" s="1" t="s">
        <v>54</v>
      </c>
      <c r="I9" s="1" t="s">
        <v>53</v>
      </c>
      <c r="J9" s="1" t="s">
        <v>52</v>
      </c>
      <c r="K9" s="1" t="s">
        <v>51</v>
      </c>
      <c r="L9" s="1" t="s">
        <v>50</v>
      </c>
      <c r="M9" s="1" t="s">
        <v>49</v>
      </c>
      <c r="N9" s="1" t="s">
        <v>48</v>
      </c>
      <c r="O9" s="1" t="s">
        <v>47</v>
      </c>
      <c r="P9" s="1" t="s">
        <v>46</v>
      </c>
      <c r="Q9" s="1" t="s">
        <v>45</v>
      </c>
      <c r="R9" s="1" t="s">
        <v>44</v>
      </c>
      <c r="S9" s="1" t="s">
        <v>43</v>
      </c>
      <c r="T9" s="1" t="s">
        <v>42</v>
      </c>
      <c r="U9" s="1" t="s">
        <v>41</v>
      </c>
      <c r="V9" s="1" t="s">
        <v>40</v>
      </c>
      <c r="W9" s="1" t="s">
        <v>39</v>
      </c>
      <c r="X9" s="1" t="s">
        <v>38</v>
      </c>
      <c r="Y9" s="1" t="s">
        <v>37</v>
      </c>
      <c r="Z9" s="1" t="s">
        <v>36</v>
      </c>
      <c r="AA9" s="1" t="s">
        <v>35</v>
      </c>
      <c r="AB9" s="1" t="s">
        <v>34</v>
      </c>
      <c r="AC9" s="1" t="s">
        <v>33</v>
      </c>
      <c r="AD9" s="1" t="s">
        <v>394</v>
      </c>
      <c r="AE9" s="1" t="s">
        <v>393</v>
      </c>
      <c r="AF9" s="1" t="s">
        <v>392</v>
      </c>
      <c r="AG9" s="1" t="s">
        <v>391</v>
      </c>
      <c r="AH9" s="1" t="s">
        <v>32</v>
      </c>
      <c r="AI9" s="1" t="s">
        <v>31</v>
      </c>
      <c r="AJ9" s="1" t="s">
        <v>30</v>
      </c>
      <c r="AK9" s="1" t="s">
        <v>29</v>
      </c>
      <c r="AL9" s="1" t="s">
        <v>28</v>
      </c>
      <c r="AM9" s="1" t="s">
        <v>27</v>
      </c>
      <c r="AN9" s="1" t="s">
        <v>26</v>
      </c>
      <c r="AO9" s="1" t="s">
        <v>25</v>
      </c>
      <c r="AP9" s="1" t="s">
        <v>24</v>
      </c>
      <c r="AQ9" s="1" t="s">
        <v>23</v>
      </c>
      <c r="AR9" s="1" t="s">
        <v>22</v>
      </c>
      <c r="AS9" s="1" t="s">
        <v>21</v>
      </c>
      <c r="AT9" s="1" t="s">
        <v>20</v>
      </c>
      <c r="AU9" s="1" t="s">
        <v>19</v>
      </c>
      <c r="AV9" s="1" t="s">
        <v>18</v>
      </c>
      <c r="AW9" s="1" t="s">
        <v>17</v>
      </c>
      <c r="AX9" s="1" t="s">
        <v>16</v>
      </c>
      <c r="AY9" s="1" t="s">
        <v>15</v>
      </c>
      <c r="AZ9" s="1" t="s">
        <v>14</v>
      </c>
      <c r="BA9" s="1" t="s">
        <v>13</v>
      </c>
      <c r="BB9" s="1" t="s">
        <v>12</v>
      </c>
      <c r="BC9" s="1" t="s">
        <v>11</v>
      </c>
      <c r="BD9" s="1" t="s">
        <v>10</v>
      </c>
      <c r="BE9" s="1" t="s">
        <v>9</v>
      </c>
      <c r="BF9" s="1" t="s">
        <v>8</v>
      </c>
      <c r="BG9" s="1" t="s">
        <v>7</v>
      </c>
      <c r="BH9" s="1" t="s">
        <v>6</v>
      </c>
    </row>
    <row r="10" spans="1:60" x14ac:dyDescent="0.35">
      <c r="A10" s="1" t="s">
        <v>5</v>
      </c>
      <c r="B10" s="1" t="s">
        <v>5</v>
      </c>
      <c r="C10" s="1" t="s">
        <v>5</v>
      </c>
      <c r="D10" s="1" t="s">
        <v>5</v>
      </c>
      <c r="E10" s="1" t="s">
        <v>4</v>
      </c>
      <c r="F10" s="1" t="s">
        <v>4</v>
      </c>
      <c r="G10" s="1" t="s">
        <v>4</v>
      </c>
      <c r="H10" s="1" t="s">
        <v>4</v>
      </c>
      <c r="I10" s="1" t="s">
        <v>4</v>
      </c>
      <c r="J10" s="1" t="s">
        <v>4</v>
      </c>
      <c r="K10" s="1" t="s">
        <v>5</v>
      </c>
      <c r="L10" s="1" t="s">
        <v>4</v>
      </c>
      <c r="M10" s="1" t="s">
        <v>5</v>
      </c>
      <c r="N10" s="1" t="s">
        <v>4</v>
      </c>
      <c r="O10" s="1" t="s">
        <v>5</v>
      </c>
      <c r="P10" s="1" t="s">
        <v>5</v>
      </c>
      <c r="Q10" s="1" t="s">
        <v>5</v>
      </c>
      <c r="R10" s="1" t="s">
        <v>5</v>
      </c>
      <c r="S10" s="1" t="s">
        <v>5</v>
      </c>
      <c r="T10" s="1" t="s">
        <v>5</v>
      </c>
      <c r="U10" s="1" t="s">
        <v>5</v>
      </c>
      <c r="V10" s="1" t="s">
        <v>5</v>
      </c>
      <c r="W10" s="1" t="s">
        <v>5</v>
      </c>
      <c r="X10" s="1" t="s">
        <v>5</v>
      </c>
      <c r="Y10" s="1" t="s">
        <v>5</v>
      </c>
      <c r="Z10" s="1" t="s">
        <v>5</v>
      </c>
      <c r="AA10" s="1" t="s">
        <v>5</v>
      </c>
      <c r="AB10" s="1" t="s">
        <v>5</v>
      </c>
      <c r="AC10" s="1" t="s">
        <v>5</v>
      </c>
      <c r="AD10" s="1" t="s">
        <v>5</v>
      </c>
      <c r="AE10" s="1" t="s">
        <v>5</v>
      </c>
      <c r="AF10" s="1" t="s">
        <v>5</v>
      </c>
      <c r="AG10" s="1" t="s">
        <v>5</v>
      </c>
      <c r="AH10" s="1" t="s">
        <v>5</v>
      </c>
      <c r="AI10" s="1" t="s">
        <v>5</v>
      </c>
      <c r="AJ10" s="1" t="s">
        <v>5</v>
      </c>
      <c r="AK10" s="1" t="s">
        <v>5</v>
      </c>
      <c r="AL10" s="1" t="s">
        <v>5</v>
      </c>
      <c r="AM10" s="1" t="s">
        <v>5</v>
      </c>
      <c r="AN10" s="1" t="s">
        <v>5</v>
      </c>
      <c r="AO10" s="1" t="s">
        <v>4</v>
      </c>
      <c r="AP10" s="1" t="s">
        <v>4</v>
      </c>
      <c r="AQ10" s="1" t="s">
        <v>4</v>
      </c>
      <c r="AR10" s="1" t="s">
        <v>4</v>
      </c>
      <c r="AS10" s="1" t="s">
        <v>4</v>
      </c>
      <c r="AT10" s="1" t="s">
        <v>4</v>
      </c>
      <c r="AU10" s="1" t="s">
        <v>4</v>
      </c>
      <c r="AV10" s="1" t="s">
        <v>4</v>
      </c>
      <c r="AW10" s="1" t="s">
        <v>4</v>
      </c>
      <c r="AX10" s="1" t="s">
        <v>4</v>
      </c>
      <c r="AY10" s="1" t="s">
        <v>4</v>
      </c>
      <c r="AZ10" s="1" t="s">
        <v>4</v>
      </c>
      <c r="BA10" s="1" t="s">
        <v>4</v>
      </c>
      <c r="BB10" s="1" t="s">
        <v>4</v>
      </c>
      <c r="BC10" s="1" t="s">
        <v>4</v>
      </c>
      <c r="BD10" s="1" t="s">
        <v>4</v>
      </c>
      <c r="BE10" s="1" t="s">
        <v>4</v>
      </c>
      <c r="BF10" s="1" t="s">
        <v>4</v>
      </c>
      <c r="BG10" s="1" t="s">
        <v>4</v>
      </c>
      <c r="BH10" s="1" t="s">
        <v>4</v>
      </c>
    </row>
    <row r="11" spans="1:60" x14ac:dyDescent="0.35">
      <c r="A11" s="1" t="s">
        <v>0</v>
      </c>
      <c r="B11" s="1" t="s">
        <v>3932</v>
      </c>
    </row>
    <row r="12" spans="1:60" x14ac:dyDescent="0.35">
      <c r="A12" s="1" t="s">
        <v>0</v>
      </c>
      <c r="B12" s="1" t="s">
        <v>3931</v>
      </c>
    </row>
    <row r="13" spans="1:60" x14ac:dyDescent="0.35">
      <c r="A13" s="1" t="s">
        <v>0</v>
      </c>
      <c r="B13" s="1" t="s">
        <v>3930</v>
      </c>
    </row>
    <row r="14" spans="1:60" x14ac:dyDescent="0.35">
      <c r="A14" s="1" t="s">
        <v>0</v>
      </c>
      <c r="B14" s="1" t="s">
        <v>3929</v>
      </c>
    </row>
    <row r="15" spans="1:60" x14ac:dyDescent="0.35">
      <c r="A15" s="1" t="s">
        <v>0</v>
      </c>
      <c r="B15" s="1" t="s">
        <v>3928</v>
      </c>
    </row>
    <row r="16" spans="1:60" x14ac:dyDescent="0.35">
      <c r="A16" s="1" t="s">
        <v>0</v>
      </c>
      <c r="B16" s="1" t="s">
        <v>3927</v>
      </c>
    </row>
    <row r="17" spans="1:60" x14ac:dyDescent="0.35">
      <c r="A17" s="1" t="s">
        <v>0</v>
      </c>
      <c r="B17" s="1" t="s">
        <v>3926</v>
      </c>
    </row>
    <row r="18" spans="1:60" x14ac:dyDescent="0.35">
      <c r="A18" s="1">
        <v>1</v>
      </c>
      <c r="B18" s="1" t="s">
        <v>3925</v>
      </c>
      <c r="C18" s="1">
        <v>320.00000201165676</v>
      </c>
      <c r="D18" s="1">
        <v>0</v>
      </c>
      <c r="E18">
        <f>(R18-S18*(1000-T18)/(1000-U18))*AO18</f>
        <v>-7.5104086314877909</v>
      </c>
      <c r="F18">
        <f>IF(AZ18&lt;&gt;0,1/(1/AZ18-1/N18),0)</f>
        <v>6.7334347901938312</v>
      </c>
      <c r="G18">
        <f>((BC18-AP18/2)*S18-E18)/(BC18+AP18/2)</f>
        <v>389.80850053065626</v>
      </c>
      <c r="H18">
        <f>AP18*1000</f>
        <v>36.692651414485326</v>
      </c>
      <c r="I18">
        <f>(AU18-BA18)</f>
        <v>1.1923789257368704</v>
      </c>
      <c r="J18">
        <f>(P18+AT18*D18)</f>
        <v>29.390209197998047</v>
      </c>
      <c r="K18" s="1"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31.436332702636719</v>
      </c>
      <c r="P18" s="1">
        <v>29.390209197998047</v>
      </c>
      <c r="Q18" s="1">
        <v>31.498723983764648</v>
      </c>
      <c r="R18" s="1">
        <v>399.9156494140625</v>
      </c>
      <c r="S18" s="1">
        <v>393.6358642578125</v>
      </c>
      <c r="T18" s="1">
        <v>0.84750378131866455</v>
      </c>
      <c r="U18" s="1">
        <v>32.986103057861328</v>
      </c>
      <c r="V18" s="1">
        <v>1.6227847337722778</v>
      </c>
      <c r="W18" s="1">
        <v>63.161186218261719</v>
      </c>
      <c r="X18" s="1">
        <v>300.29891967773438</v>
      </c>
      <c r="Y18" s="1">
        <v>0.21762612462043762</v>
      </c>
      <c r="Z18" s="1">
        <v>0.17950895428657532</v>
      </c>
      <c r="AA18" s="1">
        <v>88.555564880371094</v>
      </c>
      <c r="AB18" s="1">
        <v>45.434001922607422</v>
      </c>
      <c r="AC18" s="1">
        <v>0.90778899192810059</v>
      </c>
      <c r="AD18" s="1">
        <v>3.7219658493995667E-2</v>
      </c>
      <c r="AE18" s="1">
        <v>5.6396280415356159E-3</v>
      </c>
      <c r="AF18" s="1">
        <v>3.1737275421619415E-2</v>
      </c>
      <c r="AG18" s="1">
        <v>1.925213634967804E-2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1.1040401458740232</v>
      </c>
      <c r="AP18">
        <f>(U18-T18)/(1000-U18)*AO18</f>
        <v>3.6692651414485328E-2</v>
      </c>
      <c r="AQ18">
        <f>(P18+273.15)</f>
        <v>302.54020919799802</v>
      </c>
      <c r="AR18">
        <f>(O18+273.15)</f>
        <v>304.5863327026367</v>
      </c>
      <c r="AS18">
        <f>(Y18*AK18+Z18*AL18)*AM18</f>
        <v>3.4820179160978348E-2</v>
      </c>
      <c r="AT18">
        <f>((AS18+0.00000010773*(AR18^4-AQ18^4))-AP18*44100)/(L18*0.92*2*29.3+0.00000043092*AQ18^3)</f>
        <v>-12.515878900903857</v>
      </c>
      <c r="AU18">
        <f>0.61365*EXP(17.502*J18/(240.97+J18))</f>
        <v>4.1134819152279167</v>
      </c>
      <c r="AV18">
        <f>AU18*1000/AA18</f>
        <v>46.450857388632578</v>
      </c>
      <c r="AW18">
        <f>(AV18-U18)</f>
        <v>13.46475433077125</v>
      </c>
      <c r="AX18">
        <f>IF(D18,P18,(O18+P18)/2)</f>
        <v>30.413270950317383</v>
      </c>
      <c r="AY18">
        <f>0.61365*EXP(17.502*AX18/(240.97+AX18))</f>
        <v>4.3626363012550637</v>
      </c>
      <c r="AZ18">
        <f>IF(AW18&lt;&gt;0,(1000-(AV18+U18)/2)/AW18*AP18,0)</f>
        <v>2.616852428151383</v>
      </c>
      <c r="BA18">
        <f>U18*AA18/1000</f>
        <v>2.9211029894910463</v>
      </c>
      <c r="BB18">
        <f>(AY18-BA18)</f>
        <v>1.4415333117640174</v>
      </c>
      <c r="BC18">
        <f>1/(1.6/F18+1.37/N18)</f>
        <v>1.7931185399838332</v>
      </c>
      <c r="BD18">
        <f>G18*AA18*0.001</f>
        <v>34.5197119596627</v>
      </c>
      <c r="BE18">
        <f>G18/S18</f>
        <v>0.99027689274611042</v>
      </c>
      <c r="BF18">
        <f>(1-AP18*AA18/AU18/F18)*100</f>
        <v>88.268630823617244</v>
      </c>
      <c r="BG18">
        <f>(S18-E18/(N18/1.35))</f>
        <v>396.00460894744668</v>
      </c>
      <c r="BH18">
        <f>E18*BF18/100/BG18</f>
        <v>-1.674054977767396E-2</v>
      </c>
    </row>
    <row r="19" spans="1:60" x14ac:dyDescent="0.35">
      <c r="A19" s="1" t="s">
        <v>0</v>
      </c>
      <c r="B19" s="1" t="s">
        <v>3924</v>
      </c>
      <c r="K19" s="1">
        <v>2.72</v>
      </c>
    </row>
    <row r="20" spans="1:60" x14ac:dyDescent="0.35">
      <c r="A20" s="1" t="s">
        <v>0</v>
      </c>
      <c r="B20" s="1" t="s">
        <v>3923</v>
      </c>
      <c r="K20" s="1">
        <v>2.72</v>
      </c>
    </row>
    <row r="21" spans="1:60" x14ac:dyDescent="0.35">
      <c r="A21" s="1">
        <v>2</v>
      </c>
      <c r="B21" s="1" t="s">
        <v>3922</v>
      </c>
      <c r="C21" s="1">
        <v>525.50000202283263</v>
      </c>
      <c r="D21" s="1">
        <v>0</v>
      </c>
      <c r="E21">
        <f>(R21-S21*(1000-T21)/(1000-U21))*AO21</f>
        <v>-5.7924434531417353</v>
      </c>
      <c r="F21">
        <f>IF(AZ21&lt;&gt;0,1/(1/AZ21-1/N21),0)</f>
        <v>6.2644230749910257</v>
      </c>
      <c r="G21">
        <f>((BC21-AP21/2)*S21-E21)/(BC21+AP21/2)</f>
        <v>388.11195817335556</v>
      </c>
      <c r="H21">
        <f>AP21*1000</f>
        <v>35.502961000559026</v>
      </c>
      <c r="I21">
        <f>(AU21-BA21)</f>
        <v>1.1878210998787182</v>
      </c>
      <c r="J21">
        <f>(P21+AT21*D21)</f>
        <v>29.192129135131836</v>
      </c>
      <c r="K21" s="1"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31.474390029907227</v>
      </c>
      <c r="P21" s="1">
        <v>29.192129135131836</v>
      </c>
      <c r="Q21" s="1">
        <v>31.574970245361328</v>
      </c>
      <c r="R21" s="1">
        <v>400.13800048828125</v>
      </c>
      <c r="S21" s="1">
        <v>392.75555419921875</v>
      </c>
      <c r="T21" s="1">
        <v>1.4037262201309204</v>
      </c>
      <c r="U21" s="1">
        <v>32.511638641357422</v>
      </c>
      <c r="V21" s="1">
        <v>2.6818318367004395</v>
      </c>
      <c r="W21" s="1">
        <v>62.113784790039063</v>
      </c>
      <c r="X21" s="1">
        <v>300.336669921875</v>
      </c>
      <c r="Y21" s="1">
        <v>25.826686859130859</v>
      </c>
      <c r="Z21" s="1">
        <v>0.28469294309616089</v>
      </c>
      <c r="AA21" s="1">
        <v>88.549263000488281</v>
      </c>
      <c r="AB21" s="1">
        <v>45.534496307373047</v>
      </c>
      <c r="AC21" s="1">
        <v>0.92465263605117798</v>
      </c>
      <c r="AD21" s="1">
        <v>3.574039414525032E-2</v>
      </c>
      <c r="AE21" s="1">
        <v>7.7645997516810894E-3</v>
      </c>
      <c r="AF21" s="1">
        <v>2.3997979238629341E-2</v>
      </c>
      <c r="AG21" s="1">
        <v>8.7192272767424583E-3</v>
      </c>
      <c r="AH21" s="1">
        <v>0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1.1041789335363048</v>
      </c>
      <c r="AP21">
        <f>(U21-T21)/(1000-U21)*AO21</f>
        <v>3.5502961000559025E-2</v>
      </c>
      <c r="AQ21">
        <f>(P21+273.15)</f>
        <v>302.34212913513181</v>
      </c>
      <c r="AR21">
        <f>(O21+273.15)</f>
        <v>304.6243900299072</v>
      </c>
      <c r="AS21">
        <f>(Y21*AK21+Z21*AL21)*AM21</f>
        <v>4.1322698050975077</v>
      </c>
      <c r="AT21">
        <f>((AS21+0.00000010773*(AR21^4-AQ21^4))-AP21*44100)/(L21*0.92*2*29.3+0.00000043092*AQ21^3)</f>
        <v>-12.051630051114225</v>
      </c>
      <c r="AU21">
        <f>0.61365*EXP(17.502*J21/(240.97+J21))</f>
        <v>4.0667027405091138</v>
      </c>
      <c r="AV21">
        <f>AU21*1000/AA21</f>
        <v>45.925879027210982</v>
      </c>
      <c r="AW21">
        <f>(AV21-U21)</f>
        <v>13.41424038585356</v>
      </c>
      <c r="AX21">
        <f>IF(D21,P21,(O21+P21)/2)</f>
        <v>30.333259582519531</v>
      </c>
      <c r="AY21">
        <f>0.61365*EXP(17.502*AX21/(240.97+AX21))</f>
        <v>4.3426874249397658</v>
      </c>
      <c r="AZ21">
        <f>IF(AW21&lt;&gt;0,(1000-(AV21+U21)/2)/AW21*AP21,0)</f>
        <v>2.542863252335001</v>
      </c>
      <c r="BA21">
        <f>U21*AA21/1000</f>
        <v>2.8788816406303956</v>
      </c>
      <c r="BB21">
        <f>(AY21-BA21)</f>
        <v>1.4638057843093701</v>
      </c>
      <c r="BC21">
        <f>1/(1.6/F21+1.37/N21)</f>
        <v>1.7376858195888929</v>
      </c>
      <c r="BD21">
        <f>G21*AA21*0.001</f>
        <v>34.367027857926971</v>
      </c>
      <c r="BE21">
        <f>G21/S21</f>
        <v>0.9881768800562708</v>
      </c>
      <c r="BF21">
        <f>(1-AP21*AA21/AU21/F21)*100</f>
        <v>87.659691490556867</v>
      </c>
      <c r="BG21">
        <f>(S21-E21/(N21/1.35))</f>
        <v>394.58246140798371</v>
      </c>
      <c r="BH21">
        <f>E21*BF21/100/BG21</f>
        <v>-1.28683825496717E-2</v>
      </c>
    </row>
    <row r="22" spans="1:60" x14ac:dyDescent="0.35">
      <c r="A22" s="1" t="s">
        <v>0</v>
      </c>
      <c r="B22" s="1" t="s">
        <v>3921</v>
      </c>
      <c r="K22" s="1">
        <v>2.72</v>
      </c>
    </row>
    <row r="23" spans="1:60" x14ac:dyDescent="0.35">
      <c r="A23" s="1" t="s">
        <v>0</v>
      </c>
      <c r="B23" s="1" t="s">
        <v>3920</v>
      </c>
      <c r="K23" s="1">
        <v>2.72</v>
      </c>
    </row>
    <row r="24" spans="1:60" x14ac:dyDescent="0.35">
      <c r="A24" s="1">
        <v>3</v>
      </c>
      <c r="B24" s="1" t="s">
        <v>3919</v>
      </c>
      <c r="C24" s="1">
        <v>732.00000201165676</v>
      </c>
      <c r="D24" s="1">
        <v>0</v>
      </c>
      <c r="E24">
        <f>(R24-S24*(1000-T24)/(1000-U24))*AO24</f>
        <v>-4.9626626547439363</v>
      </c>
      <c r="F24">
        <f>IF(AZ24&lt;&gt;0,1/(1/AZ24-1/N24),0)</f>
        <v>5.8246768981071231</v>
      </c>
      <c r="G24">
        <f>((BC24-AP24/2)*S24-E24)/(BC24+AP24/2)</f>
        <v>387.28697869473336</v>
      </c>
      <c r="H24">
        <f>AP24*1000</f>
        <v>34.308936006450359</v>
      </c>
      <c r="I24">
        <f>(AU24-BA24)</f>
        <v>1.1834180850379887</v>
      </c>
      <c r="J24">
        <f>(P24+AT24*D24)</f>
        <v>29.044933319091797</v>
      </c>
      <c r="K24" s="1"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31.464462280273438</v>
      </c>
      <c r="P24" s="1">
        <v>29.044933319091797</v>
      </c>
      <c r="Q24" s="1">
        <v>31.591981887817383</v>
      </c>
      <c r="R24" s="1">
        <v>399.98464965820313</v>
      </c>
      <c r="S24" s="1">
        <v>392.28924560546875</v>
      </c>
      <c r="T24" s="1">
        <v>2.0994992256164551</v>
      </c>
      <c r="U24" s="1">
        <v>32.174297332763672</v>
      </c>
      <c r="V24" s="1">
        <v>4.0131125450134277</v>
      </c>
      <c r="W24" s="1">
        <v>61.49993896484375</v>
      </c>
      <c r="X24" s="1">
        <v>300.310546875</v>
      </c>
      <c r="Y24" s="1">
        <v>49.96612548828125</v>
      </c>
      <c r="Z24" s="1">
        <v>5.1450625061988831E-2</v>
      </c>
      <c r="AA24" s="1">
        <v>88.54345703125</v>
      </c>
      <c r="AB24" s="1">
        <v>45.437362670898438</v>
      </c>
      <c r="AC24" s="1">
        <v>0.93420118093490601</v>
      </c>
      <c r="AD24" s="1">
        <v>7.8918308019638062E-2</v>
      </c>
      <c r="AE24" s="1">
        <v>8.3118695765733719E-3</v>
      </c>
      <c r="AF24" s="1">
        <v>2.1009556949138641E-2</v>
      </c>
      <c r="AG24" s="1">
        <v>1.4043640345335007E-2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1.1040828929227939</v>
      </c>
      <c r="AP24">
        <f>(U24-T24)/(1000-U24)*AO24</f>
        <v>3.4308936006450359E-2</v>
      </c>
      <c r="AQ24">
        <f>(P24+273.15)</f>
        <v>302.19493331909177</v>
      </c>
      <c r="AR24">
        <f>(O24+273.15)</f>
        <v>304.61446228027341</v>
      </c>
      <c r="AS24">
        <f>(Y24*AK24+Z24*AL24)*AM24</f>
        <v>7.9945798994322104</v>
      </c>
      <c r="AT24">
        <f>((AS24+0.00000010773*(AR24^4-AQ24^4))-AP24*44100)/(L24*0.92*2*29.3+0.00000043092*AQ24^3)</f>
        <v>-11.596387909399965</v>
      </c>
      <c r="AU24">
        <f>0.61365*EXP(17.502*J24/(240.97+J24))</f>
        <v>4.0322415984322104</v>
      </c>
      <c r="AV24">
        <f>AU24*1000/AA24</f>
        <v>45.539690154734927</v>
      </c>
      <c r="AW24">
        <f>(AV24-U24)</f>
        <v>13.365392821971255</v>
      </c>
      <c r="AX24">
        <f>IF(D24,P24,(O24+P24)/2)</f>
        <v>30.254697799682617</v>
      </c>
      <c r="AY24">
        <f>0.61365*EXP(17.502*AX24/(240.97+AX24))</f>
        <v>4.3231773507639417</v>
      </c>
      <c r="AZ24">
        <f>IF(AW24&lt;&gt;0,(1000-(AV24+U24)/2)/AW24*AP24,0)</f>
        <v>2.4672521289822771</v>
      </c>
      <c r="BA24">
        <f>U24*AA24/1000</f>
        <v>2.8488235133942217</v>
      </c>
      <c r="BB24">
        <f>(AY24-BA24)</f>
        <v>1.47435383736972</v>
      </c>
      <c r="BC24">
        <f>1/(1.6/F24+1.37/N24)</f>
        <v>1.681348254935997</v>
      </c>
      <c r="BD24">
        <f>G24*AA24*0.001</f>
        <v>34.291727956819756</v>
      </c>
      <c r="BE24">
        <f>G24/S24</f>
        <v>0.98724852397364404</v>
      </c>
      <c r="BF24">
        <f>(1-AP24*AA24/AU24/F24)*100</f>
        <v>87.065628250942424</v>
      </c>
      <c r="BG24">
        <f>(S24-E24/(N24/1.35))</f>
        <v>393.85444417010956</v>
      </c>
      <c r="BH24">
        <f>E24*BF24/100/BG24</f>
        <v>-1.0970482832641395E-2</v>
      </c>
    </row>
    <row r="25" spans="1:60" x14ac:dyDescent="0.35">
      <c r="A25" s="1" t="s">
        <v>0</v>
      </c>
      <c r="B25" s="1" t="s">
        <v>3918</v>
      </c>
      <c r="K25" s="1">
        <v>2.72</v>
      </c>
    </row>
    <row r="26" spans="1:60" x14ac:dyDescent="0.35">
      <c r="A26" s="1" t="s">
        <v>0</v>
      </c>
      <c r="B26" s="1" t="s">
        <v>3917</v>
      </c>
      <c r="K26" s="1">
        <v>2.72</v>
      </c>
    </row>
    <row r="27" spans="1:60" x14ac:dyDescent="0.35">
      <c r="A27" s="1">
        <v>4</v>
      </c>
      <c r="B27" s="1" t="s">
        <v>3916</v>
      </c>
      <c r="C27" s="1">
        <v>937.50000202283263</v>
      </c>
      <c r="D27" s="1">
        <v>0</v>
      </c>
      <c r="E27">
        <f>(R27-S27*(1000-T27)/(1000-U27))*AO27</f>
        <v>-3.7356341220564007</v>
      </c>
      <c r="F27">
        <f>IF(AZ27&lt;&gt;0,1/(1/AZ27-1/N27),0)</f>
        <v>5.5819239279843336</v>
      </c>
      <c r="G27">
        <f>((BC27-AP27/2)*S27-E27)/(BC27+AP27/2)</f>
        <v>385.84398652945737</v>
      </c>
      <c r="H27">
        <f>AP27*1000</f>
        <v>33.44033193979125</v>
      </c>
      <c r="I27">
        <f>(AU27-BA27)</f>
        <v>1.1746330760084245</v>
      </c>
      <c r="J27">
        <f>(P27+AT27*D27)</f>
        <v>29.007938385009766</v>
      </c>
      <c r="K27" s="1"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31.458957672119141</v>
      </c>
      <c r="P27" s="1">
        <v>29.007938385009766</v>
      </c>
      <c r="Q27" s="1">
        <v>31.596651077270508</v>
      </c>
      <c r="R27" s="1">
        <v>399.93557739257813</v>
      </c>
      <c r="S27" s="1">
        <v>391.46273803710938</v>
      </c>
      <c r="T27" s="1">
        <v>2.8672835826873779</v>
      </c>
      <c r="U27" s="1">
        <v>32.179595947265625</v>
      </c>
      <c r="V27" s="1">
        <v>5.4818301200866699</v>
      </c>
      <c r="W27" s="1">
        <v>61.522720336914063</v>
      </c>
      <c r="X27" s="1">
        <v>300.3199462890625</v>
      </c>
      <c r="Y27" s="1">
        <v>100.97277069091797</v>
      </c>
      <c r="Z27" s="1">
        <v>0.12348286062479019</v>
      </c>
      <c r="AA27" s="1">
        <v>88.533973693847656</v>
      </c>
      <c r="AB27" s="1">
        <v>45.384284973144531</v>
      </c>
      <c r="AC27" s="1">
        <v>0.94038063287734985</v>
      </c>
      <c r="AD27" s="1">
        <v>7.3115505278110504E-2</v>
      </c>
      <c r="AE27" s="1">
        <v>3.0605918727815151E-3</v>
      </c>
      <c r="AF27" s="1">
        <v>4.0075059980154037E-2</v>
      </c>
      <c r="AG27" s="1">
        <v>1.7043108120560646E-2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1.1041174495921413</v>
      </c>
      <c r="AP27">
        <f>(U27-T27)/(1000-U27)*AO27</f>
        <v>3.3440331939791249E-2</v>
      </c>
      <c r="AQ27">
        <f>(P27+273.15)</f>
        <v>302.15793838500974</v>
      </c>
      <c r="AR27">
        <f>(O27+273.15)</f>
        <v>304.60895767211912</v>
      </c>
      <c r="AS27">
        <f>(Y27*AK27+Z27*AL27)*AM27</f>
        <v>16.155642949440107</v>
      </c>
      <c r="AT27">
        <f>((AS27+0.00000010773*(AR27^4-AQ27^4))-AP27*44100)/(L27*0.92*2*29.3+0.00000043092*AQ27^3)</f>
        <v>-11.22875115331302</v>
      </c>
      <c r="AU27">
        <f>0.61365*EXP(17.502*J27/(240.97+J27))</f>
        <v>4.0236205770822862</v>
      </c>
      <c r="AV27">
        <f>AU27*1000/AA27</f>
        <v>45.447192859501044</v>
      </c>
      <c r="AW27">
        <f>(AV27-U27)</f>
        <v>13.267596912235419</v>
      </c>
      <c r="AX27">
        <f>IF(D27,P27,(O27+P27)/2)</f>
        <v>30.233448028564453</v>
      </c>
      <c r="AY27">
        <f>0.61365*EXP(17.502*AX27/(240.97+AX27))</f>
        <v>4.3179133131299805</v>
      </c>
      <c r="AZ27">
        <f>IF(AW27&lt;&gt;0,(1000-(AV27+U27)/2)/AW27*AP27,0)</f>
        <v>2.4226240335648312</v>
      </c>
      <c r="BA27">
        <f>U27*AA27/1000</f>
        <v>2.8489875010738617</v>
      </c>
      <c r="BB27">
        <f>(AY27-BA27)</f>
        <v>1.4689258120561188</v>
      </c>
      <c r="BC27">
        <f>1/(1.6/F27+1.37/N27)</f>
        <v>1.6482421957262741</v>
      </c>
      <c r="BD27">
        <f>G27*AA27*0.001</f>
        <v>34.160301353328286</v>
      </c>
      <c r="BE27">
        <f>G27/S27</f>
        <v>0.98564677819445645</v>
      </c>
      <c r="BF27">
        <f>(1-AP27*AA27/AU27/F27)*100</f>
        <v>86.818051731642001</v>
      </c>
      <c r="BG27">
        <f>(S27-E27/(N27/1.35))</f>
        <v>392.6409380423579</v>
      </c>
      <c r="BH27">
        <f>E27*BF27/100/BG27</f>
        <v>-8.2599761012233548E-3</v>
      </c>
    </row>
    <row r="28" spans="1:60" x14ac:dyDescent="0.35">
      <c r="A28" s="1" t="s">
        <v>0</v>
      </c>
      <c r="B28" s="1" t="s">
        <v>3915</v>
      </c>
      <c r="K28" s="1">
        <v>2.72</v>
      </c>
    </row>
    <row r="29" spans="1:60" x14ac:dyDescent="0.35">
      <c r="A29" s="1" t="s">
        <v>0</v>
      </c>
      <c r="B29" s="1" t="s">
        <v>3914</v>
      </c>
      <c r="K29" s="1">
        <v>2.72</v>
      </c>
    </row>
    <row r="30" spans="1:60" x14ac:dyDescent="0.35">
      <c r="A30" s="1">
        <v>5</v>
      </c>
      <c r="B30" s="1" t="s">
        <v>3913</v>
      </c>
      <c r="C30" s="1">
        <v>1144.0000020116568</v>
      </c>
      <c r="D30" s="1">
        <v>0</v>
      </c>
      <c r="E30">
        <f>(R30-S30*(1000-T30)/(1000-U30))*AO30</f>
        <v>-3.0384783762742682</v>
      </c>
      <c r="F30">
        <f>IF(AZ30&lt;&gt;0,1/(1/AZ30-1/N30),0)</f>
        <v>5.431886421670832</v>
      </c>
      <c r="G30">
        <f>((BC30-AP30/2)*S30-E30)/(BC30+AP30/2)</f>
        <v>385.47184494136542</v>
      </c>
      <c r="H30">
        <f>AP30*1000</f>
        <v>32.732057889321879</v>
      </c>
      <c r="I30">
        <f>(AU30-BA30)</f>
        <v>1.1633140904073405</v>
      </c>
      <c r="J30">
        <f>(P30+AT30*D30)</f>
        <v>29.029834747314453</v>
      </c>
      <c r="K30" s="1"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31.470388412475586</v>
      </c>
      <c r="P30" s="1">
        <v>29.029834747314453</v>
      </c>
      <c r="Q30" s="1">
        <v>31.607990264892578</v>
      </c>
      <c r="R30" s="1">
        <v>400.27072143554688</v>
      </c>
      <c r="S30" s="1">
        <v>391.41903686523438</v>
      </c>
      <c r="T30" s="1">
        <v>3.6816909313201904</v>
      </c>
      <c r="U30" s="1">
        <v>32.367095947265625</v>
      </c>
      <c r="V30" s="1">
        <v>7.0338454246520996</v>
      </c>
      <c r="W30" s="1">
        <v>61.837112426757813</v>
      </c>
      <c r="X30" s="1">
        <v>300.32525634765625</v>
      </c>
      <c r="Y30" s="1">
        <v>150.63679504394531</v>
      </c>
      <c r="Z30" s="1">
        <v>6.8601607345044613E-3</v>
      </c>
      <c r="AA30" s="1">
        <v>88.528396606445313</v>
      </c>
      <c r="AB30" s="1">
        <v>45.538223266601563</v>
      </c>
      <c r="AC30" s="1">
        <v>0.9475787878036499</v>
      </c>
      <c r="AD30" s="1">
        <v>5.1860500127077103E-2</v>
      </c>
      <c r="AE30" s="1">
        <v>4.6684392727911472E-3</v>
      </c>
      <c r="AF30" s="1">
        <v>3.1594686210155487E-2</v>
      </c>
      <c r="AG30" s="1">
        <v>1.0711582377552986E-2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1.1041369718663832</v>
      </c>
      <c r="AP30">
        <f>(U30-T30)/(1000-U30)*AO30</f>
        <v>3.2732057889321882E-2</v>
      </c>
      <c r="AQ30">
        <f>(P30+273.15)</f>
        <v>302.17983474731443</v>
      </c>
      <c r="AR30">
        <f>(O30+273.15)</f>
        <v>304.62038841247556</v>
      </c>
      <c r="AS30">
        <f>(Y30*AK30+Z30*AL30)*AM30</f>
        <v>24.10188666831209</v>
      </c>
      <c r="AT30">
        <f>((AS30+0.00000010773*(AR30^4-AQ30^4))-AP30*44100)/(L30*0.92*2*29.3+0.00000043092*AQ30^3)</f>
        <v>-10.921619611836224</v>
      </c>
      <c r="AU30">
        <f>0.61365*EXP(17.502*J30/(240.97+J30))</f>
        <v>4.0287211974257406</v>
      </c>
      <c r="AV30">
        <f>AU30*1000/AA30</f>
        <v>45.507671570462279</v>
      </c>
      <c r="AW30">
        <f>(AV30-U30)</f>
        <v>13.140575623196654</v>
      </c>
      <c r="AX30">
        <f>IF(D30,P30,(O30+P30)/2)</f>
        <v>30.25011157989502</v>
      </c>
      <c r="AY30">
        <f>0.61365*EXP(17.502*AX30/(240.97+AX30))</f>
        <v>4.3220407698637962</v>
      </c>
      <c r="AZ30">
        <f>IF(AW30&lt;&gt;0,(1000-(AV30+U30)/2)/AW30*AP30,0)</f>
        <v>2.3939253570092434</v>
      </c>
      <c r="BA30">
        <f>U30*AA30/1000</f>
        <v>2.8654071070184002</v>
      </c>
      <c r="BB30">
        <f>(AY30-BA30)</f>
        <v>1.456633662845396</v>
      </c>
      <c r="BC30">
        <f>1/(1.6/F30+1.37/N30)</f>
        <v>1.6270099243612284</v>
      </c>
      <c r="BD30">
        <f>G30*AA30*0.001</f>
        <v>34.125204369587387</v>
      </c>
      <c r="BE30">
        <f>G30/S30</f>
        <v>0.98480607389078889</v>
      </c>
      <c r="BF30">
        <f>(1-AP30*AA30/AU30/F30)*100</f>
        <v>86.758474689046707</v>
      </c>
      <c r="BG30">
        <f>(S30-E30/(N30/1.35))</f>
        <v>392.37735749351452</v>
      </c>
      <c r="BH30">
        <f>E30*BF30/100/BG30</f>
        <v>-6.7183731239018806E-3</v>
      </c>
    </row>
    <row r="31" spans="1:60" x14ac:dyDescent="0.35">
      <c r="A31" s="1" t="s">
        <v>0</v>
      </c>
      <c r="B31" s="1" t="s">
        <v>3912</v>
      </c>
      <c r="K31" s="1">
        <v>2.72</v>
      </c>
    </row>
    <row r="32" spans="1:60" x14ac:dyDescent="0.35">
      <c r="A32" s="1" t="s">
        <v>0</v>
      </c>
      <c r="B32" s="1" t="s">
        <v>3911</v>
      </c>
      <c r="K32" s="1">
        <v>2.72</v>
      </c>
    </row>
    <row r="33" spans="1:60" x14ac:dyDescent="0.35">
      <c r="A33" s="1">
        <v>6</v>
      </c>
      <c r="B33" s="1" t="s">
        <v>3910</v>
      </c>
      <c r="C33" s="1">
        <v>1350.0000020116568</v>
      </c>
      <c r="D33" s="1">
        <v>0</v>
      </c>
      <c r="E33">
        <f>(R33-S33*(1000-T33)/(1000-U33))*AO33</f>
        <v>-2.0258445023184262</v>
      </c>
      <c r="F33">
        <f>IF(AZ33&lt;&gt;0,1/(1/AZ33-1/N33),0)</f>
        <v>5.3559523721738476</v>
      </c>
      <c r="G33">
        <f>((BC33-AP33/2)*S33-E33)/(BC33+AP33/2)</f>
        <v>383.93121827027278</v>
      </c>
      <c r="H33">
        <f>AP33*1000</f>
        <v>32.236332167412606</v>
      </c>
      <c r="I33">
        <f>(AU33-BA33)</f>
        <v>1.1523664815149997</v>
      </c>
      <c r="J33">
        <f>(P33+AT33*D33)</f>
        <v>29.163295745849609</v>
      </c>
      <c r="K33" s="1"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31.498292922973633</v>
      </c>
      <c r="P33" s="1">
        <v>29.163295745849609</v>
      </c>
      <c r="Q33" s="1">
        <v>31.629945755004883</v>
      </c>
      <c r="R33" s="1">
        <v>399.9630126953125</v>
      </c>
      <c r="S33" s="1">
        <v>390.4007568359375</v>
      </c>
      <c r="T33" s="1">
        <v>4.6092090606689453</v>
      </c>
      <c r="U33" s="1">
        <v>32.843059539794922</v>
      </c>
      <c r="V33" s="1">
        <v>8.7919807434082031</v>
      </c>
      <c r="W33" s="1">
        <v>62.647525787353516</v>
      </c>
      <c r="X33" s="1">
        <v>300.3594970703125</v>
      </c>
      <c r="Y33" s="1">
        <v>300.14266967773438</v>
      </c>
      <c r="Z33" s="1">
        <v>0.12119408696889877</v>
      </c>
      <c r="AA33" s="1">
        <v>88.529075622558594</v>
      </c>
      <c r="AB33" s="1">
        <v>45.395015716552734</v>
      </c>
      <c r="AC33" s="1">
        <v>0.94996792078018188</v>
      </c>
      <c r="AD33" s="1">
        <v>4.7162175178527832E-2</v>
      </c>
      <c r="AE33" s="1">
        <v>5.9803510084748268E-3</v>
      </c>
      <c r="AF33" s="1">
        <v>2.4052921682596207E-2</v>
      </c>
      <c r="AG33" s="1">
        <v>1.9556106999516487E-2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1.1042628568761486</v>
      </c>
      <c r="AP33">
        <f>(U33-T33)/(1000-U33)*AO33</f>
        <v>3.2236332167412604E-2</v>
      </c>
      <c r="AQ33">
        <f>(P33+273.15)</f>
        <v>302.31329574584959</v>
      </c>
      <c r="AR33">
        <f>(O33+273.15)</f>
        <v>304.64829292297361</v>
      </c>
      <c r="AS33">
        <f>(Y33*AK33+Z33*AL33)*AM33</f>
        <v>48.022826075043668</v>
      </c>
      <c r="AT33">
        <f>((AS33+0.00000010773*(AR33^4-AQ33^4))-AP33*44100)/(L33*0.92*2*29.3+0.00000043092*AQ33^3)</f>
        <v>-10.570393340953579</v>
      </c>
      <c r="AU33">
        <f>0.61365*EXP(17.502*J33/(240.97+J33))</f>
        <v>4.0599321831896988</v>
      </c>
      <c r="AV33">
        <f>AU33*1000/AA33</f>
        <v>45.859873207070564</v>
      </c>
      <c r="AW33">
        <f>(AV33-U33)</f>
        <v>13.016813667275642</v>
      </c>
      <c r="AX33">
        <f>IF(D33,P33,(O33+P33)/2)</f>
        <v>30.330794334411621</v>
      </c>
      <c r="AY33">
        <f>0.61365*EXP(17.502*AX33/(240.97+AX33))</f>
        <v>4.3420740399944675</v>
      </c>
      <c r="AZ33">
        <f>IF(AW33&lt;&gt;0,(1000-(AV33+U33)/2)/AW33*AP33,0)</f>
        <v>2.3790603459260606</v>
      </c>
      <c r="BA33">
        <f>U33*AA33/1000</f>
        <v>2.9075657016746992</v>
      </c>
      <c r="BB33">
        <f>(AY33-BA33)</f>
        <v>1.4345083383197683</v>
      </c>
      <c r="BC33">
        <f>1/(1.6/F33+1.37/N33)</f>
        <v>1.6160297632128602</v>
      </c>
      <c r="BD33">
        <f>G33*AA33*0.001</f>
        <v>33.989075856110034</v>
      </c>
      <c r="BE33">
        <f>G33/S33</f>
        <v>0.9834284681769111</v>
      </c>
      <c r="BF33">
        <f>(1-AP33*AA33/AU33/F33)*100</f>
        <v>86.875702507988677</v>
      </c>
      <c r="BG33">
        <f>(S33-E33/(N33/1.35))</f>
        <v>391.03969788992657</v>
      </c>
      <c r="BH33">
        <f>E33*BF33/100/BG33</f>
        <v>-4.5007365047730046E-3</v>
      </c>
    </row>
    <row r="34" spans="1:60" x14ac:dyDescent="0.35">
      <c r="A34" s="1" t="s">
        <v>0</v>
      </c>
      <c r="B34" s="1" t="s">
        <v>3909</v>
      </c>
      <c r="K34" s="1">
        <v>2.72</v>
      </c>
    </row>
    <row r="35" spans="1:60" x14ac:dyDescent="0.35">
      <c r="A35" s="1" t="s">
        <v>0</v>
      </c>
      <c r="B35" s="1" t="s">
        <v>3908</v>
      </c>
      <c r="K35" s="1">
        <v>2.72</v>
      </c>
    </row>
    <row r="36" spans="1:60" x14ac:dyDescent="0.35">
      <c r="A36" s="1">
        <v>7</v>
      </c>
      <c r="B36" s="1" t="s">
        <v>3907</v>
      </c>
      <c r="C36" s="1">
        <v>1556.0000020116568</v>
      </c>
      <c r="D36" s="1">
        <v>0</v>
      </c>
      <c r="E36">
        <f>(R36-S36*(1000-T36)/(1000-U36))*AO36</f>
        <v>-1.7731803102866914</v>
      </c>
      <c r="F36">
        <f>IF(AZ36&lt;&gt;0,1/(1/AZ36-1/N36),0)</f>
        <v>5.40611533079701</v>
      </c>
      <c r="G36">
        <f>((BC36-AP36/2)*S36-E36)/(BC36+AP36/2)</f>
        <v>383.59625308646372</v>
      </c>
      <c r="H36">
        <f>AP36*1000</f>
        <v>31.968947543021876</v>
      </c>
      <c r="I36">
        <f>(AU36-BA36)</f>
        <v>1.137196185908925</v>
      </c>
      <c r="J36">
        <f>(P36+AT36*D36)</f>
        <v>29.374172210693359</v>
      </c>
      <c r="K36" s="1"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31.549493789672852</v>
      </c>
      <c r="P36" s="1">
        <v>29.374172210693359</v>
      </c>
      <c r="Q36" s="1">
        <v>31.671344757080078</v>
      </c>
      <c r="R36" s="1">
        <v>399.81094360351563</v>
      </c>
      <c r="S36" s="1">
        <v>390.12265014648438</v>
      </c>
      <c r="T36" s="1">
        <v>5.6023564338684082</v>
      </c>
      <c r="U36" s="1">
        <v>33.58013916015625</v>
      </c>
      <c r="V36" s="1">
        <v>10.654148101806641</v>
      </c>
      <c r="W36" s="1">
        <v>63.8602294921875</v>
      </c>
      <c r="X36" s="1">
        <v>300.36532592773438</v>
      </c>
      <c r="Y36" s="1">
        <v>499.10684204101563</v>
      </c>
      <c r="Z36" s="1">
        <v>6.1741102486848831E-2</v>
      </c>
      <c r="AA36" s="1">
        <v>88.519020080566406</v>
      </c>
      <c r="AB36" s="1">
        <v>45.345829010009766</v>
      </c>
      <c r="AC36" s="1">
        <v>0.95693165063858032</v>
      </c>
      <c r="AD36" s="1">
        <v>5.3438298404216766E-2</v>
      </c>
      <c r="AE36" s="1">
        <v>7.8942514955997467E-3</v>
      </c>
      <c r="AF36" s="1">
        <v>1.9403012469410896E-2</v>
      </c>
      <c r="AG36" s="1">
        <v>1.8021032214164734E-2</v>
      </c>
      <c r="AH36" s="1">
        <v>0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1.1042842864990232</v>
      </c>
      <c r="AP36">
        <f>(U36-T36)/(1000-U36)*AO36</f>
        <v>3.1968947543021875E-2</v>
      </c>
      <c r="AQ36">
        <f>(P36+273.15)</f>
        <v>302.52417221069334</v>
      </c>
      <c r="AR36">
        <f>(O36+273.15)</f>
        <v>304.69949378967283</v>
      </c>
      <c r="AS36">
        <f>(Y36*AK36+Z36*AL36)*AM36</f>
        <v>79.857092941617339</v>
      </c>
      <c r="AT36">
        <f>((AS36+0.00000010773*(AR36^4-AQ36^4))-AP36*44100)/(L36*0.92*2*29.3+0.00000043092*AQ36^3)</f>
        <v>-10.240494289795212</v>
      </c>
      <c r="AU36">
        <f>0.61365*EXP(17.502*J36/(240.97+J36))</f>
        <v>4.1096771985350102</v>
      </c>
      <c r="AV36">
        <f>AU36*1000/AA36</f>
        <v>46.42705256784982</v>
      </c>
      <c r="AW36">
        <f>(AV36-U36)</f>
        <v>12.84691340769357</v>
      </c>
      <c r="AX36">
        <f>IF(D36,P36,(O36+P36)/2)</f>
        <v>30.461833000183105</v>
      </c>
      <c r="AY36">
        <f>0.61365*EXP(17.502*AX36/(240.97+AX36))</f>
        <v>4.3747829567904812</v>
      </c>
      <c r="AZ36">
        <f>IF(AW36&lt;&gt;0,(1000-(AV36+U36)/2)/AW36*AP36,0)</f>
        <v>2.3889064798190431</v>
      </c>
      <c r="BA36">
        <f>U36*AA36/1000</f>
        <v>2.9724810126260852</v>
      </c>
      <c r="BB36">
        <f>(AY36-BA36)</f>
        <v>1.402301944164396</v>
      </c>
      <c r="BC36">
        <f>1/(1.6/F36+1.37/N36)</f>
        <v>1.623301357170104</v>
      </c>
      <c r="BD36">
        <f>G36*AA36*0.001</f>
        <v>33.955564429790712</v>
      </c>
      <c r="BE36">
        <f>G36/S36</f>
        <v>0.98327090965477115</v>
      </c>
      <c r="BF36">
        <f>(1-AP36*AA36/AU36/F36)*100</f>
        <v>87.262860089990752</v>
      </c>
      <c r="BG36">
        <f>(S36-E36/(N36/1.35))</f>
        <v>390.68190219918171</v>
      </c>
      <c r="BH36">
        <f>E36*BF36/100/BG36</f>
        <v>-3.9605823679026318E-3</v>
      </c>
    </row>
    <row r="37" spans="1:60" x14ac:dyDescent="0.35">
      <c r="A37" s="1" t="s">
        <v>0</v>
      </c>
      <c r="B37" s="1" t="s">
        <v>3906</v>
      </c>
      <c r="K37" s="1">
        <v>2.72</v>
      </c>
    </row>
    <row r="38" spans="1:60" x14ac:dyDescent="0.35">
      <c r="A38" s="1" t="s">
        <v>0</v>
      </c>
      <c r="B38" s="1" t="s">
        <v>3905</v>
      </c>
      <c r="K38" s="1">
        <v>2.72</v>
      </c>
    </row>
    <row r="39" spans="1:60" x14ac:dyDescent="0.35">
      <c r="A39" s="1">
        <v>8</v>
      </c>
      <c r="B39" s="1" t="s">
        <v>3904</v>
      </c>
      <c r="C39" s="1">
        <v>1762.5000020004809</v>
      </c>
      <c r="D39" s="1">
        <v>0</v>
      </c>
      <c r="E39">
        <f>(R39-S39*(1000-T39)/(1000-U39))*AO39</f>
        <v>-0.96986114048190331</v>
      </c>
      <c r="F39">
        <f>IF(AZ39&lt;&gt;0,1/(1/AZ39-1/N39),0)</f>
        <v>5.5878289825316276</v>
      </c>
      <c r="G39">
        <f>((BC39-AP39/2)*S39-E39)/(BC39+AP39/2)</f>
        <v>382.69844123837265</v>
      </c>
      <c r="H39">
        <f>AP39*1000</f>
        <v>31.925142170361486</v>
      </c>
      <c r="I39">
        <f>(AU39-BA39)</f>
        <v>1.1183203544949278</v>
      </c>
      <c r="J39">
        <f>(P39+AT39*D39)</f>
        <v>29.628654479980469</v>
      </c>
      <c r="K39" s="1"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31.616601943969727</v>
      </c>
      <c r="P39" s="1">
        <v>29.628654479980469</v>
      </c>
      <c r="Q39" s="1">
        <v>31.723590850830078</v>
      </c>
      <c r="R39" s="1">
        <v>399.97232055664063</v>
      </c>
      <c r="S39" s="1">
        <v>389.58584594726563</v>
      </c>
      <c r="T39" s="1">
        <v>6.5637297630310059</v>
      </c>
      <c r="U39" s="1">
        <v>34.481731414794922</v>
      </c>
      <c r="V39" s="1">
        <v>12.434160232543945</v>
      </c>
      <c r="W39" s="1">
        <v>65.321296691894531</v>
      </c>
      <c r="X39" s="1">
        <v>300.31561279296875</v>
      </c>
      <c r="Y39" s="1">
        <v>748.96435546875</v>
      </c>
      <c r="Z39" s="1">
        <v>0.18407560884952545</v>
      </c>
      <c r="AA39" s="1">
        <v>88.513397216796875</v>
      </c>
      <c r="AB39" s="1">
        <v>45.353759765625</v>
      </c>
      <c r="AC39" s="1">
        <v>0.96544206142425537</v>
      </c>
      <c r="AD39" s="1">
        <v>5.1522392779588699E-2</v>
      </c>
      <c r="AE39" s="1">
        <v>7.7834790572524071E-3</v>
      </c>
      <c r="AF39" s="1">
        <v>2.0170930773019791E-2</v>
      </c>
      <c r="AG39" s="1">
        <v>2.1131414920091629E-2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1.1041015176212083</v>
      </c>
      <c r="AP39">
        <f>(U39-T39)/(1000-U39)*AO39</f>
        <v>3.1925142170361485E-2</v>
      </c>
      <c r="AQ39">
        <f>(P39+273.15)</f>
        <v>302.77865447998045</v>
      </c>
      <c r="AR39">
        <f>(O39+273.15)</f>
        <v>304.7666019439697</v>
      </c>
      <c r="AS39">
        <f>(Y39*AK39+Z39*AL39)*AM39</f>
        <v>119.83429419649474</v>
      </c>
      <c r="AT39">
        <f>((AS39+0.00000010773*(AR39^4-AQ39^4))-AP39*44100)/(L39*0.92*2*29.3+0.00000043092*AQ39^3)</f>
        <v>-9.926412378276023</v>
      </c>
      <c r="AU39">
        <f>0.61365*EXP(17.502*J39/(240.97+J39))</f>
        <v>4.1704155439355741</v>
      </c>
      <c r="AV39">
        <f>AU39*1000/AA39</f>
        <v>47.116206981875614</v>
      </c>
      <c r="AW39">
        <f>(AV39-U39)</f>
        <v>12.634475567080692</v>
      </c>
      <c r="AX39">
        <f>IF(D39,P39,(O39+P39)/2)</f>
        <v>30.622628211975098</v>
      </c>
      <c r="AY39">
        <f>0.61365*EXP(17.502*AX39/(240.97+AX39))</f>
        <v>4.4152126655086636</v>
      </c>
      <c r="AZ39">
        <f>IF(AW39&lt;&gt;0,(1000-(AV39+U39)/2)/AW39*AP39,0)</f>
        <v>2.4237356838211896</v>
      </c>
      <c r="BA39">
        <f>U39*AA39/1000</f>
        <v>3.0520951894406463</v>
      </c>
      <c r="BB39">
        <f>(AY39-BA39)</f>
        <v>1.3631174760680174</v>
      </c>
      <c r="BC39">
        <f>1/(1.6/F39+1.37/N39)</f>
        <v>1.6490655292873604</v>
      </c>
      <c r="BD39">
        <f>G39*AA39*0.001</f>
        <v>33.873939143581076</v>
      </c>
      <c r="BE39">
        <f>G39/S39</f>
        <v>0.98232121423162466</v>
      </c>
      <c r="BF39">
        <f>(1-AP39*AA39/AU39/F39)*100</f>
        <v>87.873948368809479</v>
      </c>
      <c r="BG39">
        <f>(S39-E39/(N39/1.35))</f>
        <v>389.8917352189315</v>
      </c>
      <c r="BH39">
        <f>E39*BF39/100/BG39</f>
        <v>-2.1858767469324714E-3</v>
      </c>
    </row>
    <row r="40" spans="1:60" x14ac:dyDescent="0.35">
      <c r="A40" s="1" t="s">
        <v>0</v>
      </c>
      <c r="B40" s="1" t="s">
        <v>3903</v>
      </c>
      <c r="K40" s="1">
        <v>2.72</v>
      </c>
    </row>
    <row r="41" spans="1:60" x14ac:dyDescent="0.35">
      <c r="A41" s="1" t="s">
        <v>0</v>
      </c>
      <c r="B41" s="1" t="s">
        <v>3902</v>
      </c>
      <c r="K41" s="1">
        <v>2.72</v>
      </c>
    </row>
    <row r="42" spans="1:60" x14ac:dyDescent="0.35">
      <c r="A42" s="1">
        <v>9</v>
      </c>
      <c r="B42" s="1" t="s">
        <v>3901</v>
      </c>
      <c r="C42" s="1">
        <v>1969.0000020116568</v>
      </c>
      <c r="D42" s="1">
        <v>0</v>
      </c>
      <c r="E42">
        <f>(R42-S42*(1000-T42)/(1000-U42))*AO42</f>
        <v>-0.72439608456599724</v>
      </c>
      <c r="F42">
        <f>IF(AZ42&lt;&gt;0,1/(1/AZ42-1/N42),0)</f>
        <v>5.7423159016464318</v>
      </c>
      <c r="G42">
        <f>((BC42-AP42/2)*S42-E42)/(BC42+AP42/2)</f>
        <v>382.472468620629</v>
      </c>
      <c r="H42">
        <f>AP42*1000</f>
        <v>31.962836078690415</v>
      </c>
      <c r="I42">
        <f>(AU42-BA42)</f>
        <v>1.1055642567602817</v>
      </c>
      <c r="J42">
        <f>(P42+AT42*D42)</f>
        <v>29.919818878173828</v>
      </c>
      <c r="K42" s="1"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31.700180053710938</v>
      </c>
      <c r="P42" s="1">
        <v>29.919818878173828</v>
      </c>
      <c r="Q42" s="1">
        <v>31.791389465332031</v>
      </c>
      <c r="R42" s="1">
        <v>400.0404052734375</v>
      </c>
      <c r="S42" s="1">
        <v>389.42434692382813</v>
      </c>
      <c r="T42" s="1">
        <v>7.5019302368164063</v>
      </c>
      <c r="U42" s="1">
        <v>35.422088623046875</v>
      </c>
      <c r="V42" s="1">
        <v>14.144105911254883</v>
      </c>
      <c r="W42" s="1">
        <v>66.784652709960938</v>
      </c>
      <c r="X42" s="1">
        <v>300.35415649414063</v>
      </c>
      <c r="Y42" s="1">
        <v>1000.0101318359375</v>
      </c>
      <c r="Z42" s="1">
        <v>8.0034568905830383E-2</v>
      </c>
      <c r="AA42" s="1">
        <v>88.512657165527344</v>
      </c>
      <c r="AB42" s="1">
        <v>45.447395324707031</v>
      </c>
      <c r="AC42" s="1">
        <v>0.96906429529190063</v>
      </c>
      <c r="AD42" s="1">
        <v>5.9447910636663437E-2</v>
      </c>
      <c r="AE42" s="1">
        <v>1.0233211331069469E-2</v>
      </c>
      <c r="AF42" s="1">
        <v>4.1617386043071747E-2</v>
      </c>
      <c r="AG42" s="1">
        <v>2.6370268315076828E-2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1.1042432224049286</v>
      </c>
      <c r="AP42">
        <f>(U42-T42)/(1000-U42)*AO42</f>
        <v>3.1962836078690417E-2</v>
      </c>
      <c r="AQ42">
        <f>(P42+273.15)</f>
        <v>303.06981887817381</v>
      </c>
      <c r="AR42">
        <f>(O42+273.15)</f>
        <v>304.85018005371091</v>
      </c>
      <c r="AS42">
        <f>(Y42*AK42+Z42*AL42)*AM42</f>
        <v>160.00161751743508</v>
      </c>
      <c r="AT42">
        <f>((AS42+0.00000010773*(AR42^4-AQ42^4))-AP42*44100)/(L42*0.92*2*29.3+0.00000043092*AQ42^3)</f>
        <v>-9.640801928935522</v>
      </c>
      <c r="AU42">
        <f>0.61365*EXP(17.502*J42/(240.97+J42))</f>
        <v>4.2408674431389564</v>
      </c>
      <c r="AV42">
        <f>AU42*1000/AA42</f>
        <v>47.912553740287322</v>
      </c>
      <c r="AW42">
        <f>(AV42-U42)</f>
        <v>12.490465117240447</v>
      </c>
      <c r="AX42">
        <f>IF(D42,P42,(O42+P42)/2)</f>
        <v>30.809999465942383</v>
      </c>
      <c r="AY42">
        <f>0.61365*EXP(17.502*AX42/(240.97+AX42))</f>
        <v>4.4627348701095517</v>
      </c>
      <c r="AZ42">
        <f>IF(AW42&lt;&gt;0,(1000-(AV42+U42)/2)/AW42*AP42,0)</f>
        <v>2.4523530576650012</v>
      </c>
      <c r="BA42">
        <f>U42*AA42/1000</f>
        <v>3.1353031863786747</v>
      </c>
      <c r="BB42">
        <f>(AY42-BA42)</f>
        <v>1.3274316837308771</v>
      </c>
      <c r="BC42">
        <f>1/(1.6/F42+1.37/N42)</f>
        <v>1.6702837853973727</v>
      </c>
      <c r="BD42">
        <f>G42*AA42*0.001</f>
        <v>33.85365449027065</v>
      </c>
      <c r="BE42">
        <f>G42/S42</f>
        <v>0.98214832134119512</v>
      </c>
      <c r="BF42">
        <f>(1-AP42*AA42/AU42/F42)*100</f>
        <v>88.382600945553264</v>
      </c>
      <c r="BG42">
        <f>(S42-E42/(N42/1.35))</f>
        <v>389.65281776512342</v>
      </c>
      <c r="BH42">
        <f>E42*BF42/100/BG42</f>
        <v>-1.6431039928295975E-3</v>
      </c>
    </row>
    <row r="43" spans="1:60" x14ac:dyDescent="0.35">
      <c r="A43" s="1" t="s">
        <v>0</v>
      </c>
      <c r="B43" s="1" t="s">
        <v>3900</v>
      </c>
      <c r="K43" s="1">
        <v>2.72</v>
      </c>
    </row>
    <row r="44" spans="1:60" x14ac:dyDescent="0.35">
      <c r="A44" s="1" t="s">
        <v>0</v>
      </c>
      <c r="B44" s="1" t="s">
        <v>3899</v>
      </c>
      <c r="K44" s="1">
        <v>2.72</v>
      </c>
    </row>
    <row r="45" spans="1:60" x14ac:dyDescent="0.35">
      <c r="A45" s="1">
        <v>10</v>
      </c>
      <c r="B45" s="1" t="s">
        <v>3898</v>
      </c>
      <c r="C45" s="1">
        <v>2175.5000020004809</v>
      </c>
      <c r="D45" s="1">
        <v>0</v>
      </c>
      <c r="E45">
        <f>(R45-S45*(1000-T45)/(1000-U45))*AO45</f>
        <v>-0.8594642744258193</v>
      </c>
      <c r="F45">
        <f>IF(AZ45&lt;&gt;0,1/(1/AZ45-1/N45),0)</f>
        <v>5.915683404427079</v>
      </c>
      <c r="G45">
        <f>((BC45-AP45/2)*S45-E45)/(BC45+AP45/2)</f>
        <v>382.67237604443216</v>
      </c>
      <c r="H45">
        <f>AP45*1000</f>
        <v>32.069538978844669</v>
      </c>
      <c r="I45">
        <f>(AU45-BA45)</f>
        <v>1.0942743554729986</v>
      </c>
      <c r="J45">
        <f>(P45+AT45*D45)</f>
        <v>30.228506088256836</v>
      </c>
      <c r="K45" s="1"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31.805065155029297</v>
      </c>
      <c r="P45" s="1">
        <v>30.228506088256836</v>
      </c>
      <c r="Q45" s="1">
        <v>31.877719879150391</v>
      </c>
      <c r="R45" s="1">
        <v>400.0096435546875</v>
      </c>
      <c r="S45" s="1">
        <v>389.47637939453125</v>
      </c>
      <c r="T45" s="1">
        <v>8.4219589233398438</v>
      </c>
      <c r="U45" s="1">
        <v>36.40771484375</v>
      </c>
      <c r="V45" s="1">
        <v>15.783942222595215</v>
      </c>
      <c r="W45" s="1">
        <v>68.233207702636719</v>
      </c>
      <c r="X45" s="1">
        <v>300.34326171875</v>
      </c>
      <c r="Y45" s="1">
        <v>1250.064208984375</v>
      </c>
      <c r="Z45" s="1">
        <v>0.10175758600234985</v>
      </c>
      <c r="AA45" s="1">
        <v>88.509140014648438</v>
      </c>
      <c r="AB45" s="1">
        <v>45.522972106933594</v>
      </c>
      <c r="AC45" s="1">
        <v>0.97113299369812012</v>
      </c>
      <c r="AD45" s="1">
        <v>3.2051447778940201E-2</v>
      </c>
      <c r="AE45" s="1">
        <v>7.3301903903484344E-3</v>
      </c>
      <c r="AF45" s="1">
        <v>4.5155495405197144E-2</v>
      </c>
      <c r="AG45" s="1">
        <v>2.2118415683507919E-2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1.1042031680836395</v>
      </c>
      <c r="AP45">
        <f>(U45-T45)/(1000-U45)*AO45</f>
        <v>3.2069538978844667E-2</v>
      </c>
      <c r="AQ45">
        <f>(P45+273.15)</f>
        <v>303.37850608825681</v>
      </c>
      <c r="AR45">
        <f>(O45+273.15)</f>
        <v>304.95506515502927</v>
      </c>
      <c r="AS45">
        <f>(Y45*AK45+Z45*AL45)*AM45</f>
        <v>200.01026896692201</v>
      </c>
      <c r="AT45">
        <f>((AS45+0.00000010773*(AR45^4-AQ45^4))-AP45*44100)/(L45*0.92*2*29.3+0.00000043092*AQ45^3)</f>
        <v>-9.3800025161499772</v>
      </c>
      <c r="AU45">
        <f>0.61365*EXP(17.502*J45/(240.97+J45))</f>
        <v>4.3166898861918614</v>
      </c>
      <c r="AV45">
        <f>AU45*1000/AA45</f>
        <v>48.771119971083678</v>
      </c>
      <c r="AW45">
        <f>(AV45-U45)</f>
        <v>12.363405127333678</v>
      </c>
      <c r="AX45">
        <f>IF(D45,P45,(O45+P45)/2)</f>
        <v>31.016785621643066</v>
      </c>
      <c r="AY45">
        <f>0.61365*EXP(17.502*AX45/(240.97+AX45))</f>
        <v>4.5156978384698911</v>
      </c>
      <c r="AZ45">
        <f>IF(AW45&lt;&gt;0,(1000-(AV45+U45)/2)/AW45*AP45,0)</f>
        <v>2.4834352414230776</v>
      </c>
      <c r="BA45">
        <f>U45*AA45/1000</f>
        <v>3.2224155307188629</v>
      </c>
      <c r="BB45">
        <f>(AY45-BA45)</f>
        <v>1.2932823077510283</v>
      </c>
      <c r="BC45">
        <f>1/(1.6/F45+1.37/N45)</f>
        <v>1.6933799761304451</v>
      </c>
      <c r="BD45">
        <f>G45*AA45*0.001</f>
        <v>33.87000291105484</v>
      </c>
      <c r="BE45">
        <f>G45/S45</f>
        <v>0.98253038255958836</v>
      </c>
      <c r="BF45">
        <f>(1-AP45*AA45/AU45/F45)*100</f>
        <v>88.884600801715933</v>
      </c>
      <c r="BG45">
        <f>(S45-E45/(N45/1.35))</f>
        <v>389.74745005604507</v>
      </c>
      <c r="BH45">
        <f>E45*BF45/100/BG45</f>
        <v>-1.9600677034497639E-3</v>
      </c>
    </row>
    <row r="46" spans="1:60" x14ac:dyDescent="0.35">
      <c r="A46" s="1" t="s">
        <v>0</v>
      </c>
      <c r="B46" s="1" t="s">
        <v>3897</v>
      </c>
      <c r="K46" s="1">
        <v>2.72</v>
      </c>
    </row>
    <row r="47" spans="1:60" x14ac:dyDescent="0.35">
      <c r="A47" s="1" t="s">
        <v>0</v>
      </c>
      <c r="B47" s="1" t="s">
        <v>3896</v>
      </c>
      <c r="K47" s="1">
        <v>2.72</v>
      </c>
    </row>
    <row r="48" spans="1:60" x14ac:dyDescent="0.35">
      <c r="A48" s="1">
        <v>11</v>
      </c>
      <c r="B48" s="1" t="s">
        <v>3895</v>
      </c>
      <c r="C48" s="1">
        <v>2383.000001989305</v>
      </c>
      <c r="D48" s="1">
        <v>0</v>
      </c>
      <c r="E48">
        <f>(R48-S48*(1000-T48)/(1000-U48))*AO48</f>
        <v>-0.97870643445855865</v>
      </c>
      <c r="F48">
        <f>IF(AZ48&lt;&gt;0,1/(1/AZ48-1/N48),0)</f>
        <v>6.4264612093922775</v>
      </c>
      <c r="G48">
        <f>((BC48-AP48/2)*S48-E48)/(BC48+AP48/2)</f>
        <v>382.96885577719394</v>
      </c>
      <c r="H48">
        <f>AP48*1000</f>
        <v>32.554723734714536</v>
      </c>
      <c r="I48">
        <f>(AU48-BA48)</f>
        <v>1.0723937884934838</v>
      </c>
      <c r="J48">
        <f>(P48+AT48*D48)</f>
        <v>30.59869384765625</v>
      </c>
      <c r="K48" s="1"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31.937271118164063</v>
      </c>
      <c r="P48" s="1">
        <v>30.59869384765625</v>
      </c>
      <c r="Q48" s="1">
        <v>31.984216690063477</v>
      </c>
      <c r="R48" s="1">
        <v>400.16619873046875</v>
      </c>
      <c r="S48" s="1">
        <v>389.5675048828125</v>
      </c>
      <c r="T48" s="1">
        <v>9.3319740295410156</v>
      </c>
      <c r="U48" s="1">
        <v>37.701896667480469</v>
      </c>
      <c r="V48" s="1">
        <v>17.35798454284668</v>
      </c>
      <c r="W48" s="1">
        <v>70.127601623535156</v>
      </c>
      <c r="X48" s="1">
        <v>300.35467529296875</v>
      </c>
      <c r="Y48" s="1">
        <v>1600.9287109375</v>
      </c>
      <c r="Z48" s="1">
        <v>5.8311730623245239E-2</v>
      </c>
      <c r="AA48" s="1">
        <v>88.504310607910156</v>
      </c>
      <c r="AB48" s="1">
        <v>45.460746765136719</v>
      </c>
      <c r="AC48" s="1">
        <v>0.97272294759750366</v>
      </c>
      <c r="AD48" s="1">
        <v>8.0417230725288391E-2</v>
      </c>
      <c r="AE48" s="1">
        <v>1.3247217983007431E-2</v>
      </c>
      <c r="AF48" s="1">
        <v>4.1194282472133636E-2</v>
      </c>
      <c r="AG48" s="1">
        <v>2.4176694452762604E-2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1.1042451297535614</v>
      </c>
      <c r="AP48">
        <f>(U48-T48)/(1000-U48)*AO48</f>
        <v>3.2554723734714533E-2</v>
      </c>
      <c r="AQ48">
        <f>(P48+273.15)</f>
        <v>303.74869384765623</v>
      </c>
      <c r="AR48">
        <f>(O48+273.15)</f>
        <v>305.08727111816404</v>
      </c>
      <c r="AS48">
        <f>(Y48*AK48+Z48*AL48)*AM48</f>
        <v>256.14858802463277</v>
      </c>
      <c r="AT48">
        <f>((AS48+0.00000010773*(AR48^4-AQ48^4))-AP48*44100)/(L48*0.92*2*29.3+0.00000043092*AQ48^3)</f>
        <v>-9.1265089268088087</v>
      </c>
      <c r="AU48">
        <f>0.61365*EXP(17.502*J48/(240.97+J48))</f>
        <v>4.4091741616595082</v>
      </c>
      <c r="AV48">
        <f>AU48*1000/AA48</f>
        <v>49.818750424405138</v>
      </c>
      <c r="AW48">
        <f>(AV48-U48)</f>
        <v>12.116853756924669</v>
      </c>
      <c r="AX48">
        <f>IF(D48,P48,(O48+P48)/2)</f>
        <v>31.267982482910156</v>
      </c>
      <c r="AY48">
        <f>0.61365*EXP(17.502*AX48/(240.97+AX48))</f>
        <v>4.580771281963341</v>
      </c>
      <c r="AZ48">
        <f>IF(AW48&lt;&gt;0,(1000-(AV48+U48)/2)/AW48*AP48,0)</f>
        <v>2.5691585551524931</v>
      </c>
      <c r="BA48">
        <f>U48*AA48/1000</f>
        <v>3.3367803731660244</v>
      </c>
      <c r="BB48">
        <f>(AY48-BA48)</f>
        <v>1.2439909087973167</v>
      </c>
      <c r="BC48">
        <f>1/(1.6/F48+1.37/N48)</f>
        <v>1.7573517364064466</v>
      </c>
      <c r="BD48">
        <f>G48*AA48*0.001</f>
        <v>33.894394564860718</v>
      </c>
      <c r="BE48">
        <f>G48/S48</f>
        <v>0.98306160287264321</v>
      </c>
      <c r="BF48">
        <f>(1-AP48*AA48/AU48/F48)*100</f>
        <v>89.831677929385478</v>
      </c>
      <c r="BG48">
        <f>(S48-E48/(N48/1.35))</f>
        <v>389.87618391521761</v>
      </c>
      <c r="BH48">
        <f>E48*BF48/100/BG48</f>
        <v>-2.2550451870334627E-3</v>
      </c>
    </row>
    <row r="49" spans="1:60" x14ac:dyDescent="0.35">
      <c r="A49" s="1" t="s">
        <v>0</v>
      </c>
      <c r="B49" s="1" t="s">
        <v>3894</v>
      </c>
      <c r="K49" s="1">
        <v>2.72</v>
      </c>
    </row>
    <row r="50" spans="1:60" x14ac:dyDescent="0.35">
      <c r="A50" s="1" t="s">
        <v>0</v>
      </c>
      <c r="B50" s="1" t="s">
        <v>3889</v>
      </c>
      <c r="K50" s="1">
        <v>2.72</v>
      </c>
    </row>
    <row r="51" spans="1:60" x14ac:dyDescent="0.35">
      <c r="A51" s="1">
        <v>12</v>
      </c>
      <c r="B51" s="1" t="s">
        <v>3893</v>
      </c>
      <c r="C51" s="1">
        <v>2590.5000019781291</v>
      </c>
      <c r="D51" s="1">
        <v>0</v>
      </c>
      <c r="E51">
        <f>(R51-S51*(1000-T51)/(1000-U51))*AO51</f>
        <v>-1.4284250538042966</v>
      </c>
      <c r="F51">
        <f>IF(AZ51&lt;&gt;0,1/(1/AZ51-1/N51),0)</f>
        <v>7.2804839767498191</v>
      </c>
      <c r="G51">
        <f>((BC51-AP51/2)*S51-E51)/(BC51+AP51/2)</f>
        <v>383.28305478816424</v>
      </c>
      <c r="H51">
        <f>AP51*1000</f>
        <v>33.32442390132713</v>
      </c>
      <c r="I51">
        <f>(AU51-BA51)</f>
        <v>1.0447467037028049</v>
      </c>
      <c r="J51">
        <f>(P51+AT51*D51)</f>
        <v>31.016239166259766</v>
      </c>
      <c r="K51" s="1"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32.086910247802734</v>
      </c>
      <c r="P51" s="1">
        <v>31.016239166259766</v>
      </c>
      <c r="Q51" s="1">
        <v>32.105899810791016</v>
      </c>
      <c r="R51" s="1">
        <v>399.92385864257813</v>
      </c>
      <c r="S51" s="1">
        <v>389.462646484375</v>
      </c>
      <c r="T51" s="1">
        <v>10.218777656555176</v>
      </c>
      <c r="U51" s="1">
        <v>39.217605590820313</v>
      </c>
      <c r="V51" s="1">
        <v>18.846561431884766</v>
      </c>
      <c r="W51" s="1">
        <v>72.329299926757813</v>
      </c>
      <c r="X51" s="1">
        <v>300.31439208984375</v>
      </c>
      <c r="Y51" s="1">
        <v>1999.6617431640625</v>
      </c>
      <c r="Z51" s="1">
        <v>0.14291858673095703</v>
      </c>
      <c r="AA51" s="1">
        <v>88.501335144042969</v>
      </c>
      <c r="AB51" s="1">
        <v>45.557888031005859</v>
      </c>
      <c r="AC51" s="1">
        <v>0.96953541040420532</v>
      </c>
      <c r="AD51" s="1">
        <v>4.7666691243648529E-2</v>
      </c>
      <c r="AE51" s="1">
        <v>1.0825369507074356E-2</v>
      </c>
      <c r="AF51" s="1">
        <v>5.6827504187822342E-2</v>
      </c>
      <c r="AG51" s="1">
        <v>2.3256491869688034E-2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1.1040970297420725</v>
      </c>
      <c r="AP51">
        <f>(U51-T51)/(1000-U51)*AO51</f>
        <v>3.332442390132713E-2</v>
      </c>
      <c r="AQ51">
        <f>(P51+273.15)</f>
        <v>304.16623916625974</v>
      </c>
      <c r="AR51">
        <f>(O51+273.15)</f>
        <v>305.23691024780271</v>
      </c>
      <c r="AS51">
        <f>(Y51*AK51+Z51*AL51)*AM51</f>
        <v>319.94587175490233</v>
      </c>
      <c r="AT51">
        <f>((AS51+0.00000010773*(AR51^4-AQ51^4))-AP51*44100)/(L51*0.92*2*29.3+0.00000043092*AQ51^3)</f>
        <v>-8.9140645462834307</v>
      </c>
      <c r="AU51">
        <f>0.61365*EXP(17.502*J51/(240.97+J51))</f>
        <v>4.5155571596428867</v>
      </c>
      <c r="AV51">
        <f>AU51*1000/AA51</f>
        <v>51.022474997619611</v>
      </c>
      <c r="AW51">
        <f>(AV51-U51)</f>
        <v>11.804869406799298</v>
      </c>
      <c r="AX51">
        <f>IF(D51,P51,(O51+P51)/2)</f>
        <v>31.55157470703125</v>
      </c>
      <c r="AY51">
        <f>0.61365*EXP(17.502*AX51/(240.97+AX51))</f>
        <v>4.6552169338712659</v>
      </c>
      <c r="AZ51">
        <f>IF(AW51&lt;&gt;0,(1000-(AV51+U51)/2)/AW51*AP51,0)</f>
        <v>2.6955676895323903</v>
      </c>
      <c r="BA51">
        <f>U51*AA51/1000</f>
        <v>3.4708104559400819</v>
      </c>
      <c r="BB51">
        <f>(AY51-BA51)</f>
        <v>1.184406477931184</v>
      </c>
      <c r="BC51">
        <f>1/(1.6/F51+1.37/N51)</f>
        <v>1.8524245884695403</v>
      </c>
      <c r="BD51">
        <f>G51*AA51*0.001</f>
        <v>33.921062086839903</v>
      </c>
      <c r="BE51">
        <f>G51/S51</f>
        <v>0.98413303110839234</v>
      </c>
      <c r="BF51">
        <f>(1-AP51*AA51/AU51/F51)*100</f>
        <v>91.028999552848333</v>
      </c>
      <c r="BG51">
        <f>(S51-E51/(N51/1.35))</f>
        <v>389.91316448236427</v>
      </c>
      <c r="BH51">
        <f>E51*BF51/100/BG51</f>
        <v>-3.3347964477334242E-3</v>
      </c>
    </row>
    <row r="52" spans="1:60" x14ac:dyDescent="0.35">
      <c r="A52" s="1" t="s">
        <v>0</v>
      </c>
      <c r="B52" s="1" t="s">
        <v>3892</v>
      </c>
      <c r="K52" s="1">
        <v>2.4616000000000002</v>
      </c>
    </row>
    <row r="53" spans="1:60" x14ac:dyDescent="0.35">
      <c r="A53" s="1" t="s">
        <v>0</v>
      </c>
      <c r="B53" s="1" t="s">
        <v>3891</v>
      </c>
    </row>
    <row r="54" spans="1:60" x14ac:dyDescent="0.35">
      <c r="A54" s="1" t="s">
        <v>0</v>
      </c>
      <c r="B54" s="1" t="s">
        <v>3890</v>
      </c>
    </row>
    <row r="55" spans="1:60" x14ac:dyDescent="0.35">
      <c r="A55" s="1" t="s">
        <v>0</v>
      </c>
      <c r="B55" s="1" t="s">
        <v>3889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B6E6EF-6818-4E80-81CB-7283F0070EED}">
  <dimension ref="A1:BD55"/>
  <sheetViews>
    <sheetView zoomScale="47" workbookViewId="0">
      <selection activeCell="K18" sqref="K18:K51"/>
    </sheetView>
  </sheetViews>
  <sheetFormatPr defaultRowHeight="14.5" x14ac:dyDescent="0.35"/>
  <sheetData>
    <row r="1" spans="1:56" x14ac:dyDescent="0.35">
      <c r="A1" s="1" t="s">
        <v>70</v>
      </c>
    </row>
    <row r="2" spans="1:56" x14ac:dyDescent="0.35">
      <c r="A2" s="1" t="s">
        <v>4336</v>
      </c>
    </row>
    <row r="3" spans="1:56" x14ac:dyDescent="0.35">
      <c r="A3" s="1" t="s">
        <v>69</v>
      </c>
      <c r="B3" s="1" t="s">
        <v>624</v>
      </c>
    </row>
    <row r="4" spans="1:56" x14ac:dyDescent="0.35">
      <c r="A4" s="1" t="s">
        <v>67</v>
      </c>
      <c r="B4" s="1" t="s">
        <v>66</v>
      </c>
      <c r="C4" s="1">
        <v>1</v>
      </c>
      <c r="D4" s="1">
        <v>0.15999999642372131</v>
      </c>
    </row>
    <row r="5" spans="1:56" x14ac:dyDescent="0.35">
      <c r="A5" s="1" t="s">
        <v>65</v>
      </c>
      <c r="B5" s="1">
        <v>4</v>
      </c>
    </row>
    <row r="6" spans="1:56" x14ac:dyDescent="0.35">
      <c r="A6" s="1" t="s">
        <v>64</v>
      </c>
      <c r="B6" s="1" t="s">
        <v>623</v>
      </c>
    </row>
    <row r="7" spans="1:56" x14ac:dyDescent="0.35">
      <c r="A7" s="1" t="s">
        <v>0</v>
      </c>
      <c r="B7" s="1" t="s">
        <v>62</v>
      </c>
    </row>
    <row r="9" spans="1:56" x14ac:dyDescent="0.35">
      <c r="A9" s="1" t="s">
        <v>61</v>
      </c>
      <c r="B9" s="1" t="s">
        <v>60</v>
      </c>
      <c r="C9" s="1" t="s">
        <v>59</v>
      </c>
      <c r="D9" s="1" t="s">
        <v>58</v>
      </c>
      <c r="E9" s="1" t="s">
        <v>57</v>
      </c>
      <c r="F9" s="1" t="s">
        <v>56</v>
      </c>
      <c r="G9" s="1" t="s">
        <v>55</v>
      </c>
      <c r="H9" s="1" t="s">
        <v>54</v>
      </c>
      <c r="I9" s="1" t="s">
        <v>53</v>
      </c>
      <c r="J9" s="1" t="s">
        <v>52</v>
      </c>
      <c r="K9" s="1" t="s">
        <v>51</v>
      </c>
      <c r="L9" s="1" t="s">
        <v>50</v>
      </c>
      <c r="M9" s="1" t="s">
        <v>49</v>
      </c>
      <c r="N9" s="1" t="s">
        <v>48</v>
      </c>
      <c r="O9" s="1" t="s">
        <v>47</v>
      </c>
      <c r="P9" s="1" t="s">
        <v>46</v>
      </c>
      <c r="Q9" s="1" t="s">
        <v>45</v>
      </c>
      <c r="R9" s="1" t="s">
        <v>44</v>
      </c>
      <c r="S9" s="1" t="s">
        <v>43</v>
      </c>
      <c r="T9" s="1" t="s">
        <v>42</v>
      </c>
      <c r="U9" s="1" t="s">
        <v>41</v>
      </c>
      <c r="V9" s="1" t="s">
        <v>40</v>
      </c>
      <c r="W9" s="1" t="s">
        <v>39</v>
      </c>
      <c r="X9" s="1" t="s">
        <v>38</v>
      </c>
      <c r="Y9" s="1" t="s">
        <v>37</v>
      </c>
      <c r="Z9" s="1" t="s">
        <v>36</v>
      </c>
      <c r="AA9" s="1" t="s">
        <v>35</v>
      </c>
      <c r="AB9" s="1" t="s">
        <v>34</v>
      </c>
      <c r="AC9" s="1" t="s">
        <v>33</v>
      </c>
      <c r="AD9" s="1" t="s">
        <v>32</v>
      </c>
      <c r="AE9" s="1" t="s">
        <v>31</v>
      </c>
      <c r="AF9" s="1" t="s">
        <v>30</v>
      </c>
      <c r="AG9" s="1" t="s">
        <v>29</v>
      </c>
      <c r="AH9" s="1" t="s">
        <v>28</v>
      </c>
      <c r="AI9" s="1" t="s">
        <v>27</v>
      </c>
      <c r="AJ9" s="1" t="s">
        <v>26</v>
      </c>
      <c r="AK9" s="1" t="s">
        <v>25</v>
      </c>
      <c r="AL9" s="1" t="s">
        <v>24</v>
      </c>
      <c r="AM9" s="1" t="s">
        <v>23</v>
      </c>
      <c r="AN9" s="1" t="s">
        <v>22</v>
      </c>
      <c r="AO9" s="1" t="s">
        <v>21</v>
      </c>
      <c r="AP9" s="1" t="s">
        <v>20</v>
      </c>
      <c r="AQ9" s="1" t="s">
        <v>19</v>
      </c>
      <c r="AR9" s="1" t="s">
        <v>18</v>
      </c>
      <c r="AS9" s="1" t="s">
        <v>17</v>
      </c>
      <c r="AT9" s="1" t="s">
        <v>16</v>
      </c>
      <c r="AU9" s="1" t="s">
        <v>15</v>
      </c>
      <c r="AV9" s="1" t="s">
        <v>14</v>
      </c>
      <c r="AW9" s="1" t="s">
        <v>13</v>
      </c>
      <c r="AX9" s="1" t="s">
        <v>12</v>
      </c>
      <c r="AY9" s="1" t="s">
        <v>11</v>
      </c>
      <c r="AZ9" s="1" t="s">
        <v>10</v>
      </c>
      <c r="BA9" s="1" t="s">
        <v>9</v>
      </c>
      <c r="BB9" s="1" t="s">
        <v>8</v>
      </c>
      <c r="BC9" s="1" t="s">
        <v>7</v>
      </c>
      <c r="BD9" s="1" t="s">
        <v>6</v>
      </c>
    </row>
    <row r="10" spans="1:56" x14ac:dyDescent="0.35">
      <c r="A10" s="1" t="s">
        <v>5</v>
      </c>
      <c r="B10" s="1" t="s">
        <v>5</v>
      </c>
      <c r="C10" s="1" t="s">
        <v>5</v>
      </c>
      <c r="D10" s="1" t="s">
        <v>5</v>
      </c>
      <c r="E10" s="1" t="s">
        <v>4</v>
      </c>
      <c r="F10" s="1" t="s">
        <v>4</v>
      </c>
      <c r="G10" s="1" t="s">
        <v>4</v>
      </c>
      <c r="H10" s="1" t="s">
        <v>4</v>
      </c>
      <c r="I10" s="1" t="s">
        <v>4</v>
      </c>
      <c r="J10" s="1" t="s">
        <v>4</v>
      </c>
      <c r="K10" s="1" t="s">
        <v>5</v>
      </c>
      <c r="L10" s="1" t="s">
        <v>4</v>
      </c>
      <c r="M10" s="1" t="s">
        <v>5</v>
      </c>
      <c r="N10" s="1" t="s">
        <v>4</v>
      </c>
      <c r="O10" s="1" t="s">
        <v>5</v>
      </c>
      <c r="P10" s="1" t="s">
        <v>5</v>
      </c>
      <c r="Q10" s="1" t="s">
        <v>5</v>
      </c>
      <c r="R10" s="1" t="s">
        <v>5</v>
      </c>
      <c r="S10" s="1" t="s">
        <v>5</v>
      </c>
      <c r="T10" s="1" t="s">
        <v>5</v>
      </c>
      <c r="U10" s="1" t="s">
        <v>5</v>
      </c>
      <c r="V10" s="1" t="s">
        <v>5</v>
      </c>
      <c r="W10" s="1" t="s">
        <v>5</v>
      </c>
      <c r="X10" s="1" t="s">
        <v>5</v>
      </c>
      <c r="Y10" s="1" t="s">
        <v>5</v>
      </c>
      <c r="Z10" s="1" t="s">
        <v>5</v>
      </c>
      <c r="AA10" s="1" t="s">
        <v>5</v>
      </c>
      <c r="AB10" s="1" t="s">
        <v>5</v>
      </c>
      <c r="AC10" s="1" t="s">
        <v>5</v>
      </c>
      <c r="AD10" s="1" t="s">
        <v>5</v>
      </c>
      <c r="AE10" s="1" t="s">
        <v>5</v>
      </c>
      <c r="AF10" s="1" t="s">
        <v>5</v>
      </c>
      <c r="AG10" s="1" t="s">
        <v>5</v>
      </c>
      <c r="AH10" s="1" t="s">
        <v>5</v>
      </c>
      <c r="AI10" s="1" t="s">
        <v>5</v>
      </c>
      <c r="AJ10" s="1" t="s">
        <v>5</v>
      </c>
      <c r="AK10" s="1" t="s">
        <v>4</v>
      </c>
      <c r="AL10" s="1" t="s">
        <v>4</v>
      </c>
      <c r="AM10" s="1" t="s">
        <v>4</v>
      </c>
      <c r="AN10" s="1" t="s">
        <v>4</v>
      </c>
      <c r="AO10" s="1" t="s">
        <v>4</v>
      </c>
      <c r="AP10" s="1" t="s">
        <v>4</v>
      </c>
      <c r="AQ10" s="1" t="s">
        <v>4</v>
      </c>
      <c r="AR10" s="1" t="s">
        <v>4</v>
      </c>
      <c r="AS10" s="1" t="s">
        <v>4</v>
      </c>
      <c r="AT10" s="1" t="s">
        <v>4</v>
      </c>
      <c r="AU10" s="1" t="s">
        <v>4</v>
      </c>
      <c r="AV10" s="1" t="s">
        <v>4</v>
      </c>
      <c r="AW10" s="1" t="s">
        <v>4</v>
      </c>
      <c r="AX10" s="1" t="s">
        <v>4</v>
      </c>
      <c r="AY10" s="1" t="s">
        <v>4</v>
      </c>
      <c r="AZ10" s="1" t="s">
        <v>4</v>
      </c>
      <c r="BA10" s="1" t="s">
        <v>4</v>
      </c>
      <c r="BB10" s="1" t="s">
        <v>4</v>
      </c>
      <c r="BC10" s="1" t="s">
        <v>4</v>
      </c>
      <c r="BD10" s="1" t="s">
        <v>4</v>
      </c>
    </row>
    <row r="11" spans="1:56" x14ac:dyDescent="0.35">
      <c r="A11" s="1" t="s">
        <v>0</v>
      </c>
      <c r="B11" s="1" t="s">
        <v>4335</v>
      </c>
    </row>
    <row r="12" spans="1:56" x14ac:dyDescent="0.35">
      <c r="A12" s="1" t="s">
        <v>0</v>
      </c>
      <c r="B12" s="1" t="s">
        <v>4334</v>
      </c>
    </row>
    <row r="13" spans="1:56" x14ac:dyDescent="0.35">
      <c r="A13" s="1" t="s">
        <v>0</v>
      </c>
      <c r="B13" s="1" t="s">
        <v>4333</v>
      </c>
    </row>
    <row r="14" spans="1:56" x14ac:dyDescent="0.35">
      <c r="A14" s="1" t="s">
        <v>0</v>
      </c>
      <c r="B14" s="1" t="s">
        <v>4332</v>
      </c>
    </row>
    <row r="15" spans="1:56" x14ac:dyDescent="0.35">
      <c r="A15" s="1" t="s">
        <v>0</v>
      </c>
      <c r="B15" s="1" t="s">
        <v>4331</v>
      </c>
    </row>
    <row r="16" spans="1:56" x14ac:dyDescent="0.35">
      <c r="A16" s="1" t="s">
        <v>0</v>
      </c>
      <c r="B16" s="1" t="s">
        <v>4330</v>
      </c>
    </row>
    <row r="17" spans="1:56" x14ac:dyDescent="0.35">
      <c r="A17" s="1" t="s">
        <v>0</v>
      </c>
      <c r="B17" s="1" t="s">
        <v>4329</v>
      </c>
    </row>
    <row r="18" spans="1:56" x14ac:dyDescent="0.35">
      <c r="A18" s="1">
        <v>1</v>
      </c>
      <c r="B18" s="1" t="s">
        <v>4328</v>
      </c>
      <c r="C18" s="1">
        <v>372.50000170990825</v>
      </c>
      <c r="D18" s="1">
        <v>0</v>
      </c>
      <c r="E18">
        <f>(R18-S18*(1000-T18)/(1000-U18))*AK18</f>
        <v>-2.656001005248346</v>
      </c>
      <c r="F18">
        <f>IF(AV18&lt;&gt;0,1/(1/AV18-1/N18),0)</f>
        <v>7.4861922978512602E-2</v>
      </c>
      <c r="G18">
        <f>((AY18-AL18/2)*S18-E18)/(AY18+AL18/2)</f>
        <v>272.03201672955061</v>
      </c>
      <c r="H18">
        <f>AL18*1000</f>
        <v>24.788050169230242</v>
      </c>
      <c r="I18">
        <f>(AQ18-AW18)</f>
        <v>24.825103127982352</v>
      </c>
      <c r="J18">
        <f>(P18+AP18*D18)</f>
        <v>66.961631774902344</v>
      </c>
      <c r="K18" s="1">
        <v>2.72</v>
      </c>
      <c r="L18">
        <f>(K18*AE18+AF18)</f>
        <v>2.140174012184143</v>
      </c>
      <c r="M18" s="1">
        <v>0.5</v>
      </c>
      <c r="N18">
        <f>L18*(M18+1)*(M18+1)/(M18*M18+1)</f>
        <v>3.8523132219314578</v>
      </c>
      <c r="O18" s="1">
        <v>29.997026443481445</v>
      </c>
      <c r="P18" s="1">
        <v>66.961631774902344</v>
      </c>
      <c r="Q18" s="1">
        <v>30.082015991210938</v>
      </c>
      <c r="R18" s="1">
        <v>400.01483154296875</v>
      </c>
      <c r="S18" s="1">
        <v>393.56869506835938</v>
      </c>
      <c r="T18" s="1">
        <v>9.4003057479858398</v>
      </c>
      <c r="U18" s="1">
        <v>31.203903198242188</v>
      </c>
      <c r="V18" s="1">
        <v>19.579900741577148</v>
      </c>
      <c r="W18" s="1">
        <v>64.994621276855469</v>
      </c>
      <c r="X18" s="1">
        <v>299.58184814453125</v>
      </c>
      <c r="Y18" s="1">
        <v>0.2998022735118866</v>
      </c>
      <c r="Z18" s="1">
        <v>0.39553061127662659</v>
      </c>
      <c r="AA18" s="1">
        <v>88.725776672363281</v>
      </c>
      <c r="AB18" s="1">
        <v>18.401069641113281</v>
      </c>
      <c r="AC18" s="1">
        <v>1.3306987285614014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1.101403853472541</v>
      </c>
      <c r="AL18">
        <f>(U18-T18)/(1000-U18)*AK18</f>
        <v>2.4788050169230243E-2</v>
      </c>
      <c r="AM18">
        <f>(P18+273.15)</f>
        <v>340.11163177490232</v>
      </c>
      <c r="AN18">
        <f>(O18+273.15)</f>
        <v>303.14702644348142</v>
      </c>
      <c r="AO18">
        <f>(Y18*AG18+Z18*AH18)*AI18</f>
        <v>4.7968362689725375E-2</v>
      </c>
      <c r="AP18">
        <f>((AO18+0.00000010773*(AN18^4-AM18^4))-AL18*44100)/(L18*51.4+0.00000043092*AM18^3)</f>
        <v>-12.798063585953276</v>
      </c>
      <c r="AQ18">
        <f>0.61365*EXP(17.502*J18/(240.97+J18))</f>
        <v>27.593693674455629</v>
      </c>
      <c r="AR18">
        <f>AQ18*1000/AA18</f>
        <v>310.99974223218766</v>
      </c>
      <c r="AS18">
        <f>(AR18-U18)</f>
        <v>279.79583903394547</v>
      </c>
      <c r="AT18">
        <f>IF(D18,P18,(O18+P18)/2)</f>
        <v>48.479329109191895</v>
      </c>
      <c r="AU18">
        <f>0.61365*EXP(17.502*AT18/(240.97+AT18))</f>
        <v>11.508050583487151</v>
      </c>
      <c r="AV18">
        <f>IF(AS18&lt;&gt;0,(1000-(AR18+U18)/2)/AS18*AL18,0)</f>
        <v>7.3434864773760891E-2</v>
      </c>
      <c r="AW18">
        <f>U18*AA18/1000</f>
        <v>2.7685905464732787</v>
      </c>
      <c r="AX18">
        <f>(AU18-AW18)</f>
        <v>8.7394600370138722</v>
      </c>
      <c r="AY18">
        <f>1/(1.6/F18+1.37/N18)</f>
        <v>4.6022904275198867E-2</v>
      </c>
      <c r="AZ18">
        <f>G18*AA18*0.001</f>
        <v>24.136251964078699</v>
      </c>
      <c r="BA18">
        <f>G18/S18</f>
        <v>0.6911932278615327</v>
      </c>
      <c r="BB18">
        <f>(1-AL18*AA18/AQ18/F18)*100</f>
        <v>-6.468554734927201</v>
      </c>
      <c r="BC18">
        <f>(S18-E18/(N18/1.35))</f>
        <v>394.49946085777447</v>
      </c>
      <c r="BD18">
        <f>E18*BB18/100/BC18</f>
        <v>4.3550092162646906E-4</v>
      </c>
    </row>
    <row r="19" spans="1:56" x14ac:dyDescent="0.35">
      <c r="A19" s="1" t="s">
        <v>0</v>
      </c>
      <c r="B19" s="1" t="s">
        <v>4327</v>
      </c>
      <c r="K19" s="1">
        <v>2.72</v>
      </c>
    </row>
    <row r="20" spans="1:56" x14ac:dyDescent="0.35">
      <c r="A20" s="1" t="s">
        <v>0</v>
      </c>
      <c r="B20" s="1" t="s">
        <v>4326</v>
      </c>
      <c r="K20" s="1">
        <v>2.72</v>
      </c>
    </row>
    <row r="21" spans="1:56" x14ac:dyDescent="0.35">
      <c r="A21" s="1">
        <v>2</v>
      </c>
      <c r="B21" s="1" t="s">
        <v>4325</v>
      </c>
      <c r="C21" s="1">
        <v>576.00000172108412</v>
      </c>
      <c r="D21" s="1">
        <v>0</v>
      </c>
      <c r="E21">
        <f>(R21-S21*(1000-T21)/(1000-U21))*AK21</f>
        <v>-2.1082697578227116</v>
      </c>
      <c r="F21">
        <f>IF(AV21&lt;&gt;0,1/(1/AV21-1/N21),0)</f>
        <v>0.4978586166068566</v>
      </c>
      <c r="G21">
        <f>((AY21-AL21/2)*S21-E21)/(AY21+AL21/2)</f>
        <v>369.29809353366267</v>
      </c>
      <c r="H21">
        <f>AL21*1000</f>
        <v>23.235588081307647</v>
      </c>
      <c r="I21">
        <f>(AQ21-AW21)</f>
        <v>4.4180034937778823</v>
      </c>
      <c r="J21">
        <f>(P21+AP21*D21)</f>
        <v>39.207984924316406</v>
      </c>
      <c r="K21" s="1">
        <v>2.72</v>
      </c>
      <c r="L21">
        <f>(K21*AE21+AF21)</f>
        <v>2.140174012184143</v>
      </c>
      <c r="M21" s="1">
        <v>0.5</v>
      </c>
      <c r="N21">
        <f>L21*(M21+1)*(M21+1)/(M21*M21+1)</f>
        <v>3.8523132219314578</v>
      </c>
      <c r="O21" s="1">
        <v>30.013011932373047</v>
      </c>
      <c r="P21" s="1">
        <v>39.207984924316406</v>
      </c>
      <c r="Q21" s="1">
        <v>30.138017654418945</v>
      </c>
      <c r="R21" s="1">
        <v>399.78555297851563</v>
      </c>
      <c r="S21" s="1">
        <v>393.40081787109375</v>
      </c>
      <c r="T21" s="1">
        <v>9.835850715637207</v>
      </c>
      <c r="U21" s="1">
        <v>30.291810989379883</v>
      </c>
      <c r="V21" s="1">
        <v>20.468236923217773</v>
      </c>
      <c r="W21" s="1">
        <v>63.036739349365234</v>
      </c>
      <c r="X21" s="1">
        <v>299.60134887695313</v>
      </c>
      <c r="Y21" s="1">
        <v>23.875123977661133</v>
      </c>
      <c r="Z21" s="1">
        <v>0.30516436696052551</v>
      </c>
      <c r="AA21" s="1">
        <v>88.72552490234375</v>
      </c>
      <c r="AB21" s="1">
        <v>18.211330413818359</v>
      </c>
      <c r="AC21" s="1">
        <v>1.3501482009887695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1.1014755473417392</v>
      </c>
      <c r="AL21">
        <f>(U21-T21)/(1000-U21)*AK21</f>
        <v>2.3235588081307646E-2</v>
      </c>
      <c r="AM21">
        <f>(P21+273.15)</f>
        <v>312.35798492431638</v>
      </c>
      <c r="AN21">
        <f>(O21+273.15)</f>
        <v>303.16301193237302</v>
      </c>
      <c r="AO21">
        <f>(Y21*AG21+Z21*AH21)*AI21</f>
        <v>3.8200197510416842</v>
      </c>
      <c r="AP21">
        <f>((AO21+0.00000010773*(AN21^4-AM21^4))-AL21*44100)/(L21*51.4+0.00000043092*AM21^3)</f>
        <v>-9.2286649279351476</v>
      </c>
      <c r="AQ21">
        <f>0.61365*EXP(17.502*J21/(240.97+J21))</f>
        <v>7.105660324053197</v>
      </c>
      <c r="AR21">
        <f>AQ21*1000/AA21</f>
        <v>80.085864038269506</v>
      </c>
      <c r="AS21">
        <f>(AR21-U21)</f>
        <v>49.794053048889623</v>
      </c>
      <c r="AT21">
        <f>IF(D21,P21,(O21+P21)/2)</f>
        <v>34.610498428344727</v>
      </c>
      <c r="AU21">
        <f>0.61365*EXP(17.502*AT21/(240.97+AT21))</f>
        <v>5.5276759108050744</v>
      </c>
      <c r="AV21">
        <f>IF(AS21&lt;&gt;0,(1000-(AR21+U21)/2)/AS21*AL21,0)</f>
        <v>0.44088082094051878</v>
      </c>
      <c r="AW21">
        <f>U21*AA21/1000</f>
        <v>2.6876568302753148</v>
      </c>
      <c r="AX21">
        <f>(AU21-AW21)</f>
        <v>2.8400190805297596</v>
      </c>
      <c r="AY21">
        <f>1/(1.6/F21+1.37/N21)</f>
        <v>0.28015957928133306</v>
      </c>
      <c r="AZ21">
        <f>G21*AA21*0.001</f>
        <v>32.766167194209061</v>
      </c>
      <c r="BA21">
        <f>G21/S21</f>
        <v>0.93873239901263028</v>
      </c>
      <c r="BB21">
        <f>(1-AL21*AA21/AQ21/F21)*100</f>
        <v>41.723726181064201</v>
      </c>
      <c r="BC21">
        <f>(S21-E21/(N21/1.35))</f>
        <v>394.13963738266858</v>
      </c>
      <c r="BD21">
        <f>E21*BB21/100/BC21</f>
        <v>-2.2318199376077626E-3</v>
      </c>
    </row>
    <row r="22" spans="1:56" x14ac:dyDescent="0.35">
      <c r="A22" s="1" t="s">
        <v>0</v>
      </c>
      <c r="B22" s="1" t="s">
        <v>4324</v>
      </c>
      <c r="K22" s="1">
        <v>2.72</v>
      </c>
    </row>
    <row r="23" spans="1:56" x14ac:dyDescent="0.35">
      <c r="A23" s="1" t="s">
        <v>0</v>
      </c>
      <c r="B23" s="1" t="s">
        <v>4323</v>
      </c>
      <c r="K23" s="1">
        <v>2.72</v>
      </c>
    </row>
    <row r="24" spans="1:56" x14ac:dyDescent="0.35">
      <c r="A24" s="1">
        <v>3</v>
      </c>
      <c r="B24" s="1" t="s">
        <v>4322</v>
      </c>
      <c r="C24" s="1">
        <v>779.00000172108412</v>
      </c>
      <c r="D24" s="1">
        <v>0</v>
      </c>
      <c r="E24">
        <f>(R24-S24*(1000-T24)/(1000-U24))*AK24</f>
        <v>-1.7095293851464404</v>
      </c>
      <c r="F24">
        <f>IF(AV24&lt;&gt;0,1/(1/AV24-1/N24),0)</f>
        <v>0.49792930017506193</v>
      </c>
      <c r="G24">
        <f>((AY24-AL24/2)*S24-E24)/(AY24+AL24/2)</f>
        <v>369.99182418006171</v>
      </c>
      <c r="H24">
        <f>AL24*1000</f>
        <v>21.886626071684653</v>
      </c>
      <c r="I24">
        <f>(AQ24-AW24)</f>
        <v>4.1706539982255819</v>
      </c>
      <c r="J24">
        <f>(P24+AP24*D24)</f>
        <v>38.366096496582031</v>
      </c>
      <c r="K24" s="1">
        <v>2.72</v>
      </c>
      <c r="L24">
        <f>(K24*AE24+AF24)</f>
        <v>2.140174012184143</v>
      </c>
      <c r="M24" s="1">
        <v>0.5</v>
      </c>
      <c r="N24">
        <f>L24*(M24+1)*(M24+1)/(M24*M24+1)</f>
        <v>3.8523132219314578</v>
      </c>
      <c r="O24" s="1">
        <v>30.023981094360352</v>
      </c>
      <c r="P24" s="1">
        <v>38.366096496582031</v>
      </c>
      <c r="Q24" s="1">
        <v>30.144607543945313</v>
      </c>
      <c r="R24" s="1">
        <v>399.98934936523438</v>
      </c>
      <c r="S24" s="1">
        <v>393.71807861328125</v>
      </c>
      <c r="T24" s="1">
        <v>10.242802619934082</v>
      </c>
      <c r="U24" s="1">
        <v>29.526439666748047</v>
      </c>
      <c r="V24" s="1">
        <v>21.302448272705078</v>
      </c>
      <c r="W24" s="1">
        <v>61.407550811767578</v>
      </c>
      <c r="X24" s="1">
        <v>299.6004638671875</v>
      </c>
      <c r="Y24" s="1">
        <v>50.798961639404297</v>
      </c>
      <c r="Z24" s="1">
        <v>0.25014454126358032</v>
      </c>
      <c r="AA24" s="1">
        <v>88.728744506835938</v>
      </c>
      <c r="AB24" s="1">
        <v>18.099906921386719</v>
      </c>
      <c r="AC24" s="1">
        <v>1.3543143272399902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1.1014722936293655</v>
      </c>
      <c r="AL24">
        <f>(U24-T24)/(1000-U24)*AK24</f>
        <v>2.1886626071684654E-2</v>
      </c>
      <c r="AM24">
        <f>(P24+273.15)</f>
        <v>311.51609649658201</v>
      </c>
      <c r="AN24">
        <f>(O24+273.15)</f>
        <v>303.17398109436033</v>
      </c>
      <c r="AO24">
        <f>(Y24*AG24+Z24*AH24)*AI24</f>
        <v>8.1278336806334437</v>
      </c>
      <c r="AP24">
        <f>((AO24+0.00000010773*(AN24^4-AM24^4))-AL24*44100)/(L24*51.4+0.00000043092*AM24^3)</f>
        <v>-8.6274943565567774</v>
      </c>
      <c r="AQ24">
        <f>0.61365*EXP(17.502*J24/(240.97+J24))</f>
        <v>6.7904979196129753</v>
      </c>
      <c r="AR24">
        <f>AQ24*1000/AA24</f>
        <v>76.530981671782968</v>
      </c>
      <c r="AS24">
        <f>(AR24-U24)</f>
        <v>47.004542005034921</v>
      </c>
      <c r="AT24">
        <f>IF(D24,P24,(O24+P24)/2)</f>
        <v>34.195038795471191</v>
      </c>
      <c r="AU24">
        <f>0.61365*EXP(17.502*AT24/(240.97+AT24))</f>
        <v>5.4014139774895327</v>
      </c>
      <c r="AV24">
        <f>IF(AS24&lt;&gt;0,(1000-(AR24+U24)/2)/AS24*AL24,0)</f>
        <v>0.44093625054325192</v>
      </c>
      <c r="AW24">
        <f>U24*AA24/1000</f>
        <v>2.6198439213873934</v>
      </c>
      <c r="AX24">
        <f>(AU24-AW24)</f>
        <v>2.7815700561021393</v>
      </c>
      <c r="AY24">
        <f>1/(1.6/F24+1.37/N24)</f>
        <v>0.28019539149786227</v>
      </c>
      <c r="AZ24">
        <f>G24*AA24*0.001</f>
        <v>32.828910037290861</v>
      </c>
      <c r="BA24">
        <f>G24/S24</f>
        <v>0.93973796042897995</v>
      </c>
      <c r="BB24">
        <f>(1-AL24*AA24/AQ24/F24)*100</f>
        <v>42.56536686210007</v>
      </c>
      <c r="BC24">
        <f>(S24-E24/(N24/1.35))</f>
        <v>394.3171640294953</v>
      </c>
      <c r="BD24">
        <f>E24*BB24/100/BC24</f>
        <v>-1.8453862037528649E-3</v>
      </c>
    </row>
    <row r="25" spans="1:56" x14ac:dyDescent="0.35">
      <c r="A25" s="1" t="s">
        <v>0</v>
      </c>
      <c r="B25" s="1" t="s">
        <v>4321</v>
      </c>
      <c r="K25" s="1">
        <v>2.72</v>
      </c>
    </row>
    <row r="26" spans="1:56" x14ac:dyDescent="0.35">
      <c r="A26" s="1" t="s">
        <v>0</v>
      </c>
      <c r="B26" s="1" t="s">
        <v>4320</v>
      </c>
      <c r="K26" s="1">
        <v>2.72</v>
      </c>
    </row>
    <row r="27" spans="1:56" x14ac:dyDescent="0.35">
      <c r="A27" s="1">
        <v>4</v>
      </c>
      <c r="B27" s="1" t="s">
        <v>4319</v>
      </c>
      <c r="C27" s="1">
        <v>983.00000172108412</v>
      </c>
      <c r="D27" s="1">
        <v>0</v>
      </c>
      <c r="E27">
        <f>(R27-S27*(1000-T27)/(1000-U27))*AK27</f>
        <v>-1.5083366419082789</v>
      </c>
      <c r="F27">
        <f>IF(AV27&lt;&gt;0,1/(1/AV27-1/N27),0)</f>
        <v>0.30813808997448527</v>
      </c>
      <c r="G27">
        <f>((AY27-AL27/2)*S27-E27)/(AY27+AL27/2)</f>
        <v>358.82576534477516</v>
      </c>
      <c r="H27">
        <f>AL27*1000</f>
        <v>20.859155354607477</v>
      </c>
      <c r="I27">
        <f>(AQ27-AW27)</f>
        <v>6.0765577022028765</v>
      </c>
      <c r="J27">
        <f>(P27+AP27*D27)</f>
        <v>42.921218872070313</v>
      </c>
      <c r="K27" s="1">
        <v>2.72</v>
      </c>
      <c r="L27">
        <f>(K27*AE27+AF27)</f>
        <v>2.140174012184143</v>
      </c>
      <c r="M27" s="1">
        <v>0.5</v>
      </c>
      <c r="N27">
        <f>L27*(M27+1)*(M27+1)/(M27*M27+1)</f>
        <v>3.8523132219314578</v>
      </c>
      <c r="O27" s="1">
        <v>30.024269104003906</v>
      </c>
      <c r="P27" s="1">
        <v>42.921218872070313</v>
      </c>
      <c r="Q27" s="1">
        <v>30.14459228515625</v>
      </c>
      <c r="R27" s="1">
        <v>400.11257934570313</v>
      </c>
      <c r="S27" s="1">
        <v>394.02035522460938</v>
      </c>
      <c r="T27" s="1">
        <v>10.63702392578125</v>
      </c>
      <c r="U27" s="1">
        <v>29.024404525756836</v>
      </c>
      <c r="V27" s="1">
        <v>22.122316360473633</v>
      </c>
      <c r="W27" s="1">
        <v>60.363414764404297</v>
      </c>
      <c r="X27" s="1">
        <v>299.60845947265625</v>
      </c>
      <c r="Y27" s="1">
        <v>100.35682678222656</v>
      </c>
      <c r="Z27" s="1">
        <v>0.24360255897045135</v>
      </c>
      <c r="AA27" s="1">
        <v>88.730155944824219</v>
      </c>
      <c r="AB27" s="1">
        <v>18.011789321899414</v>
      </c>
      <c r="AC27" s="1">
        <v>1.3504525423049927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1.1015016892377065</v>
      </c>
      <c r="AL27">
        <f>(U27-T27)/(1000-U27)*AK27</f>
        <v>2.0859155354607476E-2</v>
      </c>
      <c r="AM27">
        <f>(P27+273.15)</f>
        <v>316.07121887207029</v>
      </c>
      <c r="AN27">
        <f>(O27+273.15)</f>
        <v>303.17426910400388</v>
      </c>
      <c r="AO27">
        <f>(Y27*AG27+Z27*AH27)*AI27</f>
        <v>16.057091926252269</v>
      </c>
      <c r="AP27">
        <f>((AO27+0.00000010773*(AN27^4-AM27^4))-AL27*44100)/(L27*51.4+0.00000043092*AM27^3)</f>
        <v>-8.6469598519355806</v>
      </c>
      <c r="AQ27">
        <f>0.61365*EXP(17.502*J27/(240.97+J27))</f>
        <v>8.6518976419789428</v>
      </c>
      <c r="AR27">
        <f>AQ27*1000/AA27</f>
        <v>97.507972907869359</v>
      </c>
      <c r="AS27">
        <f>(AR27-U27)</f>
        <v>68.483568382112523</v>
      </c>
      <c r="AT27">
        <f>IF(D27,P27,(O27+P27)/2)</f>
        <v>36.472743988037109</v>
      </c>
      <c r="AU27">
        <f>0.61365*EXP(17.502*AT27/(240.97+AT27))</f>
        <v>6.1256813956951266</v>
      </c>
      <c r="AV27">
        <f>IF(AS27&lt;&gt;0,(1000-(AR27+U27)/2)/AS27*AL27,0)</f>
        <v>0.28531626720217962</v>
      </c>
      <c r="AW27">
        <f>U27*AA27/1000</f>
        <v>2.5753399397760659</v>
      </c>
      <c r="AX27">
        <f>(AU27-AW27)</f>
        <v>3.5503414559190607</v>
      </c>
      <c r="AY27">
        <f>1/(1.6/F27+1.37/N27)</f>
        <v>0.18024163581066802</v>
      </c>
      <c r="AZ27">
        <f>G27*AA27*0.001</f>
        <v>31.838666116062804</v>
      </c>
      <c r="BA27">
        <f>G27/S27</f>
        <v>0.91067824437706602</v>
      </c>
      <c r="BB27">
        <f>(1-AL27*AA27/AQ27/F27)*100</f>
        <v>30.575748762981657</v>
      </c>
      <c r="BC27">
        <f>(S27-E27/(N27/1.35))</f>
        <v>394.54893489850082</v>
      </c>
      <c r="BD27">
        <f>E27*BB27/100/BC27</f>
        <v>-1.1688923257352382E-3</v>
      </c>
    </row>
    <row r="28" spans="1:56" x14ac:dyDescent="0.35">
      <c r="A28" s="1" t="s">
        <v>0</v>
      </c>
      <c r="B28" s="1" t="s">
        <v>4318</v>
      </c>
      <c r="K28" s="1">
        <v>2.72</v>
      </c>
    </row>
    <row r="29" spans="1:56" x14ac:dyDescent="0.35">
      <c r="A29" s="1" t="s">
        <v>0</v>
      </c>
      <c r="B29" s="1" t="s">
        <v>4317</v>
      </c>
      <c r="K29" s="1">
        <v>2.72</v>
      </c>
    </row>
    <row r="30" spans="1:56" x14ac:dyDescent="0.35">
      <c r="A30" s="1">
        <v>5</v>
      </c>
      <c r="B30" s="1" t="s">
        <v>4316</v>
      </c>
      <c r="C30" s="1">
        <v>1187.0000017210841</v>
      </c>
      <c r="D30" s="1">
        <v>0</v>
      </c>
      <c r="E30">
        <f>(R30-S30*(1000-T30)/(1000-U30))*AK30</f>
        <v>-1.1180279973200613</v>
      </c>
      <c r="F30">
        <f>IF(AV30&lt;&gt;0,1/(1/AV30-1/N30),0)</f>
        <v>0.14929396434774156</v>
      </c>
      <c r="G30">
        <f>((AY30-AL30/2)*S30-E30)/(AY30+AL30/2)</f>
        <v>325.85279233173327</v>
      </c>
      <c r="H30">
        <f>AL30*1000</f>
        <v>20.118219328813289</v>
      </c>
      <c r="I30">
        <f>(AQ30-AW30)</f>
        <v>11.27412754275559</v>
      </c>
      <c r="J30">
        <f>(P30+AP30*D30)</f>
        <v>52.170005798339844</v>
      </c>
      <c r="K30" s="1">
        <v>2.72</v>
      </c>
      <c r="L30">
        <f>(K30*AE30+AF30)</f>
        <v>2.140174012184143</v>
      </c>
      <c r="M30" s="1">
        <v>0.5</v>
      </c>
      <c r="N30">
        <f>L30*(M30+1)*(M30+1)/(M30*M30+1)</f>
        <v>3.8523132219314578</v>
      </c>
      <c r="O30" s="1">
        <v>29.979408264160156</v>
      </c>
      <c r="P30" s="1">
        <v>52.170005798339844</v>
      </c>
      <c r="Q30" s="1">
        <v>30.129209518432617</v>
      </c>
      <c r="R30" s="1">
        <v>399.78182983398438</v>
      </c>
      <c r="S30" s="1">
        <v>393.60809326171875</v>
      </c>
      <c r="T30" s="1">
        <v>11.012416839599609</v>
      </c>
      <c r="U30" s="1">
        <v>28.750913619995117</v>
      </c>
      <c r="V30" s="1">
        <v>22.962142944335938</v>
      </c>
      <c r="W30" s="1">
        <v>59.948928833007813</v>
      </c>
      <c r="X30" s="1">
        <v>299.62100219726563</v>
      </c>
      <c r="Y30" s="1">
        <v>149.66180419921875</v>
      </c>
      <c r="Z30" s="1">
        <v>0.19252261519432068</v>
      </c>
      <c r="AA30" s="1">
        <v>88.730209350585938</v>
      </c>
      <c r="AB30" s="1">
        <v>17.941389083862305</v>
      </c>
      <c r="AC30" s="1">
        <v>1.351629376411438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1.1015478021958292</v>
      </c>
      <c r="AL30">
        <f>(U30-T30)/(1000-U30)*AK30</f>
        <v>2.0118219328813289E-2</v>
      </c>
      <c r="AM30">
        <f>(P30+273.15)</f>
        <v>325.32000579833982</v>
      </c>
      <c r="AN30">
        <f>(O30+273.15)</f>
        <v>303.12940826416013</v>
      </c>
      <c r="AO30">
        <f>(Y30*AG30+Z30*AH30)*AI30</f>
        <v>23.945888136642679</v>
      </c>
      <c r="AP30">
        <f>((AO30+0.00000010773*(AN30^4-AM30^4))-AL30*44100)/(L30*51.4+0.00000043092*AM30^3)</f>
        <v>-9.294326642997742</v>
      </c>
      <c r="AQ30">
        <f>0.61365*EXP(17.502*J30/(240.97+J30))</f>
        <v>13.82520212727837</v>
      </c>
      <c r="AR30">
        <f>AQ30*1000/AA30</f>
        <v>155.81167032586376</v>
      </c>
      <c r="AS30">
        <f>(AR30-U30)</f>
        <v>127.06075670586864</v>
      </c>
      <c r="AT30">
        <f>IF(D30,P30,(O30+P30)/2)</f>
        <v>41.07470703125</v>
      </c>
      <c r="AU30">
        <f>0.61365*EXP(17.502*AT30/(240.97+AT30))</f>
        <v>7.8500428979761425</v>
      </c>
      <c r="AV30">
        <f>IF(AS30&lt;&gt;0,(1000-(AR30+U30)/2)/AS30*AL30,0)</f>
        <v>0.14372403038043746</v>
      </c>
      <c r="AW30">
        <f>U30*AA30/1000</f>
        <v>2.5510745845227794</v>
      </c>
      <c r="AX30">
        <f>(AU30-AW30)</f>
        <v>5.2989683134533632</v>
      </c>
      <c r="AY30">
        <f>1/(1.6/F30+1.37/N30)</f>
        <v>9.031187030574539E-2</v>
      </c>
      <c r="AZ30">
        <f>G30*AA30*0.001</f>
        <v>28.912986481067698</v>
      </c>
      <c r="BA30">
        <f>G30/S30</f>
        <v>0.82786100669700036</v>
      </c>
      <c r="BB30">
        <f>(1-AL30*AA30/AQ30/F30)*100</f>
        <v>13.513702593359668</v>
      </c>
      <c r="BC30">
        <f>(S30-E30/(N30/1.35))</f>
        <v>393.99989364487277</v>
      </c>
      <c r="BD30">
        <f>E30*BB30/100/BC30</f>
        <v>-3.8346959201087695E-4</v>
      </c>
    </row>
    <row r="31" spans="1:56" x14ac:dyDescent="0.35">
      <c r="A31" s="1" t="s">
        <v>0</v>
      </c>
      <c r="B31" s="1" t="s">
        <v>4315</v>
      </c>
      <c r="K31" s="1">
        <v>2.72</v>
      </c>
    </row>
    <row r="32" spans="1:56" x14ac:dyDescent="0.35">
      <c r="A32" s="1" t="s">
        <v>0</v>
      </c>
      <c r="B32" s="1" t="s">
        <v>4314</v>
      </c>
      <c r="K32" s="1">
        <v>2.72</v>
      </c>
    </row>
    <row r="33" spans="1:56" x14ac:dyDescent="0.35">
      <c r="A33" s="1">
        <v>6</v>
      </c>
      <c r="B33" s="1" t="s">
        <v>4313</v>
      </c>
      <c r="C33" s="1">
        <v>1391.0000017210841</v>
      </c>
      <c r="D33" s="1">
        <v>0</v>
      </c>
      <c r="E33">
        <f>(R33-S33*(1000-T33)/(1000-U33))*AK33</f>
        <v>-0.80325762608569051</v>
      </c>
      <c r="F33">
        <f>IF(AV33&lt;&gt;0,1/(1/AV33-1/N33),0)</f>
        <v>0.1510954130792739</v>
      </c>
      <c r="G33">
        <f>((AY33-AL33/2)*S33-E33)/(AY33+AL33/2)</f>
        <v>324.48893812749452</v>
      </c>
      <c r="H33">
        <f>AL33*1000</f>
        <v>19.827388004924696</v>
      </c>
      <c r="I33">
        <f>(AQ33-AW33)</f>
        <v>11.001180278337182</v>
      </c>
      <c r="J33">
        <f>(P33+AP33*D33)</f>
        <v>51.776603698730469</v>
      </c>
      <c r="K33" s="1">
        <v>2.72</v>
      </c>
      <c r="L33">
        <f>(K33*AE33+AF33)</f>
        <v>2.140174012184143</v>
      </c>
      <c r="M33" s="1">
        <v>0.5</v>
      </c>
      <c r="N33">
        <f>L33*(M33+1)*(M33+1)/(M33*M33+1)</f>
        <v>3.8523132219314578</v>
      </c>
      <c r="O33" s="1">
        <v>30.022293090820313</v>
      </c>
      <c r="P33" s="1">
        <v>51.776603698730469</v>
      </c>
      <c r="Q33" s="1">
        <v>30.150405883789063</v>
      </c>
      <c r="R33" s="1">
        <v>399.97091674804688</v>
      </c>
      <c r="S33" s="1">
        <v>393.615234375</v>
      </c>
      <c r="T33" s="1">
        <v>11.363004684448242</v>
      </c>
      <c r="U33" s="1">
        <v>28.843366622924805</v>
      </c>
      <c r="V33" s="1">
        <v>23.635013580322266</v>
      </c>
      <c r="W33" s="1">
        <v>59.994106292724609</v>
      </c>
      <c r="X33" s="1">
        <v>299.6217041015625</v>
      </c>
      <c r="Y33" s="1">
        <v>300.61190795898438</v>
      </c>
      <c r="Z33" s="1">
        <v>0.34837740659713745</v>
      </c>
      <c r="AA33" s="1">
        <v>88.730751037597656</v>
      </c>
      <c r="AB33" s="1">
        <v>17.967853546142578</v>
      </c>
      <c r="AC33" s="1">
        <v>1.3547176122665405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1.1015503827263324</v>
      </c>
      <c r="AL33">
        <f>(U33-T33)/(1000-U33)*AK33</f>
        <v>1.9827388004924697E-2</v>
      </c>
      <c r="AM33">
        <f>(P33+273.15)</f>
        <v>324.92660369873045</v>
      </c>
      <c r="AN33">
        <f>(O33+273.15)</f>
        <v>303.17229309082029</v>
      </c>
      <c r="AO33">
        <f>(Y33*AG33+Z33*AH33)*AI33</f>
        <v>48.097904198365541</v>
      </c>
      <c r="AP33">
        <f>((AO33+0.00000010773*(AN33^4-AM33^4))-AL33*44100)/(L33*51.4+0.00000043092*AM33^3)</f>
        <v>-8.9511918494863494</v>
      </c>
      <c r="AQ33">
        <f>0.61365*EXP(17.502*J33/(240.97+J33))</f>
        <v>13.560473861242077</v>
      </c>
      <c r="AR33">
        <f>AQ33*1000/AA33</f>
        <v>152.82721832813218</v>
      </c>
      <c r="AS33">
        <f>(AR33-U33)</f>
        <v>123.98385170520737</v>
      </c>
      <c r="AT33">
        <f>IF(D33,P33,(O33+P33)/2)</f>
        <v>40.899448394775391</v>
      </c>
      <c r="AU33">
        <f>0.61365*EXP(17.502*AT33/(240.97+AT33))</f>
        <v>7.7773957108071672</v>
      </c>
      <c r="AV33">
        <f>IF(AS33&lt;&gt;0,(1000-(AR33+U33)/2)/AS33*AL33,0)</f>
        <v>0.14539281663334921</v>
      </c>
      <c r="AW33">
        <f>U33*AA33/1000</f>
        <v>2.5592935829048948</v>
      </c>
      <c r="AX33">
        <f>(AU33-AW33)</f>
        <v>5.2181021279022719</v>
      </c>
      <c r="AY33">
        <f>1/(1.6/F33+1.37/N33)</f>
        <v>9.1366205696625916E-2</v>
      </c>
      <c r="AZ33">
        <f>G33*AA33*0.001</f>
        <v>28.792147183445149</v>
      </c>
      <c r="BA33">
        <f>G33/S33</f>
        <v>0.82438104470913753</v>
      </c>
      <c r="BB33">
        <f>(1-AL33*AA33/AQ33/F33)*100</f>
        <v>14.135525426091977</v>
      </c>
      <c r="BC33">
        <f>(S33-E33/(N33/1.35))</f>
        <v>393.89672700883938</v>
      </c>
      <c r="BD33">
        <f>E33*BB33/100/BC33</f>
        <v>-2.882600392102714E-4</v>
      </c>
    </row>
    <row r="34" spans="1:56" x14ac:dyDescent="0.35">
      <c r="A34" s="1" t="s">
        <v>0</v>
      </c>
      <c r="B34" s="1" t="s">
        <v>4312</v>
      </c>
      <c r="K34" s="1">
        <v>2.72</v>
      </c>
    </row>
    <row r="35" spans="1:56" x14ac:dyDescent="0.35">
      <c r="A35" s="1" t="s">
        <v>0</v>
      </c>
      <c r="B35" s="1" t="s">
        <v>4311</v>
      </c>
      <c r="K35" s="1">
        <v>2.72</v>
      </c>
    </row>
    <row r="36" spans="1:56" x14ac:dyDescent="0.35">
      <c r="A36" s="1">
        <v>7</v>
      </c>
      <c r="B36" s="1" t="s">
        <v>4310</v>
      </c>
      <c r="C36" s="1">
        <v>1595.0000017210841</v>
      </c>
      <c r="D36" s="1">
        <v>0</v>
      </c>
      <c r="E36">
        <f>(R36-S36*(1000-T36)/(1000-U36))*AK36</f>
        <v>-0.89189645495950831</v>
      </c>
      <c r="F36">
        <f>IF(AV36&lt;&gt;0,1/(1/AV36-1/N36),0)</f>
        <v>0.16068009898739993</v>
      </c>
      <c r="G36">
        <f>((AY36-AL36/2)*S36-E36)/(AY36+AL36/2)</f>
        <v>328.93005292196545</v>
      </c>
      <c r="H36">
        <f>AL36*1000</f>
        <v>19.84270730982475</v>
      </c>
      <c r="I36">
        <f>(AQ36-AW36)</f>
        <v>10.411438493495803</v>
      </c>
      <c r="J36">
        <f>(P36+AP36*D36)</f>
        <v>50.922027587890625</v>
      </c>
      <c r="K36" s="1">
        <v>2.72</v>
      </c>
      <c r="L36">
        <f>(K36*AE36+AF36)</f>
        <v>2.140174012184143</v>
      </c>
      <c r="M36" s="1">
        <v>0.5</v>
      </c>
      <c r="N36">
        <f>L36*(M36+1)*(M36+1)/(M36*M36+1)</f>
        <v>3.8523132219314578</v>
      </c>
      <c r="O36" s="1">
        <v>30.039867401123047</v>
      </c>
      <c r="P36" s="1">
        <v>50.922027587890625</v>
      </c>
      <c r="Q36" s="1">
        <v>30.176359176635742</v>
      </c>
      <c r="R36" s="1">
        <v>399.95013427734375</v>
      </c>
      <c r="S36" s="1">
        <v>393.66943359375</v>
      </c>
      <c r="T36" s="1">
        <v>11.693771362304688</v>
      </c>
      <c r="U36" s="1">
        <v>29.178909301757813</v>
      </c>
      <c r="V36" s="1">
        <v>24.297605514526367</v>
      </c>
      <c r="W36" s="1">
        <v>60.628654479980469</v>
      </c>
      <c r="X36" s="1">
        <v>299.667724609375</v>
      </c>
      <c r="Y36" s="1">
        <v>499.50390625</v>
      </c>
      <c r="Z36" s="1">
        <v>0.26324981451034546</v>
      </c>
      <c r="AA36" s="1">
        <v>88.727584838867188</v>
      </c>
      <c r="AB36" s="1">
        <v>18.091583251953125</v>
      </c>
      <c r="AC36" s="1">
        <v>1.3511816263198853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1.1017195757697609</v>
      </c>
      <c r="AL36">
        <f>(U36-T36)/(1000-U36)*AK36</f>
        <v>1.984270730982475E-2</v>
      </c>
      <c r="AM36">
        <f>(P36+273.15)</f>
        <v>324.0720275878906</v>
      </c>
      <c r="AN36">
        <f>(O36+273.15)</f>
        <v>303.18986740112302</v>
      </c>
      <c r="AO36">
        <f>(Y36*AG36+Z36*AH36)*AI36</f>
        <v>79.920623213634826</v>
      </c>
      <c r="AP36">
        <f>((AO36+0.00000010773*(AN36^4-AM36^4))-AL36*44100)/(L36*51.4+0.00000043092*AM36^3)</f>
        <v>-8.6070866161105677</v>
      </c>
      <c r="AQ36">
        <f>0.61365*EXP(17.502*J36/(240.97+J36))</f>
        <v>13.00041264407313</v>
      </c>
      <c r="AR36">
        <f>AQ36*1000/AA36</f>
        <v>146.52052873615793</v>
      </c>
      <c r="AS36">
        <f>(AR36-U36)</f>
        <v>117.34161943440012</v>
      </c>
      <c r="AT36">
        <f>IF(D36,P36,(O36+P36)/2)</f>
        <v>40.480947494506836</v>
      </c>
      <c r="AU36">
        <f>0.61365*EXP(17.502*AT36/(240.97+AT36))</f>
        <v>7.606272730657972</v>
      </c>
      <c r="AV36">
        <f>IF(AS36&lt;&gt;0,(1000-(AR36+U36)/2)/AS36*AL36,0)</f>
        <v>0.15424647397336949</v>
      </c>
      <c r="AW36">
        <f>U36*AA36/1000</f>
        <v>2.5889741505773274</v>
      </c>
      <c r="AX36">
        <f>(AU36-AW36)</f>
        <v>5.0172985800806451</v>
      </c>
      <c r="AY36">
        <f>1/(1.6/F36+1.37/N36)</f>
        <v>9.696213551138945E-2</v>
      </c>
      <c r="AZ36">
        <f>G36*AA36*0.001</f>
        <v>29.185169176686763</v>
      </c>
      <c r="BA36">
        <f>G36/S36</f>
        <v>0.83554887642459741</v>
      </c>
      <c r="BB36">
        <f>(1-AL36*AA36/AQ36/F36)*100</f>
        <v>15.716927630036848</v>
      </c>
      <c r="BC36">
        <f>(S36-E36/(N36/1.35))</f>
        <v>393.98198871189061</v>
      </c>
      <c r="BD36">
        <f>E36*BB36/100/BC36</f>
        <v>-3.5579981922310511E-4</v>
      </c>
    </row>
    <row r="37" spans="1:56" x14ac:dyDescent="0.35">
      <c r="A37" s="1" t="s">
        <v>0</v>
      </c>
      <c r="B37" s="1" t="s">
        <v>4309</v>
      </c>
      <c r="K37" s="1">
        <v>2.72</v>
      </c>
    </row>
    <row r="38" spans="1:56" x14ac:dyDescent="0.35">
      <c r="A38" s="1" t="s">
        <v>0</v>
      </c>
      <c r="B38" s="1" t="s">
        <v>4308</v>
      </c>
      <c r="K38" s="1">
        <v>2.72</v>
      </c>
    </row>
    <row r="39" spans="1:56" x14ac:dyDescent="0.35">
      <c r="A39" s="1">
        <v>8</v>
      </c>
      <c r="B39" s="1" t="s">
        <v>4307</v>
      </c>
      <c r="C39" s="1">
        <v>1799.0000017210841</v>
      </c>
      <c r="D39" s="1">
        <v>0</v>
      </c>
      <c r="E39">
        <f>(R39-S39*(1000-T39)/(1000-U39))*AK39</f>
        <v>-0.90529596345992847</v>
      </c>
      <c r="F39">
        <f>IF(AV39&lt;&gt;0,1/(1/AV39-1/N39),0)</f>
        <v>0.19131880901226719</v>
      </c>
      <c r="G39">
        <f>((AY39-AL39/2)*S39-E39)/(AY39+AL39/2)</f>
        <v>337.27925726977321</v>
      </c>
      <c r="H39">
        <f>AL39*1000</f>
        <v>20.139042291688952</v>
      </c>
      <c r="I39">
        <f>(AQ39-AW39)</f>
        <v>9.0140441916590657</v>
      </c>
      <c r="J39">
        <f>(P39+AP39*D39)</f>
        <v>48.730869293212891</v>
      </c>
      <c r="K39" s="1">
        <v>2.72</v>
      </c>
      <c r="L39">
        <f>(K39*AE39+AF39)</f>
        <v>2.140174012184143</v>
      </c>
      <c r="M39" s="1">
        <v>0.5</v>
      </c>
      <c r="N39">
        <f>L39*(M39+1)*(M39+1)/(M39*M39+1)</f>
        <v>3.8523132219314578</v>
      </c>
      <c r="O39" s="1">
        <v>30.128429412841797</v>
      </c>
      <c r="P39" s="1">
        <v>48.730869293212891</v>
      </c>
      <c r="Q39" s="1">
        <v>30.236579895019531</v>
      </c>
      <c r="R39" s="1">
        <v>399.9224853515625</v>
      </c>
      <c r="S39" s="1">
        <v>393.54739379882813</v>
      </c>
      <c r="T39" s="1">
        <v>12.015889167785645</v>
      </c>
      <c r="U39" s="1">
        <v>29.759601593017578</v>
      </c>
      <c r="V39" s="1">
        <v>24.840547561645508</v>
      </c>
      <c r="W39" s="1">
        <v>61.522270202636719</v>
      </c>
      <c r="X39" s="1">
        <v>299.53155517578125</v>
      </c>
      <c r="Y39" s="1">
        <v>749.27001953125</v>
      </c>
      <c r="Z39" s="1">
        <v>0.34182173013687134</v>
      </c>
      <c r="AA39" s="1">
        <v>88.728446960449219</v>
      </c>
      <c r="AB39" s="1">
        <v>18.167564392089844</v>
      </c>
      <c r="AC39" s="1">
        <v>1.358137845993042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1.1012189528521368</v>
      </c>
      <c r="AL39">
        <f>(U39-T39)/(1000-U39)*AK39</f>
        <v>2.0139042291688954E-2</v>
      </c>
      <c r="AM39">
        <f>(P39+273.15)</f>
        <v>321.88086929321287</v>
      </c>
      <c r="AN39">
        <f>(O39+273.15)</f>
        <v>303.27842941284177</v>
      </c>
      <c r="AO39">
        <f>(Y39*AG39+Z39*AH39)*AI39</f>
        <v>119.8832004454016</v>
      </c>
      <c r="AP39">
        <f>((AO39+0.00000010773*(AN39^4-AM39^4))-AL39*44100)/(L39*51.4+0.00000043092*AM39^3)</f>
        <v>-8.1469744469390672</v>
      </c>
      <c r="AQ39">
        <f>0.61365*EXP(17.502*J39/(240.97+J39))</f>
        <v>11.654567423169226</v>
      </c>
      <c r="AR39">
        <f>AQ39*1000/AA39</f>
        <v>131.35096829052199</v>
      </c>
      <c r="AS39">
        <f>(AR39-U39)</f>
        <v>101.59136669750441</v>
      </c>
      <c r="AT39">
        <f>IF(D39,P39,(O39+P39)/2)</f>
        <v>39.429649353027344</v>
      </c>
      <c r="AU39">
        <f>0.61365*EXP(17.502*AT39/(240.97+AT39))</f>
        <v>7.1907204804171592</v>
      </c>
      <c r="AV39">
        <f>IF(AS39&lt;&gt;0,(1000-(AR39+U39)/2)/AS39*AL39,0)</f>
        <v>0.1822668264377475</v>
      </c>
      <c r="AW39">
        <f>U39*AA39/1000</f>
        <v>2.6405232315101603</v>
      </c>
      <c r="AX39">
        <f>(AU39-AW39)</f>
        <v>4.5501972489069988</v>
      </c>
      <c r="AY39">
        <f>1/(1.6/F39+1.37/N39)</f>
        <v>0.11469685778716948</v>
      </c>
      <c r="AZ39">
        <f>G39*AA39*0.001</f>
        <v>29.926264689520782</v>
      </c>
      <c r="BA39">
        <f>G39/S39</f>
        <v>0.8570232266413691</v>
      </c>
      <c r="BB39">
        <f>(1-AL39*AA39/AQ39/F39)*100</f>
        <v>19.860271533848518</v>
      </c>
      <c r="BC39">
        <f>(S39-E39/(N39/1.35))</f>
        <v>393.86464462456917</v>
      </c>
      <c r="BD39">
        <f>E39*BB39/100/BC39</f>
        <v>-4.5648737194853143E-4</v>
      </c>
    </row>
    <row r="40" spans="1:56" x14ac:dyDescent="0.35">
      <c r="A40" s="1" t="s">
        <v>0</v>
      </c>
      <c r="B40" s="1" t="s">
        <v>4306</v>
      </c>
      <c r="K40" s="1">
        <v>2.72</v>
      </c>
    </row>
    <row r="41" spans="1:56" x14ac:dyDescent="0.35">
      <c r="A41" s="1" t="s">
        <v>0</v>
      </c>
      <c r="B41" s="1" t="s">
        <v>4305</v>
      </c>
      <c r="K41" s="1">
        <v>2.72</v>
      </c>
    </row>
    <row r="42" spans="1:56" x14ac:dyDescent="0.35">
      <c r="A42" s="1">
        <v>9</v>
      </c>
      <c r="B42" s="1" t="s">
        <v>4304</v>
      </c>
      <c r="C42" s="1">
        <v>2002.0000017210841</v>
      </c>
      <c r="D42" s="1">
        <v>0</v>
      </c>
      <c r="E42">
        <f>(R42-S42*(1000-T42)/(1000-U42))*AK42</f>
        <v>-0.86394253809226895</v>
      </c>
      <c r="F42">
        <f>IF(AV42&lt;&gt;0,1/(1/AV42-1/N42),0)</f>
        <v>0.17258893514823562</v>
      </c>
      <c r="G42">
        <f>((AY42-AL42/2)*S42-E42)/(AY42+AL42/2)</f>
        <v>330.44533839536803</v>
      </c>
      <c r="H42">
        <f>AL42*1000</f>
        <v>20.481377886638462</v>
      </c>
      <c r="I42">
        <f>(AQ42-AW42)</f>
        <v>10.044076684760158</v>
      </c>
      <c r="J42">
        <f>(P42+AP42*D42)</f>
        <v>50.512256622314453</v>
      </c>
      <c r="K42" s="1">
        <v>2.72</v>
      </c>
      <c r="L42">
        <f>(K42*AE42+AF42)</f>
        <v>2.140174012184143</v>
      </c>
      <c r="M42" s="1">
        <v>0.5</v>
      </c>
      <c r="N42">
        <f>L42*(M42+1)*(M42+1)/(M42*M42+1)</f>
        <v>3.8523132219314578</v>
      </c>
      <c r="O42" s="1">
        <v>30.143821716308594</v>
      </c>
      <c r="P42" s="1">
        <v>50.512256622314453</v>
      </c>
      <c r="Q42" s="1">
        <v>30.279079437255859</v>
      </c>
      <c r="R42" s="1">
        <v>400.02981567382813</v>
      </c>
      <c r="S42" s="1">
        <v>393.49411010742188</v>
      </c>
      <c r="T42" s="1">
        <v>12.335237503051758</v>
      </c>
      <c r="U42" s="1">
        <v>30.373865127563477</v>
      </c>
      <c r="V42" s="1">
        <v>25.47734260559082</v>
      </c>
      <c r="W42" s="1">
        <v>62.734531402587891</v>
      </c>
      <c r="X42" s="1">
        <v>299.45315551757813</v>
      </c>
      <c r="Y42" s="1">
        <v>999.976318359375</v>
      </c>
      <c r="Z42" s="1">
        <v>0.23836229741573334</v>
      </c>
      <c r="AA42" s="1">
        <v>88.725372314453125</v>
      </c>
      <c r="AB42" s="1">
        <v>18.305747985839844</v>
      </c>
      <c r="AC42" s="1">
        <v>1.3590515851974487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1.1009307188146253</v>
      </c>
      <c r="AL42">
        <f>(U42-T42)/(1000-U42)*AK42</f>
        <v>2.0481377886638463E-2</v>
      </c>
      <c r="AM42">
        <f>(P42+273.15)</f>
        <v>323.66225662231443</v>
      </c>
      <c r="AN42">
        <f>(O42+273.15)</f>
        <v>303.29382171630857</v>
      </c>
      <c r="AO42">
        <f>(Y42*AG42+Z42*AH42)*AI42</f>
        <v>159.99620736130601</v>
      </c>
      <c r="AP42">
        <f>((AO42+0.00000010773*(AN42^4-AM42^4))-AL42*44100)/(L42*51.4+0.00000043092*AM42^3)</f>
        <v>-8.1362026281949884</v>
      </c>
      <c r="AQ42">
        <f>0.61365*EXP(17.502*J42/(240.97+J42))</f>
        <v>12.739009176832212</v>
      </c>
      <c r="AR42">
        <f>AQ42*1000/AA42</f>
        <v>143.57797374671668</v>
      </c>
      <c r="AS42">
        <f>(AR42-U42)</f>
        <v>113.2041086191532</v>
      </c>
      <c r="AT42">
        <f>IF(D42,P42,(O42+P42)/2)</f>
        <v>40.328039169311523</v>
      </c>
      <c r="AU42">
        <f>0.61365*EXP(17.502*AT42/(240.97+AT42))</f>
        <v>7.5445682485120482</v>
      </c>
      <c r="AV42">
        <f>IF(AS42&lt;&gt;0,(1000-(AR42+U42)/2)/AS42*AL42,0)</f>
        <v>0.16518827312637566</v>
      </c>
      <c r="AW42">
        <f>U42*AA42/1000</f>
        <v>2.6949324920720539</v>
      </c>
      <c r="AX42">
        <f>(AU42-AW42)</f>
        <v>4.8496357564399943</v>
      </c>
      <c r="AY42">
        <f>1/(1.6/F42+1.37/N42)</f>
        <v>0.10388300977115908</v>
      </c>
      <c r="AZ42">
        <f>G42*AA42*0.001</f>
        <v>29.318885678704479</v>
      </c>
      <c r="BA42">
        <f>G42/S42</f>
        <v>0.83977200651150319</v>
      </c>
      <c r="BB42">
        <f>(1-AL42*AA42/AQ42/F42)*100</f>
        <v>17.347041915269191</v>
      </c>
      <c r="BC42">
        <f>(S42-E42/(N42/1.35))</f>
        <v>393.79686908864505</v>
      </c>
      <c r="BD42">
        <f>E42*BB42/100/BC42</f>
        <v>-3.8057304659009478E-4</v>
      </c>
    </row>
    <row r="43" spans="1:56" x14ac:dyDescent="0.35">
      <c r="A43" s="1" t="s">
        <v>0</v>
      </c>
      <c r="B43" s="1" t="s">
        <v>4303</v>
      </c>
      <c r="K43" s="1">
        <v>2.72</v>
      </c>
    </row>
    <row r="44" spans="1:56" x14ac:dyDescent="0.35">
      <c r="A44" s="1" t="s">
        <v>0</v>
      </c>
      <c r="B44" s="1" t="s">
        <v>4302</v>
      </c>
      <c r="K44" s="1">
        <v>2.72</v>
      </c>
    </row>
    <row r="45" spans="1:56" x14ac:dyDescent="0.35">
      <c r="A45" s="1">
        <v>10</v>
      </c>
      <c r="B45" s="1" t="s">
        <v>4301</v>
      </c>
      <c r="C45" s="1">
        <v>2206.0000017210841</v>
      </c>
      <c r="D45" s="1">
        <v>0</v>
      </c>
      <c r="E45">
        <f>(R45-S45*(1000-T45)/(1000-U45))*AK45</f>
        <v>-0.96490457968875187</v>
      </c>
      <c r="F45">
        <f>IF(AV45&lt;&gt;0,1/(1/AV45-1/N45),0)</f>
        <v>0.1886406862961989</v>
      </c>
      <c r="G45">
        <f>((AY45-AL45/2)*S45-E45)/(AY45+AL45/2)</f>
        <v>334.58157721598599</v>
      </c>
      <c r="H45">
        <f>AL45*1000</f>
        <v>20.910783565464335</v>
      </c>
      <c r="I45">
        <f>(AQ45-AW45)</f>
        <v>9.4470848664778089</v>
      </c>
      <c r="J45">
        <f>(P45+AP45*D45)</f>
        <v>49.649017333984375</v>
      </c>
      <c r="K45" s="1">
        <v>2.72</v>
      </c>
      <c r="L45">
        <f>(K45*AE45+AF45)</f>
        <v>2.140174012184143</v>
      </c>
      <c r="M45" s="1">
        <v>0.5</v>
      </c>
      <c r="N45">
        <f>L45*(M45+1)*(M45+1)/(M45*M45+1)</f>
        <v>3.8523132219314578</v>
      </c>
      <c r="O45" s="1">
        <v>30.214033126831055</v>
      </c>
      <c r="P45" s="1">
        <v>49.649017333984375</v>
      </c>
      <c r="Q45" s="1">
        <v>30.355514526367188</v>
      </c>
      <c r="R45" s="1">
        <v>399.90423583984375</v>
      </c>
      <c r="S45" s="1">
        <v>393.3101806640625</v>
      </c>
      <c r="T45" s="1">
        <v>12.658520698547363</v>
      </c>
      <c r="U45" s="1">
        <v>31.062459945678711</v>
      </c>
      <c r="V45" s="1">
        <v>26.039943695068359</v>
      </c>
      <c r="W45" s="1">
        <v>63.898834228515625</v>
      </c>
      <c r="X45" s="1">
        <v>299.44992065429688</v>
      </c>
      <c r="Y45" s="1">
        <v>1251.4034423828125</v>
      </c>
      <c r="Z45" s="1">
        <v>0.47803777456283569</v>
      </c>
      <c r="AA45" s="1">
        <v>88.725303649902344</v>
      </c>
      <c r="AB45" s="1">
        <v>18.392511367797852</v>
      </c>
      <c r="AC45" s="1">
        <v>1.3617602586746216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1.1009188259349147</v>
      </c>
      <c r="AL45">
        <f>(U45-T45)/(1000-U45)*AK45</f>
        <v>2.0910783565464334E-2</v>
      </c>
      <c r="AM45">
        <f>(P45+273.15)</f>
        <v>322.79901733398435</v>
      </c>
      <c r="AN45">
        <f>(O45+273.15)</f>
        <v>303.36403312683103</v>
      </c>
      <c r="AO45">
        <f>(Y45*AG45+Z45*AH45)*AI45</f>
        <v>200.22454630588254</v>
      </c>
      <c r="AP45">
        <f>((AO45+0.00000010773*(AN45^4-AM45^4))-AL45*44100)/(L45*51.4+0.00000043092*AM45^3)</f>
        <v>-7.8651201379018199</v>
      </c>
      <c r="AQ45">
        <f>0.61365*EXP(17.502*J45/(240.97+J45))</f>
        <v>12.203111057271082</v>
      </c>
      <c r="AR45">
        <f>AQ45*1000/AA45</f>
        <v>137.53811545602429</v>
      </c>
      <c r="AS45">
        <f>(AR45-U45)</f>
        <v>106.47565551034558</v>
      </c>
      <c r="AT45">
        <f>IF(D45,P45,(O45+P45)/2)</f>
        <v>39.931525230407715</v>
      </c>
      <c r="AU45">
        <f>0.61365*EXP(17.502*AT45/(240.97+AT45))</f>
        <v>7.3865762087710145</v>
      </c>
      <c r="AV45">
        <f>IF(AS45&lt;&gt;0,(1000-(AR45+U45)/2)/AS45*AL45,0)</f>
        <v>0.1798345208871239</v>
      </c>
      <c r="AW45">
        <f>U45*AA45/1000</f>
        <v>2.7560261907932726</v>
      </c>
      <c r="AX45">
        <f>(AU45-AW45)</f>
        <v>4.6305500179777415</v>
      </c>
      <c r="AY45">
        <f>1/(1.6/F45+1.37/N45)</f>
        <v>0.11315591609877507</v>
      </c>
      <c r="AZ45">
        <f>G45*AA45*0.001</f>
        <v>29.685852034151605</v>
      </c>
      <c r="BA45">
        <f>G45/S45</f>
        <v>0.85068120192332808</v>
      </c>
      <c r="BB45">
        <f>(1-AL45*AA45/AQ45/F45)*100</f>
        <v>19.40430033709325</v>
      </c>
      <c r="BC45">
        <f>(S45-E45/(N45/1.35))</f>
        <v>393.64832066139292</v>
      </c>
      <c r="BD45">
        <f>E45*BB45/100/BC45</f>
        <v>-4.7563516159446824E-4</v>
      </c>
    </row>
    <row r="46" spans="1:56" x14ac:dyDescent="0.35">
      <c r="A46" s="1" t="s">
        <v>0</v>
      </c>
      <c r="B46" s="1" t="s">
        <v>4300</v>
      </c>
      <c r="K46" s="1">
        <v>2.72</v>
      </c>
    </row>
    <row r="47" spans="1:56" x14ac:dyDescent="0.35">
      <c r="A47" s="1" t="s">
        <v>0</v>
      </c>
      <c r="B47" s="1" t="s">
        <v>4299</v>
      </c>
      <c r="K47" s="1">
        <v>2.72</v>
      </c>
    </row>
    <row r="48" spans="1:56" x14ac:dyDescent="0.35">
      <c r="A48" s="1">
        <v>11</v>
      </c>
      <c r="B48" s="1" t="s">
        <v>4298</v>
      </c>
      <c r="C48" s="1">
        <v>2410.5000017099082</v>
      </c>
      <c r="D48" s="1">
        <v>0</v>
      </c>
      <c r="E48">
        <f>(R48-S48*(1000-T48)/(1000-U48))*AK48</f>
        <v>-1.010525783111776</v>
      </c>
      <c r="F48">
        <f>IF(AV48&lt;&gt;0,1/(1/AV48-1/N48),0)</f>
        <v>0.19759760512960181</v>
      </c>
      <c r="G48">
        <f>((AY48-AL48/2)*S48-E48)/(AY48+AL48/2)</f>
        <v>335.15737611200416</v>
      </c>
      <c r="H48">
        <f>AL48*1000</f>
        <v>21.611484282680195</v>
      </c>
      <c r="I48">
        <f>(AQ48-AW48)</f>
        <v>9.3382868472605587</v>
      </c>
      <c r="J48">
        <f>(P48+AP48*D48)</f>
        <v>49.610610961914063</v>
      </c>
      <c r="K48" s="1">
        <v>2.72</v>
      </c>
      <c r="L48">
        <f>(K48*AE48+AF48)</f>
        <v>2.140174012184143</v>
      </c>
      <c r="M48" s="1">
        <v>0.5</v>
      </c>
      <c r="N48">
        <f>L48*(M48+1)*(M48+1)/(M48*M48+1)</f>
        <v>3.8523132219314578</v>
      </c>
      <c r="O48" s="1">
        <v>30.402681350708008</v>
      </c>
      <c r="P48" s="1">
        <v>49.610610961914063</v>
      </c>
      <c r="Q48" s="1">
        <v>30.477163314819336</v>
      </c>
      <c r="R48" s="1">
        <v>399.94793701171875</v>
      </c>
      <c r="S48" s="1">
        <v>393.13784790039063</v>
      </c>
      <c r="T48" s="1">
        <v>12.993593215942383</v>
      </c>
      <c r="U48" s="1">
        <v>32.024757385253906</v>
      </c>
      <c r="V48" s="1">
        <v>26.442121505737305</v>
      </c>
      <c r="W48" s="1">
        <v>65.1707763671875</v>
      </c>
      <c r="X48" s="1">
        <v>298.987060546875</v>
      </c>
      <c r="Y48" s="1">
        <v>1599.8968505859375</v>
      </c>
      <c r="Z48" s="1">
        <v>0.28419870138168335</v>
      </c>
      <c r="AA48" s="1">
        <v>88.726364135742188</v>
      </c>
      <c r="AB48" s="1">
        <v>18.520793914794922</v>
      </c>
      <c r="AC48" s="1">
        <v>1.357536792755127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1.0992171343635107</v>
      </c>
      <c r="AL48">
        <f>(U48-T48)/(1000-U48)*AK48</f>
        <v>2.1611484282680195E-2</v>
      </c>
      <c r="AM48">
        <f>(P48+273.15)</f>
        <v>322.76061096191404</v>
      </c>
      <c r="AN48">
        <f>(O48+273.15)</f>
        <v>303.55268135070799</v>
      </c>
      <c r="AO48">
        <f>(Y48*AG48+Z48*AH48)*AI48</f>
        <v>255.98349037207299</v>
      </c>
      <c r="AP48">
        <f>((AO48+0.00000010773*(AN48^4-AM48^4))-AL48*44100)/(L48*51.4+0.00000043092*AM48^3)</f>
        <v>-7.6430562840823155</v>
      </c>
      <c r="AQ48">
        <f>0.61365*EXP(17.502*J48/(240.97+J48))</f>
        <v>12.179727132383396</v>
      </c>
      <c r="AR48">
        <f>AQ48*1000/AA48</f>
        <v>137.27292052393435</v>
      </c>
      <c r="AS48">
        <f>(AR48-U48)</f>
        <v>105.24816313868044</v>
      </c>
      <c r="AT48">
        <f>IF(D48,P48,(O48+P48)/2)</f>
        <v>40.006646156311035</v>
      </c>
      <c r="AU48">
        <f>0.61365*EXP(17.502*AT48/(240.97+AT48))</f>
        <v>7.4162861909354127</v>
      </c>
      <c r="AV48">
        <f>IF(AS48&lt;&gt;0,(1000-(AR48+U48)/2)/AS48*AL48,0)</f>
        <v>0.18795669815158617</v>
      </c>
      <c r="AW48">
        <f>U48*AA48/1000</f>
        <v>2.8414402851228369</v>
      </c>
      <c r="AX48">
        <f>(AU48-AW48)</f>
        <v>4.5748459058125759</v>
      </c>
      <c r="AY48">
        <f>1/(1.6/F48+1.37/N48)</f>
        <v>0.11830266982597414</v>
      </c>
      <c r="AZ48">
        <f>G48*AA48*0.001</f>
        <v>29.737295395693582</v>
      </c>
      <c r="BA48">
        <f>G48/S48</f>
        <v>0.85251872314497434</v>
      </c>
      <c r="BB48">
        <f>(1-AL48*AA48/AQ48/F48)*100</f>
        <v>20.32573877756716</v>
      </c>
      <c r="BC48">
        <f>(S48-E48/(N48/1.35))</f>
        <v>393.49197533723412</v>
      </c>
      <c r="BD48">
        <f>E48*BB48/100/BC48</f>
        <v>-5.2198480230564647E-4</v>
      </c>
    </row>
    <row r="49" spans="1:56" x14ac:dyDescent="0.35">
      <c r="A49" s="1" t="s">
        <v>0</v>
      </c>
      <c r="B49" s="1" t="s">
        <v>4297</v>
      </c>
      <c r="K49" s="1">
        <v>2.72</v>
      </c>
    </row>
    <row r="50" spans="1:56" x14ac:dyDescent="0.35">
      <c r="A50" s="1" t="s">
        <v>0</v>
      </c>
      <c r="B50" s="1" t="s">
        <v>4292</v>
      </c>
      <c r="K50" s="1">
        <v>2.72</v>
      </c>
    </row>
    <row r="51" spans="1:56" x14ac:dyDescent="0.35">
      <c r="A51" s="1">
        <v>12</v>
      </c>
      <c r="B51" s="1" t="s">
        <v>4296</v>
      </c>
      <c r="C51" s="1">
        <v>2614.5000017099082</v>
      </c>
      <c r="D51" s="1">
        <v>0</v>
      </c>
      <c r="E51">
        <f>(R51-S51*(1000-T51)/(1000-U51))*AK51</f>
        <v>-1.2339040791127165</v>
      </c>
      <c r="F51">
        <f>IF(AV51&lt;&gt;0,1/(1/AV51-1/N51),0)</f>
        <v>0.21893944231890802</v>
      </c>
      <c r="G51">
        <f>((AY51-AL51/2)*S51-E51)/(AY51+AL51/2)</f>
        <v>339.3983634280321</v>
      </c>
      <c r="H51">
        <f>AL51*1000</f>
        <v>22.461128409202182</v>
      </c>
      <c r="I51">
        <f>(AQ51-AW51)</f>
        <v>8.8238163702081334</v>
      </c>
      <c r="J51">
        <f>(P51+AP51*D51)</f>
        <v>48.905742645263672</v>
      </c>
      <c r="K51" s="1">
        <v>2.72</v>
      </c>
      <c r="L51">
        <f>(K51*AE51+AF51)</f>
        <v>2.140174012184143</v>
      </c>
      <c r="M51" s="1">
        <v>0.5</v>
      </c>
      <c r="N51">
        <f>L51*(M51+1)*(M51+1)/(M51*M51+1)</f>
        <v>3.8523132219314578</v>
      </c>
      <c r="O51" s="1">
        <v>30.476362228393555</v>
      </c>
      <c r="P51" s="1">
        <v>48.905742645263672</v>
      </c>
      <c r="Q51" s="1">
        <v>30.572963714599609</v>
      </c>
      <c r="R51" s="1">
        <v>399.87039184570313</v>
      </c>
      <c r="S51" s="1">
        <v>392.9749755859375</v>
      </c>
      <c r="T51" s="1">
        <v>13.337738037109375</v>
      </c>
      <c r="U51" s="1">
        <v>33.061573028564453</v>
      </c>
      <c r="V51" s="1">
        <v>27.029342651367188</v>
      </c>
      <c r="W51" s="1">
        <v>67.000312805175781</v>
      </c>
      <c r="X51" s="1">
        <v>299.50765991210938</v>
      </c>
      <c r="Y51" s="1">
        <v>2001.2679443359375</v>
      </c>
      <c r="Z51" s="1">
        <v>0.3811180591583252</v>
      </c>
      <c r="AA51" s="1">
        <v>88.7301025390625</v>
      </c>
      <c r="AB51" s="1">
        <v>18.818487167358398</v>
      </c>
      <c r="AC51" s="1">
        <v>1.3650254011154175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1.1011311026180488</v>
      </c>
      <c r="AL51">
        <f>(U51-T51)/(1000-U51)*AK51</f>
        <v>2.2461128409202183E-2</v>
      </c>
      <c r="AM51">
        <f>(P51+273.15)</f>
        <v>322.05574264526365</v>
      </c>
      <c r="AN51">
        <f>(O51+273.15)</f>
        <v>303.62636222839353</v>
      </c>
      <c r="AO51">
        <f>(Y51*AG51+Z51*AH51)*AI51</f>
        <v>320.2028639366581</v>
      </c>
      <c r="AP51">
        <f>((AO51+0.00000010773*(AN51^4-AM51^4))-AL51*44100)/(L51*51.4+0.00000043092*AM51^3)</f>
        <v>-7.3448714856230746</v>
      </c>
      <c r="AQ51">
        <f>0.61365*EXP(17.502*J51/(240.97+J51))</f>
        <v>11.75737313513536</v>
      </c>
      <c r="AR51">
        <f>AQ51*1000/AA51</f>
        <v>132.50715144794631</v>
      </c>
      <c r="AS51">
        <f>(AR51-U51)</f>
        <v>99.44557841938186</v>
      </c>
      <c r="AT51">
        <f>IF(D51,P51,(O51+P51)/2)</f>
        <v>39.691052436828613</v>
      </c>
      <c r="AU51">
        <f>0.61365*EXP(17.502*AT51/(240.97+AT51))</f>
        <v>7.2921629198833653</v>
      </c>
      <c r="AV51">
        <f>IF(AS51&lt;&gt;0,(1000-(AR51+U51)/2)/AS51*AL51,0)</f>
        <v>0.20716555271882825</v>
      </c>
      <c r="AW51">
        <f>U51*AA51/1000</f>
        <v>2.9335567649272272</v>
      </c>
      <c r="AX51">
        <f>(AU51-AW51)</f>
        <v>4.3586061549561386</v>
      </c>
      <c r="AY51">
        <f>1/(1.6/F51+1.37/N51)</f>
        <v>0.13048719291576547</v>
      </c>
      <c r="AZ51">
        <f>G51*AA51*0.001</f>
        <v>30.11485158855929</v>
      </c>
      <c r="BA51">
        <f>G51/S51</f>
        <v>0.86366406136161455</v>
      </c>
      <c r="BB51">
        <f>(1-AL51*AA51/AQ51/F51)*100</f>
        <v>22.577312003866922</v>
      </c>
      <c r="BC51">
        <f>(S51-E51/(N51/1.35))</f>
        <v>393.40738344346033</v>
      </c>
      <c r="BD51">
        <f>E51*BB51/100/BC51</f>
        <v>-7.0812695819613724E-4</v>
      </c>
    </row>
    <row r="52" spans="1:56" x14ac:dyDescent="0.35">
      <c r="A52" s="1" t="s">
        <v>0</v>
      </c>
      <c r="B52" s="1" t="s">
        <v>4295</v>
      </c>
      <c r="K52" s="1">
        <v>1.25936</v>
      </c>
    </row>
    <row r="53" spans="1:56" x14ac:dyDescent="0.35">
      <c r="A53" s="1" t="s">
        <v>0</v>
      </c>
      <c r="B53" s="1" t="s">
        <v>4294</v>
      </c>
    </row>
    <row r="54" spans="1:56" x14ac:dyDescent="0.35">
      <c r="A54" s="1" t="s">
        <v>0</v>
      </c>
      <c r="B54" s="1" t="s">
        <v>4293</v>
      </c>
    </row>
    <row r="55" spans="1:56" x14ac:dyDescent="0.35">
      <c r="A55" s="1" t="s">
        <v>0</v>
      </c>
      <c r="B55" s="1" t="s">
        <v>4292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A42D81-1C4E-4276-AF63-CBDE44B7AF6B}">
  <dimension ref="A1:BH55"/>
  <sheetViews>
    <sheetView zoomScale="51" workbookViewId="0">
      <selection activeCell="K18" sqref="K18:K51"/>
    </sheetView>
  </sheetViews>
  <sheetFormatPr defaultRowHeight="14.5" x14ac:dyDescent="0.35"/>
  <sheetData>
    <row r="1" spans="1:60" x14ac:dyDescent="0.35">
      <c r="A1" s="1" t="s">
        <v>398</v>
      </c>
    </row>
    <row r="2" spans="1:60" x14ac:dyDescent="0.35">
      <c r="A2" s="1" t="s">
        <v>3813</v>
      </c>
    </row>
    <row r="3" spans="1:60" x14ac:dyDescent="0.35">
      <c r="A3" s="1" t="s">
        <v>69</v>
      </c>
      <c r="B3" s="1" t="s">
        <v>396</v>
      </c>
    </row>
    <row r="4" spans="1:60" x14ac:dyDescent="0.35">
      <c r="A4" s="1" t="s">
        <v>67</v>
      </c>
      <c r="B4" s="1" t="s">
        <v>66</v>
      </c>
      <c r="C4" s="1">
        <v>1</v>
      </c>
      <c r="D4" s="1">
        <v>0.15999999642372131</v>
      </c>
    </row>
    <row r="5" spans="1:60" x14ac:dyDescent="0.35">
      <c r="A5" s="1" t="s">
        <v>65</v>
      </c>
      <c r="B5" s="1">
        <v>4</v>
      </c>
    </row>
    <row r="6" spans="1:60" x14ac:dyDescent="0.35">
      <c r="A6" s="1" t="s">
        <v>64</v>
      </c>
      <c r="B6" s="1" t="s">
        <v>395</v>
      </c>
    </row>
    <row r="7" spans="1:60" x14ac:dyDescent="0.35">
      <c r="A7" s="1" t="s">
        <v>0</v>
      </c>
      <c r="B7" s="1" t="s">
        <v>62</v>
      </c>
    </row>
    <row r="9" spans="1:60" x14ac:dyDescent="0.35">
      <c r="A9" s="1" t="s">
        <v>61</v>
      </c>
      <c r="B9" s="1" t="s">
        <v>60</v>
      </c>
      <c r="C9" s="1" t="s">
        <v>59</v>
      </c>
      <c r="D9" s="1" t="s">
        <v>58</v>
      </c>
      <c r="E9" s="1" t="s">
        <v>57</v>
      </c>
      <c r="F9" s="1" t="s">
        <v>56</v>
      </c>
      <c r="G9" s="1" t="s">
        <v>55</v>
      </c>
      <c r="H9" s="1" t="s">
        <v>54</v>
      </c>
      <c r="I9" s="1" t="s">
        <v>53</v>
      </c>
      <c r="J9" s="1" t="s">
        <v>52</v>
      </c>
      <c r="K9" s="1" t="s">
        <v>51</v>
      </c>
      <c r="L9" s="1" t="s">
        <v>50</v>
      </c>
      <c r="M9" s="1" t="s">
        <v>49</v>
      </c>
      <c r="N9" s="1" t="s">
        <v>48</v>
      </c>
      <c r="O9" s="1" t="s">
        <v>47</v>
      </c>
      <c r="P9" s="1" t="s">
        <v>46</v>
      </c>
      <c r="Q9" s="1" t="s">
        <v>45</v>
      </c>
      <c r="R9" s="1" t="s">
        <v>44</v>
      </c>
      <c r="S9" s="1" t="s">
        <v>43</v>
      </c>
      <c r="T9" s="1" t="s">
        <v>42</v>
      </c>
      <c r="U9" s="1" t="s">
        <v>41</v>
      </c>
      <c r="V9" s="1" t="s">
        <v>40</v>
      </c>
      <c r="W9" s="1" t="s">
        <v>39</v>
      </c>
      <c r="X9" s="1" t="s">
        <v>38</v>
      </c>
      <c r="Y9" s="1" t="s">
        <v>37</v>
      </c>
      <c r="Z9" s="1" t="s">
        <v>36</v>
      </c>
      <c r="AA9" s="1" t="s">
        <v>35</v>
      </c>
      <c r="AB9" s="1" t="s">
        <v>34</v>
      </c>
      <c r="AC9" s="1" t="s">
        <v>33</v>
      </c>
      <c r="AD9" s="1" t="s">
        <v>394</v>
      </c>
      <c r="AE9" s="1" t="s">
        <v>393</v>
      </c>
      <c r="AF9" s="1" t="s">
        <v>392</v>
      </c>
      <c r="AG9" s="1" t="s">
        <v>391</v>
      </c>
      <c r="AH9" s="1" t="s">
        <v>32</v>
      </c>
      <c r="AI9" s="1" t="s">
        <v>31</v>
      </c>
      <c r="AJ9" s="1" t="s">
        <v>30</v>
      </c>
      <c r="AK9" s="1" t="s">
        <v>29</v>
      </c>
      <c r="AL9" s="1" t="s">
        <v>28</v>
      </c>
      <c r="AM9" s="1" t="s">
        <v>27</v>
      </c>
      <c r="AN9" s="1" t="s">
        <v>26</v>
      </c>
      <c r="AO9" s="1" t="s">
        <v>25</v>
      </c>
      <c r="AP9" s="1" t="s">
        <v>24</v>
      </c>
      <c r="AQ9" s="1" t="s">
        <v>23</v>
      </c>
      <c r="AR9" s="1" t="s">
        <v>22</v>
      </c>
      <c r="AS9" s="1" t="s">
        <v>21</v>
      </c>
      <c r="AT9" s="1" t="s">
        <v>20</v>
      </c>
      <c r="AU9" s="1" t="s">
        <v>19</v>
      </c>
      <c r="AV9" s="1" t="s">
        <v>18</v>
      </c>
      <c r="AW9" s="1" t="s">
        <v>17</v>
      </c>
      <c r="AX9" s="1" t="s">
        <v>16</v>
      </c>
      <c r="AY9" s="1" t="s">
        <v>15</v>
      </c>
      <c r="AZ9" s="1" t="s">
        <v>14</v>
      </c>
      <c r="BA9" s="1" t="s">
        <v>13</v>
      </c>
      <c r="BB9" s="1" t="s">
        <v>12</v>
      </c>
      <c r="BC9" s="1" t="s">
        <v>11</v>
      </c>
      <c r="BD9" s="1" t="s">
        <v>10</v>
      </c>
      <c r="BE9" s="1" t="s">
        <v>9</v>
      </c>
      <c r="BF9" s="1" t="s">
        <v>8</v>
      </c>
      <c r="BG9" s="1" t="s">
        <v>7</v>
      </c>
      <c r="BH9" s="1" t="s">
        <v>6</v>
      </c>
    </row>
    <row r="10" spans="1:60" x14ac:dyDescent="0.35">
      <c r="A10" s="1" t="s">
        <v>5</v>
      </c>
      <c r="B10" s="1" t="s">
        <v>5</v>
      </c>
      <c r="C10" s="1" t="s">
        <v>5</v>
      </c>
      <c r="D10" s="1" t="s">
        <v>5</v>
      </c>
      <c r="E10" s="1" t="s">
        <v>4</v>
      </c>
      <c r="F10" s="1" t="s">
        <v>4</v>
      </c>
      <c r="G10" s="1" t="s">
        <v>4</v>
      </c>
      <c r="H10" s="1" t="s">
        <v>4</v>
      </c>
      <c r="I10" s="1" t="s">
        <v>4</v>
      </c>
      <c r="J10" s="1" t="s">
        <v>4</v>
      </c>
      <c r="K10" s="1" t="s">
        <v>5</v>
      </c>
      <c r="L10" s="1" t="s">
        <v>4</v>
      </c>
      <c r="M10" s="1" t="s">
        <v>5</v>
      </c>
      <c r="N10" s="1" t="s">
        <v>4</v>
      </c>
      <c r="O10" s="1" t="s">
        <v>5</v>
      </c>
      <c r="P10" s="1" t="s">
        <v>5</v>
      </c>
      <c r="Q10" s="1" t="s">
        <v>5</v>
      </c>
      <c r="R10" s="1" t="s">
        <v>5</v>
      </c>
      <c r="S10" s="1" t="s">
        <v>5</v>
      </c>
      <c r="T10" s="1" t="s">
        <v>5</v>
      </c>
      <c r="U10" s="1" t="s">
        <v>5</v>
      </c>
      <c r="V10" s="1" t="s">
        <v>5</v>
      </c>
      <c r="W10" s="1" t="s">
        <v>5</v>
      </c>
      <c r="X10" s="1" t="s">
        <v>5</v>
      </c>
      <c r="Y10" s="1" t="s">
        <v>5</v>
      </c>
      <c r="Z10" s="1" t="s">
        <v>5</v>
      </c>
      <c r="AA10" s="1" t="s">
        <v>5</v>
      </c>
      <c r="AB10" s="1" t="s">
        <v>5</v>
      </c>
      <c r="AC10" s="1" t="s">
        <v>5</v>
      </c>
      <c r="AD10" s="1" t="s">
        <v>5</v>
      </c>
      <c r="AE10" s="1" t="s">
        <v>5</v>
      </c>
      <c r="AF10" s="1" t="s">
        <v>5</v>
      </c>
      <c r="AG10" s="1" t="s">
        <v>5</v>
      </c>
      <c r="AH10" s="1" t="s">
        <v>5</v>
      </c>
      <c r="AI10" s="1" t="s">
        <v>5</v>
      </c>
      <c r="AJ10" s="1" t="s">
        <v>5</v>
      </c>
      <c r="AK10" s="1" t="s">
        <v>5</v>
      </c>
      <c r="AL10" s="1" t="s">
        <v>5</v>
      </c>
      <c r="AM10" s="1" t="s">
        <v>5</v>
      </c>
      <c r="AN10" s="1" t="s">
        <v>5</v>
      </c>
      <c r="AO10" s="1" t="s">
        <v>4</v>
      </c>
      <c r="AP10" s="1" t="s">
        <v>4</v>
      </c>
      <c r="AQ10" s="1" t="s">
        <v>4</v>
      </c>
      <c r="AR10" s="1" t="s">
        <v>4</v>
      </c>
      <c r="AS10" s="1" t="s">
        <v>4</v>
      </c>
      <c r="AT10" s="1" t="s">
        <v>4</v>
      </c>
      <c r="AU10" s="1" t="s">
        <v>4</v>
      </c>
      <c r="AV10" s="1" t="s">
        <v>4</v>
      </c>
      <c r="AW10" s="1" t="s">
        <v>4</v>
      </c>
      <c r="AX10" s="1" t="s">
        <v>4</v>
      </c>
      <c r="AY10" s="1" t="s">
        <v>4</v>
      </c>
      <c r="AZ10" s="1" t="s">
        <v>4</v>
      </c>
      <c r="BA10" s="1" t="s">
        <v>4</v>
      </c>
      <c r="BB10" s="1" t="s">
        <v>4</v>
      </c>
      <c r="BC10" s="1" t="s">
        <v>4</v>
      </c>
      <c r="BD10" s="1" t="s">
        <v>4</v>
      </c>
      <c r="BE10" s="1" t="s">
        <v>4</v>
      </c>
      <c r="BF10" s="1" t="s">
        <v>4</v>
      </c>
      <c r="BG10" s="1" t="s">
        <v>4</v>
      </c>
      <c r="BH10" s="1" t="s">
        <v>4</v>
      </c>
    </row>
    <row r="11" spans="1:60" x14ac:dyDescent="0.35">
      <c r="A11" s="1" t="s">
        <v>0</v>
      </c>
      <c r="B11" s="1" t="s">
        <v>3812</v>
      </c>
    </row>
    <row r="12" spans="1:60" x14ac:dyDescent="0.35">
      <c r="A12" s="1" t="s">
        <v>0</v>
      </c>
      <c r="B12" s="1" t="s">
        <v>3811</v>
      </c>
    </row>
    <row r="13" spans="1:60" x14ac:dyDescent="0.35">
      <c r="A13" s="1" t="s">
        <v>0</v>
      </c>
      <c r="B13" s="1" t="s">
        <v>3810</v>
      </c>
    </row>
    <row r="14" spans="1:60" x14ac:dyDescent="0.35">
      <c r="A14" s="1" t="s">
        <v>0</v>
      </c>
      <c r="B14" s="1" t="s">
        <v>3809</v>
      </c>
    </row>
    <row r="15" spans="1:60" x14ac:dyDescent="0.35">
      <c r="A15" s="1" t="s">
        <v>0</v>
      </c>
      <c r="B15" s="1" t="s">
        <v>3808</v>
      </c>
    </row>
    <row r="16" spans="1:60" x14ac:dyDescent="0.35">
      <c r="A16" s="1" t="s">
        <v>0</v>
      </c>
      <c r="B16" s="1" t="s">
        <v>3807</v>
      </c>
    </row>
    <row r="17" spans="1:60" x14ac:dyDescent="0.35">
      <c r="A17" s="1" t="s">
        <v>0</v>
      </c>
      <c r="B17" s="1" t="s">
        <v>3806</v>
      </c>
    </row>
    <row r="18" spans="1:60" x14ac:dyDescent="0.35">
      <c r="A18" s="1">
        <v>1</v>
      </c>
      <c r="B18" s="1" t="s">
        <v>3805</v>
      </c>
      <c r="C18" s="1">
        <v>379.50001726672053</v>
      </c>
      <c r="D18" s="1">
        <v>0</v>
      </c>
      <c r="E18">
        <f>(R18-S18*(1000-T18)/(1000-U18))*AO18</f>
        <v>-1.8639317996422806</v>
      </c>
      <c r="F18">
        <f>IF(AZ18&lt;&gt;0,1/(1/AZ18-1/N18),0)</f>
        <v>3.4740253744906409</v>
      </c>
      <c r="G18">
        <f>((BC18-AP18/2)*S18-E18)/(BC18+AP18/2)</f>
        <v>384.41813713080927</v>
      </c>
      <c r="H18">
        <f>AP18*1000</f>
        <v>28.242588993349187</v>
      </c>
      <c r="I18">
        <f>(AU18-BA18)</f>
        <v>1.2635093187466024</v>
      </c>
      <c r="J18">
        <f>(P18+AT18*D18)</f>
        <v>27.040557861328125</v>
      </c>
      <c r="K18" s="1"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28.263938903808594</v>
      </c>
      <c r="P18" s="1">
        <v>27.040557861328125</v>
      </c>
      <c r="Q18" s="1">
        <v>28.324382781982422</v>
      </c>
      <c r="R18" s="1">
        <v>399.84527587890625</v>
      </c>
      <c r="S18" s="1">
        <v>391.5166015625</v>
      </c>
      <c r="T18" s="1">
        <v>1.2733125686645508</v>
      </c>
      <c r="U18" s="1">
        <v>26.189044952392578</v>
      </c>
      <c r="V18" s="1">
        <v>2.9323568344116211</v>
      </c>
      <c r="W18" s="1">
        <v>60.311679840087891</v>
      </c>
      <c r="X18" s="1">
        <v>300.24404907226563</v>
      </c>
      <c r="Y18" s="1">
        <v>0.18801698088645935</v>
      </c>
      <c r="Z18" s="1">
        <v>0.14748133718967438</v>
      </c>
      <c r="AA18" s="1">
        <v>88.7464599609375</v>
      </c>
      <c r="AB18" s="1">
        <v>45.376350402832031</v>
      </c>
      <c r="AC18" s="1">
        <v>0.91599905490875244</v>
      </c>
      <c r="AD18" s="1">
        <v>4.6223394572734833E-2</v>
      </c>
      <c r="AE18" s="1">
        <v>4.5099440030753613E-3</v>
      </c>
      <c r="AF18" s="1">
        <v>4.7784321010112762E-2</v>
      </c>
      <c r="AG18" s="1">
        <v>2.7363225817680359E-2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1.1038384157068586</v>
      </c>
      <c r="AP18">
        <f>(U18-T18)/(1000-U18)*AO18</f>
        <v>2.8242588993349187E-2</v>
      </c>
      <c r="AQ18">
        <f>(P18+273.15)</f>
        <v>300.1905578613281</v>
      </c>
      <c r="AR18">
        <f>(O18+273.15)</f>
        <v>301.41393890380857</v>
      </c>
      <c r="AS18">
        <f>(Y18*AK18+Z18*AL18)*AM18</f>
        <v>3.0082716269432375E-2</v>
      </c>
      <c r="AT18">
        <f>((AS18+0.00000010773*(AR18^4-AQ18^4))-AP18*44100)/(L18*0.92*2*29.3+0.00000043092*AQ18^3)</f>
        <v>-9.6909495967450052</v>
      </c>
      <c r="AU18">
        <f>0.61365*EXP(17.502*J18/(240.97+J18))</f>
        <v>3.5876943480293026</v>
      </c>
      <c r="AV18">
        <f>AU18*1000/AA18</f>
        <v>40.426337564433062</v>
      </c>
      <c r="AW18">
        <f>(AV18-U18)</f>
        <v>14.237292612040484</v>
      </c>
      <c r="AX18">
        <f>IF(D18,P18,(O18+P18)/2)</f>
        <v>27.652248382568359</v>
      </c>
      <c r="AY18">
        <f>0.61365*EXP(17.502*AX18/(240.97+AX18))</f>
        <v>3.7185849092764758</v>
      </c>
      <c r="AZ18">
        <f>IF(AW18&lt;&gt;0,(1000-(AV18+U18)/2)/AW18*AP18,0)</f>
        <v>1.9176323970282976</v>
      </c>
      <c r="BA18">
        <f>U18*AA18/1000</f>
        <v>2.3241850292827002</v>
      </c>
      <c r="BB18">
        <f>(AY18-BA18)</f>
        <v>1.3943998799937756</v>
      </c>
      <c r="BC18">
        <f>1/(1.6/F18+1.37/N18)</f>
        <v>1.2810194716268248</v>
      </c>
      <c r="BD18">
        <f>G18*AA18*0.001</f>
        <v>34.115748815137543</v>
      </c>
      <c r="BE18">
        <f>G18/S18</f>
        <v>0.98186931434487956</v>
      </c>
      <c r="BF18">
        <f>(1-AP18*AA18/AU18/F18)*100</f>
        <v>79.890229162522061</v>
      </c>
      <c r="BG18">
        <f>(S18-E18/(N18/1.35))</f>
        <v>392.1044761734409</v>
      </c>
      <c r="BH18">
        <f>E18*BF18/100/BG18</f>
        <v>-3.7977107547955183E-3</v>
      </c>
    </row>
    <row r="19" spans="1:60" x14ac:dyDescent="0.35">
      <c r="A19" s="1" t="s">
        <v>0</v>
      </c>
      <c r="B19" s="1" t="s">
        <v>3804</v>
      </c>
      <c r="K19" s="1">
        <v>2.72</v>
      </c>
    </row>
    <row r="20" spans="1:60" x14ac:dyDescent="0.35">
      <c r="A20" s="1" t="s">
        <v>0</v>
      </c>
      <c r="B20" s="1" t="s">
        <v>3803</v>
      </c>
      <c r="K20" s="1">
        <v>2.72</v>
      </c>
    </row>
    <row r="21" spans="1:60" x14ac:dyDescent="0.35">
      <c r="A21" s="1">
        <v>2</v>
      </c>
      <c r="B21" s="1" t="s">
        <v>3802</v>
      </c>
      <c r="C21" s="1">
        <v>585.50001728907228</v>
      </c>
      <c r="D21" s="1">
        <v>0</v>
      </c>
      <c r="E21">
        <f>(R21-S21*(1000-T21)/(1000-U21))*AO21</f>
        <v>-1.4380703831698973</v>
      </c>
      <c r="F21">
        <f>IF(AZ21&lt;&gt;0,1/(1/AZ21-1/N21),0)</f>
        <v>3.4637715795813588</v>
      </c>
      <c r="G21">
        <f>((BC21-AP21/2)*S21-E21)/(BC21+AP21/2)</f>
        <v>383.76357993203709</v>
      </c>
      <c r="H21">
        <f>AP21*1000</f>
        <v>28.291940239795142</v>
      </c>
      <c r="I21">
        <f>(AU21-BA21)</f>
        <v>1.2671151873166009</v>
      </c>
      <c r="J21">
        <f>(P21+AT21*D21)</f>
        <v>27.279512405395508</v>
      </c>
      <c r="K21" s="1"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28.521652221679688</v>
      </c>
      <c r="P21" s="1">
        <v>27.279512405395508</v>
      </c>
      <c r="Q21" s="1">
        <v>28.600034713745117</v>
      </c>
      <c r="R21" s="1">
        <v>399.935302734375</v>
      </c>
      <c r="S21" s="1">
        <v>391.21182250976563</v>
      </c>
      <c r="T21" s="1">
        <v>1.774289608001709</v>
      </c>
      <c r="U21" s="1">
        <v>26.718036651611328</v>
      </c>
      <c r="V21" s="1">
        <v>4.0254793167114258</v>
      </c>
      <c r="W21" s="1">
        <v>60.617450714111328</v>
      </c>
      <c r="X21" s="1">
        <v>300.2677001953125</v>
      </c>
      <c r="Y21" s="1">
        <v>25.257072448730469</v>
      </c>
      <c r="Z21" s="1">
        <v>0.10060708969831467</v>
      </c>
      <c r="AA21" s="1">
        <v>88.749946594238281</v>
      </c>
      <c r="AB21" s="1">
        <v>45.242393493652344</v>
      </c>
      <c r="AC21" s="1">
        <v>0.92707467079162598</v>
      </c>
      <c r="AD21" s="1">
        <v>3.8906563073396683E-2</v>
      </c>
      <c r="AE21" s="1">
        <v>1.0684643872082233E-2</v>
      </c>
      <c r="AF21" s="1">
        <v>2.866736613214016E-2</v>
      </c>
      <c r="AG21" s="1">
        <v>2.0181192085146904E-2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1.1039253683651191</v>
      </c>
      <c r="AP21">
        <f>(U21-T21)/(1000-U21)*AO21</f>
        <v>2.8291940239795144E-2</v>
      </c>
      <c r="AQ21">
        <f>(P21+273.15)</f>
        <v>300.42951240539549</v>
      </c>
      <c r="AR21">
        <f>(O21+273.15)</f>
        <v>301.67165222167966</v>
      </c>
      <c r="AS21">
        <f>(Y21*AK21+Z21*AL21)*AM21</f>
        <v>4.0411315014705451</v>
      </c>
      <c r="AT21">
        <f>((AS21+0.00000010773*(AR21^4-AQ21^4))-AP21*44100)/(L21*0.92*2*29.3+0.00000043092*AQ21^3)</f>
        <v>-9.6723705131707121</v>
      </c>
      <c r="AU21">
        <f>0.61365*EXP(17.502*J21/(240.97+J21))</f>
        <v>3.6383395132500072</v>
      </c>
      <c r="AV21">
        <f>AU21*1000/AA21</f>
        <v>40.995399466372312</v>
      </c>
      <c r="AW21">
        <f>(AV21-U21)</f>
        <v>14.277362814760984</v>
      </c>
      <c r="AX21">
        <f>IF(D21,P21,(O21+P21)/2)</f>
        <v>27.900582313537598</v>
      </c>
      <c r="AY21">
        <f>0.61365*EXP(17.502*AX21/(240.97+AX21))</f>
        <v>3.7729014168398787</v>
      </c>
      <c r="AZ21">
        <f>IF(AW21&lt;&gt;0,(1000-(AV21+U21)/2)/AW21*AP21,0)</f>
        <v>1.9145039844119243</v>
      </c>
      <c r="BA21">
        <f>U21*AA21/1000</f>
        <v>2.3712243259334063</v>
      </c>
      <c r="BB21">
        <f>(AY21-BA21)</f>
        <v>1.4016770909064724</v>
      </c>
      <c r="BC21">
        <f>1/(1.6/F21+1.37/N21)</f>
        <v>1.2787860228811427</v>
      </c>
      <c r="BD21">
        <f>G21*AA21*0.001</f>
        <v>34.058997223781979</v>
      </c>
      <c r="BE21">
        <f>G21/S21</f>
        <v>0.98096110048529372</v>
      </c>
      <c r="BF21">
        <f>(1-AP21*AA21/AU21/F21)*100</f>
        <v>80.075915958086924</v>
      </c>
      <c r="BG21">
        <f>(S21-E21/(N21/1.35))</f>
        <v>391.66538259558735</v>
      </c>
      <c r="BH21">
        <f>E21*BF21/100/BG21</f>
        <v>-2.9401322726402201E-3</v>
      </c>
    </row>
    <row r="22" spans="1:60" x14ac:dyDescent="0.35">
      <c r="A22" s="1" t="s">
        <v>0</v>
      </c>
      <c r="B22" s="1" t="s">
        <v>3801</v>
      </c>
      <c r="K22" s="1">
        <v>2.72</v>
      </c>
    </row>
    <row r="23" spans="1:60" x14ac:dyDescent="0.35">
      <c r="A23" s="1" t="s">
        <v>0</v>
      </c>
      <c r="B23" s="1" t="s">
        <v>3800</v>
      </c>
      <c r="K23" s="1">
        <v>2.72</v>
      </c>
    </row>
    <row r="24" spans="1:60" x14ac:dyDescent="0.35">
      <c r="A24" s="1">
        <v>3</v>
      </c>
      <c r="B24" s="1" t="s">
        <v>3799</v>
      </c>
      <c r="C24" s="1">
        <v>791.50001728907228</v>
      </c>
      <c r="D24" s="1">
        <v>0</v>
      </c>
      <c r="E24">
        <f>(R24-S24*(1000-T24)/(1000-U24))*AO24</f>
        <v>-0.68611948456498573</v>
      </c>
      <c r="F24">
        <f>IF(AZ24&lt;&gt;0,1/(1/AZ24-1/N24),0)</f>
        <v>3.4184326073914528</v>
      </c>
      <c r="G24">
        <f>((BC24-AP24/2)*S24-E24)/(BC24+AP24/2)</f>
        <v>382.62495885107882</v>
      </c>
      <c r="H24">
        <f>AP24*1000</f>
        <v>28.173482069202329</v>
      </c>
      <c r="I24">
        <f>(AU24-BA24)</f>
        <v>1.2704472266504263</v>
      </c>
      <c r="J24">
        <f>(P24+AT24*D24)</f>
        <v>27.487749099731445</v>
      </c>
      <c r="K24" s="1"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28.764947891235352</v>
      </c>
      <c r="P24" s="1">
        <v>27.487749099731445</v>
      </c>
      <c r="Q24" s="1">
        <v>28.855104446411133</v>
      </c>
      <c r="R24" s="1">
        <v>400.01718139648438</v>
      </c>
      <c r="S24" s="1">
        <v>390.66934204101563</v>
      </c>
      <c r="T24" s="1">
        <v>2.3581554889678955</v>
      </c>
      <c r="U24" s="1">
        <v>27.183000564575195</v>
      </c>
      <c r="V24" s="1">
        <v>5.2752523422241211</v>
      </c>
      <c r="W24" s="1">
        <v>60.809040069580078</v>
      </c>
      <c r="X24" s="1">
        <v>300.29910278320313</v>
      </c>
      <c r="Y24" s="1">
        <v>49.982402801513672</v>
      </c>
      <c r="Z24" s="1">
        <v>9.9464334547519684E-2</v>
      </c>
      <c r="AA24" s="1">
        <v>88.751594543457031</v>
      </c>
      <c r="AB24" s="1">
        <v>45.324588775634766</v>
      </c>
      <c r="AC24" s="1">
        <v>0.94493728876113892</v>
      </c>
      <c r="AD24" s="1">
        <v>2.7229148894548416E-2</v>
      </c>
      <c r="AE24" s="1">
        <v>4.3995478190481663E-3</v>
      </c>
      <c r="AF24" s="1">
        <v>2.8363920748233795E-2</v>
      </c>
      <c r="AG24" s="1">
        <v>1.8835453316569328E-2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1.1040408190558937</v>
      </c>
      <c r="AP24">
        <f>(U24-T24)/(1000-U24)*AO24</f>
        <v>2.8173482069202328E-2</v>
      </c>
      <c r="AQ24">
        <f>(P24+273.15)</f>
        <v>300.63774909973142</v>
      </c>
      <c r="AR24">
        <f>(O24+273.15)</f>
        <v>301.91494789123533</v>
      </c>
      <c r="AS24">
        <f>(Y24*AK24+Z24*AL24)*AM24</f>
        <v>7.9971842694911857</v>
      </c>
      <c r="AT24">
        <f>((AS24+0.00000010773*(AR24^4-AQ24^4))-AP24*44100)/(L24*0.92*2*29.3+0.00000043092*AQ24^3)</f>
        <v>-9.5947779755338569</v>
      </c>
      <c r="AU24">
        <f>0.61365*EXP(17.502*J24/(240.97+J24))</f>
        <v>3.6829818712321676</v>
      </c>
      <c r="AV24">
        <f>AU24*1000/AA24</f>
        <v>41.497641706356085</v>
      </c>
      <c r="AW24">
        <f>(AV24-U24)</f>
        <v>14.314641141780889</v>
      </c>
      <c r="AX24">
        <f>IF(D24,P24,(O24+P24)/2)</f>
        <v>28.126348495483398</v>
      </c>
      <c r="AY24">
        <f>0.61365*EXP(17.502*AX24/(240.97+AX24))</f>
        <v>3.8228812404709109</v>
      </c>
      <c r="AZ24">
        <f>IF(AW24&lt;&gt;0,(1000-(AV24+U24)/2)/AW24*AP24,0)</f>
        <v>1.9005712667175485</v>
      </c>
      <c r="BA24">
        <f>U24*AA24/1000</f>
        <v>2.4125346445817413</v>
      </c>
      <c r="BB24">
        <f>(AY24-BA24)</f>
        <v>1.4103465958891697</v>
      </c>
      <c r="BC24">
        <f>1/(1.6/F24+1.37/N24)</f>
        <v>1.26884520971147</v>
      </c>
      <c r="BD24">
        <f>G24*AA24*0.001</f>
        <v>33.958575210157875</v>
      </c>
      <c r="BE24">
        <f>G24/S24</f>
        <v>0.97940871646618166</v>
      </c>
      <c r="BF24">
        <f>(1-AP24*AA24/AU24/F24)*100</f>
        <v>80.139504141407542</v>
      </c>
      <c r="BG24">
        <f>(S24-E24/(N24/1.35))</f>
        <v>390.88574063731886</v>
      </c>
      <c r="BH24">
        <f>E24*BF24/100/BG24</f>
        <v>-1.4066840909864211E-3</v>
      </c>
    </row>
    <row r="25" spans="1:60" x14ac:dyDescent="0.35">
      <c r="A25" s="1" t="s">
        <v>0</v>
      </c>
      <c r="B25" s="1" t="s">
        <v>3798</v>
      </c>
      <c r="K25" s="1">
        <v>2.72</v>
      </c>
    </row>
    <row r="26" spans="1:60" x14ac:dyDescent="0.35">
      <c r="A26" s="1" t="s">
        <v>0</v>
      </c>
      <c r="B26" s="1" t="s">
        <v>3797</v>
      </c>
      <c r="K26" s="1">
        <v>2.72</v>
      </c>
    </row>
    <row r="27" spans="1:60" x14ac:dyDescent="0.35">
      <c r="A27" s="1">
        <v>4</v>
      </c>
      <c r="B27" s="1" t="s">
        <v>3796</v>
      </c>
      <c r="C27" s="1">
        <v>996.50001728907228</v>
      </c>
      <c r="D27" s="1">
        <v>0</v>
      </c>
      <c r="E27">
        <f>(R27-S27*(1000-T27)/(1000-U27))*AO27</f>
        <v>-0.20990847440666932</v>
      </c>
      <c r="F27">
        <f>IF(AZ27&lt;&gt;0,1/(1/AZ27-1/N27),0)</f>
        <v>3.3140249613501322</v>
      </c>
      <c r="G27">
        <f>((BC27-AP27/2)*S27-E27)/(BC27+AP27/2)</f>
        <v>381.79696207364827</v>
      </c>
      <c r="H27">
        <f>AP27*1000</f>
        <v>27.900270923857761</v>
      </c>
      <c r="I27">
        <f>(AU27-BA27)</f>
        <v>1.2795458224112028</v>
      </c>
      <c r="J27">
        <f>(P27+AT27*D27)</f>
        <v>27.703319549560547</v>
      </c>
      <c r="K27" s="1"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28.989086151123047</v>
      </c>
      <c r="P27" s="1">
        <v>27.703319549560547</v>
      </c>
      <c r="Q27" s="1">
        <v>29.085439682006836</v>
      </c>
      <c r="R27" s="1">
        <v>399.9488525390625</v>
      </c>
      <c r="S27" s="1">
        <v>390.27569580078125</v>
      </c>
      <c r="T27" s="1">
        <v>3.0316872596740723</v>
      </c>
      <c r="U27" s="1">
        <v>27.606632232666016</v>
      </c>
      <c r="V27" s="1">
        <v>6.6945443153381348</v>
      </c>
      <c r="W27" s="1">
        <v>60.960716247558594</v>
      </c>
      <c r="X27" s="1">
        <v>300.28024291992188</v>
      </c>
      <c r="Y27" s="1">
        <v>100.85659027099609</v>
      </c>
      <c r="Z27" s="1">
        <v>0.15205806493759155</v>
      </c>
      <c r="AA27" s="1">
        <v>88.752349853515625</v>
      </c>
      <c r="AB27" s="1">
        <v>45.454166412353516</v>
      </c>
      <c r="AC27" s="1">
        <v>0.95260053873062134</v>
      </c>
      <c r="AD27" s="1">
        <v>5.2371721714735031E-2</v>
      </c>
      <c r="AE27" s="1">
        <v>3.6762284580618143E-3</v>
      </c>
      <c r="AF27" s="1">
        <v>5.9513591229915619E-2</v>
      </c>
      <c r="AG27" s="1">
        <v>1.9122490659356117E-2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1.103971481323242</v>
      </c>
      <c r="AP27">
        <f>(U27-T27)/(1000-U27)*AO27</f>
        <v>2.7900270923857762E-2</v>
      </c>
      <c r="AQ27">
        <f>(P27+273.15)</f>
        <v>300.85331954956052</v>
      </c>
      <c r="AR27">
        <f>(O27+273.15)</f>
        <v>302.13908615112302</v>
      </c>
      <c r="AS27">
        <f>(Y27*AK27+Z27*AL27)*AM27</f>
        <v>16.137054082668101</v>
      </c>
      <c r="AT27">
        <f>((AS27+0.00000010773*(AR27^4-AQ27^4))-AP27*44100)/(L27*0.92*2*29.3+0.00000043092*AQ27^3)</f>
        <v>-9.43299996982533</v>
      </c>
      <c r="AU27">
        <f>0.61365*EXP(17.502*J27/(240.97+J27))</f>
        <v>3.7296993046021183</v>
      </c>
      <c r="AV27">
        <f>AU27*1000/AA27</f>
        <v>42.023668226902487</v>
      </c>
      <c r="AW27">
        <f>(AV27-U27)</f>
        <v>14.417035994236471</v>
      </c>
      <c r="AX27">
        <f>IF(D27,P27,(O27+P27)/2)</f>
        <v>28.346202850341797</v>
      </c>
      <c r="AY27">
        <f>0.61365*EXP(17.502*AX27/(240.97+AX27))</f>
        <v>3.8721064361481816</v>
      </c>
      <c r="AZ27">
        <f>IF(AW27&lt;&gt;0,(1000-(AV27+U27)/2)/AW27*AP27,0)</f>
        <v>1.8678540312278753</v>
      </c>
      <c r="BA27">
        <f>U27*AA27/1000</f>
        <v>2.4501534821909154</v>
      </c>
      <c r="BB27">
        <f>(AY27-BA27)</f>
        <v>1.4219529539572662</v>
      </c>
      <c r="BC27">
        <f>1/(1.6/F27+1.37/N27)</f>
        <v>1.2455409061376552</v>
      </c>
      <c r="BD27">
        <f>G27*AA27*0.001</f>
        <v>33.885377550969871</v>
      </c>
      <c r="BE27">
        <f>G27/S27</f>
        <v>0.97827501476940293</v>
      </c>
      <c r="BF27">
        <f>(1-AP27*AA27/AU27/F27)*100</f>
        <v>79.966414393561308</v>
      </c>
      <c r="BG27">
        <f>(S27-E27/(N27/1.35))</f>
        <v>390.34189986615996</v>
      </c>
      <c r="BH27">
        <f>E27*BF27/100/BG27</f>
        <v>-4.3002373188426399E-4</v>
      </c>
    </row>
    <row r="28" spans="1:60" x14ac:dyDescent="0.35">
      <c r="A28" s="1" t="s">
        <v>0</v>
      </c>
      <c r="B28" s="1" t="s">
        <v>3795</v>
      </c>
      <c r="K28" s="1">
        <v>2.72</v>
      </c>
    </row>
    <row r="29" spans="1:60" x14ac:dyDescent="0.35">
      <c r="A29" s="1" t="s">
        <v>0</v>
      </c>
      <c r="B29" s="1" t="s">
        <v>3794</v>
      </c>
      <c r="K29" s="1">
        <v>2.72</v>
      </c>
    </row>
    <row r="30" spans="1:60" x14ac:dyDescent="0.35">
      <c r="A30" s="1">
        <v>5</v>
      </c>
      <c r="B30" s="1" t="s">
        <v>3793</v>
      </c>
      <c r="C30" s="1">
        <v>1202.5000172890723</v>
      </c>
      <c r="D30" s="1">
        <v>0</v>
      </c>
      <c r="E30">
        <f>(R30-S30*(1000-T30)/(1000-U30))*AO30</f>
        <v>0.60120934334173148</v>
      </c>
      <c r="F30">
        <f>IF(AZ30&lt;&gt;0,1/(1/AZ30-1/N30),0)</f>
        <v>3.1294338439599105</v>
      </c>
      <c r="G30">
        <f>((BC30-AP30/2)*S30-E30)/(BC30+AP30/2)</f>
        <v>380.46181335237088</v>
      </c>
      <c r="H30">
        <f>AP30*1000</f>
        <v>27.421378368586808</v>
      </c>
      <c r="I30">
        <f>(AU30-BA30)</f>
        <v>1.2988115912273717</v>
      </c>
      <c r="J30">
        <f>(P30+AT30*D30)</f>
        <v>27.932849884033203</v>
      </c>
      <c r="K30" s="1"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29.195146560668945</v>
      </c>
      <c r="P30" s="1">
        <v>27.932849884033203</v>
      </c>
      <c r="Q30" s="1">
        <v>29.295347213745117</v>
      </c>
      <c r="R30" s="1">
        <v>399.96542358398438</v>
      </c>
      <c r="S30" s="1">
        <v>389.7406005859375</v>
      </c>
      <c r="T30" s="1">
        <v>3.8123154640197754</v>
      </c>
      <c r="U30" s="1">
        <v>27.955661773681641</v>
      </c>
      <c r="V30" s="1">
        <v>8.3188314437866211</v>
      </c>
      <c r="W30" s="1">
        <v>61.001888275146484</v>
      </c>
      <c r="X30" s="1">
        <v>300.29409790039063</v>
      </c>
      <c r="Y30" s="1">
        <v>150.12120056152344</v>
      </c>
      <c r="Z30" s="1">
        <v>8.0027215182781219E-2</v>
      </c>
      <c r="AA30" s="1">
        <v>88.7547607421875</v>
      </c>
      <c r="AB30" s="1">
        <v>45.618404388427734</v>
      </c>
      <c r="AC30" s="1">
        <v>0.96957415342330933</v>
      </c>
      <c r="AD30" s="1">
        <v>3.4748166799545288E-2</v>
      </c>
      <c r="AE30" s="1">
        <v>1.1785867623984814E-2</v>
      </c>
      <c r="AF30" s="1">
        <v>2.7815166860818863E-2</v>
      </c>
      <c r="AG30" s="1">
        <v>1.7239829525351524E-2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1.1040224187514358</v>
      </c>
      <c r="AP30">
        <f>(U30-T30)/(1000-U30)*AO30</f>
        <v>2.7421378368586807E-2</v>
      </c>
      <c r="AQ30">
        <f>(P30+273.15)</f>
        <v>301.08284988403318</v>
      </c>
      <c r="AR30">
        <f>(O30+273.15)</f>
        <v>302.34514656066892</v>
      </c>
      <c r="AS30">
        <f>(Y30*AK30+Z30*AL30)*AM30</f>
        <v>24.0193915529685</v>
      </c>
      <c r="AT30">
        <f>((AS30+0.00000010773*(AR30^4-AQ30^4))-AP30*44100)/(L30*0.92*2*29.3+0.00000043092*AQ30^3)</f>
        <v>-9.2048290012715377</v>
      </c>
      <c r="AU30">
        <f>0.61365*EXP(17.502*J30/(240.97+J30))</f>
        <v>3.7800096633400027</v>
      </c>
      <c r="AV30">
        <f>AU30*1000/AA30</f>
        <v>42.589373592252429</v>
      </c>
      <c r="AW30">
        <f>(AV30-U30)</f>
        <v>14.633711818570788</v>
      </c>
      <c r="AX30">
        <f>IF(D30,P30,(O30+P30)/2)</f>
        <v>28.563998222351074</v>
      </c>
      <c r="AY30">
        <f>0.61365*EXP(17.502*AX30/(240.97+AX30))</f>
        <v>3.9214148695339057</v>
      </c>
      <c r="AZ30">
        <f>IF(AW30&lt;&gt;0,(1000-(AV30+U30)/2)/AW30*AP30,0)</f>
        <v>1.8077544264345888</v>
      </c>
      <c r="BA30">
        <f>U30*AA30/1000</f>
        <v>2.481198072112631</v>
      </c>
      <c r="BB30">
        <f>(AY30-BA30)</f>
        <v>1.4402167974212747</v>
      </c>
      <c r="BC30">
        <f>1/(1.6/F30+1.37/N30)</f>
        <v>1.2028743594276905</v>
      </c>
      <c r="BD30">
        <f>G30*AA30*0.001</f>
        <v>33.767797215628477</v>
      </c>
      <c r="BE30">
        <f>G30/S30</f>
        <v>0.97619240279402031</v>
      </c>
      <c r="BF30">
        <f>(1-AP30*AA30/AU30/F30)*100</f>
        <v>79.425833324290579</v>
      </c>
      <c r="BG30">
        <f>(S30-E30/(N30/1.35))</f>
        <v>389.5509822163819</v>
      </c>
      <c r="BH30">
        <f>E30*BF30/100/BG30</f>
        <v>1.2258101064353687E-3</v>
      </c>
    </row>
    <row r="31" spans="1:60" x14ac:dyDescent="0.35">
      <c r="A31" s="1" t="s">
        <v>0</v>
      </c>
      <c r="B31" s="1" t="s">
        <v>3792</v>
      </c>
      <c r="K31" s="1">
        <v>2.72</v>
      </c>
    </row>
    <row r="32" spans="1:60" x14ac:dyDescent="0.35">
      <c r="A32" s="1" t="s">
        <v>0</v>
      </c>
      <c r="B32" s="1" t="s">
        <v>3791</v>
      </c>
      <c r="K32" s="1">
        <v>2.72</v>
      </c>
    </row>
    <row r="33" spans="1:60" x14ac:dyDescent="0.35">
      <c r="A33" s="1">
        <v>6</v>
      </c>
      <c r="B33" s="1" t="s">
        <v>3790</v>
      </c>
      <c r="C33" s="1">
        <v>1408.5000172890723</v>
      </c>
      <c r="D33" s="1">
        <v>0</v>
      </c>
      <c r="E33">
        <f>(R33-S33*(1000-T33)/(1000-U33))*AO33</f>
        <v>1.0689824707423752</v>
      </c>
      <c r="F33">
        <f>IF(AZ33&lt;&gt;0,1/(1/AZ33-1/N33),0)</f>
        <v>3.0442035227298749</v>
      </c>
      <c r="G33">
        <f>((BC33-AP33/2)*S33-E33)/(BC33+AP33/2)</f>
        <v>379.6791922215109</v>
      </c>
      <c r="H33">
        <f>AP33*1000</f>
        <v>27.132039077474939</v>
      </c>
      <c r="I33">
        <f>(AU33-BA33)</f>
        <v>1.3050578963390476</v>
      </c>
      <c r="J33">
        <f>(P33+AT33*D33)</f>
        <v>28.196130752563477</v>
      </c>
      <c r="K33" s="1"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29.398176193237305</v>
      </c>
      <c r="P33" s="1">
        <v>28.196130752563477</v>
      </c>
      <c r="Q33" s="1">
        <v>29.496129989624023</v>
      </c>
      <c r="R33" s="1">
        <v>399.9434814453125</v>
      </c>
      <c r="S33" s="1">
        <v>389.40628051757813</v>
      </c>
      <c r="T33" s="1">
        <v>4.671501636505127</v>
      </c>
      <c r="U33" s="1">
        <v>28.54347038269043</v>
      </c>
      <c r="V33" s="1">
        <v>10.074934005737305</v>
      </c>
      <c r="W33" s="1">
        <v>61.559131622314453</v>
      </c>
      <c r="X33" s="1">
        <v>300.321533203125</v>
      </c>
      <c r="Y33" s="1">
        <v>300.64459228515625</v>
      </c>
      <c r="Z33" s="1">
        <v>6.1737101525068283E-2</v>
      </c>
      <c r="AA33" s="1">
        <v>88.75543212890625</v>
      </c>
      <c r="AB33" s="1">
        <v>45.763431549072266</v>
      </c>
      <c r="AC33" s="1">
        <v>0.97270381450653076</v>
      </c>
      <c r="AD33" s="1">
        <v>7.4177943170070648E-2</v>
      </c>
      <c r="AE33" s="1">
        <v>3.6406682338565588E-3</v>
      </c>
      <c r="AF33" s="1">
        <v>3.7743229418992996E-2</v>
      </c>
      <c r="AG33" s="1">
        <v>1.8031597137451172E-2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1.1041232838350181</v>
      </c>
      <c r="AP33">
        <f>(U33-T33)/(1000-U33)*AO33</f>
        <v>2.713203907747494E-2</v>
      </c>
      <c r="AQ33">
        <f>(P33+273.15)</f>
        <v>301.34613075256345</v>
      </c>
      <c r="AR33">
        <f>(O33+273.15)</f>
        <v>302.54817619323728</v>
      </c>
      <c r="AS33">
        <f>(Y33*AK33+Z33*AL33)*AM33</f>
        <v>48.103133690436152</v>
      </c>
      <c r="AT33">
        <f>((AS33+0.00000010773*(AR33^4-AQ33^4))-AP33*44100)/(L33*0.92*2*29.3+0.00000043092*AQ33^3)</f>
        <v>-8.918229692596725</v>
      </c>
      <c r="AU33">
        <f>0.61365*EXP(17.502*J33/(240.97+J33))</f>
        <v>3.8384459446133739</v>
      </c>
      <c r="AV33">
        <f>AU33*1000/AA33</f>
        <v>43.247448100286498</v>
      </c>
      <c r="AW33">
        <f>(AV33-U33)</f>
        <v>14.703977717596068</v>
      </c>
      <c r="AX33">
        <f>IF(D33,P33,(O33+P33)/2)</f>
        <v>28.797153472900391</v>
      </c>
      <c r="AY33">
        <f>0.61365*EXP(17.502*AX33/(240.97+AX33))</f>
        <v>3.9748068405556198</v>
      </c>
      <c r="AZ33">
        <f>IF(AW33&lt;&gt;0,(1000-(AV33+U33)/2)/AW33*AP33,0)</f>
        <v>1.778982706382088</v>
      </c>
      <c r="BA33">
        <f>U33*AA33/1000</f>
        <v>2.5333880482743263</v>
      </c>
      <c r="BB33">
        <f>(AY33-BA33)</f>
        <v>1.4414187922812935</v>
      </c>
      <c r="BC33">
        <f>1/(1.6/F33+1.37/N33)</f>
        <v>1.1825132733225585</v>
      </c>
      <c r="BD33">
        <f>G33*AA33*0.001</f>
        <v>33.69859077597426</v>
      </c>
      <c r="BE33">
        <f>G33/S33</f>
        <v>0.97502072056172673</v>
      </c>
      <c r="BF33">
        <f>(1-AP33*AA33/AU33/F33)*100</f>
        <v>79.391410743131829</v>
      </c>
      <c r="BG33">
        <f>(S33-E33/(N33/1.35))</f>
        <v>389.0691288824105</v>
      </c>
      <c r="BH33">
        <f>E33*BF33/100/BG33</f>
        <v>2.1813096982455714E-3</v>
      </c>
    </row>
    <row r="34" spans="1:60" x14ac:dyDescent="0.35">
      <c r="A34" s="1" t="s">
        <v>0</v>
      </c>
      <c r="B34" s="1" t="s">
        <v>3789</v>
      </c>
      <c r="K34" s="1">
        <v>2.72</v>
      </c>
    </row>
    <row r="35" spans="1:60" x14ac:dyDescent="0.35">
      <c r="A35" s="1" t="s">
        <v>0</v>
      </c>
      <c r="B35" s="1" t="s">
        <v>3788</v>
      </c>
      <c r="K35" s="1">
        <v>2.72</v>
      </c>
    </row>
    <row r="36" spans="1:60" x14ac:dyDescent="0.35">
      <c r="A36" s="1">
        <v>7</v>
      </c>
      <c r="B36" s="1" t="s">
        <v>3787</v>
      </c>
      <c r="C36" s="1">
        <v>1613.5000172890723</v>
      </c>
      <c r="D36" s="1">
        <v>0</v>
      </c>
      <c r="E36">
        <f>(R36-S36*(1000-T36)/(1000-U36))*AO36</f>
        <v>1.5132203394010664</v>
      </c>
      <c r="F36">
        <f>IF(AZ36&lt;&gt;0,1/(1/AZ36-1/N36),0)</f>
        <v>3.0334528819748412</v>
      </c>
      <c r="G36">
        <f>((BC36-AP36/2)*S36-E36)/(BC36+AP36/2)</f>
        <v>378.98334836510475</v>
      </c>
      <c r="H36">
        <f>AP36*1000</f>
        <v>27.057049927678825</v>
      </c>
      <c r="I36">
        <f>(AU36-BA36)</f>
        <v>1.3031379439490589</v>
      </c>
      <c r="J36">
        <f>(P36+AT36*D36)</f>
        <v>28.483945846557617</v>
      </c>
      <c r="K36" s="1"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29.597009658813477</v>
      </c>
      <c r="P36" s="1">
        <v>28.483945846557617</v>
      </c>
      <c r="Q36" s="1">
        <v>29.688154220581055</v>
      </c>
      <c r="R36" s="1">
        <v>399.97882080078125</v>
      </c>
      <c r="S36" s="1">
        <v>389.07211303710938</v>
      </c>
      <c r="T36" s="1">
        <v>5.5036396980285645</v>
      </c>
      <c r="U36" s="1">
        <v>29.295133590698242</v>
      </c>
      <c r="V36" s="1">
        <v>11.734246253967285</v>
      </c>
      <c r="W36" s="1">
        <v>62.459819793701172</v>
      </c>
      <c r="X36" s="1">
        <v>300.27200317382813</v>
      </c>
      <c r="Y36" s="1">
        <v>499.26556396484375</v>
      </c>
      <c r="Z36" s="1">
        <v>2.5152960792183876E-2</v>
      </c>
      <c r="AA36" s="1">
        <v>88.755012512207031</v>
      </c>
      <c r="AB36" s="1">
        <v>45.849979400634766</v>
      </c>
      <c r="AC36" s="1">
        <v>0.97543323040008545</v>
      </c>
      <c r="AD36" s="1">
        <v>3.5179164260625839E-2</v>
      </c>
      <c r="AE36" s="1">
        <v>5.5774226784706116E-3</v>
      </c>
      <c r="AF36" s="1">
        <v>4.426414892077446E-2</v>
      </c>
      <c r="AG36" s="1">
        <v>1.9534174352884293E-2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1.1039411881390737</v>
      </c>
      <c r="AP36">
        <f>(U36-T36)/(1000-U36)*AO36</f>
        <v>2.7057049927678826E-2</v>
      </c>
      <c r="AQ36">
        <f>(P36+273.15)</f>
        <v>301.63394584655759</v>
      </c>
      <c r="AR36">
        <f>(O36+273.15)</f>
        <v>302.74700965881345</v>
      </c>
      <c r="AS36">
        <f>(Y36*AK36+Z36*AL36)*AM36</f>
        <v>79.882488448862205</v>
      </c>
      <c r="AT36">
        <f>((AS36+0.00000010773*(AR36^4-AQ36^4))-AP36*44100)/(L36*0.92*2*29.3+0.00000043092*AQ36^3)</f>
        <v>-8.6480846522662294</v>
      </c>
      <c r="AU36">
        <f>0.61365*EXP(17.502*J36/(240.97+J36))</f>
        <v>3.9032278923382577</v>
      </c>
      <c r="AV36">
        <f>AU36*1000/AA36</f>
        <v>43.977548781275004</v>
      </c>
      <c r="AW36">
        <f>(AV36-U36)</f>
        <v>14.682415190576762</v>
      </c>
      <c r="AX36">
        <f>IF(D36,P36,(O36+P36)/2)</f>
        <v>29.040477752685547</v>
      </c>
      <c r="AY36">
        <f>0.61365*EXP(17.502*AX36/(240.97+AX36))</f>
        <v>4.0312024543805638</v>
      </c>
      <c r="AZ36">
        <f>IF(AW36&lt;&gt;0,(1000-(AV36+U36)/2)/AW36*AP36,0)</f>
        <v>1.7753059204980961</v>
      </c>
      <c r="BA36">
        <f>U36*AA36/1000</f>
        <v>2.6000899483891988</v>
      </c>
      <c r="BB36">
        <f>(AY36-BA36)</f>
        <v>1.431112505991365</v>
      </c>
      <c r="BC36">
        <f>1/(1.6/F36+1.37/N36)</f>
        <v>1.1799143115733808</v>
      </c>
      <c r="BD36">
        <f>G36*AA36*0.001</f>
        <v>33.636671826062987</v>
      </c>
      <c r="BE36">
        <f>G36/S36</f>
        <v>0.97406967928579768</v>
      </c>
      <c r="BF36">
        <f>(1-AP36*AA36/AU36/F36)*100</f>
        <v>79.717934986249745</v>
      </c>
      <c r="BG36">
        <f>(S36-E36/(N36/1.35))</f>
        <v>388.59485103725297</v>
      </c>
      <c r="BH36">
        <f>E36*BF36/100/BG36</f>
        <v>3.1042820128535519E-3</v>
      </c>
    </row>
    <row r="37" spans="1:60" x14ac:dyDescent="0.35">
      <c r="A37" s="1" t="s">
        <v>0</v>
      </c>
      <c r="B37" s="1" t="s">
        <v>3786</v>
      </c>
      <c r="K37" s="1">
        <v>2.72</v>
      </c>
    </row>
    <row r="38" spans="1:60" x14ac:dyDescent="0.35">
      <c r="A38" s="1" t="s">
        <v>0</v>
      </c>
      <c r="B38" s="1" t="s">
        <v>3785</v>
      </c>
      <c r="K38" s="1">
        <v>2.72</v>
      </c>
    </row>
    <row r="39" spans="1:60" x14ac:dyDescent="0.35">
      <c r="A39" s="1">
        <v>8</v>
      </c>
      <c r="B39" s="1" t="s">
        <v>3784</v>
      </c>
      <c r="C39" s="1">
        <v>1819.5000172890723</v>
      </c>
      <c r="D39" s="1">
        <v>0</v>
      </c>
      <c r="E39">
        <f>(R39-S39*(1000-T39)/(1000-U39))*AO39</f>
        <v>1.8621174277694752</v>
      </c>
      <c r="F39">
        <f>IF(AZ39&lt;&gt;0,1/(1/AZ39-1/N39),0)</f>
        <v>3.1006135185358668</v>
      </c>
      <c r="G39">
        <f>((BC39-AP39/2)*S39-E39)/(BC39+AP39/2)</f>
        <v>378.56337594092832</v>
      </c>
      <c r="H39">
        <f>AP39*1000</f>
        <v>27.218609407017304</v>
      </c>
      <c r="I39">
        <f>(AU39-BA39)</f>
        <v>1.2931795137540938</v>
      </c>
      <c r="J39">
        <f>(P39+AT39*D39)</f>
        <v>28.791078567504883</v>
      </c>
      <c r="K39" s="1"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29.796564102172852</v>
      </c>
      <c r="P39" s="1">
        <v>28.791078567504883</v>
      </c>
      <c r="Q39" s="1">
        <v>29.877046585083008</v>
      </c>
      <c r="R39" s="1">
        <v>400.12521362304688</v>
      </c>
      <c r="S39" s="1">
        <v>388.85244750976563</v>
      </c>
      <c r="T39" s="1">
        <v>6.2895913124084473</v>
      </c>
      <c r="U39" s="1">
        <v>30.197685241699219</v>
      </c>
      <c r="V39" s="1">
        <v>13.256952285766602</v>
      </c>
      <c r="W39" s="1">
        <v>63.649486541748047</v>
      </c>
      <c r="X39" s="1">
        <v>300.31228637695313</v>
      </c>
      <c r="Y39" s="1">
        <v>751.2880859375</v>
      </c>
      <c r="Z39" s="1">
        <v>0.12233389168977737</v>
      </c>
      <c r="AA39" s="1">
        <v>88.756080627441406</v>
      </c>
      <c r="AB39" s="1">
        <v>46.030300140380859</v>
      </c>
      <c r="AC39" s="1">
        <v>0.98900574445724487</v>
      </c>
      <c r="AD39" s="1">
        <v>3.6241926252841949E-2</v>
      </c>
      <c r="AE39" s="1">
        <v>6.7874114029109478E-3</v>
      </c>
      <c r="AF39" s="1">
        <v>2.8220672160387039E-2</v>
      </c>
      <c r="AG39" s="1">
        <v>1.8722321838140488E-2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1.1040892881505628</v>
      </c>
      <c r="AP39">
        <f>(U39-T39)/(1000-U39)*AO39</f>
        <v>2.7218609407017303E-2</v>
      </c>
      <c r="AQ39">
        <f>(P39+273.15)</f>
        <v>301.94107856750486</v>
      </c>
      <c r="AR39">
        <f>(O39+273.15)</f>
        <v>302.94656410217283</v>
      </c>
      <c r="AS39">
        <f>(Y39*AK39+Z39*AL39)*AM39</f>
        <v>120.20609106318443</v>
      </c>
      <c r="AT39">
        <f>((AS39+0.00000010773*(AR39^4-AQ39^4))-AP39*44100)/(L39*0.92*2*29.3+0.00000043092*AQ39^3)</f>
        <v>-8.3945358005916741</v>
      </c>
      <c r="AU39">
        <f>0.61365*EXP(17.502*J39/(240.97+J39))</f>
        <v>3.9734076998284471</v>
      </c>
      <c r="AV39">
        <f>AU39*1000/AA39</f>
        <v>44.767723763141902</v>
      </c>
      <c r="AW39">
        <f>(AV39-U39)</f>
        <v>14.570038521442683</v>
      </c>
      <c r="AX39">
        <f>IF(D39,P39,(O39+P39)/2)</f>
        <v>29.293821334838867</v>
      </c>
      <c r="AY39">
        <f>0.61365*EXP(17.502*AX39/(240.97+AX39))</f>
        <v>4.0906604043858339</v>
      </c>
      <c r="AZ39">
        <f>IF(AW39&lt;&gt;0,(1000-(AV39+U39)/2)/AW39*AP39,0)</f>
        <v>1.7980997287749914</v>
      </c>
      <c r="BA39">
        <f>U39*AA39/1000</f>
        <v>2.6802281860743533</v>
      </c>
      <c r="BB39">
        <f>(AY39-BA39)</f>
        <v>1.4104322183114806</v>
      </c>
      <c r="BC39">
        <f>1/(1.6/F39+1.37/N39)</f>
        <v>1.1960372829629886</v>
      </c>
      <c r="BD39">
        <f>G39*AA39*0.001</f>
        <v>33.59980151760945</v>
      </c>
      <c r="BE39">
        <f>G39/S39</f>
        <v>0.97353990791435385</v>
      </c>
      <c r="BF39">
        <f>(1-AP39*AA39/AU39/F39)*100</f>
        <v>80.391097632162996</v>
      </c>
      <c r="BG39">
        <f>(S39-E39/(N39/1.35))</f>
        <v>388.2651451424868</v>
      </c>
      <c r="BH39">
        <f>E39*BF39/100/BG39</f>
        <v>3.8555524700377513E-3</v>
      </c>
    </row>
    <row r="40" spans="1:60" x14ac:dyDescent="0.35">
      <c r="A40" s="1" t="s">
        <v>0</v>
      </c>
      <c r="B40" s="1" t="s">
        <v>3783</v>
      </c>
      <c r="K40" s="1">
        <v>2.72</v>
      </c>
    </row>
    <row r="41" spans="1:60" x14ac:dyDescent="0.35">
      <c r="A41" s="1" t="s">
        <v>0</v>
      </c>
      <c r="B41" s="1" t="s">
        <v>3782</v>
      </c>
      <c r="K41" s="1">
        <v>2.72</v>
      </c>
    </row>
    <row r="42" spans="1:60" x14ac:dyDescent="0.35">
      <c r="A42" s="1">
        <v>9</v>
      </c>
      <c r="B42" s="1" t="s">
        <v>3781</v>
      </c>
      <c r="C42" s="1">
        <v>2025.5000172890723</v>
      </c>
      <c r="D42" s="1">
        <v>0</v>
      </c>
      <c r="E42">
        <f>(R42-S42*(1000-T42)/(1000-U42))*AO42</f>
        <v>2.2249897450033789</v>
      </c>
      <c r="F42">
        <f>IF(AZ42&lt;&gt;0,1/(1/AZ42-1/N42),0)</f>
        <v>3.1818454263021492</v>
      </c>
      <c r="G42">
        <f>((BC42-AP42/2)*S42-E42)/(BC42+AP42/2)</f>
        <v>378.09942353205537</v>
      </c>
      <c r="H42">
        <f>AP42*1000</f>
        <v>27.323731088814498</v>
      </c>
      <c r="I42">
        <f>(AU42-BA42)</f>
        <v>1.2779441707136288</v>
      </c>
      <c r="J42">
        <f>(P42+AT42*D42)</f>
        <v>29.064754486083984</v>
      </c>
      <c r="K42" s="1"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29.992431640625</v>
      </c>
      <c r="P42" s="1">
        <v>29.064754486083984</v>
      </c>
      <c r="Q42" s="1">
        <v>30.060308456420898</v>
      </c>
      <c r="R42" s="1">
        <v>400.17984008789063</v>
      </c>
      <c r="S42" s="1">
        <v>388.549560546875</v>
      </c>
      <c r="T42" s="1">
        <v>7.1059379577636719</v>
      </c>
      <c r="U42" s="1">
        <v>31.083063125610352</v>
      </c>
      <c r="V42" s="1">
        <v>14.810528755187988</v>
      </c>
      <c r="W42" s="1">
        <v>64.784774780273438</v>
      </c>
      <c r="X42" s="1">
        <v>300.32974243164063</v>
      </c>
      <c r="Y42" s="1">
        <v>1000.9157104492188</v>
      </c>
      <c r="Z42" s="1">
        <v>0.14862985908985138</v>
      </c>
      <c r="AA42" s="1">
        <v>88.759689331054688</v>
      </c>
      <c r="AB42" s="1">
        <v>46.205951690673828</v>
      </c>
      <c r="AC42" s="1">
        <v>0.99989670515060425</v>
      </c>
      <c r="AD42" s="1">
        <v>3.7977710366249084E-2</v>
      </c>
      <c r="AE42" s="1">
        <v>5.1208012737333775E-3</v>
      </c>
      <c r="AF42" s="1">
        <v>3.750951960682869E-2</v>
      </c>
      <c r="AG42" s="1">
        <v>1.5407558530569077E-2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1.104153464822208</v>
      </c>
      <c r="AP42">
        <f>(U42-T42)/(1000-U42)*AO42</f>
        <v>2.7323731088814498E-2</v>
      </c>
      <c r="AQ42">
        <f>(P42+273.15)</f>
        <v>302.21475448608396</v>
      </c>
      <c r="AR42">
        <f>(O42+273.15)</f>
        <v>303.14243164062498</v>
      </c>
      <c r="AS42">
        <f>(Y42*AK42+Z42*AL42)*AM42</f>
        <v>160.14651009232148</v>
      </c>
      <c r="AT42">
        <f>((AS42+0.00000010773*(AR42^4-AQ42^4))-AP42*44100)/(L42*0.92*2*29.3+0.00000043092*AQ42^3)</f>
        <v>-8.1221051881956452</v>
      </c>
      <c r="AU42">
        <f>0.61365*EXP(17.502*J42/(240.97+J42))</f>
        <v>4.0368671972003654</v>
      </c>
      <c r="AV42">
        <f>AU42*1000/AA42</f>
        <v>45.480862175437686</v>
      </c>
      <c r="AW42">
        <f>(AV42-U42)</f>
        <v>14.397799049827334</v>
      </c>
      <c r="AX42">
        <f>IF(D42,P42,(O42+P42)/2)</f>
        <v>29.528593063354492</v>
      </c>
      <c r="AY42">
        <f>0.61365*EXP(17.502*AX42/(240.97+AX42))</f>
        <v>4.1464407622939721</v>
      </c>
      <c r="AZ42">
        <f>IF(AW42&lt;&gt;0,(1000-(AV42+U42)/2)/AW42*AP42,0)</f>
        <v>1.8251209747308341</v>
      </c>
      <c r="BA42">
        <f>U42*AA42/1000</f>
        <v>2.7589230264867366</v>
      </c>
      <c r="BB42">
        <f>(AY42-BA42)</f>
        <v>1.3875177358072355</v>
      </c>
      <c r="BC42">
        <f>1/(1.6/F42+1.37/N42)</f>
        <v>1.2151845537754677</v>
      </c>
      <c r="BD42">
        <f>G42*AA42*0.001</f>
        <v>33.559987368956101</v>
      </c>
      <c r="BE42">
        <f>G42/S42</f>
        <v>0.97310475142447395</v>
      </c>
      <c r="BF42">
        <f>(1-AP42*AA42/AU42/F42)*100</f>
        <v>81.118685087490178</v>
      </c>
      <c r="BG42">
        <f>(S42-E42/(N42/1.35))</f>
        <v>387.84781009605791</v>
      </c>
      <c r="BH42">
        <f>E42*BF42/100/BG42</f>
        <v>4.6535841572271043E-3</v>
      </c>
    </row>
    <row r="43" spans="1:60" x14ac:dyDescent="0.35">
      <c r="A43" s="1" t="s">
        <v>0</v>
      </c>
      <c r="B43" s="1" t="s">
        <v>3780</v>
      </c>
      <c r="K43" s="1">
        <v>2.72</v>
      </c>
    </row>
    <row r="44" spans="1:60" x14ac:dyDescent="0.35">
      <c r="A44" s="1" t="s">
        <v>0</v>
      </c>
      <c r="B44" s="1" t="s">
        <v>3779</v>
      </c>
      <c r="K44" s="1">
        <v>2.72</v>
      </c>
    </row>
    <row r="45" spans="1:60" x14ac:dyDescent="0.35">
      <c r="A45" s="1">
        <v>10</v>
      </c>
      <c r="B45" s="1" t="s">
        <v>3778</v>
      </c>
      <c r="C45" s="1">
        <v>2231.5000172890723</v>
      </c>
      <c r="D45" s="1">
        <v>0</v>
      </c>
      <c r="E45">
        <f>(R45-S45*(1000-T45)/(1000-U45))*AO45</f>
        <v>2.4447024632206715</v>
      </c>
      <c r="F45">
        <f>IF(AZ45&lt;&gt;0,1/(1/AZ45-1/N45),0)</f>
        <v>3.1732630855264605</v>
      </c>
      <c r="G45">
        <f>((BC45-AP45/2)*S45-E45)/(BC45+AP45/2)</f>
        <v>377.65626836253307</v>
      </c>
      <c r="H45">
        <f>AP45*1000</f>
        <v>27.226488668694078</v>
      </c>
      <c r="I45">
        <f>(AU45-BA45)</f>
        <v>1.2745080377877271</v>
      </c>
      <c r="J45">
        <f>(P45+AT45*D45)</f>
        <v>29.331409454345703</v>
      </c>
      <c r="K45" s="1"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30.182994842529297</v>
      </c>
      <c r="P45" s="1">
        <v>29.331409454345703</v>
      </c>
      <c r="Q45" s="1">
        <v>30.236106872558594</v>
      </c>
      <c r="R45" s="1">
        <v>400.05517578125</v>
      </c>
      <c r="S45" s="1">
        <v>388.26589965820313</v>
      </c>
      <c r="T45" s="1">
        <v>7.9496216773986816</v>
      </c>
      <c r="U45" s="1">
        <v>31.825582504272461</v>
      </c>
      <c r="V45" s="1">
        <v>16.389936447143555</v>
      </c>
      <c r="W45" s="1">
        <v>65.615615844726563</v>
      </c>
      <c r="X45" s="1">
        <v>300.298583984375</v>
      </c>
      <c r="Y45" s="1">
        <v>1250.060791015625</v>
      </c>
      <c r="Z45" s="1">
        <v>9.6037246286869049E-2</v>
      </c>
      <c r="AA45" s="1">
        <v>88.766288757324219</v>
      </c>
      <c r="AB45" s="1">
        <v>46.39227294921875</v>
      </c>
      <c r="AC45" s="1">
        <v>1.0009504556655884</v>
      </c>
      <c r="AD45" s="1">
        <v>3.4999854862689972E-2</v>
      </c>
      <c r="AE45" s="1">
        <v>3.2840082421898842E-3</v>
      </c>
      <c r="AF45" s="1">
        <v>3.4141093492507935E-2</v>
      </c>
      <c r="AG45" s="1">
        <v>1.2856036424636841E-2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1.1040389117072607</v>
      </c>
      <c r="AP45">
        <f>(U45-T45)/(1000-U45)*AO45</f>
        <v>2.7226488668694079E-2</v>
      </c>
      <c r="AQ45">
        <f>(P45+273.15)</f>
        <v>302.48140945434568</v>
      </c>
      <c r="AR45">
        <f>(O45+273.15)</f>
        <v>303.33299484252927</v>
      </c>
      <c r="AS45">
        <f>(Y45*AK45+Z45*AL45)*AM45</f>
        <v>200.00972209193424</v>
      </c>
      <c r="AT45">
        <f>((AS45+0.00000010773*(AR45^4-AQ45^4))-AP45*44100)/(L45*0.92*2*29.3+0.00000043092*AQ45^3)</f>
        <v>-7.780243582816377</v>
      </c>
      <c r="AU45">
        <f>0.61365*EXP(17.502*J45/(240.97+J45))</f>
        <v>4.099546884232022</v>
      </c>
      <c r="AV45">
        <f>AU45*1000/AA45</f>
        <v>46.183601247987994</v>
      </c>
      <c r="AW45">
        <f>(AV45-U45)</f>
        <v>14.358018743715533</v>
      </c>
      <c r="AX45">
        <f>IF(D45,P45,(O45+P45)/2)</f>
        <v>29.7572021484375</v>
      </c>
      <c r="AY45">
        <f>0.61365*EXP(17.502*AX45/(240.97+AX45))</f>
        <v>4.2013929208014185</v>
      </c>
      <c r="AZ45">
        <f>IF(AW45&lt;&gt;0,(1000-(AV45+U45)/2)/AW45*AP45,0)</f>
        <v>1.8222939429859522</v>
      </c>
      <c r="BA45">
        <f>U45*AA45/1000</f>
        <v>2.8250388464442948</v>
      </c>
      <c r="BB45">
        <f>(AY45-BA45)</f>
        <v>1.3763540743571236</v>
      </c>
      <c r="BC45">
        <f>1/(1.6/F45+1.37/N45)</f>
        <v>1.2131795836140677</v>
      </c>
      <c r="BD45">
        <f>G45*AA45*0.001</f>
        <v>33.52314536848214</v>
      </c>
      <c r="BE45">
        <f>G45/S45</f>
        <v>0.97267431596488418</v>
      </c>
      <c r="BF45">
        <f>(1-AP45*AA45/AU45/F45)*100</f>
        <v>81.42205124094194</v>
      </c>
      <c r="BG45">
        <f>(S45-E45/(N45/1.35))</f>
        <v>387.49485293336699</v>
      </c>
      <c r="BH45">
        <f>E45*BF45/100/BG45</f>
        <v>5.1369118253407949E-3</v>
      </c>
    </row>
    <row r="46" spans="1:60" x14ac:dyDescent="0.35">
      <c r="A46" s="1" t="s">
        <v>0</v>
      </c>
      <c r="B46" s="1" t="s">
        <v>3777</v>
      </c>
      <c r="K46" s="1">
        <v>2.72</v>
      </c>
    </row>
    <row r="47" spans="1:60" x14ac:dyDescent="0.35">
      <c r="A47" s="1" t="s">
        <v>0</v>
      </c>
      <c r="B47" s="1" t="s">
        <v>3776</v>
      </c>
      <c r="K47" s="1">
        <v>2.72</v>
      </c>
    </row>
    <row r="48" spans="1:60" x14ac:dyDescent="0.35">
      <c r="A48" s="1">
        <v>11</v>
      </c>
      <c r="B48" s="1" t="s">
        <v>3775</v>
      </c>
      <c r="C48" s="1">
        <v>2436.5000172890723</v>
      </c>
      <c r="D48" s="1">
        <v>0</v>
      </c>
      <c r="E48">
        <f>(R48-S48*(1000-T48)/(1000-U48))*AO48</f>
        <v>2.5778145228702973</v>
      </c>
      <c r="F48">
        <f>IF(AZ48&lt;&gt;0,1/(1/AZ48-1/N48),0)</f>
        <v>3.0935821376360209</v>
      </c>
      <c r="G48">
        <f>((BC48-AP48/2)*S48-E48)/(BC48+AP48/2)</f>
        <v>377.21268472292149</v>
      </c>
      <c r="H48">
        <f>AP48*1000</f>
        <v>27.104041310009144</v>
      </c>
      <c r="I48">
        <f>(AU48-BA48)</f>
        <v>1.2865869721530312</v>
      </c>
      <c r="J48">
        <f>(P48+AT48*D48)</f>
        <v>29.63427734375</v>
      </c>
      <c r="K48" s="1"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30.391822814941406</v>
      </c>
      <c r="P48" s="1">
        <v>29.63427734375</v>
      </c>
      <c r="Q48" s="1">
        <v>30.421167373657227</v>
      </c>
      <c r="R48" s="1">
        <v>399.91583251953125</v>
      </c>
      <c r="S48" s="1">
        <v>388.05422973632813</v>
      </c>
      <c r="T48" s="1">
        <v>8.7500476837158203</v>
      </c>
      <c r="U48" s="1">
        <v>32.502056121826172</v>
      </c>
      <c r="V48" s="1">
        <v>17.826122283935547</v>
      </c>
      <c r="W48" s="1">
        <v>66.215141296386719</v>
      </c>
      <c r="X48" s="1">
        <v>300.29815673828125</v>
      </c>
      <c r="Y48" s="1">
        <v>1600.87353515625</v>
      </c>
      <c r="Z48" s="1">
        <v>5.2590835839509964E-2</v>
      </c>
      <c r="AA48" s="1">
        <v>88.769134521484375</v>
      </c>
      <c r="AB48" s="1">
        <v>46.369491577148438</v>
      </c>
      <c r="AC48" s="1">
        <v>1.0215457677841187</v>
      </c>
      <c r="AD48" s="1">
        <v>6.3546031713485718E-2</v>
      </c>
      <c r="AE48" s="1">
        <v>1.0174796916544437E-2</v>
      </c>
      <c r="AF48" s="1">
        <v>2.3825123906135559E-2</v>
      </c>
      <c r="AG48" s="1">
        <v>8.1697115674614906E-3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1.104037340949563</v>
      </c>
      <c r="AP48">
        <f>(U48-T48)/(1000-U48)*AO48</f>
        <v>2.7104041310009146E-2</v>
      </c>
      <c r="AQ48">
        <f>(P48+273.15)</f>
        <v>302.78427734374998</v>
      </c>
      <c r="AR48">
        <f>(O48+273.15)</f>
        <v>303.54182281494138</v>
      </c>
      <c r="AS48">
        <f>(Y48*AK48+Z48*AL48)*AM48</f>
        <v>256.1397598998301</v>
      </c>
      <c r="AT48">
        <f>((AS48+0.00000010773*(AR48^4-AQ48^4))-AP48*44100)/(L48*0.92*2*29.3+0.00000043092*AQ48^3)</f>
        <v>-7.3035328732218918</v>
      </c>
      <c r="AU48">
        <f>0.61365*EXP(17.502*J48/(240.97+J48))</f>
        <v>4.1717663642562535</v>
      </c>
      <c r="AV48">
        <f>AU48*1000/AA48</f>
        <v>46.995685907544598</v>
      </c>
      <c r="AW48">
        <f>(AV48-U48)</f>
        <v>14.493629785718426</v>
      </c>
      <c r="AX48">
        <f>IF(D48,P48,(O48+P48)/2)</f>
        <v>30.013050079345703</v>
      </c>
      <c r="AY48">
        <f>0.61365*EXP(17.502*AX48/(240.97+AX48))</f>
        <v>4.2636443886527182</v>
      </c>
      <c r="AZ48">
        <f>IF(AW48&lt;&gt;0,(1000-(AV48+U48)/2)/AW48*AP48,0)</f>
        <v>1.7957327910808638</v>
      </c>
      <c r="BA48">
        <f>U48*AA48/1000</f>
        <v>2.8851793921032223</v>
      </c>
      <c r="BB48">
        <f>(AY48-BA48)</f>
        <v>1.3784649965494959</v>
      </c>
      <c r="BC48">
        <f>1/(1.6/F48+1.37/N48)</f>
        <v>1.1943618311044544</v>
      </c>
      <c r="BD48">
        <f>G48*AA48*0.001</f>
        <v>33.484843553379292</v>
      </c>
      <c r="BE48">
        <f>G48/S48</f>
        <v>0.9720617785282919</v>
      </c>
      <c r="BF48">
        <f>(1-AP48*AA48/AU48/F48)*100</f>
        <v>81.35705979814783</v>
      </c>
      <c r="BG48">
        <f>(S48-E48/(N48/1.35))</f>
        <v>387.24120014479428</v>
      </c>
      <c r="BH48">
        <f>E48*BF48/100/BG48</f>
        <v>5.4158341159792527E-3</v>
      </c>
    </row>
    <row r="49" spans="1:60" x14ac:dyDescent="0.35">
      <c r="A49" s="1" t="s">
        <v>0</v>
      </c>
      <c r="B49" s="1" t="s">
        <v>3774</v>
      </c>
      <c r="K49" s="1">
        <v>2.72</v>
      </c>
    </row>
    <row r="50" spans="1:60" x14ac:dyDescent="0.35">
      <c r="A50" s="1" t="s">
        <v>0</v>
      </c>
      <c r="B50" s="1" t="s">
        <v>3769</v>
      </c>
      <c r="K50" s="1">
        <v>2.72</v>
      </c>
    </row>
    <row r="51" spans="1:60" x14ac:dyDescent="0.35">
      <c r="A51" s="1">
        <v>12</v>
      </c>
      <c r="B51" s="1" t="s">
        <v>3773</v>
      </c>
      <c r="C51" s="1">
        <v>2642.5000172890723</v>
      </c>
      <c r="D51" s="1">
        <v>0</v>
      </c>
      <c r="E51">
        <f>(R51-S51*(1000-T51)/(1000-U51))*AO51</f>
        <v>2.3825984509203342</v>
      </c>
      <c r="F51">
        <f>IF(AZ51&lt;&gt;0,1/(1/AZ51-1/N51),0)</f>
        <v>2.8993336880574416</v>
      </c>
      <c r="G51">
        <f>((BC51-AP51/2)*S51-E51)/(BC51+AP51/2)</f>
        <v>377.30204287468683</v>
      </c>
      <c r="H51">
        <f>AP51*1000</f>
        <v>26.803962526870109</v>
      </c>
      <c r="I51">
        <f>(AU51-BA51)</f>
        <v>1.3208318075432244</v>
      </c>
      <c r="J51">
        <f>(P51+AT51*D51)</f>
        <v>29.961557388305664</v>
      </c>
      <c r="K51" s="1"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30.621906280517578</v>
      </c>
      <c r="P51" s="1">
        <v>29.961557388305664</v>
      </c>
      <c r="Q51" s="1">
        <v>30.622461318969727</v>
      </c>
      <c r="R51" s="1">
        <v>399.9122314453125</v>
      </c>
      <c r="S51" s="1">
        <v>388.326171875</v>
      </c>
      <c r="T51" s="1">
        <v>9.5331172943115234</v>
      </c>
      <c r="U51" s="1">
        <v>33.010124206542969</v>
      </c>
      <c r="V51" s="1">
        <v>19.167003631591797</v>
      </c>
      <c r="W51" s="1">
        <v>66.369178771972656</v>
      </c>
      <c r="X51" s="1">
        <v>300.2943115234375</v>
      </c>
      <c r="Y51" s="1">
        <v>2001.422119140625</v>
      </c>
      <c r="Z51" s="1">
        <v>0.20350894331932068</v>
      </c>
      <c r="AA51" s="1">
        <v>88.767295837402344</v>
      </c>
      <c r="AB51" s="1">
        <v>46.671791076660156</v>
      </c>
      <c r="AC51" s="1">
        <v>1.0314346551895142</v>
      </c>
      <c r="AD51" s="1">
        <v>4.3378271162509918E-2</v>
      </c>
      <c r="AE51" s="1">
        <v>1.0140045545995235E-2</v>
      </c>
      <c r="AF51" s="1">
        <v>1.5933215618133545E-2</v>
      </c>
      <c r="AG51" s="1">
        <v>7.1187503635883331E-3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1.1040232041302847</v>
      </c>
      <c r="AP51">
        <f>(U51-T51)/(1000-U51)*AO51</f>
        <v>2.6803962526870107E-2</v>
      </c>
      <c r="AQ51">
        <f>(P51+273.15)</f>
        <v>303.11155738830564</v>
      </c>
      <c r="AR51">
        <f>(O51+273.15)</f>
        <v>303.77190628051756</v>
      </c>
      <c r="AS51">
        <f>(Y51*AK51+Z51*AL51)*AM51</f>
        <v>320.22753190485673</v>
      </c>
      <c r="AT51">
        <f>((AS51+0.00000010773*(AR51^4-AQ51^4))-AP51*44100)/(L51*0.92*2*29.3+0.00000043092*AQ51^3)</f>
        <v>-6.7032918999255342</v>
      </c>
      <c r="AU51">
        <f>0.61365*EXP(17.502*J51/(240.97+J51))</f>
        <v>4.2510512686148205</v>
      </c>
      <c r="AV51">
        <f>AU51*1000/AA51</f>
        <v>47.889836324422852</v>
      </c>
      <c r="AW51">
        <f>(AV51-U51)</f>
        <v>14.879712117879883</v>
      </c>
      <c r="AX51">
        <f>IF(D51,P51,(O51+P51)/2)</f>
        <v>30.291731834411621</v>
      </c>
      <c r="AY51">
        <f>0.61365*EXP(17.502*AX51/(240.97+AX51))</f>
        <v>4.332364865374041</v>
      </c>
      <c r="AZ51">
        <f>IF(AW51&lt;&gt;0,(1000-(AV51+U51)/2)/AW51*AP51,0)</f>
        <v>1.7285107781565139</v>
      </c>
      <c r="BA51">
        <f>U51*AA51/1000</f>
        <v>2.9302194610715961</v>
      </c>
      <c r="BB51">
        <f>(AY51-BA51)</f>
        <v>1.4021454043024448</v>
      </c>
      <c r="BC51">
        <f>1/(1.6/F51+1.37/N51)</f>
        <v>1.1468963615532457</v>
      </c>
      <c r="BD51">
        <f>G51*AA51*0.001</f>
        <v>33.492082059913592</v>
      </c>
      <c r="BE51">
        <f>G51/S51</f>
        <v>0.97161116144429793</v>
      </c>
      <c r="BF51">
        <f>(1-AP51*AA51/AU51/F51)*100</f>
        <v>80.695549337642831</v>
      </c>
      <c r="BG51">
        <f>(S51-E51/(N51/1.35))</f>
        <v>387.57471243982542</v>
      </c>
      <c r="BH51">
        <f>E51*BF51/100/BG51</f>
        <v>4.9607233051326624E-3</v>
      </c>
    </row>
    <row r="52" spans="1:60" x14ac:dyDescent="0.35">
      <c r="A52" s="1" t="s">
        <v>0</v>
      </c>
      <c r="B52" s="1" t="s">
        <v>3772</v>
      </c>
      <c r="K52" s="1">
        <v>1.6428799999999999</v>
      </c>
    </row>
    <row r="53" spans="1:60" x14ac:dyDescent="0.35">
      <c r="A53" s="1" t="s">
        <v>0</v>
      </c>
      <c r="B53" s="1" t="s">
        <v>3771</v>
      </c>
    </row>
    <row r="54" spans="1:60" x14ac:dyDescent="0.35">
      <c r="A54" s="1" t="s">
        <v>0</v>
      </c>
      <c r="B54" s="1" t="s">
        <v>3770</v>
      </c>
    </row>
    <row r="55" spans="1:60" x14ac:dyDescent="0.35">
      <c r="A55" s="1" t="s">
        <v>0</v>
      </c>
      <c r="B55" s="1" t="s">
        <v>3769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41C877-2685-40EC-8D98-F85F4D9BC9AA}">
  <dimension ref="A1:BH55"/>
  <sheetViews>
    <sheetView topLeftCell="A6" zoomScale="53" workbookViewId="0">
      <selection activeCell="K18" sqref="K18:K51"/>
    </sheetView>
  </sheetViews>
  <sheetFormatPr defaultRowHeight="14.5" x14ac:dyDescent="0.35"/>
  <sheetData>
    <row r="1" spans="1:60" x14ac:dyDescent="0.35">
      <c r="A1" s="1" t="s">
        <v>398</v>
      </c>
    </row>
    <row r="2" spans="1:60" x14ac:dyDescent="0.35">
      <c r="A2" s="1" t="s">
        <v>3679</v>
      </c>
    </row>
    <row r="3" spans="1:60" x14ac:dyDescent="0.35">
      <c r="A3" s="1" t="s">
        <v>69</v>
      </c>
      <c r="B3" s="1" t="s">
        <v>396</v>
      </c>
    </row>
    <row r="4" spans="1:60" x14ac:dyDescent="0.35">
      <c r="A4" s="1" t="s">
        <v>67</v>
      </c>
      <c r="B4" s="1" t="s">
        <v>66</v>
      </c>
      <c r="C4" s="1">
        <v>1</v>
      </c>
      <c r="D4" s="1">
        <v>0.15999999642372131</v>
      </c>
    </row>
    <row r="5" spans="1:60" x14ac:dyDescent="0.35">
      <c r="A5" s="1" t="s">
        <v>65</v>
      </c>
      <c r="B5" s="1">
        <v>4</v>
      </c>
    </row>
    <row r="6" spans="1:60" x14ac:dyDescent="0.35">
      <c r="A6" s="1" t="s">
        <v>64</v>
      </c>
      <c r="B6" s="1" t="s">
        <v>395</v>
      </c>
    </row>
    <row r="7" spans="1:60" x14ac:dyDescent="0.35">
      <c r="A7" s="1" t="s">
        <v>0</v>
      </c>
      <c r="B7" s="1" t="s">
        <v>62</v>
      </c>
    </row>
    <row r="9" spans="1:60" x14ac:dyDescent="0.35">
      <c r="A9" s="1" t="s">
        <v>61</v>
      </c>
      <c r="B9" s="1" t="s">
        <v>60</v>
      </c>
      <c r="C9" s="1" t="s">
        <v>59</v>
      </c>
      <c r="D9" s="1" t="s">
        <v>58</v>
      </c>
      <c r="E9" s="1" t="s">
        <v>57</v>
      </c>
      <c r="F9" s="1" t="s">
        <v>56</v>
      </c>
      <c r="G9" s="1" t="s">
        <v>55</v>
      </c>
      <c r="H9" s="1" t="s">
        <v>54</v>
      </c>
      <c r="I9" s="1" t="s">
        <v>53</v>
      </c>
      <c r="J9" s="1" t="s">
        <v>52</v>
      </c>
      <c r="K9" s="1" t="s">
        <v>51</v>
      </c>
      <c r="L9" s="1" t="s">
        <v>50</v>
      </c>
      <c r="M9" s="1" t="s">
        <v>49</v>
      </c>
      <c r="N9" s="1" t="s">
        <v>48</v>
      </c>
      <c r="O9" s="1" t="s">
        <v>47</v>
      </c>
      <c r="P9" s="1" t="s">
        <v>46</v>
      </c>
      <c r="Q9" s="1" t="s">
        <v>45</v>
      </c>
      <c r="R9" s="1" t="s">
        <v>44</v>
      </c>
      <c r="S9" s="1" t="s">
        <v>43</v>
      </c>
      <c r="T9" s="1" t="s">
        <v>42</v>
      </c>
      <c r="U9" s="1" t="s">
        <v>41</v>
      </c>
      <c r="V9" s="1" t="s">
        <v>40</v>
      </c>
      <c r="W9" s="1" t="s">
        <v>39</v>
      </c>
      <c r="X9" s="1" t="s">
        <v>38</v>
      </c>
      <c r="Y9" s="1" t="s">
        <v>37</v>
      </c>
      <c r="Z9" s="1" t="s">
        <v>36</v>
      </c>
      <c r="AA9" s="1" t="s">
        <v>35</v>
      </c>
      <c r="AB9" s="1" t="s">
        <v>34</v>
      </c>
      <c r="AC9" s="1" t="s">
        <v>33</v>
      </c>
      <c r="AD9" s="1" t="s">
        <v>394</v>
      </c>
      <c r="AE9" s="1" t="s">
        <v>393</v>
      </c>
      <c r="AF9" s="1" t="s">
        <v>392</v>
      </c>
      <c r="AG9" s="1" t="s">
        <v>391</v>
      </c>
      <c r="AH9" s="1" t="s">
        <v>32</v>
      </c>
      <c r="AI9" s="1" t="s">
        <v>31</v>
      </c>
      <c r="AJ9" s="1" t="s">
        <v>30</v>
      </c>
      <c r="AK9" s="1" t="s">
        <v>29</v>
      </c>
      <c r="AL9" s="1" t="s">
        <v>28</v>
      </c>
      <c r="AM9" s="1" t="s">
        <v>27</v>
      </c>
      <c r="AN9" s="1" t="s">
        <v>26</v>
      </c>
      <c r="AO9" s="1" t="s">
        <v>25</v>
      </c>
      <c r="AP9" s="1" t="s">
        <v>24</v>
      </c>
      <c r="AQ9" s="1" t="s">
        <v>23</v>
      </c>
      <c r="AR9" s="1" t="s">
        <v>22</v>
      </c>
      <c r="AS9" s="1" t="s">
        <v>21</v>
      </c>
      <c r="AT9" s="1" t="s">
        <v>20</v>
      </c>
      <c r="AU9" s="1" t="s">
        <v>19</v>
      </c>
      <c r="AV9" s="1" t="s">
        <v>18</v>
      </c>
      <c r="AW9" s="1" t="s">
        <v>17</v>
      </c>
      <c r="AX9" s="1" t="s">
        <v>16</v>
      </c>
      <c r="AY9" s="1" t="s">
        <v>15</v>
      </c>
      <c r="AZ9" s="1" t="s">
        <v>14</v>
      </c>
      <c r="BA9" s="1" t="s">
        <v>13</v>
      </c>
      <c r="BB9" s="1" t="s">
        <v>12</v>
      </c>
      <c r="BC9" s="1" t="s">
        <v>11</v>
      </c>
      <c r="BD9" s="1" t="s">
        <v>10</v>
      </c>
      <c r="BE9" s="1" t="s">
        <v>9</v>
      </c>
      <c r="BF9" s="1" t="s">
        <v>8</v>
      </c>
      <c r="BG9" s="1" t="s">
        <v>7</v>
      </c>
      <c r="BH9" s="1" t="s">
        <v>6</v>
      </c>
    </row>
    <row r="10" spans="1:60" x14ac:dyDescent="0.35">
      <c r="A10" s="1" t="s">
        <v>5</v>
      </c>
      <c r="B10" s="1" t="s">
        <v>5</v>
      </c>
      <c r="C10" s="1" t="s">
        <v>5</v>
      </c>
      <c r="D10" s="1" t="s">
        <v>5</v>
      </c>
      <c r="E10" s="1" t="s">
        <v>4</v>
      </c>
      <c r="F10" s="1" t="s">
        <v>4</v>
      </c>
      <c r="G10" s="1" t="s">
        <v>4</v>
      </c>
      <c r="H10" s="1" t="s">
        <v>4</v>
      </c>
      <c r="I10" s="1" t="s">
        <v>4</v>
      </c>
      <c r="J10" s="1" t="s">
        <v>4</v>
      </c>
      <c r="K10" s="1" t="s">
        <v>5</v>
      </c>
      <c r="L10" s="1" t="s">
        <v>4</v>
      </c>
      <c r="M10" s="1" t="s">
        <v>5</v>
      </c>
      <c r="N10" s="1" t="s">
        <v>4</v>
      </c>
      <c r="O10" s="1" t="s">
        <v>5</v>
      </c>
      <c r="P10" s="1" t="s">
        <v>5</v>
      </c>
      <c r="Q10" s="1" t="s">
        <v>5</v>
      </c>
      <c r="R10" s="1" t="s">
        <v>5</v>
      </c>
      <c r="S10" s="1" t="s">
        <v>5</v>
      </c>
      <c r="T10" s="1" t="s">
        <v>5</v>
      </c>
      <c r="U10" s="1" t="s">
        <v>5</v>
      </c>
      <c r="V10" s="1" t="s">
        <v>5</v>
      </c>
      <c r="W10" s="1" t="s">
        <v>5</v>
      </c>
      <c r="X10" s="1" t="s">
        <v>5</v>
      </c>
      <c r="Y10" s="1" t="s">
        <v>5</v>
      </c>
      <c r="Z10" s="1" t="s">
        <v>5</v>
      </c>
      <c r="AA10" s="1" t="s">
        <v>5</v>
      </c>
      <c r="AB10" s="1" t="s">
        <v>5</v>
      </c>
      <c r="AC10" s="1" t="s">
        <v>5</v>
      </c>
      <c r="AD10" s="1" t="s">
        <v>5</v>
      </c>
      <c r="AE10" s="1" t="s">
        <v>5</v>
      </c>
      <c r="AF10" s="1" t="s">
        <v>5</v>
      </c>
      <c r="AG10" s="1" t="s">
        <v>5</v>
      </c>
      <c r="AH10" s="1" t="s">
        <v>5</v>
      </c>
      <c r="AI10" s="1" t="s">
        <v>5</v>
      </c>
      <c r="AJ10" s="1" t="s">
        <v>5</v>
      </c>
      <c r="AK10" s="1" t="s">
        <v>5</v>
      </c>
      <c r="AL10" s="1" t="s">
        <v>5</v>
      </c>
      <c r="AM10" s="1" t="s">
        <v>5</v>
      </c>
      <c r="AN10" s="1" t="s">
        <v>5</v>
      </c>
      <c r="AO10" s="1" t="s">
        <v>4</v>
      </c>
      <c r="AP10" s="1" t="s">
        <v>4</v>
      </c>
      <c r="AQ10" s="1" t="s">
        <v>4</v>
      </c>
      <c r="AR10" s="1" t="s">
        <v>4</v>
      </c>
      <c r="AS10" s="1" t="s">
        <v>4</v>
      </c>
      <c r="AT10" s="1" t="s">
        <v>4</v>
      </c>
      <c r="AU10" s="1" t="s">
        <v>4</v>
      </c>
      <c r="AV10" s="1" t="s">
        <v>4</v>
      </c>
      <c r="AW10" s="1" t="s">
        <v>4</v>
      </c>
      <c r="AX10" s="1" t="s">
        <v>4</v>
      </c>
      <c r="AY10" s="1" t="s">
        <v>4</v>
      </c>
      <c r="AZ10" s="1" t="s">
        <v>4</v>
      </c>
      <c r="BA10" s="1" t="s">
        <v>4</v>
      </c>
      <c r="BB10" s="1" t="s">
        <v>4</v>
      </c>
      <c r="BC10" s="1" t="s">
        <v>4</v>
      </c>
      <c r="BD10" s="1" t="s">
        <v>4</v>
      </c>
      <c r="BE10" s="1" t="s">
        <v>4</v>
      </c>
      <c r="BF10" s="1" t="s">
        <v>4</v>
      </c>
      <c r="BG10" s="1" t="s">
        <v>4</v>
      </c>
      <c r="BH10" s="1" t="s">
        <v>4</v>
      </c>
    </row>
    <row r="11" spans="1:60" x14ac:dyDescent="0.35">
      <c r="A11" s="1" t="s">
        <v>0</v>
      </c>
      <c r="B11" s="1" t="s">
        <v>3678</v>
      </c>
    </row>
    <row r="12" spans="1:60" x14ac:dyDescent="0.35">
      <c r="A12" s="1" t="s">
        <v>0</v>
      </c>
      <c r="B12" s="1" t="s">
        <v>3677</v>
      </c>
    </row>
    <row r="13" spans="1:60" x14ac:dyDescent="0.35">
      <c r="A13" s="1" t="s">
        <v>0</v>
      </c>
      <c r="B13" s="1" t="s">
        <v>3676</v>
      </c>
    </row>
    <row r="14" spans="1:60" x14ac:dyDescent="0.35">
      <c r="A14" s="1" t="s">
        <v>0</v>
      </c>
      <c r="B14" s="1" t="s">
        <v>3675</v>
      </c>
    </row>
    <row r="15" spans="1:60" x14ac:dyDescent="0.35">
      <c r="A15" s="1" t="s">
        <v>0</v>
      </c>
      <c r="B15" s="1" t="s">
        <v>3674</v>
      </c>
    </row>
    <row r="16" spans="1:60" x14ac:dyDescent="0.35">
      <c r="A16" s="1" t="s">
        <v>0</v>
      </c>
      <c r="B16" s="1" t="s">
        <v>3673</v>
      </c>
    </row>
    <row r="17" spans="1:60" x14ac:dyDescent="0.35">
      <c r="A17" s="1" t="s">
        <v>0</v>
      </c>
      <c r="B17" s="1" t="s">
        <v>3672</v>
      </c>
    </row>
    <row r="18" spans="1:60" x14ac:dyDescent="0.35">
      <c r="A18" s="1">
        <v>1</v>
      </c>
      <c r="B18" s="1" t="s">
        <v>3671</v>
      </c>
      <c r="C18" s="1">
        <v>378.00000107288361</v>
      </c>
      <c r="D18" s="1">
        <v>0</v>
      </c>
      <c r="E18">
        <f>(R18-S18*(1000-T18)/(1000-U18))*AO18</f>
        <v>-3.8509249629676803</v>
      </c>
      <c r="F18">
        <f>IF(AZ18&lt;&gt;0,1/(1/AZ18-1/N18),0)</f>
        <v>3.7797499826216931</v>
      </c>
      <c r="G18">
        <f>((BC18-AP18/2)*S18-E18)/(BC18+AP18/2)</f>
        <v>389.68433938352717</v>
      </c>
      <c r="H18">
        <f>AP18*1000</f>
        <v>25.450708717859055</v>
      </c>
      <c r="I18">
        <f>(AU18-BA18)</f>
        <v>1.0812113685274651</v>
      </c>
      <c r="J18">
        <f>(P18+AT18*D18)</f>
        <v>29.093595504760742</v>
      </c>
      <c r="K18" s="1"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30.920217514038086</v>
      </c>
      <c r="P18" s="1">
        <v>29.093595504760742</v>
      </c>
      <c r="Q18" s="1">
        <v>30.984916687011719</v>
      </c>
      <c r="R18" s="1">
        <v>399.83731079101563</v>
      </c>
      <c r="S18" s="1">
        <v>394.23733520507813</v>
      </c>
      <c r="T18" s="1">
        <v>11.086491584777832</v>
      </c>
      <c r="U18" s="1">
        <v>33.369243621826172</v>
      </c>
      <c r="V18" s="1">
        <v>21.915815353393555</v>
      </c>
      <c r="W18" s="1">
        <v>65.964439392089844</v>
      </c>
      <c r="X18" s="1">
        <v>300.30361938476563</v>
      </c>
      <c r="Y18" s="1">
        <v>0.16151568293571472</v>
      </c>
      <c r="Z18" s="1">
        <v>0.13948366045951843</v>
      </c>
      <c r="AA18" s="1">
        <v>88.776199340820313</v>
      </c>
      <c r="AB18" s="1">
        <v>47.166389465332031</v>
      </c>
      <c r="AC18" s="1">
        <v>1.0281374454498291</v>
      </c>
      <c r="AD18" s="1">
        <v>4.2774122208356857E-2</v>
      </c>
      <c r="AE18" s="1">
        <v>4.2113284580409527E-3</v>
      </c>
      <c r="AF18" s="1">
        <v>2.8061168268322945E-2</v>
      </c>
      <c r="AG18" s="1">
        <v>1.1832628399133682E-2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1.1040574242086969</v>
      </c>
      <c r="AP18">
        <f>(U18-T18)/(1000-U18)*AO18</f>
        <v>2.5450708717859056E-2</v>
      </c>
      <c r="AQ18">
        <f>(P18+273.15)</f>
        <v>302.24359550476072</v>
      </c>
      <c r="AR18">
        <f>(O18+273.15)</f>
        <v>304.07021751403806</v>
      </c>
      <c r="AS18">
        <f>(Y18*AK18+Z18*AL18)*AM18</f>
        <v>2.5842508692089261E-2</v>
      </c>
      <c r="AT18">
        <f>((AS18+0.00000010773*(AR18^4-AQ18^4))-AP18*44100)/(L18*0.92*2*29.3+0.00000043092*AQ18^3)</f>
        <v>-8.6457360764038373</v>
      </c>
      <c r="AU18">
        <f>0.61365*EXP(17.502*J18/(240.97+J18))</f>
        <v>4.0436059921511021</v>
      </c>
      <c r="AV18">
        <f>AU18*1000/AA18</f>
        <v>45.548311621533969</v>
      </c>
      <c r="AW18">
        <f>(AV18-U18)</f>
        <v>12.179067999707797</v>
      </c>
      <c r="AX18">
        <f>IF(D18,P18,(O18+P18)/2)</f>
        <v>30.006906509399414</v>
      </c>
      <c r="AY18">
        <f>0.61365*EXP(17.502*AX18/(240.97+AX18))</f>
        <v>4.2621402031012297</v>
      </c>
      <c r="AZ18">
        <f>IF(AW18&lt;&gt;0,(1000-(AV18+U18)/2)/AW18*AP18,0)</f>
        <v>2.0072516930551192</v>
      </c>
      <c r="BA18">
        <f>U18*AA18/1000</f>
        <v>2.9623946236236369</v>
      </c>
      <c r="BB18">
        <f>(AY18-BA18)</f>
        <v>1.2997455794775927</v>
      </c>
      <c r="BC18">
        <f>1/(1.6/F18+1.37/N18)</f>
        <v>1.3452145303598109</v>
      </c>
      <c r="BD18">
        <f>G18*AA18*0.001</f>
        <v>34.594694593107882</v>
      </c>
      <c r="BE18">
        <f>G18/S18</f>
        <v>0.98845112977647709</v>
      </c>
      <c r="BF18">
        <f>(1-AP18*AA18/AU18/F18)*100</f>
        <v>85.216933737637675</v>
      </c>
      <c r="BG18">
        <f>(S18-E18/(N18/1.35))</f>
        <v>395.45189735526066</v>
      </c>
      <c r="BH18">
        <f>E18*BF18/100/BG18</f>
        <v>-8.2984560092531339E-3</v>
      </c>
    </row>
    <row r="19" spans="1:60" x14ac:dyDescent="0.35">
      <c r="A19" s="1" t="s">
        <v>0</v>
      </c>
      <c r="B19" s="1" t="s">
        <v>3670</v>
      </c>
      <c r="K19" s="1">
        <v>2.72</v>
      </c>
    </row>
    <row r="20" spans="1:60" x14ac:dyDescent="0.35">
      <c r="A20" s="1" t="s">
        <v>0</v>
      </c>
      <c r="B20" s="1" t="s">
        <v>3669</v>
      </c>
      <c r="K20" s="1">
        <v>2.72</v>
      </c>
    </row>
    <row r="21" spans="1:60" x14ac:dyDescent="0.35">
      <c r="A21" s="1">
        <v>2</v>
      </c>
      <c r="B21" s="1" t="s">
        <v>3668</v>
      </c>
      <c r="C21" s="1">
        <v>583.50000108405948</v>
      </c>
      <c r="D21" s="1">
        <v>0</v>
      </c>
      <c r="E21">
        <f>(R21-S21*(1000-T21)/(1000-U21))*AO21</f>
        <v>-3.0855788232219816</v>
      </c>
      <c r="F21">
        <f>IF(AZ21&lt;&gt;0,1/(1/AZ21-1/N21),0)</f>
        <v>3.5110182680778177</v>
      </c>
      <c r="G21">
        <f>((BC21-AP21/2)*S21-E21)/(BC21+AP21/2)</f>
        <v>389.26987008846089</v>
      </c>
      <c r="H21">
        <f>AP21*1000</f>
        <v>24.39770501393652</v>
      </c>
      <c r="I21">
        <f>(AU21-BA21)</f>
        <v>1.0789295854360841</v>
      </c>
      <c r="J21">
        <f>(P21+AT21*D21)</f>
        <v>28.973918914794922</v>
      </c>
      <c r="K21" s="1"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30.950777053833008</v>
      </c>
      <c r="P21" s="1">
        <v>28.973918914794922</v>
      </c>
      <c r="Q21" s="1">
        <v>31.063993453979492</v>
      </c>
      <c r="R21" s="1">
        <v>400.20965576171875</v>
      </c>
      <c r="S21" s="1">
        <v>394.29144287109375</v>
      </c>
      <c r="T21" s="1">
        <v>11.71453857421875</v>
      </c>
      <c r="U21" s="1">
        <v>33.081134796142578</v>
      </c>
      <c r="V21" s="1">
        <v>23.116693496704102</v>
      </c>
      <c r="W21" s="1">
        <v>65.280120849609375</v>
      </c>
      <c r="X21" s="1">
        <v>300.31192016601563</v>
      </c>
      <c r="Y21" s="1">
        <v>24.951648712158203</v>
      </c>
      <c r="Z21" s="1">
        <v>4.4588934630155563E-2</v>
      </c>
      <c r="AA21" s="1">
        <v>88.774993896484375</v>
      </c>
      <c r="AB21" s="1">
        <v>47.393341064453125</v>
      </c>
      <c r="AC21" s="1">
        <v>1.0386894941329956</v>
      </c>
      <c r="AD21" s="1">
        <v>8.3529524505138397E-2</v>
      </c>
      <c r="AE21" s="1">
        <v>7.932751439511776E-3</v>
      </c>
      <c r="AF21" s="1">
        <v>1.9629990682005882E-2</v>
      </c>
      <c r="AG21" s="1">
        <v>6.6668791696429253E-3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1.1040879417868219</v>
      </c>
      <c r="AP21">
        <f>(U21-T21)/(1000-U21)*AO21</f>
        <v>2.4397705013936521E-2</v>
      </c>
      <c r="AQ21">
        <f>(P21+273.15)</f>
        <v>302.1239189147949</v>
      </c>
      <c r="AR21">
        <f>(O21+273.15)</f>
        <v>304.10077705383299</v>
      </c>
      <c r="AS21">
        <f>(Y21*AK21+Z21*AL21)*AM21</f>
        <v>3.992263704711263</v>
      </c>
      <c r="AT21">
        <f>((AS21+0.00000010773*(AR21^4-AQ21^4))-AP21*44100)/(L21*0.92*2*29.3+0.00000043092*AQ21^3)</f>
        <v>-8.2365492435432355</v>
      </c>
      <c r="AU21">
        <f>0.61365*EXP(17.502*J21/(240.97+J21))</f>
        <v>4.0157071250524181</v>
      </c>
      <c r="AV21">
        <f>AU21*1000/AA21</f>
        <v>45.234665177616492</v>
      </c>
      <c r="AW21">
        <f>(AV21-U21)</f>
        <v>12.153530381473914</v>
      </c>
      <c r="AX21">
        <f>IF(D21,P21,(O21+P21)/2)</f>
        <v>29.962347984313965</v>
      </c>
      <c r="AY21">
        <f>0.61365*EXP(17.502*AX21/(240.97+AX21))</f>
        <v>4.2512443725066396</v>
      </c>
      <c r="AZ21">
        <f>IF(AW21&lt;&gt;0,(1000-(AV21+U21)/2)/AW21*AP21,0)</f>
        <v>1.9288504150880681</v>
      </c>
      <c r="BA21">
        <f>U21*AA21/1000</f>
        <v>2.936777539616334</v>
      </c>
      <c r="BB21">
        <f>(AY21-BA21)</f>
        <v>1.3144668328903055</v>
      </c>
      <c r="BC21">
        <f>1/(1.6/F21+1.37/N21)</f>
        <v>1.2890324095520107</v>
      </c>
      <c r="BD21">
        <f>G21*AA21*0.001</f>
        <v>34.557430341188379</v>
      </c>
      <c r="BE21">
        <f>G21/S21</f>
        <v>0.98726431203764531</v>
      </c>
      <c r="BF21">
        <f>(1-AP21*AA21/AU21/F21)*100</f>
        <v>84.638115097766658</v>
      </c>
      <c r="BG21">
        <f>(S21-E21/(N21/1.35))</f>
        <v>395.26461874082094</v>
      </c>
      <c r="BH21">
        <f>E21*BF21/100/BG21</f>
        <v>-6.6071579190430194E-3</v>
      </c>
    </row>
    <row r="22" spans="1:60" x14ac:dyDescent="0.35">
      <c r="A22" s="1" t="s">
        <v>0</v>
      </c>
      <c r="B22" s="1" t="s">
        <v>3667</v>
      </c>
      <c r="K22" s="1">
        <v>2.72</v>
      </c>
    </row>
    <row r="23" spans="1:60" x14ac:dyDescent="0.35">
      <c r="A23" s="1" t="s">
        <v>0</v>
      </c>
      <c r="B23" s="1" t="s">
        <v>3666</v>
      </c>
      <c r="K23" s="1">
        <v>2.72</v>
      </c>
    </row>
    <row r="24" spans="1:60" x14ac:dyDescent="0.35">
      <c r="A24" s="1">
        <v>3</v>
      </c>
      <c r="B24" s="1" t="s">
        <v>3665</v>
      </c>
      <c r="C24" s="1">
        <v>789.00000109523535</v>
      </c>
      <c r="D24" s="1">
        <v>0</v>
      </c>
      <c r="E24">
        <f>(R24-S24*(1000-T24)/(1000-U24))*AO24</f>
        <v>-2.5005640429674418</v>
      </c>
      <c r="F24">
        <f>IF(AZ24&lt;&gt;0,1/(1/AZ24-1/N24),0)</f>
        <v>3.1962527240007246</v>
      </c>
      <c r="G24">
        <f>((BC24-AP24/2)*S24-E24)/(BC24+AP24/2)</f>
        <v>388.38446884843046</v>
      </c>
      <c r="H24">
        <f>AP24*1000</f>
        <v>23.331737689320516</v>
      </c>
      <c r="I24">
        <f>(AU24-BA24)</f>
        <v>1.0879748776393803</v>
      </c>
      <c r="J24">
        <f>(P24+AT24*D24)</f>
        <v>28.884511947631836</v>
      </c>
      <c r="K24" s="1"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30.931171417236328</v>
      </c>
      <c r="P24" s="1">
        <v>28.884511947631836</v>
      </c>
      <c r="Q24" s="1">
        <v>31.071510314941406</v>
      </c>
      <c r="R24" s="1">
        <v>399.8792724609375</v>
      </c>
      <c r="S24" s="1">
        <v>393.8209228515625</v>
      </c>
      <c r="T24" s="1">
        <v>12.30130672454834</v>
      </c>
      <c r="U24" s="1">
        <v>32.744503021240234</v>
      </c>
      <c r="V24" s="1">
        <v>24.302633285522461</v>
      </c>
      <c r="W24" s="1">
        <v>64.690498352050781</v>
      </c>
      <c r="X24" s="1">
        <v>300.26754760742188</v>
      </c>
      <c r="Y24" s="1">
        <v>49.603588104248047</v>
      </c>
      <c r="Z24" s="1">
        <v>8.3460129797458649E-2</v>
      </c>
      <c r="AA24" s="1">
        <v>88.778244018554688</v>
      </c>
      <c r="AB24" s="1">
        <v>47.381229400634766</v>
      </c>
      <c r="AC24" s="1">
        <v>1.0497794151306152</v>
      </c>
      <c r="AD24" s="1">
        <v>6.2715083360671997E-2</v>
      </c>
      <c r="AE24" s="1">
        <v>6.696564145386219E-3</v>
      </c>
      <c r="AF24" s="1">
        <v>2.589990571141243E-2</v>
      </c>
      <c r="AG24" s="1">
        <v>7.0091048255562782E-3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1.1039248073802272</v>
      </c>
      <c r="AP24">
        <f>(U24-T24)/(1000-U24)*AO24</f>
        <v>2.3331737689320516E-2</v>
      </c>
      <c r="AQ24">
        <f>(P24+273.15)</f>
        <v>302.03451194763181</v>
      </c>
      <c r="AR24">
        <f>(O24+273.15)</f>
        <v>304.08117141723631</v>
      </c>
      <c r="AS24">
        <f>(Y24*AK24+Z24*AL24)*AM24</f>
        <v>7.9365739192834326</v>
      </c>
      <c r="AT24">
        <f>((AS24+0.00000010773*(AR24^4-AQ24^4))-AP24*44100)/(L24*0.92*2*29.3+0.00000043092*AQ24^3)</f>
        <v>-7.8303462621046176</v>
      </c>
      <c r="AU24">
        <f>0.61365*EXP(17.502*J24/(240.97+J24))</f>
        <v>3.9949743571253471</v>
      </c>
      <c r="AV24">
        <f>AU24*1000/AA24</f>
        <v>44.999474829558423</v>
      </c>
      <c r="AW24">
        <f>(AV24-U24)</f>
        <v>12.254971808318189</v>
      </c>
      <c r="AX24">
        <f>IF(D24,P24,(O24+P24)/2)</f>
        <v>29.907841682434082</v>
      </c>
      <c r="AY24">
        <f>0.61365*EXP(17.502*AX24/(240.97+AX24))</f>
        <v>4.2379490428215663</v>
      </c>
      <c r="AZ24">
        <f>IF(AW24&lt;&gt;0,(1000-(AV24+U24)/2)/AW24*AP24,0)</f>
        <v>1.829852160494557</v>
      </c>
      <c r="BA24">
        <f>U24*AA24/1000</f>
        <v>2.9069994794859668</v>
      </c>
      <c r="BB24">
        <f>(AY24-BA24)</f>
        <v>1.3309495633355994</v>
      </c>
      <c r="BC24">
        <f>1/(1.6/F24+1.37/N24)</f>
        <v>1.2185408838875988</v>
      </c>
      <c r="BD24">
        <f>G24*AA24*0.001</f>
        <v>34.48009114844271</v>
      </c>
      <c r="BE24">
        <f>G24/S24</f>
        <v>0.98619561915662579</v>
      </c>
      <c r="BF24">
        <f>(1-AP24*AA24/AU24/F24)*100</f>
        <v>83.778219197975702</v>
      </c>
      <c r="BG24">
        <f>(S24-E24/(N24/1.35))</f>
        <v>394.60958803457743</v>
      </c>
      <c r="BH24">
        <f>E24*BF24/100/BG24</f>
        <v>-5.3088624519672337E-3</v>
      </c>
    </row>
    <row r="25" spans="1:60" x14ac:dyDescent="0.35">
      <c r="A25" s="1" t="s">
        <v>0</v>
      </c>
      <c r="B25" s="1" t="s">
        <v>3664</v>
      </c>
      <c r="K25" s="1">
        <v>2.72</v>
      </c>
    </row>
    <row r="26" spans="1:60" x14ac:dyDescent="0.35">
      <c r="A26" s="1" t="s">
        <v>0</v>
      </c>
      <c r="B26" s="1" t="s">
        <v>3663</v>
      </c>
      <c r="K26" s="1">
        <v>2.72</v>
      </c>
    </row>
    <row r="27" spans="1:60" x14ac:dyDescent="0.35">
      <c r="A27" s="1">
        <v>4</v>
      </c>
      <c r="B27" s="1" t="s">
        <v>3662</v>
      </c>
      <c r="C27" s="1">
        <v>994.00000109523535</v>
      </c>
      <c r="D27" s="1">
        <v>0</v>
      </c>
      <c r="E27">
        <f>(R27-S27*(1000-T27)/(1000-U27))*AO27</f>
        <v>-1.4651359747870143</v>
      </c>
      <c r="F27">
        <f>IF(AZ27&lt;&gt;0,1/(1/AZ27-1/N27),0)</f>
        <v>2.8691122708193451</v>
      </c>
      <c r="G27">
        <f>((BC27-AP27/2)*S27-E27)/(BC27+AP27/2)</f>
        <v>387.01286227238381</v>
      </c>
      <c r="H27">
        <f>AP27*1000</f>
        <v>22.470844492106913</v>
      </c>
      <c r="I27">
        <f>(AU27-BA27)</f>
        <v>1.1162996646353998</v>
      </c>
      <c r="J27">
        <f>(P27+AT27*D27)</f>
        <v>28.932710647583008</v>
      </c>
      <c r="K27" s="1"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30.927923202514648</v>
      </c>
      <c r="P27" s="1">
        <v>28.932710647583008</v>
      </c>
      <c r="Q27" s="1">
        <v>31.072483062744141</v>
      </c>
      <c r="R27" s="1">
        <v>400.10366821289063</v>
      </c>
      <c r="S27" s="1">
        <v>393.42327880859375</v>
      </c>
      <c r="T27" s="1">
        <v>12.859592437744141</v>
      </c>
      <c r="U27" s="1">
        <v>32.550373077392578</v>
      </c>
      <c r="V27" s="1">
        <v>25.410959243774414</v>
      </c>
      <c r="W27" s="1">
        <v>64.320556640625</v>
      </c>
      <c r="X27" s="1">
        <v>300.29888916015625</v>
      </c>
      <c r="Y27" s="1">
        <v>100.22398376464844</v>
      </c>
      <c r="Z27" s="1">
        <v>5.2591774612665176E-2</v>
      </c>
      <c r="AA27" s="1">
        <v>88.780548095703125</v>
      </c>
      <c r="AB27" s="1">
        <v>47.533016204833984</v>
      </c>
      <c r="AC27" s="1">
        <v>1.0496939420700073</v>
      </c>
      <c r="AD27" s="1">
        <v>6.1925798654556274E-2</v>
      </c>
      <c r="AE27" s="1">
        <v>5.3264726884663105E-3</v>
      </c>
      <c r="AF27" s="1">
        <v>2.1637607365846634E-2</v>
      </c>
      <c r="AG27" s="1">
        <v>1.0118304751813412E-2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1.1040400336770448</v>
      </c>
      <c r="AP27">
        <f>(U27-T27)/(1000-U27)*AO27</f>
        <v>2.2470844492106914E-2</v>
      </c>
      <c r="AQ27">
        <f>(P27+273.15)</f>
        <v>302.08271064758299</v>
      </c>
      <c r="AR27">
        <f>(O27+273.15)</f>
        <v>304.07792320251463</v>
      </c>
      <c r="AS27">
        <f>(Y27*AK27+Z27*AL27)*AM27</f>
        <v>16.035837043914853</v>
      </c>
      <c r="AT27">
        <f>((AS27+0.00000010773*(AR27^4-AQ27^4))-AP27*44100)/(L27*0.92*2*29.3+0.00000043092*AQ27^3)</f>
        <v>-7.4728306326102869</v>
      </c>
      <c r="AU27">
        <f>0.61365*EXP(17.502*J27/(240.97+J27))</f>
        <v>4.0061396271659317</v>
      </c>
      <c r="AV27">
        <f>AU27*1000/AA27</f>
        <v>45.124069552346278</v>
      </c>
      <c r="AW27">
        <f>(AV27-U27)</f>
        <v>12.573696474953699</v>
      </c>
      <c r="AX27">
        <f>IF(D27,P27,(O27+P27)/2)</f>
        <v>29.930316925048828</v>
      </c>
      <c r="AY27">
        <f>0.61365*EXP(17.502*AX27/(240.97+AX27))</f>
        <v>4.243426869775357</v>
      </c>
      <c r="AZ27">
        <f>IF(AW27&lt;&gt;0,(1000-(AV27+U27)/2)/AW27*AP27,0)</f>
        <v>1.7177239306243455</v>
      </c>
      <c r="BA27">
        <f>U27*AA27/1000</f>
        <v>2.889839962530532</v>
      </c>
      <c r="BB27">
        <f>(AY27-BA27)</f>
        <v>1.353586907244825</v>
      </c>
      <c r="BC27">
        <f>1/(1.6/F27+1.37/N27)</f>
        <v>1.1393009432514145</v>
      </c>
      <c r="BD27">
        <f>G27*AA27*0.001</f>
        <v>34.359214032629097</v>
      </c>
      <c r="BE27">
        <f>G27/S27</f>
        <v>0.98370605685656776</v>
      </c>
      <c r="BF27">
        <f>(1-AP27*AA27/AU27/F27)*100</f>
        <v>82.643442500471593</v>
      </c>
      <c r="BG27">
        <f>(S27-E27/(N27/1.35))</f>
        <v>393.88537524437464</v>
      </c>
      <c r="BH27">
        <f>E27*BF27/100/BG27</f>
        <v>-3.074089273118101E-3</v>
      </c>
    </row>
    <row r="28" spans="1:60" x14ac:dyDescent="0.35">
      <c r="A28" s="1" t="s">
        <v>0</v>
      </c>
      <c r="B28" s="1" t="s">
        <v>3661</v>
      </c>
      <c r="K28" s="1">
        <v>2.72</v>
      </c>
    </row>
    <row r="29" spans="1:60" x14ac:dyDescent="0.35">
      <c r="A29" s="1" t="s">
        <v>0</v>
      </c>
      <c r="B29" s="1" t="s">
        <v>3660</v>
      </c>
      <c r="K29" s="1">
        <v>2.72</v>
      </c>
    </row>
    <row r="30" spans="1:60" x14ac:dyDescent="0.35">
      <c r="A30" s="1">
        <v>5</v>
      </c>
      <c r="B30" s="1" t="s">
        <v>3659</v>
      </c>
      <c r="C30" s="1">
        <v>1199.0000010952353</v>
      </c>
      <c r="D30" s="1">
        <v>0</v>
      </c>
      <c r="E30">
        <f>(R30-S30*(1000-T30)/(1000-U30))*AO30</f>
        <v>-0.64513473178279335</v>
      </c>
      <c r="F30">
        <f>IF(AZ30&lt;&gt;0,1/(1/AZ30-1/N30),0)</f>
        <v>2.6056312052061723</v>
      </c>
      <c r="G30">
        <f>((BC30-AP30/2)*S30-E30)/(BC30+AP30/2)</f>
        <v>385.48131249993446</v>
      </c>
      <c r="H30">
        <f>AP30*1000</f>
        <v>21.71419646748112</v>
      </c>
      <c r="I30">
        <f>(AU30-BA30)</f>
        <v>1.1439861518375971</v>
      </c>
      <c r="J30">
        <f>(P30+AT30*D30)</f>
        <v>29.003705978393555</v>
      </c>
      <c r="K30" s="1"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30.941246032714844</v>
      </c>
      <c r="P30" s="1">
        <v>29.003705978393555</v>
      </c>
      <c r="Q30" s="1">
        <v>31.086633682250977</v>
      </c>
      <c r="R30" s="1">
        <v>399.91311645507813</v>
      </c>
      <c r="S30" s="1">
        <v>392.7716064453125</v>
      </c>
      <c r="T30" s="1">
        <v>13.391709327697754</v>
      </c>
      <c r="U30" s="1">
        <v>32.424175262451172</v>
      </c>
      <c r="V30" s="1">
        <v>26.442453384399414</v>
      </c>
      <c r="W30" s="1">
        <v>64.022804260253906</v>
      </c>
      <c r="X30" s="1">
        <v>300.2635498046875</v>
      </c>
      <c r="Y30" s="1">
        <v>151.05046081542969</v>
      </c>
      <c r="Z30" s="1">
        <v>2.9724815860390663E-2</v>
      </c>
      <c r="AA30" s="1">
        <v>88.780952453613281</v>
      </c>
      <c r="AB30" s="1">
        <v>47.581169128417969</v>
      </c>
      <c r="AC30" s="1">
        <v>1.0536104440689087</v>
      </c>
      <c r="AD30" s="1">
        <v>3.7277728319168091E-2</v>
      </c>
      <c r="AE30" s="1">
        <v>4.1101244278252125E-3</v>
      </c>
      <c r="AF30" s="1">
        <v>6.4898699522018433E-2</v>
      </c>
      <c r="AG30" s="1">
        <v>9.8756551742553711E-3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1.1039101095760568</v>
      </c>
      <c r="AP30">
        <f>(U30-T30)/(1000-U30)*AO30</f>
        <v>2.1714196467481121E-2</v>
      </c>
      <c r="AQ30">
        <f>(P30+273.15)</f>
        <v>302.15370597839353</v>
      </c>
      <c r="AR30">
        <f>(O30+273.15)</f>
        <v>304.09124603271482</v>
      </c>
      <c r="AS30">
        <f>(Y30*AK30+Z30*AL30)*AM30</f>
        <v>24.168073190270206</v>
      </c>
      <c r="AT30">
        <f>((AS30+0.00000010773*(AR30^4-AQ30^4))-AP30*44100)/(L30*0.92*2*29.3+0.00000043092*AQ30^3)</f>
        <v>-7.1516131119526767</v>
      </c>
      <c r="AU30">
        <f>0.61365*EXP(17.502*J30/(240.97+J30))</f>
        <v>4.0226353141608984</v>
      </c>
      <c r="AV30">
        <f>AU30*1000/AA30</f>
        <v>45.309666127570161</v>
      </c>
      <c r="AW30">
        <f>(AV30-U30)</f>
        <v>12.885490865118989</v>
      </c>
      <c r="AX30">
        <f>IF(D30,P30,(O30+P30)/2)</f>
        <v>29.972476005554199</v>
      </c>
      <c r="AY30">
        <f>0.61365*EXP(17.502*AX30/(240.97+AX30))</f>
        <v>4.253718828505586</v>
      </c>
      <c r="AZ30">
        <f>IF(AW30&lt;&gt;0,(1000-(AV30+U30)/2)/AW30*AP30,0)</f>
        <v>1.6196691871412794</v>
      </c>
      <c r="BA30">
        <f>U30*AA30/1000</f>
        <v>2.8786491623233013</v>
      </c>
      <c r="BB30">
        <f>(AY30-BA30)</f>
        <v>1.3750696661822848</v>
      </c>
      <c r="BC30">
        <f>1/(1.6/F30+1.37/N30)</f>
        <v>1.0705238661671612</v>
      </c>
      <c r="BD30">
        <f>G30*AA30*0.001</f>
        <v>34.223398076813126</v>
      </c>
      <c r="BE30">
        <f>G30/S30</f>
        <v>0.98143884683682425</v>
      </c>
      <c r="BF30">
        <f>(1-AP30*AA30/AU30/F30)*100</f>
        <v>81.607534324892669</v>
      </c>
      <c r="BG30">
        <f>(S30-E30/(N30/1.35))</f>
        <v>392.97507865900832</v>
      </c>
      <c r="BH30">
        <f>E30*BF30/100/BG30</f>
        <v>-1.3397250265284185E-3</v>
      </c>
    </row>
    <row r="31" spans="1:60" x14ac:dyDescent="0.35">
      <c r="A31" s="1" t="s">
        <v>0</v>
      </c>
      <c r="B31" s="1" t="s">
        <v>3658</v>
      </c>
      <c r="K31" s="1">
        <v>2.72</v>
      </c>
    </row>
    <row r="32" spans="1:60" x14ac:dyDescent="0.35">
      <c r="A32" s="1" t="s">
        <v>0</v>
      </c>
      <c r="B32" s="1" t="s">
        <v>3657</v>
      </c>
      <c r="K32" s="1">
        <v>2.72</v>
      </c>
    </row>
    <row r="33" spans="1:60" x14ac:dyDescent="0.35">
      <c r="A33" s="1">
        <v>6</v>
      </c>
      <c r="B33" s="1" t="s">
        <v>3656</v>
      </c>
      <c r="C33" s="1">
        <v>1404.0000010952353</v>
      </c>
      <c r="D33" s="1">
        <v>0</v>
      </c>
      <c r="E33">
        <f>(R33-S33*(1000-T33)/(1000-U33))*AO33</f>
        <v>0.48065920718031874</v>
      </c>
      <c r="F33">
        <f>IF(AZ33&lt;&gt;0,1/(1/AZ33-1/N33),0)</f>
        <v>2.452894551792844</v>
      </c>
      <c r="G33">
        <f>((BC33-AP33/2)*S33-E33)/(BC33+AP33/2)</f>
        <v>383.43681828231041</v>
      </c>
      <c r="H33">
        <f>AP33*1000</f>
        <v>21.345898188673239</v>
      </c>
      <c r="I33">
        <f>(AU33-BA33)</f>
        <v>1.167749790934336</v>
      </c>
      <c r="J33">
        <f>(P33+AT33*D33)</f>
        <v>29.16761589050293</v>
      </c>
      <c r="K33" s="1"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30.969993591308594</v>
      </c>
      <c r="P33" s="1">
        <v>29.16761589050293</v>
      </c>
      <c r="Q33" s="1">
        <v>31.109560012817383</v>
      </c>
      <c r="R33" s="1">
        <v>399.96343994140625</v>
      </c>
      <c r="S33" s="1">
        <v>391.95111083984375</v>
      </c>
      <c r="T33" s="1">
        <v>13.886422157287598</v>
      </c>
      <c r="U33" s="1">
        <v>32.588008880615234</v>
      </c>
      <c r="V33" s="1">
        <v>27.374382019042969</v>
      </c>
      <c r="W33" s="1">
        <v>64.240928649902344</v>
      </c>
      <c r="X33" s="1">
        <v>300.34219360351563</v>
      </c>
      <c r="Y33" s="1">
        <v>300.76190185546875</v>
      </c>
      <c r="Z33" s="1">
        <v>3.5442639142274857E-2</v>
      </c>
      <c r="AA33" s="1">
        <v>88.781005859375</v>
      </c>
      <c r="AB33" s="1">
        <v>47.649814605712891</v>
      </c>
      <c r="AC33" s="1">
        <v>1.0656414031982422</v>
      </c>
      <c r="AD33" s="1">
        <v>7.6657287776470184E-2</v>
      </c>
      <c r="AE33" s="1">
        <v>2.3944834247231483E-3</v>
      </c>
      <c r="AF33" s="1">
        <v>6.6304884850978851E-2</v>
      </c>
      <c r="AG33" s="1">
        <v>1.2511017732322216E-2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1.1041992411893953</v>
      </c>
      <c r="AP33">
        <f>(U33-T33)/(1000-U33)*AO33</f>
        <v>2.1345898188673239E-2</v>
      </c>
      <c r="AQ33">
        <f>(P33+273.15)</f>
        <v>302.31761589050291</v>
      </c>
      <c r="AR33">
        <f>(O33+273.15)</f>
        <v>304.11999359130857</v>
      </c>
      <c r="AS33">
        <f>(Y33*AK33+Z33*AL33)*AM33</f>
        <v>48.121903221266621</v>
      </c>
      <c r="AT33">
        <f>((AS33+0.00000010773*(AR33^4-AQ33^4))-AP33*44100)/(L33*0.92*2*29.3+0.00000043092*AQ33^3)</f>
        <v>-6.8473213156294923</v>
      </c>
      <c r="AU33">
        <f>0.61365*EXP(17.502*J33/(240.97+J33))</f>
        <v>4.0609459983096015</v>
      </c>
      <c r="AV33">
        <f>AU33*1000/AA33</f>
        <v>45.741157796093816</v>
      </c>
      <c r="AW33">
        <f>(AV33-U33)</f>
        <v>13.153148915478582</v>
      </c>
      <c r="AX33">
        <f>IF(D33,P33,(O33+P33)/2)</f>
        <v>30.068804740905762</v>
      </c>
      <c r="AY33">
        <f>0.61365*EXP(17.502*AX33/(240.97+AX33))</f>
        <v>4.2773164691225283</v>
      </c>
      <c r="AZ33">
        <f>IF(AW33&lt;&gt;0,(1000-(AV33+U33)/2)/AW33*AP33,0)</f>
        <v>1.5593144357998516</v>
      </c>
      <c r="BA33">
        <f>U33*AA33/1000</f>
        <v>2.8931962073752655</v>
      </c>
      <c r="BB33">
        <f>(AY33-BA33)</f>
        <v>1.3841202617472628</v>
      </c>
      <c r="BC33">
        <f>1/(1.6/F33+1.37/N33)</f>
        <v>1.0284277929017986</v>
      </c>
      <c r="BD33">
        <f>G33*AA33*0.001</f>
        <v>34.041906410621912</v>
      </c>
      <c r="BE33">
        <f>G33/S33</f>
        <v>0.97827715671148485</v>
      </c>
      <c r="BF33">
        <f>(1-AP33*AA33/AU33/F33)*100</f>
        <v>80.97483631931199</v>
      </c>
      <c r="BG33">
        <f>(S33-E33/(N33/1.35))</f>
        <v>391.79951337019895</v>
      </c>
      <c r="BH33">
        <f>E33*BF33/100/BG33</f>
        <v>9.9339839123335186E-4</v>
      </c>
    </row>
    <row r="34" spans="1:60" x14ac:dyDescent="0.35">
      <c r="A34" s="1" t="s">
        <v>0</v>
      </c>
      <c r="B34" s="1" t="s">
        <v>3655</v>
      </c>
      <c r="K34" s="1">
        <v>2.72</v>
      </c>
    </row>
    <row r="35" spans="1:60" x14ac:dyDescent="0.35">
      <c r="A35" s="1" t="s">
        <v>0</v>
      </c>
      <c r="B35" s="1" t="s">
        <v>3654</v>
      </c>
      <c r="K35" s="1">
        <v>2.72</v>
      </c>
    </row>
    <row r="36" spans="1:60" x14ac:dyDescent="0.35">
      <c r="A36" s="1">
        <v>7</v>
      </c>
      <c r="B36" s="1" t="s">
        <v>3653</v>
      </c>
      <c r="C36" s="1">
        <v>1609.0000010952353</v>
      </c>
      <c r="D36" s="1">
        <v>0</v>
      </c>
      <c r="E36">
        <f>(R36-S36*(1000-T36)/(1000-U36))*AO36</f>
        <v>0.99108474993488516</v>
      </c>
      <c r="F36">
        <f>IF(AZ36&lt;&gt;0,1/(1/AZ36-1/N36),0)</f>
        <v>2.3779437814378861</v>
      </c>
      <c r="G36">
        <f>((BC36-AP36/2)*S36-E36)/(BC36+AP36/2)</f>
        <v>382.47278195836333</v>
      </c>
      <c r="H36">
        <f>AP36*1000</f>
        <v>21.201242245026449</v>
      </c>
      <c r="I36">
        <f>(AU36-BA36)</f>
        <v>1.1825117210098806</v>
      </c>
      <c r="J36">
        <f>(P36+AT36*D36)</f>
        <v>29.353446960449219</v>
      </c>
      <c r="K36" s="1"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31.000843048095703</v>
      </c>
      <c r="P36" s="1">
        <v>29.353446960449219</v>
      </c>
      <c r="Q36" s="1">
        <v>31.135080337524414</v>
      </c>
      <c r="R36" s="1">
        <v>400.02188110351563</v>
      </c>
      <c r="S36" s="1">
        <v>391.60443115234375</v>
      </c>
      <c r="T36" s="1">
        <v>14.346414566040039</v>
      </c>
      <c r="U36" s="1">
        <v>32.916862487792969</v>
      </c>
      <c r="V36" s="1">
        <v>28.230113983154297</v>
      </c>
      <c r="W36" s="1">
        <v>64.772056579589844</v>
      </c>
      <c r="X36" s="1">
        <v>300.311279296875</v>
      </c>
      <c r="Y36" s="1">
        <v>499.400634765625</v>
      </c>
      <c r="Z36" s="1">
        <v>6.6311292350292206E-2</v>
      </c>
      <c r="AA36" s="1">
        <v>88.776779174804688</v>
      </c>
      <c r="AB36" s="1">
        <v>47.659618377685547</v>
      </c>
      <c r="AC36" s="1">
        <v>1.0727443695068359</v>
      </c>
      <c r="AD36" s="1">
        <v>3.1793765723705292E-2</v>
      </c>
      <c r="AE36" s="1">
        <v>3.9815222844481468E-3</v>
      </c>
      <c r="AF36" s="1">
        <v>3.6606539040803909E-2</v>
      </c>
      <c r="AG36" s="1">
        <v>1.1301723308861256E-2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1.1040855856502756</v>
      </c>
      <c r="AP36">
        <f>(U36-T36)/(1000-U36)*AO36</f>
        <v>2.1201242245026449E-2</v>
      </c>
      <c r="AQ36">
        <f>(P36+273.15)</f>
        <v>302.5034469604492</v>
      </c>
      <c r="AR36">
        <f>(O36+273.15)</f>
        <v>304.15084304809568</v>
      </c>
      <c r="AS36">
        <f>(Y36*AK36+Z36*AL36)*AM36</f>
        <v>79.904099776504154</v>
      </c>
      <c r="AT36">
        <f>((AS36+0.00000010773*(AR36^4-AQ36^4))-AP36*44100)/(L36*0.92*2*29.3+0.00000043092*AQ36^3)</f>
        <v>-6.5608442538185141</v>
      </c>
      <c r="AU36">
        <f>0.61365*EXP(17.502*J36/(240.97+J36))</f>
        <v>4.1047647532160889</v>
      </c>
      <c r="AV36">
        <f>AU36*1000/AA36</f>
        <v>46.236919061161913</v>
      </c>
      <c r="AW36">
        <f>(AV36-U36)</f>
        <v>13.320056573368944</v>
      </c>
      <c r="AX36">
        <f>IF(D36,P36,(O36+P36)/2)</f>
        <v>30.177145004272461</v>
      </c>
      <c r="AY36">
        <f>0.61365*EXP(17.502*AX36/(240.97+AX36))</f>
        <v>4.3039928060839756</v>
      </c>
      <c r="AZ36">
        <f>IF(AW36&lt;&gt;0,(1000-(AV36+U36)/2)/AW36*AP36,0)</f>
        <v>1.5286844229417373</v>
      </c>
      <c r="BA36">
        <f>U36*AA36/1000</f>
        <v>2.9222530322062084</v>
      </c>
      <c r="BB36">
        <f>(AY36-BA36)</f>
        <v>1.3817397738777673</v>
      </c>
      <c r="BC36">
        <f>1/(1.6/F36+1.37/N36)</f>
        <v>1.0071328639907626</v>
      </c>
      <c r="BD36">
        <f>G36*AA36*0.001</f>
        <v>33.954701704290841</v>
      </c>
      <c r="BE36">
        <f>G36/S36</f>
        <v>0.97668144569480631</v>
      </c>
      <c r="BF36">
        <f>(1-AP36*AA36/AU36/F36)*100</f>
        <v>80.717167106657001</v>
      </c>
      <c r="BG36">
        <f>(S36-E36/(N36/1.35))</f>
        <v>391.29184806218495</v>
      </c>
      <c r="BH36">
        <f>E36*BF36/100/BG36</f>
        <v>2.0444472271408044E-3</v>
      </c>
    </row>
    <row r="37" spans="1:60" x14ac:dyDescent="0.35">
      <c r="A37" s="1" t="s">
        <v>0</v>
      </c>
      <c r="B37" s="1" t="s">
        <v>3652</v>
      </c>
      <c r="K37" s="1">
        <v>2.72</v>
      </c>
    </row>
    <row r="38" spans="1:60" x14ac:dyDescent="0.35">
      <c r="A38" s="1" t="s">
        <v>0</v>
      </c>
      <c r="B38" s="1" t="s">
        <v>3651</v>
      </c>
      <c r="K38" s="1">
        <v>2.72</v>
      </c>
    </row>
    <row r="39" spans="1:60" x14ac:dyDescent="0.35">
      <c r="A39" s="1">
        <v>8</v>
      </c>
      <c r="B39" s="1" t="s">
        <v>3650</v>
      </c>
      <c r="C39" s="1">
        <v>1814.0000010952353</v>
      </c>
      <c r="D39" s="1">
        <v>0</v>
      </c>
      <c r="E39">
        <f>(R39-S39*(1000-T39)/(1000-U39))*AO39</f>
        <v>1.7472700687213343</v>
      </c>
      <c r="F39">
        <f>IF(AZ39&lt;&gt;0,1/(1/AZ39-1/N39),0)</f>
        <v>2.3757084147178174</v>
      </c>
      <c r="G39">
        <f>((BC39-AP39/2)*S39-E39)/(BC39+AP39/2)</f>
        <v>381.02818497848767</v>
      </c>
      <c r="H39">
        <f>AP39*1000</f>
        <v>21.353327758832965</v>
      </c>
      <c r="I39">
        <f>(AU39-BA39)</f>
        <v>1.1910037292998736</v>
      </c>
      <c r="J39">
        <f>(P39+AT39*D39)</f>
        <v>29.5880126953125</v>
      </c>
      <c r="K39" s="1"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31.055532455444336</v>
      </c>
      <c r="P39" s="1">
        <v>29.5880126953125</v>
      </c>
      <c r="Q39" s="1">
        <v>31.172906875610352</v>
      </c>
      <c r="R39" s="1">
        <v>400.09649658203125</v>
      </c>
      <c r="S39" s="1">
        <v>390.95321655273438</v>
      </c>
      <c r="T39" s="1">
        <v>14.758074760437012</v>
      </c>
      <c r="U39" s="1">
        <v>33.450565338134766</v>
      </c>
      <c r="V39" s="1">
        <v>28.950016021728516</v>
      </c>
      <c r="W39" s="1">
        <v>65.617942810058594</v>
      </c>
      <c r="X39" s="1">
        <v>300.32492065429688</v>
      </c>
      <c r="Y39" s="1">
        <v>749.65960693359375</v>
      </c>
      <c r="Z39" s="1">
        <v>0.15091726183891296</v>
      </c>
      <c r="AA39" s="1">
        <v>88.777557373046875</v>
      </c>
      <c r="AB39" s="1">
        <v>47.762386322021484</v>
      </c>
      <c r="AC39" s="1">
        <v>1.0686042308807373</v>
      </c>
      <c r="AD39" s="1">
        <v>5.0912406295537949E-2</v>
      </c>
      <c r="AE39" s="1">
        <v>4.712163470685482E-3</v>
      </c>
      <c r="AF39" s="1">
        <v>3.494652733206749E-2</v>
      </c>
      <c r="AG39" s="1">
        <v>1.9009415060281754E-2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1.1041357376996206</v>
      </c>
      <c r="AP39">
        <f>(U39-T39)/(1000-U39)*AO39</f>
        <v>2.1353327758832964E-2</v>
      </c>
      <c r="AQ39">
        <f>(P39+273.15)</f>
        <v>302.73801269531248</v>
      </c>
      <c r="AR39">
        <f>(O39+273.15)</f>
        <v>304.20553245544431</v>
      </c>
      <c r="AS39">
        <f>(Y39*AK39+Z39*AL39)*AM39</f>
        <v>119.94553442838333</v>
      </c>
      <c r="AT39">
        <f>((AS39+0.00000010773*(AR39^4-AQ39^4))-AP39*44100)/(L39*0.92*2*29.3+0.00000043092*AQ39^3)</f>
        <v>-6.3144230154710881</v>
      </c>
      <c r="AU39">
        <f>0.61365*EXP(17.502*J39/(240.97+J39))</f>
        <v>4.1606632127669858</v>
      </c>
      <c r="AV39">
        <f>AU39*1000/AA39</f>
        <v>46.86616005083031</v>
      </c>
      <c r="AW39">
        <f>(AV39-U39)</f>
        <v>13.415594712695544</v>
      </c>
      <c r="AX39">
        <f>IF(D39,P39,(O39+P39)/2)</f>
        <v>30.321772575378418</v>
      </c>
      <c r="AY39">
        <f>0.61365*EXP(17.502*AX39/(240.97+AX39))</f>
        <v>4.3398299557037365</v>
      </c>
      <c r="AZ39">
        <f>IF(AW39&lt;&gt;0,(1000-(AV39+U39)/2)/AW39*AP39,0)</f>
        <v>1.5277603055915099</v>
      </c>
      <c r="BA39">
        <f>U39*AA39/1000</f>
        <v>2.9696594834671122</v>
      </c>
      <c r="BB39">
        <f>(AY39-BA39)</f>
        <v>1.3701704722366244</v>
      </c>
      <c r="BC39">
        <f>1/(1.6/F39+1.37/N39)</f>
        <v>1.0064911067841282</v>
      </c>
      <c r="BD39">
        <f>G39*AA39*0.001</f>
        <v>33.826751552675603</v>
      </c>
      <c r="BE39">
        <f>G39/S39</f>
        <v>0.97461324998995646</v>
      </c>
      <c r="BF39">
        <f>(1-AP39*AA39/AU39/F39)*100</f>
        <v>80.821569681231068</v>
      </c>
      <c r="BG39">
        <f>(S39-E39/(N39/1.35))</f>
        <v>390.40213645846518</v>
      </c>
      <c r="BH39">
        <f>E39*BF39/100/BG39</f>
        <v>3.6172217419746314E-3</v>
      </c>
    </row>
    <row r="40" spans="1:60" x14ac:dyDescent="0.35">
      <c r="A40" s="1" t="s">
        <v>0</v>
      </c>
      <c r="B40" s="1" t="s">
        <v>3649</v>
      </c>
      <c r="K40" s="1">
        <v>2.72</v>
      </c>
    </row>
    <row r="41" spans="1:60" x14ac:dyDescent="0.35">
      <c r="A41" s="1" t="s">
        <v>0</v>
      </c>
      <c r="B41" s="1" t="s">
        <v>3648</v>
      </c>
      <c r="K41" s="1">
        <v>2.72</v>
      </c>
    </row>
    <row r="42" spans="1:60" x14ac:dyDescent="0.35">
      <c r="A42" s="1">
        <v>9</v>
      </c>
      <c r="B42" s="1" t="s">
        <v>3647</v>
      </c>
      <c r="C42" s="1">
        <v>2019.5000010840595</v>
      </c>
      <c r="D42" s="1">
        <v>0</v>
      </c>
      <c r="E42">
        <f>(R42-S42*(1000-T42)/(1000-U42))*AO42</f>
        <v>2.562539277079682</v>
      </c>
      <c r="F42">
        <f>IF(AZ42&lt;&gt;0,1/(1/AZ42-1/N42),0)</f>
        <v>2.4212316330086829</v>
      </c>
      <c r="G42">
        <f>((BC42-AP42/2)*S42-E42)/(BC42+AP42/2)</f>
        <v>379.22308749078047</v>
      </c>
      <c r="H42">
        <f>AP42*1000</f>
        <v>21.672562717709088</v>
      </c>
      <c r="I42">
        <f>(AU42-BA42)</f>
        <v>1.193316176877266</v>
      </c>
      <c r="J42">
        <f>(P42+AT42*D42)</f>
        <v>29.839244842529297</v>
      </c>
      <c r="K42" s="1"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31.126527786254883</v>
      </c>
      <c r="P42" s="1">
        <v>29.839244842529297</v>
      </c>
      <c r="Q42" s="1">
        <v>31.227876663208008</v>
      </c>
      <c r="R42" s="1">
        <v>399.88519287109375</v>
      </c>
      <c r="S42" s="1">
        <v>389.91192626953125</v>
      </c>
      <c r="T42" s="1">
        <v>15.151241302490234</v>
      </c>
      <c r="U42" s="1">
        <v>34.1083984375</v>
      </c>
      <c r="V42" s="1">
        <v>29.6002197265625</v>
      </c>
      <c r="W42" s="1">
        <v>66.6358642578125</v>
      </c>
      <c r="X42" s="1">
        <v>300.35464477539063</v>
      </c>
      <c r="Y42" s="1">
        <v>1000.4929809570313</v>
      </c>
      <c r="Z42" s="1">
        <v>3.3155344426631927E-2</v>
      </c>
      <c r="AA42" s="1">
        <v>88.774383544921875</v>
      </c>
      <c r="AB42" s="1">
        <v>47.356563568115234</v>
      </c>
      <c r="AC42" s="1">
        <v>1.0678985118865967</v>
      </c>
      <c r="AD42" s="1">
        <v>3.9671797305345535E-2</v>
      </c>
      <c r="AE42" s="1">
        <v>3.5704600159078836E-3</v>
      </c>
      <c r="AF42" s="1">
        <v>4.5605748891830444E-2</v>
      </c>
      <c r="AG42" s="1">
        <v>1.2805288657546043E-2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1.1042450175565828</v>
      </c>
      <c r="AP42">
        <f>(U42-T42)/(1000-U42)*AO42</f>
        <v>2.1672562717709089E-2</v>
      </c>
      <c r="AQ42">
        <f>(P42+273.15)</f>
        <v>302.98924484252927</v>
      </c>
      <c r="AR42">
        <f>(O42+273.15)</f>
        <v>304.27652778625486</v>
      </c>
      <c r="AS42">
        <f>(Y42*AK42+Z42*AL42)*AM42</f>
        <v>160.07887337508328</v>
      </c>
      <c r="AT42">
        <f>((AS42+0.00000010773*(AR42^4-AQ42^4))-AP42*44100)/(L42*0.92*2*29.3+0.00000043092*AQ42^3)</f>
        <v>-6.1252283716236411</v>
      </c>
      <c r="AU42">
        <f>0.61365*EXP(17.502*J42/(240.97+J42))</f>
        <v>4.221268221870905</v>
      </c>
      <c r="AV42">
        <f>AU42*1000/AA42</f>
        <v>47.550521370107248</v>
      </c>
      <c r="AW42">
        <f>(AV42-U42)</f>
        <v>13.442122932607248</v>
      </c>
      <c r="AX42">
        <f>IF(D42,P42,(O42+P42)/2)</f>
        <v>30.48288631439209</v>
      </c>
      <c r="AY42">
        <f>0.61365*EXP(17.502*AX42/(240.97+AX42))</f>
        <v>4.3800580981683943</v>
      </c>
      <c r="AZ42">
        <f>IF(AW42&lt;&gt;0,(1000-(AV42+U42)/2)/AW42*AP42,0)</f>
        <v>1.5464583824618929</v>
      </c>
      <c r="BA42">
        <f>U42*AA42/1000</f>
        <v>3.027952044993639</v>
      </c>
      <c r="BB42">
        <f>(AY42-BA42)</f>
        <v>1.3521060531747553</v>
      </c>
      <c r="BC42">
        <f>1/(1.6/F42+1.37/N42)</f>
        <v>1.019484240963211</v>
      </c>
      <c r="BD42">
        <f>G42*AA42*0.001</f>
        <v>33.665295817996011</v>
      </c>
      <c r="BE42">
        <f>G42/S42</f>
        <v>0.9725865302941209</v>
      </c>
      <c r="BF42">
        <f>(1-AP42*AA42/AU42/F42)*100</f>
        <v>81.175708213713023</v>
      </c>
      <c r="BG42">
        <f>(S42-E42/(N42/1.35))</f>
        <v>389.10371441284042</v>
      </c>
      <c r="BH42">
        <f>E42*BF42/100/BG42</f>
        <v>5.3460281394716713E-3</v>
      </c>
    </row>
    <row r="43" spans="1:60" x14ac:dyDescent="0.35">
      <c r="A43" s="1" t="s">
        <v>0</v>
      </c>
      <c r="B43" s="1" t="s">
        <v>3646</v>
      </c>
      <c r="K43" s="1">
        <v>2.72</v>
      </c>
    </row>
    <row r="44" spans="1:60" x14ac:dyDescent="0.35">
      <c r="A44" s="1" t="s">
        <v>0</v>
      </c>
      <c r="B44" s="1" t="s">
        <v>3645</v>
      </c>
      <c r="K44" s="1">
        <v>2.72</v>
      </c>
    </row>
    <row r="45" spans="1:60" x14ac:dyDescent="0.35">
      <c r="A45" s="1">
        <v>10</v>
      </c>
      <c r="B45" s="1" t="s">
        <v>3644</v>
      </c>
      <c r="C45" s="1">
        <v>2225.5000010840595</v>
      </c>
      <c r="D45" s="1">
        <v>0</v>
      </c>
      <c r="E45">
        <f>(R45-S45*(1000-T45)/(1000-U45))*AO45</f>
        <v>2.126427478879207</v>
      </c>
      <c r="F45">
        <f>IF(AZ45&lt;&gt;0,1/(1/AZ45-1/N45),0)</f>
        <v>2.5299793378985691</v>
      </c>
      <c r="G45">
        <f>((BC45-AP45/2)*S45-E45)/(BC45+AP45/2)</f>
        <v>379.97269191554165</v>
      </c>
      <c r="H45">
        <f>AP45*1000</f>
        <v>22.112691208978028</v>
      </c>
      <c r="I45">
        <f>(AU45-BA45)</f>
        <v>1.1832671062958933</v>
      </c>
      <c r="J45">
        <f>(P45+AT45*D45)</f>
        <v>30.069072723388672</v>
      </c>
      <c r="K45" s="1"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31.209905624389648</v>
      </c>
      <c r="P45" s="1">
        <v>30.069072723388672</v>
      </c>
      <c r="Q45" s="1">
        <v>31.291000366210938</v>
      </c>
      <c r="R45" s="1">
        <v>399.84695434570313</v>
      </c>
      <c r="S45" s="1">
        <v>390.1077880859375</v>
      </c>
      <c r="T45" s="1">
        <v>15.523664474487305</v>
      </c>
      <c r="U45" s="1">
        <v>34.853870391845703</v>
      </c>
      <c r="V45" s="1">
        <v>30.183994293212891</v>
      </c>
      <c r="W45" s="1">
        <v>67.769371032714844</v>
      </c>
      <c r="X45" s="1">
        <v>300.30813598632813</v>
      </c>
      <c r="Y45" s="1">
        <v>1251.3709716796875</v>
      </c>
      <c r="Z45" s="1">
        <v>8.8033288717269897E-2</v>
      </c>
      <c r="AA45" s="1">
        <v>88.773933410644531</v>
      </c>
      <c r="AB45" s="1">
        <v>47.349704742431641</v>
      </c>
      <c r="AC45" s="1">
        <v>1.0832759141921997</v>
      </c>
      <c r="AD45" s="1">
        <v>2.4090901017189026E-2</v>
      </c>
      <c r="AE45" s="1">
        <v>7.112930528819561E-3</v>
      </c>
      <c r="AF45" s="1">
        <v>3.8812067359685898E-2</v>
      </c>
      <c r="AG45" s="1">
        <v>1.7279934138059616E-2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1.1040740293615001</v>
      </c>
      <c r="AP45">
        <f>(U45-T45)/(1000-U45)*AO45</f>
        <v>2.2112691208978026E-2</v>
      </c>
      <c r="AQ45">
        <f>(P45+273.15)</f>
        <v>303.21907272338865</v>
      </c>
      <c r="AR45">
        <f>(O45+273.15)</f>
        <v>304.35990562438963</v>
      </c>
      <c r="AS45">
        <f>(Y45*AK45+Z45*AL45)*AM45</f>
        <v>200.21935099349867</v>
      </c>
      <c r="AT45">
        <f>((AS45+0.00000010773*(AR45^4-AQ45^4))-AP45*44100)/(L45*0.92*2*29.3+0.00000043092*AQ45^3)</f>
        <v>-5.9748865750587745</v>
      </c>
      <c r="AU45">
        <f>0.61365*EXP(17.502*J45/(240.97+J45))</f>
        <v>4.2773822755648387</v>
      </c>
      <c r="AV45">
        <f>AU45*1000/AA45</f>
        <v>48.182863045831368</v>
      </c>
      <c r="AW45">
        <f>(AV45-U45)</f>
        <v>13.328992653985665</v>
      </c>
      <c r="AX45">
        <f>IF(D45,P45,(O45+P45)/2)</f>
        <v>30.63948917388916</v>
      </c>
      <c r="AY45">
        <f>0.61365*EXP(17.502*AX45/(240.97+AX45))</f>
        <v>4.4194709145597004</v>
      </c>
      <c r="AZ45">
        <f>IF(AW45&lt;&gt;0,(1000-(AV45+U45)/2)/AW45*AP45,0)</f>
        <v>1.5901132918612255</v>
      </c>
      <c r="BA45">
        <f>U45*AA45/1000</f>
        <v>3.0941151692689455</v>
      </c>
      <c r="BB45">
        <f>(AY45-BA45)</f>
        <v>1.3253557452907549</v>
      </c>
      <c r="BC45">
        <f>1/(1.6/F45+1.37/N45)</f>
        <v>1.0498867726709231</v>
      </c>
      <c r="BD45">
        <f>G45*AA45*0.001</f>
        <v>33.731670449973642</v>
      </c>
      <c r="BE45">
        <f>G45/S45</f>
        <v>0.97401975433476051</v>
      </c>
      <c r="BF45">
        <f>(1-AP45*AA45/AU45/F45)*100</f>
        <v>81.860219626696534</v>
      </c>
      <c r="BG45">
        <f>(S45-E45/(N45/1.35))</f>
        <v>389.43712367263652</v>
      </c>
      <c r="BH45">
        <f>E45*BF45/100/BG45</f>
        <v>4.4697798401884961E-3</v>
      </c>
    </row>
    <row r="46" spans="1:60" x14ac:dyDescent="0.35">
      <c r="A46" s="1" t="s">
        <v>0</v>
      </c>
      <c r="B46" s="1" t="s">
        <v>3643</v>
      </c>
      <c r="K46" s="1">
        <v>2.72</v>
      </c>
    </row>
    <row r="47" spans="1:60" x14ac:dyDescent="0.35">
      <c r="A47" s="1" t="s">
        <v>0</v>
      </c>
      <c r="B47" s="1" t="s">
        <v>3642</v>
      </c>
      <c r="K47" s="1">
        <v>2.72</v>
      </c>
    </row>
    <row r="48" spans="1:60" x14ac:dyDescent="0.35">
      <c r="A48" s="1">
        <v>11</v>
      </c>
      <c r="B48" s="1" t="s">
        <v>3641</v>
      </c>
      <c r="C48" s="1">
        <v>2432.0000010728836</v>
      </c>
      <c r="D48" s="1">
        <v>0</v>
      </c>
      <c r="E48">
        <f>(R48-S48*(1000-T48)/(1000-U48))*AO48</f>
        <v>2.302526776034731</v>
      </c>
      <c r="F48">
        <f>IF(AZ48&lt;&gt;0,1/(1/AZ48-1/N48),0)</f>
        <v>2.725214151971751</v>
      </c>
      <c r="G48">
        <f>((BC48-AP48/2)*S48-E48)/(BC48+AP48/2)</f>
        <v>379.73666835876958</v>
      </c>
      <c r="H48">
        <f>AP48*1000</f>
        <v>22.869253229876232</v>
      </c>
      <c r="I48">
        <f>(AU48-BA48)</f>
        <v>1.167546144543643</v>
      </c>
      <c r="J48">
        <f>(P48+AT48*D48)</f>
        <v>30.365358352661133</v>
      </c>
      <c r="K48" s="1"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31.322669982910156</v>
      </c>
      <c r="P48" s="1">
        <v>30.365358352661133</v>
      </c>
      <c r="Q48" s="1">
        <v>31.378307342529297</v>
      </c>
      <c r="R48" s="1">
        <v>399.9676513671875</v>
      </c>
      <c r="S48" s="1">
        <v>389.80813598632813</v>
      </c>
      <c r="T48" s="1">
        <v>15.88603687286377</v>
      </c>
      <c r="U48" s="1">
        <v>35.8563232421875</v>
      </c>
      <c r="V48" s="1">
        <v>30.691276550292969</v>
      </c>
      <c r="W48" s="1">
        <v>69.273185729980469</v>
      </c>
      <c r="X48" s="1">
        <v>300.31591796875</v>
      </c>
      <c r="Y48" s="1">
        <v>1599.0604248046875</v>
      </c>
      <c r="Z48" s="1">
        <v>0.16807147860527039</v>
      </c>
      <c r="AA48" s="1">
        <v>88.774711608886719</v>
      </c>
      <c r="AB48" s="1">
        <v>47.382961273193359</v>
      </c>
      <c r="AC48" s="1">
        <v>1.0826929807662964</v>
      </c>
      <c r="AD48" s="1">
        <v>2.92774997651577E-2</v>
      </c>
      <c r="AE48" s="1">
        <v>8.1331916153430939E-3</v>
      </c>
      <c r="AF48" s="1">
        <v>2.9498821124434471E-2</v>
      </c>
      <c r="AG48" s="1">
        <v>1.7651433125138283E-2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1.1041026395909925</v>
      </c>
      <c r="AP48">
        <f>(U48-T48)/(1000-U48)*AO48</f>
        <v>2.2869253229876232E-2</v>
      </c>
      <c r="AQ48">
        <f>(P48+273.15)</f>
        <v>303.51535835266111</v>
      </c>
      <c r="AR48">
        <f>(O48+273.15)</f>
        <v>304.47266998291013</v>
      </c>
      <c r="AS48">
        <f>(Y48*AK48+Z48*AL48)*AM48</f>
        <v>255.84966225006428</v>
      </c>
      <c r="AT48">
        <f>((AS48+0.00000010773*(AR48^4-AQ48^4))-AP48*44100)/(L48*0.92*2*29.3+0.00000043092*AQ48^3)</f>
        <v>-5.8157186987800236</v>
      </c>
      <c r="AU48">
        <f>0.61365*EXP(17.502*J48/(240.97+J48))</f>
        <v>4.3506808997238604</v>
      </c>
      <c r="AV48">
        <f>AU48*1000/AA48</f>
        <v>49.008110765727785</v>
      </c>
      <c r="AW48">
        <f>(AV48-U48)</f>
        <v>13.151787523540285</v>
      </c>
      <c r="AX48">
        <f>IF(D48,P48,(O48+P48)/2)</f>
        <v>30.844014167785645</v>
      </c>
      <c r="AY48">
        <f>0.61365*EXP(17.502*AX48/(240.97+AX48))</f>
        <v>4.4714094973512708</v>
      </c>
      <c r="AZ48">
        <f>IF(AW48&lt;&gt;0,(1000-(AV48+U48)/2)/AW48*AP48,0)</f>
        <v>1.6650862154601462</v>
      </c>
      <c r="BA48">
        <f>U48*AA48/1000</f>
        <v>3.1831347551802174</v>
      </c>
      <c r="BB48">
        <f>(AY48-BA48)</f>
        <v>1.2882747421710534</v>
      </c>
      <c r="BC48">
        <f>1/(1.6/F48+1.37/N48)</f>
        <v>1.1023204053010265</v>
      </c>
      <c r="BD48">
        <f>G48*AA48*0.001</f>
        <v>33.711013220869233</v>
      </c>
      <c r="BE48">
        <f>G48/S48</f>
        <v>0.97416301329351473</v>
      </c>
      <c r="BF48">
        <f>(1-AP48*AA48/AU48/F48)*100</f>
        <v>82.876860815020422</v>
      </c>
      <c r="BG48">
        <f>(S48-E48/(N48/1.35))</f>
        <v>389.08193075022336</v>
      </c>
      <c r="BH48">
        <f>E48*BF48/100/BG48</f>
        <v>4.9045246273025115E-3</v>
      </c>
    </row>
    <row r="49" spans="1:60" x14ac:dyDescent="0.35">
      <c r="A49" s="1" t="s">
        <v>0</v>
      </c>
      <c r="B49" s="1" t="s">
        <v>3640</v>
      </c>
      <c r="K49" s="1">
        <v>2.72</v>
      </c>
    </row>
    <row r="50" spans="1:60" x14ac:dyDescent="0.35">
      <c r="A50" s="1" t="s">
        <v>0</v>
      </c>
      <c r="B50" s="1" t="s">
        <v>3635</v>
      </c>
      <c r="K50" s="1">
        <v>2.72</v>
      </c>
    </row>
    <row r="51" spans="1:60" x14ac:dyDescent="0.35">
      <c r="A51" s="1">
        <v>12</v>
      </c>
      <c r="B51" s="1" t="s">
        <v>3639</v>
      </c>
      <c r="C51" s="1">
        <v>2638.0000010728836</v>
      </c>
      <c r="D51" s="1">
        <v>0</v>
      </c>
      <c r="E51">
        <f>(R51-S51*(1000-T51)/(1000-U51))*AO51</f>
        <v>2.5157636512685344</v>
      </c>
      <c r="F51">
        <f>IF(AZ51&lt;&gt;0,1/(1/AZ51-1/N51),0)</f>
        <v>3.0041581418036767</v>
      </c>
      <c r="G51">
        <f>((BC51-AP51/2)*S51-E51)/(BC51+AP51/2)</f>
        <v>379.30491668505636</v>
      </c>
      <c r="H51">
        <f>AP51*1000</f>
        <v>23.865116996211803</v>
      </c>
      <c r="I51">
        <f>(AU51-BA51)</f>
        <v>1.1480058477241064</v>
      </c>
      <c r="J51">
        <f>(P51+AT51*D51)</f>
        <v>30.712413787841797</v>
      </c>
      <c r="K51" s="1"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31.468812942504883</v>
      </c>
      <c r="P51" s="1">
        <v>30.712413787841797</v>
      </c>
      <c r="Q51" s="1">
        <v>31.492670059204102</v>
      </c>
      <c r="R51" s="1">
        <v>399.96148681640625</v>
      </c>
      <c r="S51" s="1">
        <v>389.26983642578125</v>
      </c>
      <c r="T51" s="1">
        <v>16.245569229125977</v>
      </c>
      <c r="U51" s="1">
        <v>37.057655334472656</v>
      </c>
      <c r="V51" s="1">
        <v>31.127521514892578</v>
      </c>
      <c r="W51" s="1">
        <v>71.004776000976563</v>
      </c>
      <c r="X51" s="1">
        <v>300.34274291992188</v>
      </c>
      <c r="Y51" s="1">
        <v>2001.364501953125</v>
      </c>
      <c r="Z51" s="1">
        <v>8.8035941123962402E-2</v>
      </c>
      <c r="AA51" s="1">
        <v>88.778511047363281</v>
      </c>
      <c r="AB51" s="1">
        <v>47.420005798339844</v>
      </c>
      <c r="AC51" s="1">
        <v>1.0892187356948853</v>
      </c>
      <c r="AD51" s="1">
        <v>5.5214155465364456E-2</v>
      </c>
      <c r="AE51" s="1">
        <v>4.8684743233025074E-3</v>
      </c>
      <c r="AF51" s="1">
        <v>4.1548047214746475E-2</v>
      </c>
      <c r="AG51" s="1">
        <v>1.9440464675426483E-2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1.1042012607350067</v>
      </c>
      <c r="AP51">
        <f>(U51-T51)/(1000-U51)*AO51</f>
        <v>2.3865116996211803E-2</v>
      </c>
      <c r="AQ51">
        <f>(P51+273.15)</f>
        <v>303.86241378784177</v>
      </c>
      <c r="AR51">
        <f>(O51+273.15)</f>
        <v>304.61881294250486</v>
      </c>
      <c r="AS51">
        <f>(Y51*AK51+Z51*AL51)*AM51</f>
        <v>320.21831315506279</v>
      </c>
      <c r="AT51">
        <f>((AS51+0.00000010773*(AR51^4-AQ51^4))-AP51*44100)/(L51*0.92*2*29.3+0.00000043092*AQ51^3)</f>
        <v>-5.6722995571753483</v>
      </c>
      <c r="AU51">
        <f>0.61365*EXP(17.502*J51/(240.97+J51))</f>
        <v>4.437929311224968</v>
      </c>
      <c r="AV51">
        <f>AU51*1000/AA51</f>
        <v>49.988778352650399</v>
      </c>
      <c r="AW51">
        <f>(AV51-U51)</f>
        <v>12.931123018177743</v>
      </c>
      <c r="AX51">
        <f>IF(D51,P51,(O51+P51)/2)</f>
        <v>31.09061336517334</v>
      </c>
      <c r="AY51">
        <f>0.61365*EXP(17.502*AX51/(240.97+AX51))</f>
        <v>4.5347390985406975</v>
      </c>
      <c r="AZ51">
        <f>IF(AW51&lt;&gt;0,(1000-(AV51+U51)/2)/AW51*AP51,0)</f>
        <v>1.7652318597619696</v>
      </c>
      <c r="BA51">
        <f>U51*AA51/1000</f>
        <v>3.2899234635008616</v>
      </c>
      <c r="BB51">
        <f>(AY51-BA51)</f>
        <v>1.2448156350398358</v>
      </c>
      <c r="BC51">
        <f>1/(1.6/F51+1.37/N51)</f>
        <v>1.1727968871810173</v>
      </c>
      <c r="BD51">
        <f>G51*AA51*0.001</f>
        <v>33.674125736243482</v>
      </c>
      <c r="BE51">
        <f>G51/S51</f>
        <v>0.97440099692228577</v>
      </c>
      <c r="BF51">
        <f>(1-AP51*AA51/AU51/F51)*100</f>
        <v>84.108376995907946</v>
      </c>
      <c r="BG51">
        <f>(S51-E51/(N51/1.35))</f>
        <v>388.47637736360281</v>
      </c>
      <c r="BH51">
        <f>E51*BF51/100/BG51</f>
        <v>5.4468382105882134E-3</v>
      </c>
    </row>
    <row r="52" spans="1:60" x14ac:dyDescent="0.35">
      <c r="A52" s="1" t="s">
        <v>0</v>
      </c>
      <c r="B52" s="1" t="s">
        <v>3638</v>
      </c>
    </row>
    <row r="53" spans="1:60" x14ac:dyDescent="0.35">
      <c r="A53" s="1" t="s">
        <v>0</v>
      </c>
      <c r="B53" s="1" t="s">
        <v>3637</v>
      </c>
    </row>
    <row r="54" spans="1:60" x14ac:dyDescent="0.35">
      <c r="A54" s="1" t="s">
        <v>0</v>
      </c>
      <c r="B54" s="1" t="s">
        <v>3636</v>
      </c>
    </row>
    <row r="55" spans="1:60" x14ac:dyDescent="0.35">
      <c r="A55" s="1" t="s">
        <v>0</v>
      </c>
      <c r="B55" s="1" t="s">
        <v>3635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BDC8A7-EE49-4BB5-B57F-0A9E84B84A47}">
  <dimension ref="A1:BH55"/>
  <sheetViews>
    <sheetView zoomScale="34" workbookViewId="0">
      <selection activeCell="K18" sqref="K18:K51"/>
    </sheetView>
  </sheetViews>
  <sheetFormatPr defaultRowHeight="14.5" x14ac:dyDescent="0.35"/>
  <sheetData>
    <row r="1" spans="1:60" x14ac:dyDescent="0.35">
      <c r="A1" s="1" t="s">
        <v>398</v>
      </c>
    </row>
    <row r="2" spans="1:60" x14ac:dyDescent="0.35">
      <c r="A2" s="1" t="s">
        <v>3768</v>
      </c>
    </row>
    <row r="3" spans="1:60" x14ac:dyDescent="0.35">
      <c r="A3" s="1" t="s">
        <v>69</v>
      </c>
      <c r="B3" s="1" t="s">
        <v>396</v>
      </c>
    </row>
    <row r="4" spans="1:60" x14ac:dyDescent="0.35">
      <c r="A4" s="1" t="s">
        <v>67</v>
      </c>
      <c r="B4" s="1" t="s">
        <v>66</v>
      </c>
      <c r="C4" s="1">
        <v>1</v>
      </c>
      <c r="D4" s="1">
        <v>0.15999999642372131</v>
      </c>
    </row>
    <row r="5" spans="1:60" x14ac:dyDescent="0.35">
      <c r="A5" s="1" t="s">
        <v>65</v>
      </c>
      <c r="B5" s="1">
        <v>4</v>
      </c>
    </row>
    <row r="6" spans="1:60" x14ac:dyDescent="0.35">
      <c r="A6" s="1" t="s">
        <v>64</v>
      </c>
      <c r="B6" s="1" t="s">
        <v>395</v>
      </c>
    </row>
    <row r="7" spans="1:60" x14ac:dyDescent="0.35">
      <c r="A7" s="1" t="s">
        <v>0</v>
      </c>
      <c r="B7" s="1" t="s">
        <v>62</v>
      </c>
    </row>
    <row r="9" spans="1:60" x14ac:dyDescent="0.35">
      <c r="A9" s="1" t="s">
        <v>61</v>
      </c>
      <c r="B9" s="1" t="s">
        <v>60</v>
      </c>
      <c r="C9" s="1" t="s">
        <v>59</v>
      </c>
      <c r="D9" s="1" t="s">
        <v>58</v>
      </c>
      <c r="E9" s="1" t="s">
        <v>57</v>
      </c>
      <c r="F9" s="1" t="s">
        <v>56</v>
      </c>
      <c r="G9" s="1" t="s">
        <v>55</v>
      </c>
      <c r="H9" s="1" t="s">
        <v>54</v>
      </c>
      <c r="I9" s="1" t="s">
        <v>53</v>
      </c>
      <c r="J9" s="1" t="s">
        <v>52</v>
      </c>
      <c r="K9" s="1" t="s">
        <v>51</v>
      </c>
      <c r="L9" s="1" t="s">
        <v>50</v>
      </c>
      <c r="M9" s="1" t="s">
        <v>49</v>
      </c>
      <c r="N9" s="1" t="s">
        <v>48</v>
      </c>
      <c r="O9" s="1" t="s">
        <v>47</v>
      </c>
      <c r="P9" s="1" t="s">
        <v>46</v>
      </c>
      <c r="Q9" s="1" t="s">
        <v>45</v>
      </c>
      <c r="R9" s="1" t="s">
        <v>44</v>
      </c>
      <c r="S9" s="1" t="s">
        <v>43</v>
      </c>
      <c r="T9" s="1" t="s">
        <v>42</v>
      </c>
      <c r="U9" s="1" t="s">
        <v>41</v>
      </c>
      <c r="V9" s="1" t="s">
        <v>40</v>
      </c>
      <c r="W9" s="1" t="s">
        <v>39</v>
      </c>
      <c r="X9" s="1" t="s">
        <v>38</v>
      </c>
      <c r="Y9" s="1" t="s">
        <v>37</v>
      </c>
      <c r="Z9" s="1" t="s">
        <v>36</v>
      </c>
      <c r="AA9" s="1" t="s">
        <v>35</v>
      </c>
      <c r="AB9" s="1" t="s">
        <v>34</v>
      </c>
      <c r="AC9" s="1" t="s">
        <v>33</v>
      </c>
      <c r="AD9" s="1" t="s">
        <v>394</v>
      </c>
      <c r="AE9" s="1" t="s">
        <v>393</v>
      </c>
      <c r="AF9" s="1" t="s">
        <v>392</v>
      </c>
      <c r="AG9" s="1" t="s">
        <v>391</v>
      </c>
      <c r="AH9" s="1" t="s">
        <v>32</v>
      </c>
      <c r="AI9" s="1" t="s">
        <v>31</v>
      </c>
      <c r="AJ9" s="1" t="s">
        <v>30</v>
      </c>
      <c r="AK9" s="1" t="s">
        <v>29</v>
      </c>
      <c r="AL9" s="1" t="s">
        <v>28</v>
      </c>
      <c r="AM9" s="1" t="s">
        <v>27</v>
      </c>
      <c r="AN9" s="1" t="s">
        <v>26</v>
      </c>
      <c r="AO9" s="1" t="s">
        <v>25</v>
      </c>
      <c r="AP9" s="1" t="s">
        <v>24</v>
      </c>
      <c r="AQ9" s="1" t="s">
        <v>23</v>
      </c>
      <c r="AR9" s="1" t="s">
        <v>22</v>
      </c>
      <c r="AS9" s="1" t="s">
        <v>21</v>
      </c>
      <c r="AT9" s="1" t="s">
        <v>20</v>
      </c>
      <c r="AU9" s="1" t="s">
        <v>19</v>
      </c>
      <c r="AV9" s="1" t="s">
        <v>18</v>
      </c>
      <c r="AW9" s="1" t="s">
        <v>17</v>
      </c>
      <c r="AX9" s="1" t="s">
        <v>16</v>
      </c>
      <c r="AY9" s="1" t="s">
        <v>15</v>
      </c>
      <c r="AZ9" s="1" t="s">
        <v>14</v>
      </c>
      <c r="BA9" s="1" t="s">
        <v>13</v>
      </c>
      <c r="BB9" s="1" t="s">
        <v>12</v>
      </c>
      <c r="BC9" s="1" t="s">
        <v>11</v>
      </c>
      <c r="BD9" s="1" t="s">
        <v>10</v>
      </c>
      <c r="BE9" s="1" t="s">
        <v>9</v>
      </c>
      <c r="BF9" s="1" t="s">
        <v>8</v>
      </c>
      <c r="BG9" s="1" t="s">
        <v>7</v>
      </c>
      <c r="BH9" s="1" t="s">
        <v>6</v>
      </c>
    </row>
    <row r="10" spans="1:60" x14ac:dyDescent="0.35">
      <c r="A10" s="1" t="s">
        <v>5</v>
      </c>
      <c r="B10" s="1" t="s">
        <v>5</v>
      </c>
      <c r="C10" s="1" t="s">
        <v>5</v>
      </c>
      <c r="D10" s="1" t="s">
        <v>5</v>
      </c>
      <c r="E10" s="1" t="s">
        <v>4</v>
      </c>
      <c r="F10" s="1" t="s">
        <v>4</v>
      </c>
      <c r="G10" s="1" t="s">
        <v>4</v>
      </c>
      <c r="H10" s="1" t="s">
        <v>4</v>
      </c>
      <c r="I10" s="1" t="s">
        <v>4</v>
      </c>
      <c r="J10" s="1" t="s">
        <v>4</v>
      </c>
      <c r="K10" s="1" t="s">
        <v>5</v>
      </c>
      <c r="L10" s="1" t="s">
        <v>4</v>
      </c>
      <c r="M10" s="1" t="s">
        <v>5</v>
      </c>
      <c r="N10" s="1" t="s">
        <v>4</v>
      </c>
      <c r="O10" s="1" t="s">
        <v>5</v>
      </c>
      <c r="P10" s="1" t="s">
        <v>5</v>
      </c>
      <c r="Q10" s="1" t="s">
        <v>5</v>
      </c>
      <c r="R10" s="1" t="s">
        <v>5</v>
      </c>
      <c r="S10" s="1" t="s">
        <v>5</v>
      </c>
      <c r="T10" s="1" t="s">
        <v>5</v>
      </c>
      <c r="U10" s="1" t="s">
        <v>5</v>
      </c>
      <c r="V10" s="1" t="s">
        <v>5</v>
      </c>
      <c r="W10" s="1" t="s">
        <v>5</v>
      </c>
      <c r="X10" s="1" t="s">
        <v>5</v>
      </c>
      <c r="Y10" s="1" t="s">
        <v>5</v>
      </c>
      <c r="Z10" s="1" t="s">
        <v>5</v>
      </c>
      <c r="AA10" s="1" t="s">
        <v>5</v>
      </c>
      <c r="AB10" s="1" t="s">
        <v>5</v>
      </c>
      <c r="AC10" s="1" t="s">
        <v>5</v>
      </c>
      <c r="AD10" s="1" t="s">
        <v>5</v>
      </c>
      <c r="AE10" s="1" t="s">
        <v>5</v>
      </c>
      <c r="AF10" s="1" t="s">
        <v>5</v>
      </c>
      <c r="AG10" s="1" t="s">
        <v>5</v>
      </c>
      <c r="AH10" s="1" t="s">
        <v>5</v>
      </c>
      <c r="AI10" s="1" t="s">
        <v>5</v>
      </c>
      <c r="AJ10" s="1" t="s">
        <v>5</v>
      </c>
      <c r="AK10" s="1" t="s">
        <v>5</v>
      </c>
      <c r="AL10" s="1" t="s">
        <v>5</v>
      </c>
      <c r="AM10" s="1" t="s">
        <v>5</v>
      </c>
      <c r="AN10" s="1" t="s">
        <v>5</v>
      </c>
      <c r="AO10" s="1" t="s">
        <v>4</v>
      </c>
      <c r="AP10" s="1" t="s">
        <v>4</v>
      </c>
      <c r="AQ10" s="1" t="s">
        <v>4</v>
      </c>
      <c r="AR10" s="1" t="s">
        <v>4</v>
      </c>
      <c r="AS10" s="1" t="s">
        <v>4</v>
      </c>
      <c r="AT10" s="1" t="s">
        <v>4</v>
      </c>
      <c r="AU10" s="1" t="s">
        <v>4</v>
      </c>
      <c r="AV10" s="1" t="s">
        <v>4</v>
      </c>
      <c r="AW10" s="1" t="s">
        <v>4</v>
      </c>
      <c r="AX10" s="1" t="s">
        <v>4</v>
      </c>
      <c r="AY10" s="1" t="s">
        <v>4</v>
      </c>
      <c r="AZ10" s="1" t="s">
        <v>4</v>
      </c>
      <c r="BA10" s="1" t="s">
        <v>4</v>
      </c>
      <c r="BB10" s="1" t="s">
        <v>4</v>
      </c>
      <c r="BC10" s="1" t="s">
        <v>4</v>
      </c>
      <c r="BD10" s="1" t="s">
        <v>4</v>
      </c>
      <c r="BE10" s="1" t="s">
        <v>4</v>
      </c>
      <c r="BF10" s="1" t="s">
        <v>4</v>
      </c>
      <c r="BG10" s="1" t="s">
        <v>4</v>
      </c>
      <c r="BH10" s="1" t="s">
        <v>4</v>
      </c>
    </row>
    <row r="11" spans="1:60" x14ac:dyDescent="0.35">
      <c r="A11" s="1" t="s">
        <v>0</v>
      </c>
      <c r="B11" s="1" t="s">
        <v>3767</v>
      </c>
    </row>
    <row r="12" spans="1:60" x14ac:dyDescent="0.35">
      <c r="A12" s="1" t="s">
        <v>0</v>
      </c>
      <c r="B12" s="1" t="s">
        <v>3766</v>
      </c>
    </row>
    <row r="13" spans="1:60" x14ac:dyDescent="0.35">
      <c r="A13" s="1" t="s">
        <v>0</v>
      </c>
      <c r="B13" s="1" t="s">
        <v>3765</v>
      </c>
    </row>
    <row r="14" spans="1:60" x14ac:dyDescent="0.35">
      <c r="A14" s="1" t="s">
        <v>0</v>
      </c>
      <c r="B14" s="1" t="s">
        <v>3764</v>
      </c>
    </row>
    <row r="15" spans="1:60" x14ac:dyDescent="0.35">
      <c r="A15" s="1" t="s">
        <v>0</v>
      </c>
      <c r="B15" s="1" t="s">
        <v>3763</v>
      </c>
    </row>
    <row r="16" spans="1:60" x14ac:dyDescent="0.35">
      <c r="A16" s="1" t="s">
        <v>0</v>
      </c>
      <c r="B16" s="1" t="s">
        <v>3762</v>
      </c>
    </row>
    <row r="17" spans="1:60" x14ac:dyDescent="0.35">
      <c r="A17" s="1" t="s">
        <v>0</v>
      </c>
      <c r="B17" s="1" t="s">
        <v>3761</v>
      </c>
    </row>
    <row r="18" spans="1:60" x14ac:dyDescent="0.35">
      <c r="A18" s="1">
        <v>1</v>
      </c>
      <c r="B18" s="1" t="s">
        <v>3760</v>
      </c>
      <c r="C18" s="1">
        <v>392.50000099465251</v>
      </c>
      <c r="D18" s="1">
        <v>0</v>
      </c>
      <c r="E18">
        <f>(R18-S18*(1000-T18)/(1000-U18))*AO18</f>
        <v>-5.3644383219689011</v>
      </c>
      <c r="F18">
        <f>IF(AZ18&lt;&gt;0,1/(1/AZ18-1/N18),0)</f>
        <v>0.80416262642811787</v>
      </c>
      <c r="G18">
        <f>((BC18-AP18/2)*S18-E18)/(BC18+AP18/2)</f>
        <v>388.64336280715003</v>
      </c>
      <c r="H18">
        <f>AP18*1000</f>
        <v>22.561564700754747</v>
      </c>
      <c r="I18">
        <f>(AU18-BA18)</f>
        <v>2.8031444029448287</v>
      </c>
      <c r="J18">
        <f>(P18+AT18*D18)</f>
        <v>36.316246032714844</v>
      </c>
      <c r="K18" s="1"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31.605422973632813</v>
      </c>
      <c r="P18" s="1">
        <v>36.316246032714844</v>
      </c>
      <c r="Q18" s="1">
        <v>31.69012451171875</v>
      </c>
      <c r="R18" s="1">
        <v>399.963623046875</v>
      </c>
      <c r="S18" s="1">
        <v>396.71588134765625</v>
      </c>
      <c r="T18" s="1">
        <v>17.153781890869141</v>
      </c>
      <c r="U18" s="1">
        <v>36.834018707275391</v>
      </c>
      <c r="V18" s="1">
        <v>32.615074157714844</v>
      </c>
      <c r="W18" s="1">
        <v>70.033782958984375</v>
      </c>
      <c r="X18" s="1">
        <v>300.33706665039063</v>
      </c>
      <c r="Y18" s="1">
        <v>0.10849964618682861</v>
      </c>
      <c r="Z18" s="1">
        <v>0.2378094494342804</v>
      </c>
      <c r="AA18" s="1">
        <v>88.782249450683594</v>
      </c>
      <c r="AB18" s="1">
        <v>47.567279815673828</v>
      </c>
      <c r="AC18" s="1">
        <v>1.1086130142211914</v>
      </c>
      <c r="AD18" s="1">
        <v>6.1067335307598114E-2</v>
      </c>
      <c r="AE18" s="1">
        <v>4.6896478161215782E-3</v>
      </c>
      <c r="AF18" s="1">
        <v>2.095564641058445E-2</v>
      </c>
      <c r="AG18" s="1">
        <v>2.0110338926315308E-2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1.1041803920970241</v>
      </c>
      <c r="AP18">
        <f>(U18-T18)/(1000-U18)*AO18</f>
        <v>2.2561564700754749E-2</v>
      </c>
      <c r="AQ18">
        <f>(P18+273.15)</f>
        <v>309.46624603271482</v>
      </c>
      <c r="AR18">
        <f>(O18+273.15)</f>
        <v>304.75542297363279</v>
      </c>
      <c r="AS18">
        <f>(Y18*AK18+Z18*AL18)*AM18</f>
        <v>1.7359943001867606E-2</v>
      </c>
      <c r="AT18">
        <f>((AS18+0.00000010773*(AR18^4-AQ18^4))-AP18*44100)/(L18*0.92*2*29.3+0.00000043092*AQ18^3)</f>
        <v>-8.2226418519599065</v>
      </c>
      <c r="AU18">
        <f>0.61365*EXP(17.502*J18/(240.97+J18))</f>
        <v>6.0733514400852986</v>
      </c>
      <c r="AV18">
        <f>AU18*1000/AA18</f>
        <v>68.40727147219782</v>
      </c>
      <c r="AW18">
        <f>(AV18-U18)</f>
        <v>31.573252764922429</v>
      </c>
      <c r="AX18">
        <f>IF(D18,P18,(O18+P18)/2)</f>
        <v>33.960834503173828</v>
      </c>
      <c r="AY18">
        <f>0.61365*EXP(17.502*AX18/(240.97+AX18))</f>
        <v>5.3313484887111349</v>
      </c>
      <c r="AZ18">
        <f>IF(AW18&lt;&gt;0,(1000-(AV18+U18)/2)/AW18*AP18,0)</f>
        <v>0.67697683134231601</v>
      </c>
      <c r="BA18">
        <f>U18*AA18/1000</f>
        <v>3.2702070371404699</v>
      </c>
      <c r="BB18">
        <f>(AY18-BA18)</f>
        <v>2.061141451570665</v>
      </c>
      <c r="BC18">
        <f>1/(1.6/F18+1.37/N18)</f>
        <v>0.43295389916555033</v>
      </c>
      <c r="BD18">
        <f>G18*AA18*0.001</f>
        <v>34.504631984096925</v>
      </c>
      <c r="BE18">
        <f>G18/S18</f>
        <v>0.97965163755712625</v>
      </c>
      <c r="BF18">
        <f>(1-AP18*AA18/AU18/F18)*100</f>
        <v>58.986856067612493</v>
      </c>
      <c r="BG18">
        <f>(S18-E18/(N18/1.35))</f>
        <v>398.40779791458698</v>
      </c>
      <c r="BH18">
        <f>E18*BF18/100/BG18</f>
        <v>-7.9423985383288778E-3</v>
      </c>
    </row>
    <row r="19" spans="1:60" x14ac:dyDescent="0.35">
      <c r="A19" s="1" t="s">
        <v>0</v>
      </c>
      <c r="B19" s="1" t="s">
        <v>3759</v>
      </c>
      <c r="K19" s="1">
        <v>2.72</v>
      </c>
    </row>
    <row r="20" spans="1:60" x14ac:dyDescent="0.35">
      <c r="A20" s="1" t="s">
        <v>0</v>
      </c>
      <c r="B20" s="1" t="s">
        <v>3758</v>
      </c>
      <c r="K20" s="1">
        <v>2.72</v>
      </c>
    </row>
    <row r="21" spans="1:60" x14ac:dyDescent="0.35">
      <c r="A21" s="1">
        <v>2</v>
      </c>
      <c r="B21" s="1" t="s">
        <v>3757</v>
      </c>
      <c r="C21" s="1">
        <v>598.00000100582838</v>
      </c>
      <c r="D21" s="1">
        <v>0</v>
      </c>
      <c r="E21">
        <f>(R21-S21*(1000-T21)/(1000-U21))*AO21</f>
        <v>-4.6375204622067923</v>
      </c>
      <c r="F21">
        <f>IF(AZ21&lt;&gt;0,1/(1/AZ21-1/N21),0)</f>
        <v>2.6922681089738363E-2</v>
      </c>
      <c r="G21">
        <f>((BC21-AP21/2)*S21-E21)/(BC21+AP21/2)</f>
        <v>251.97550176010114</v>
      </c>
      <c r="H21">
        <f>AP21*1000</f>
        <v>21.759773048188357</v>
      </c>
      <c r="I21">
        <f>(AU21-BA21)</f>
        <v>49.45698146558383</v>
      </c>
      <c r="J21">
        <f>(P21+AT21*D21)</f>
        <v>82.230690002441406</v>
      </c>
      <c r="K21" s="1"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31.572263717651367</v>
      </c>
      <c r="P21" s="1">
        <v>82.230690002441406</v>
      </c>
      <c r="Q21" s="1">
        <v>31.706100463867188</v>
      </c>
      <c r="R21" s="1">
        <v>399.936279296875</v>
      </c>
      <c r="S21" s="1">
        <v>396.32577514648438</v>
      </c>
      <c r="T21" s="1">
        <v>17.551998138427734</v>
      </c>
      <c r="U21" s="1">
        <v>36.539638519287109</v>
      </c>
      <c r="V21" s="1">
        <v>33.434860229492188</v>
      </c>
      <c r="W21" s="1">
        <v>69.604484558105469</v>
      </c>
      <c r="X21" s="1">
        <v>300.3212890625</v>
      </c>
      <c r="Y21" s="1">
        <v>25.103647232055664</v>
      </c>
      <c r="Z21" s="1">
        <v>8.0032525584101677E-3</v>
      </c>
      <c r="AA21" s="1">
        <v>88.781623840332031</v>
      </c>
      <c r="AB21" s="1">
        <v>47.452121734619141</v>
      </c>
      <c r="AC21" s="1">
        <v>1.1204267740249634</v>
      </c>
      <c r="AD21" s="1">
        <v>8.0779261887073517E-2</v>
      </c>
      <c r="AE21" s="1">
        <v>7.0234881713986397E-3</v>
      </c>
      <c r="AF21" s="1">
        <v>3.6293473094701767E-2</v>
      </c>
      <c r="AG21" s="1">
        <v>9.6740974113345146E-3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1.1041223862591909</v>
      </c>
      <c r="AP21">
        <f>(U21-T21)/(1000-U21)*AO21</f>
        <v>2.1759773048188356E-2</v>
      </c>
      <c r="AQ21">
        <f>(P21+273.15)</f>
        <v>355.38069000244138</v>
      </c>
      <c r="AR21">
        <f>(O21+273.15)</f>
        <v>304.72226371765134</v>
      </c>
      <c r="AS21">
        <f>(Y21*AK21+Z21*AL21)*AM21</f>
        <v>4.0165834673512677</v>
      </c>
      <c r="AT21">
        <f>((AS21+0.00000010773*(AR21^4-AQ21^4))-AP21*44100)/(L21*0.92*2*29.3+0.00000043092*AQ21^3)</f>
        <v>-12.953145635481397</v>
      </c>
      <c r="AU21">
        <f>0.61365*EXP(17.502*J21/(240.97+J21))</f>
        <v>52.701029907864886</v>
      </c>
      <c r="AV21">
        <f>AU21*1000/AA21</f>
        <v>593.60290596446237</v>
      </c>
      <c r="AW21">
        <f>(AV21-U21)</f>
        <v>557.06326744517526</v>
      </c>
      <c r="AX21">
        <f>IF(D21,P21,(O21+P21)/2)</f>
        <v>56.901476860046387</v>
      </c>
      <c r="AY21">
        <f>0.61365*EXP(17.502*AX21/(240.97+AX21))</f>
        <v>17.374836218289595</v>
      </c>
      <c r="AZ21">
        <f>IF(AW21&lt;&gt;0,(1000-(AV21+U21)/2)/AW21*AP21,0)</f>
        <v>2.6754400336884525E-2</v>
      </c>
      <c r="BA21">
        <f>U21*AA21/1000</f>
        <v>3.2440484422810552</v>
      </c>
      <c r="BB21">
        <f>(AY21-BA21)</f>
        <v>14.130787776008539</v>
      </c>
      <c r="BC21">
        <f>1/(1.6/F21+1.37/N21)</f>
        <v>1.6736538194808241E-2</v>
      </c>
      <c r="BD21">
        <f>G21*AA21*0.001</f>
        <v>22.370794214244224</v>
      </c>
      <c r="BE21">
        <f>G21/S21</f>
        <v>0.63577873951541375</v>
      </c>
      <c r="BF21">
        <f>(1-AP21*AA21/AU21/F21)*100</f>
        <v>-36.157019550292155</v>
      </c>
      <c r="BG21">
        <f>(S21-E21/(N21/1.35))</f>
        <v>397.78842551704696</v>
      </c>
      <c r="BH21">
        <f>E21*BF21/100/BG21</f>
        <v>4.2152789588822542E-3</v>
      </c>
    </row>
    <row r="22" spans="1:60" x14ac:dyDescent="0.35">
      <c r="A22" s="1" t="s">
        <v>0</v>
      </c>
      <c r="B22" s="1" t="s">
        <v>3756</v>
      </c>
      <c r="K22" s="1">
        <v>2.72</v>
      </c>
    </row>
    <row r="23" spans="1:60" x14ac:dyDescent="0.35">
      <c r="A23" s="1" t="s">
        <v>0</v>
      </c>
      <c r="B23" s="1" t="s">
        <v>3755</v>
      </c>
      <c r="K23" s="1">
        <v>2.72</v>
      </c>
    </row>
    <row r="24" spans="1:60" x14ac:dyDescent="0.35">
      <c r="A24" s="1">
        <v>3</v>
      </c>
      <c r="B24" s="1" t="s">
        <v>3754</v>
      </c>
      <c r="C24" s="1">
        <v>803.00000100582838</v>
      </c>
      <c r="D24" s="1">
        <v>0</v>
      </c>
      <c r="E24">
        <f>(R24-S24*(1000-T24)/(1000-U24))*AO24</f>
        <v>-3.9841365427088249</v>
      </c>
      <c r="F24">
        <f>IF(AZ24&lt;&gt;0,1/(1/AZ24-1/N24),0)</f>
        <v>2.5686468623456933</v>
      </c>
      <c r="G24">
        <f>((BC24-AP24/2)*S24-E24)/(BC24+AP24/2)</f>
        <v>392.06202831759083</v>
      </c>
      <c r="H24">
        <f>AP24*1000</f>
        <v>21.053694791229915</v>
      </c>
      <c r="I24">
        <f>(AU24-BA24)</f>
        <v>1.1147579721382868</v>
      </c>
      <c r="J24">
        <f>(P24+AT24*D24)</f>
        <v>30.296005249023438</v>
      </c>
      <c r="K24" s="1"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31.506723403930664</v>
      </c>
      <c r="P24" s="1">
        <v>30.296005249023438</v>
      </c>
      <c r="Q24" s="1">
        <v>31.662508010864258</v>
      </c>
      <c r="R24" s="1">
        <v>400.073974609375</v>
      </c>
      <c r="S24" s="1">
        <v>396.12905883789063</v>
      </c>
      <c r="T24" s="1">
        <v>17.880670547485352</v>
      </c>
      <c r="U24" s="1">
        <v>36.256843566894531</v>
      </c>
      <c r="V24" s="1">
        <v>34.185062408447266</v>
      </c>
      <c r="W24" s="1">
        <v>69.317451477050781</v>
      </c>
      <c r="X24" s="1">
        <v>300.33328247070313</v>
      </c>
      <c r="Y24" s="1">
        <v>49.944114685058594</v>
      </c>
      <c r="Z24" s="1">
        <v>0.18292945623397827</v>
      </c>
      <c r="AA24" s="1">
        <v>88.774085998535156</v>
      </c>
      <c r="AB24" s="1">
        <v>47.4627685546875</v>
      </c>
      <c r="AC24" s="1">
        <v>1.1066435575485229</v>
      </c>
      <c r="AD24" s="1">
        <v>7.8782953321933746E-2</v>
      </c>
      <c r="AE24" s="1">
        <v>5.5670943111181259E-3</v>
      </c>
      <c r="AF24" s="1">
        <v>1.8757425248622894E-2</v>
      </c>
      <c r="AG24" s="1">
        <v>1.0996880009770393E-2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1.1041664796717023</v>
      </c>
      <c r="AP24">
        <f>(U24-T24)/(1000-U24)*AO24</f>
        <v>2.1053694791229916E-2</v>
      </c>
      <c r="AQ24">
        <f>(P24+273.15)</f>
        <v>303.44600524902341</v>
      </c>
      <c r="AR24">
        <f>(O24+273.15)</f>
        <v>304.65672340393064</v>
      </c>
      <c r="AS24">
        <f>(Y24*AK24+Z24*AL24)*AM24</f>
        <v>7.9910581709953021</v>
      </c>
      <c r="AT24">
        <f>((AS24+0.00000010773*(AR24^4-AQ24^4))-AP24*44100)/(L24*0.92*2*29.3+0.00000043092*AQ24^3)</f>
        <v>-7.1087857797934237</v>
      </c>
      <c r="AU24">
        <f>0.61365*EXP(17.502*J24/(240.97+J24))</f>
        <v>4.3334261209812182</v>
      </c>
      <c r="AV24">
        <f>AU24*1000/AA24</f>
        <v>48.814088844043106</v>
      </c>
      <c r="AW24">
        <f>(AV24-U24)</f>
        <v>12.557245277148574</v>
      </c>
      <c r="AX24">
        <f>IF(D24,P24,(O24+P24)/2)</f>
        <v>30.901364326477051</v>
      </c>
      <c r="AY24">
        <f>0.61365*EXP(17.502*AX24/(240.97+AX24))</f>
        <v>4.4860685308873087</v>
      </c>
      <c r="AZ24">
        <f>IF(AW24&lt;&gt;0,(1000-(AV24+U24)/2)/AW24*AP24,0)</f>
        <v>1.6053016105865776</v>
      </c>
      <c r="BA24">
        <f>U24*AA24/1000</f>
        <v>3.2186681488429314</v>
      </c>
      <c r="BB24">
        <f>(AY24-BA24)</f>
        <v>1.2674003820443773</v>
      </c>
      <c r="BC24">
        <f>1/(1.6/F24+1.37/N24)</f>
        <v>1.0604864479952119</v>
      </c>
      <c r="BD24">
        <f>G24*AA24*0.001</f>
        <v>34.804948218625931</v>
      </c>
      <c r="BE24">
        <f>G24/S24</f>
        <v>0.98973306696501617</v>
      </c>
      <c r="BF24">
        <f>(1-AP24*AA24/AU24/F24)*100</f>
        <v>83.208916009467188</v>
      </c>
      <c r="BG24">
        <f>(S24-E24/(N24/1.35))</f>
        <v>397.38563524290169</v>
      </c>
      <c r="BH24">
        <f>E24*BF24/100/BG24</f>
        <v>-8.3424173787728598E-3</v>
      </c>
    </row>
    <row r="25" spans="1:60" x14ac:dyDescent="0.35">
      <c r="A25" s="1" t="s">
        <v>0</v>
      </c>
      <c r="B25" s="1" t="s">
        <v>3753</v>
      </c>
      <c r="K25" s="1">
        <v>2.72</v>
      </c>
    </row>
    <row r="26" spans="1:60" x14ac:dyDescent="0.35">
      <c r="A26" s="1" t="s">
        <v>0</v>
      </c>
      <c r="B26" s="1" t="s">
        <v>3752</v>
      </c>
      <c r="K26" s="1">
        <v>2.72</v>
      </c>
    </row>
    <row r="27" spans="1:60" x14ac:dyDescent="0.35">
      <c r="A27" s="1">
        <v>4</v>
      </c>
      <c r="B27" s="1" t="s">
        <v>3751</v>
      </c>
      <c r="C27" s="1">
        <v>1009.0000010058284</v>
      </c>
      <c r="D27" s="1">
        <v>0</v>
      </c>
      <c r="E27">
        <f>(R27-S27*(1000-T27)/(1000-U27))*AO27</f>
        <v>-3.3131252876750037</v>
      </c>
      <c r="F27">
        <f>IF(AZ27&lt;&gt;0,1/(1/AZ27-1/N27),0)</f>
        <v>2.574683338967268E-2</v>
      </c>
      <c r="G27">
        <f>((BC27-AP27/2)*S27-E27)/(BC27+AP27/2)</f>
        <v>210.4174253791663</v>
      </c>
      <c r="H27">
        <f>AP27*1000</f>
        <v>20.714657484386485</v>
      </c>
      <c r="I27">
        <f>(AU27-BA27)</f>
        <v>49.294553550117229</v>
      </c>
      <c r="J27">
        <f>(P27+AT27*D27)</f>
        <v>82.142257690429688</v>
      </c>
      <c r="K27" s="1"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31.458610534667969</v>
      </c>
      <c r="P27" s="1">
        <v>82.142257690429688</v>
      </c>
      <c r="Q27" s="1">
        <v>31.619106292724609</v>
      </c>
      <c r="R27" s="1">
        <v>399.83172607421875</v>
      </c>
      <c r="S27" s="1">
        <v>395.41424560546875</v>
      </c>
      <c r="T27" s="1">
        <v>18.178247451782227</v>
      </c>
      <c r="U27" s="1">
        <v>36.258064270019531</v>
      </c>
      <c r="V27" s="1">
        <v>34.847171783447266</v>
      </c>
      <c r="W27" s="1">
        <v>69.505661010742188</v>
      </c>
      <c r="X27" s="1">
        <v>300.34014892578125</v>
      </c>
      <c r="Y27" s="1">
        <v>100.70700836181641</v>
      </c>
      <c r="Z27" s="1">
        <v>7.7743194997310638E-2</v>
      </c>
      <c r="AA27" s="1">
        <v>88.769126892089844</v>
      </c>
      <c r="AB27" s="1">
        <v>47.508838653564453</v>
      </c>
      <c r="AC27" s="1">
        <v>1.1116118431091309</v>
      </c>
      <c r="AD27" s="1">
        <v>8.412652462720871E-2</v>
      </c>
      <c r="AE27" s="1">
        <v>6.3426312990486622E-3</v>
      </c>
      <c r="AF27" s="1">
        <v>4.0949128568172455E-2</v>
      </c>
      <c r="AG27" s="1">
        <v>1.4144826680421829E-2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1.1041917239918426</v>
      </c>
      <c r="AP27">
        <f>(U27-T27)/(1000-U27)*AO27</f>
        <v>2.0714657484386487E-2</v>
      </c>
      <c r="AQ27">
        <f>(P27+273.15)</f>
        <v>355.29225769042966</v>
      </c>
      <c r="AR27">
        <f>(O27+273.15)</f>
        <v>304.60861053466795</v>
      </c>
      <c r="AS27">
        <f>(Y27*AK27+Z27*AL27)*AM27</f>
        <v>16.113120977734297</v>
      </c>
      <c r="AT27">
        <f>((AS27+0.00000010773*(AR27^4-AQ27^4))-AP27*44100)/(L27*0.92*2*29.3+0.00000043092*AQ27^3)</f>
        <v>-12.520178997355901</v>
      </c>
      <c r="AU27">
        <f>0.61365*EXP(17.502*J27/(240.97+J27))</f>
        <v>52.513150258164139</v>
      </c>
      <c r="AV27">
        <f>AU27*1000/AA27</f>
        <v>591.56997592192772</v>
      </c>
      <c r="AW27">
        <f>(AV27-U27)</f>
        <v>555.31191165190819</v>
      </c>
      <c r="AX27">
        <f>IF(D27,P27,(O27+P27)/2)</f>
        <v>56.800434112548828</v>
      </c>
      <c r="AY27">
        <f>0.61365*EXP(17.502*AX27/(240.97+AX27))</f>
        <v>17.291559582660909</v>
      </c>
      <c r="AZ27">
        <f>IF(AW27&lt;&gt;0,(1000-(AV27+U27)/2)/AW27*AP27,0)</f>
        <v>2.5592888933850658E-2</v>
      </c>
      <c r="BA27">
        <f>U27*AA27/1000</f>
        <v>3.2185967080469129</v>
      </c>
      <c r="BB27">
        <f>(AY27-BA27)</f>
        <v>14.072962874613996</v>
      </c>
      <c r="BC27">
        <f>1/(1.6/F27+1.37/N27)</f>
        <v>1.6009315660248481E-2</v>
      </c>
      <c r="BD27">
        <f>G27*AA27*0.001</f>
        <v>18.678571133790062</v>
      </c>
      <c r="BE27">
        <f>G27/S27</f>
        <v>0.53214427076841797</v>
      </c>
      <c r="BF27">
        <f>(1-AP27*AA27/AU27/F27)*100</f>
        <v>-36.002787574522507</v>
      </c>
      <c r="BG27">
        <f>(S27-E27/(N27/1.35))</f>
        <v>396.4591884729407</v>
      </c>
      <c r="BH27">
        <f>E27*BF27/100/BG27</f>
        <v>3.0086765399330172E-3</v>
      </c>
    </row>
    <row r="28" spans="1:60" x14ac:dyDescent="0.35">
      <c r="A28" s="1" t="s">
        <v>0</v>
      </c>
      <c r="B28" s="1" t="s">
        <v>3750</v>
      </c>
      <c r="K28" s="1">
        <v>2.72</v>
      </c>
    </row>
    <row r="29" spans="1:60" x14ac:dyDescent="0.35">
      <c r="A29" s="1" t="s">
        <v>0</v>
      </c>
      <c r="B29" s="1" t="s">
        <v>3749</v>
      </c>
      <c r="K29" s="1">
        <v>2.72</v>
      </c>
    </row>
    <row r="30" spans="1:60" x14ac:dyDescent="0.35">
      <c r="A30" s="1">
        <v>5</v>
      </c>
      <c r="B30" s="1" t="s">
        <v>3748</v>
      </c>
      <c r="C30" s="1">
        <v>1215.0000010058284</v>
      </c>
      <c r="D30" s="1">
        <v>0</v>
      </c>
      <c r="E30">
        <f>(R30-S30*(1000-T30)/(1000-U30))*AO30</f>
        <v>-2.8256129968671733</v>
      </c>
      <c r="F30">
        <f>IF(AZ30&lt;&gt;0,1/(1/AZ30-1/N30),0)</f>
        <v>2.5511082232474322E-2</v>
      </c>
      <c r="G30">
        <f>((BC30-AP30/2)*S30-E30)/(BC30+AP30/2)</f>
        <v>193.32319688124295</v>
      </c>
      <c r="H30">
        <f>AP30*1000</f>
        <v>20.485223423290105</v>
      </c>
      <c r="I30">
        <f>(AU30-BA30)</f>
        <v>49.218543725212051</v>
      </c>
      <c r="J30">
        <f>(P30+AT30*D30)</f>
        <v>82.109268188476563</v>
      </c>
      <c r="K30" s="1"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31.421951293945313</v>
      </c>
      <c r="P30" s="1">
        <v>82.109268188476563</v>
      </c>
      <c r="Q30" s="1">
        <v>31.585988998413086</v>
      </c>
      <c r="R30" s="1">
        <v>399.9613037109375</v>
      </c>
      <c r="S30" s="1">
        <v>395.18841552734375</v>
      </c>
      <c r="T30" s="1">
        <v>18.449054718017578</v>
      </c>
      <c r="U30" s="1">
        <v>36.3282470703125</v>
      </c>
      <c r="V30" s="1">
        <v>35.438270568847656</v>
      </c>
      <c r="W30" s="1">
        <v>69.781906127929688</v>
      </c>
      <c r="X30" s="1">
        <v>300.32455444335938</v>
      </c>
      <c r="Y30" s="1">
        <v>149.59393310546875</v>
      </c>
      <c r="Z30" s="1">
        <v>6.1737488955259323E-2</v>
      </c>
      <c r="AA30" s="1">
        <v>88.764640808105469</v>
      </c>
      <c r="AB30" s="1">
        <v>47.560276031494141</v>
      </c>
      <c r="AC30" s="1">
        <v>1.1177519559860229</v>
      </c>
      <c r="AD30" s="1">
        <v>7.3917984962463379E-2</v>
      </c>
      <c r="AE30" s="1">
        <v>7.4492758139967918E-3</v>
      </c>
      <c r="AF30" s="1">
        <v>2.094867080450058E-2</v>
      </c>
      <c r="AG30" s="1">
        <v>1.5253138728439808E-2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1.1041343913358799</v>
      </c>
      <c r="AP30">
        <f>(U30-T30)/(1000-U30)*AO30</f>
        <v>2.0485223423290105E-2</v>
      </c>
      <c r="AQ30">
        <f>(P30+273.15)</f>
        <v>355.25926818847654</v>
      </c>
      <c r="AR30">
        <f>(O30+273.15)</f>
        <v>304.57195129394529</v>
      </c>
      <c r="AS30">
        <f>(Y30*AK30+Z30*AL30)*AM30</f>
        <v>23.935028761885405</v>
      </c>
      <c r="AT30">
        <f>((AS30+0.00000010773*(AR30^4-AQ30^4))-AP30*44100)/(L30*0.92*2*29.3+0.00000043092*AQ30^3)</f>
        <v>-12.386078498511182</v>
      </c>
      <c r="AU30">
        <f>0.61365*EXP(17.502*J30/(240.97+J30))</f>
        <v>52.443207527596449</v>
      </c>
      <c r="AV30">
        <f>AU30*1000/AA30</f>
        <v>590.81191621075811</v>
      </c>
      <c r="AW30">
        <f>(AV30-U30)</f>
        <v>554.48366914044561</v>
      </c>
      <c r="AX30">
        <f>IF(D30,P30,(O30+P30)/2)</f>
        <v>56.765609741210938</v>
      </c>
      <c r="AY30">
        <f>0.61365*EXP(17.502*AX30/(240.97+AX30))</f>
        <v>17.26293783992439</v>
      </c>
      <c r="AZ30">
        <f>IF(AW30&lt;&gt;0,(1000-(AV30+U30)/2)/AW30*AP30,0)</f>
        <v>2.5359935782820552E-2</v>
      </c>
      <c r="BA30">
        <f>U30*AA30/1000</f>
        <v>3.224663802384399</v>
      </c>
      <c r="BB30">
        <f>(AY30-BA30)</f>
        <v>14.038274037539992</v>
      </c>
      <c r="BC30">
        <f>1/(1.6/F30+1.37/N30)</f>
        <v>1.5863470479489588E-2</v>
      </c>
      <c r="BD30">
        <f>G30*AA30*0.001</f>
        <v>17.160264131038186</v>
      </c>
      <c r="BE30">
        <f>G30/S30</f>
        <v>0.48919246942821021</v>
      </c>
      <c r="BF30">
        <f>(1-AP30*AA30/AU30/F30)*100</f>
        <v>-35.913493671402044</v>
      </c>
      <c r="BG30">
        <f>(S30-E30/(N30/1.35))</f>
        <v>396.0795994974448</v>
      </c>
      <c r="BH30">
        <f>E30*BF30/100/BG30</f>
        <v>2.5620515323075922E-3</v>
      </c>
    </row>
    <row r="31" spans="1:60" x14ac:dyDescent="0.35">
      <c r="A31" s="1" t="s">
        <v>0</v>
      </c>
      <c r="B31" s="1" t="s">
        <v>3747</v>
      </c>
      <c r="K31" s="1">
        <v>2.72</v>
      </c>
    </row>
    <row r="32" spans="1:60" x14ac:dyDescent="0.35">
      <c r="A32" s="1" t="s">
        <v>0</v>
      </c>
      <c r="B32" s="1" t="s">
        <v>3746</v>
      </c>
      <c r="K32" s="1">
        <v>2.72</v>
      </c>
    </row>
    <row r="33" spans="1:60" x14ac:dyDescent="0.35">
      <c r="A33" s="1">
        <v>6</v>
      </c>
      <c r="B33" s="1" t="s">
        <v>3745</v>
      </c>
      <c r="C33" s="1">
        <v>1420.0000010058284</v>
      </c>
      <c r="D33" s="1">
        <v>0</v>
      </c>
      <c r="E33">
        <f>(R33-S33*(1000-T33)/(1000-U33))*AO33</f>
        <v>-2.0148874391938039</v>
      </c>
      <c r="F33">
        <f>IF(AZ33&lt;&gt;0,1/(1/AZ33-1/N33),0)</f>
        <v>3.2495643924530584</v>
      </c>
      <c r="G33">
        <f>((BC33-AP33/2)*S33-E33)/(BC33+AP33/2)</f>
        <v>389.61282832628871</v>
      </c>
      <c r="H33">
        <f>AP33*1000</f>
        <v>20.560239194899943</v>
      </c>
      <c r="I33">
        <f>(AU33-BA33)</f>
        <v>0.94648847263174041</v>
      </c>
      <c r="J33">
        <f>(P33+AT33*D33)</f>
        <v>29.75054931640625</v>
      </c>
      <c r="K33" s="1"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31.412641525268555</v>
      </c>
      <c r="P33" s="1">
        <v>29.75054931640625</v>
      </c>
      <c r="Q33" s="1">
        <v>31.566699981689453</v>
      </c>
      <c r="R33" s="1">
        <v>400.04656982421875</v>
      </c>
      <c r="S33" s="1">
        <v>394.52496337890625</v>
      </c>
      <c r="T33" s="1">
        <v>18.713281631469727</v>
      </c>
      <c r="U33" s="1">
        <v>36.651790618896484</v>
      </c>
      <c r="V33" s="1">
        <v>35.963886260986328</v>
      </c>
      <c r="W33" s="1">
        <v>70.43878173828125</v>
      </c>
      <c r="X33" s="1">
        <v>300.32675170898438</v>
      </c>
      <c r="Y33" s="1">
        <v>300.35711669921875</v>
      </c>
      <c r="Z33" s="1">
        <v>3.3155977725982666E-2</v>
      </c>
      <c r="AA33" s="1">
        <v>88.762275695800781</v>
      </c>
      <c r="AB33" s="1">
        <v>47.505077362060547</v>
      </c>
      <c r="AC33" s="1">
        <v>1.1163952350616455</v>
      </c>
      <c r="AD33" s="1">
        <v>7.7536500990390778E-2</v>
      </c>
      <c r="AE33" s="1">
        <v>4.1550914756953716E-3</v>
      </c>
      <c r="AF33" s="1">
        <v>2.145688608288765E-2</v>
      </c>
      <c r="AG33" s="1">
        <v>1.4963111840188503E-2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1.1041424695183246</v>
      </c>
      <c r="AP33">
        <f>(U33-T33)/(1000-U33)*AO33</f>
        <v>2.0560239194899941E-2</v>
      </c>
      <c r="AQ33">
        <f>(P33+273.15)</f>
        <v>302.90054931640623</v>
      </c>
      <c r="AR33">
        <f>(O33+273.15)</f>
        <v>304.56264152526853</v>
      </c>
      <c r="AS33">
        <f>(Y33*AK33+Z33*AL33)*AM33</f>
        <v>48.057137597714245</v>
      </c>
      <c r="AT33">
        <f>((AS33+0.00000010773*(AR33^4-AQ33^4))-AP33*44100)/(L33*0.92*2*29.3+0.00000043092*AQ33^3)</f>
        <v>-6.5845046533513703</v>
      </c>
      <c r="AU33">
        <f>0.61365*EXP(17.502*J33/(240.97+J33))</f>
        <v>4.199784816290995</v>
      </c>
      <c r="AV33">
        <f>AU33*1000/AA33</f>
        <v>47.314974558383035</v>
      </c>
      <c r="AW33">
        <f>(AV33-U33)</f>
        <v>10.663183939486551</v>
      </c>
      <c r="AX33">
        <f>IF(D33,P33,(O33+P33)/2)</f>
        <v>30.581595420837402</v>
      </c>
      <c r="AY33">
        <f>0.61365*EXP(17.502*AX33/(240.97+AX33))</f>
        <v>4.404864733141773</v>
      </c>
      <c r="AZ33">
        <f>IF(AW33&lt;&gt;0,(1000-(AV33+U33)/2)/AW33*AP33,0)</f>
        <v>1.8472016349382185</v>
      </c>
      <c r="BA33">
        <f>U33*AA33/1000</f>
        <v>3.2532963436592546</v>
      </c>
      <c r="BB33">
        <f>(AY33-BA33)</f>
        <v>1.1515683894825184</v>
      </c>
      <c r="BC33">
        <f>1/(1.6/F33+1.37/N33)</f>
        <v>1.2308584303263683</v>
      </c>
      <c r="BD33">
        <f>G33*AA33*0.001</f>
        <v>34.582921282518733</v>
      </c>
      <c r="BE33">
        <f>G33/S33</f>
        <v>0.98754924147119205</v>
      </c>
      <c r="BF33">
        <f>(1-AP33*AA33/AU33/F33)*100</f>
        <v>86.627752543196152</v>
      </c>
      <c r="BG33">
        <f>(S33-E33/(N33/1.35))</f>
        <v>395.16044863090582</v>
      </c>
      <c r="BH33">
        <f>E33*BF33/100/BG33</f>
        <v>-4.417070865508267E-3</v>
      </c>
    </row>
    <row r="34" spans="1:60" x14ac:dyDescent="0.35">
      <c r="A34" s="1" t="s">
        <v>0</v>
      </c>
      <c r="B34" s="1" t="s">
        <v>3744</v>
      </c>
      <c r="K34" s="1">
        <v>2.72</v>
      </c>
    </row>
    <row r="35" spans="1:60" x14ac:dyDescent="0.35">
      <c r="A35" s="1" t="s">
        <v>0</v>
      </c>
      <c r="B35" s="1" t="s">
        <v>3743</v>
      </c>
      <c r="K35" s="1">
        <v>2.72</v>
      </c>
    </row>
    <row r="36" spans="1:60" x14ac:dyDescent="0.35">
      <c r="A36" s="1">
        <v>7</v>
      </c>
      <c r="B36" s="1" t="s">
        <v>3742</v>
      </c>
      <c r="C36" s="1">
        <v>1626.5000009946525</v>
      </c>
      <c r="D36" s="1">
        <v>0</v>
      </c>
      <c r="E36">
        <f>(R36-S36*(1000-T36)/(1000-U36))*AO36</f>
        <v>-1.6306153572717679</v>
      </c>
      <c r="F36">
        <f>IF(AZ36&lt;&gt;0,1/(1/AZ36-1/N36),0)</f>
        <v>3.4190693289955654</v>
      </c>
      <c r="G36">
        <f>((BC36-AP36/2)*S36-E36)/(BC36+AP36/2)</f>
        <v>388.95623682546415</v>
      </c>
      <c r="H36">
        <f>AP36*1000</f>
        <v>20.894830086056203</v>
      </c>
      <c r="I36">
        <f>(AU36-BA36)</f>
        <v>0.93429539259357952</v>
      </c>
      <c r="J36">
        <f>(P36+AT36*D36)</f>
        <v>29.89262580871582</v>
      </c>
      <c r="K36" s="1"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31.421648025512695</v>
      </c>
      <c r="P36" s="1">
        <v>29.89262580871582</v>
      </c>
      <c r="Q36" s="1">
        <v>31.565534591674805</v>
      </c>
      <c r="R36" s="1">
        <v>400.09963989257813</v>
      </c>
      <c r="S36" s="1">
        <v>394.11822509765625</v>
      </c>
      <c r="T36" s="1">
        <v>18.958774566650391</v>
      </c>
      <c r="U36" s="1">
        <v>37.179000854492188</v>
      </c>
      <c r="V36" s="1">
        <v>36.415447235107422</v>
      </c>
      <c r="W36" s="1">
        <v>71.412307739257813</v>
      </c>
      <c r="X36" s="1">
        <v>300.33056640625</v>
      </c>
      <c r="Y36" s="1">
        <v>500.82095336914063</v>
      </c>
      <c r="Z36" s="1">
        <v>1.6006646677851677E-2</v>
      </c>
      <c r="AA36" s="1">
        <v>88.758399963378906</v>
      </c>
      <c r="AB36" s="1">
        <v>47.539741516113281</v>
      </c>
      <c r="AC36" s="1">
        <v>1.1180238723754883</v>
      </c>
      <c r="AD36" s="1">
        <v>5.818905308842659E-2</v>
      </c>
      <c r="AE36" s="1">
        <v>5.6055556051433086E-3</v>
      </c>
      <c r="AF36" s="1">
        <v>3.761904314160347E-2</v>
      </c>
      <c r="AG36" s="1">
        <v>1.7051966860890388E-2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1.1041564941406248</v>
      </c>
      <c r="AP36">
        <f>(U36-T36)/(1000-U36)*AO36</f>
        <v>2.0894830086056203E-2</v>
      </c>
      <c r="AQ36">
        <f>(P36+273.15)</f>
        <v>303.0426258087158</v>
      </c>
      <c r="AR36">
        <f>(O36+273.15)</f>
        <v>304.57164802551267</v>
      </c>
      <c r="AS36">
        <f>(Y36*AK36+Z36*AL36)*AM36</f>
        <v>80.131350747987199</v>
      </c>
      <c r="AT36">
        <f>((AS36+0.00000010773*(AR36^4-AQ36^4))-AP36*44100)/(L36*0.92*2*29.3+0.00000043092*AQ36^3)</f>
        <v>-6.4601713627756672</v>
      </c>
      <c r="AU36">
        <f>0.61365*EXP(17.502*J36/(240.97+J36))</f>
        <v>4.2342440206754031</v>
      </c>
      <c r="AV36">
        <f>AU36*1000/AA36</f>
        <v>47.705276598298553</v>
      </c>
      <c r="AW36">
        <f>(AV36-U36)</f>
        <v>10.526275743806366</v>
      </c>
      <c r="AX36">
        <f>IF(D36,P36,(O36+P36)/2)</f>
        <v>30.657136917114258</v>
      </c>
      <c r="AY36">
        <f>0.61365*EXP(17.502*AX36/(240.97+AX36))</f>
        <v>4.4239316976276895</v>
      </c>
      <c r="AZ36">
        <f>IF(AW36&lt;&gt;0,(1000-(AV36+U36)/2)/AW36*AP36,0)</f>
        <v>1.9007680680084795</v>
      </c>
      <c r="BA36">
        <f>U36*AA36/1000</f>
        <v>3.2999486280818235</v>
      </c>
      <c r="BB36">
        <f>(AY36-BA36)</f>
        <v>1.1239830695458659</v>
      </c>
      <c r="BC36">
        <f>1/(1.6/F36+1.37/N36)</f>
        <v>1.2689855556865033</v>
      </c>
      <c r="BD36">
        <f>G36*AA36*0.001</f>
        <v>34.523133236405272</v>
      </c>
      <c r="BE36">
        <f>G36/S36</f>
        <v>0.98690243702657232</v>
      </c>
      <c r="BF36">
        <f>(1-AP36*AA36/AU36/F36)*100</f>
        <v>87.189546084409173</v>
      </c>
      <c r="BG36">
        <f>(S36-E36/(N36/1.35))</f>
        <v>394.63251288915933</v>
      </c>
      <c r="BH36">
        <f>E36*BF36/100/BG36</f>
        <v>-3.6026583769777792E-3</v>
      </c>
    </row>
    <row r="37" spans="1:60" x14ac:dyDescent="0.35">
      <c r="A37" s="1" t="s">
        <v>0</v>
      </c>
      <c r="B37" s="1" t="s">
        <v>3741</v>
      </c>
      <c r="K37" s="1">
        <v>2.72</v>
      </c>
    </row>
    <row r="38" spans="1:60" x14ac:dyDescent="0.35">
      <c r="A38" s="1" t="s">
        <v>0</v>
      </c>
      <c r="B38" s="1" t="s">
        <v>3740</v>
      </c>
      <c r="K38" s="1">
        <v>2.72</v>
      </c>
    </row>
    <row r="39" spans="1:60" x14ac:dyDescent="0.35">
      <c r="A39" s="1">
        <v>8</v>
      </c>
      <c r="B39" s="1" t="s">
        <v>3739</v>
      </c>
      <c r="C39" s="1">
        <v>1832.5000009946525</v>
      </c>
      <c r="D39" s="1">
        <v>0</v>
      </c>
      <c r="E39">
        <f>(R39-S39*(1000-T39)/(1000-U39))*AO39</f>
        <v>-1.1015492805116582</v>
      </c>
      <c r="F39">
        <f>IF(AZ39&lt;&gt;0,1/(1/AZ39-1/N39),0)</f>
        <v>0.23329347260263866</v>
      </c>
      <c r="G39">
        <f>((BC39-AP39/2)*S39-E39)/(BC39+AP39/2)</f>
        <v>344.40058356778701</v>
      </c>
      <c r="H39">
        <f>AP39*1000</f>
        <v>21.448514953087184</v>
      </c>
      <c r="I39">
        <f>(AU39-BA39)</f>
        <v>7.8960811239649829</v>
      </c>
      <c r="J39">
        <f>(P39+AT39*D39)</f>
        <v>48.042797088623047</v>
      </c>
      <c r="K39" s="1"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31.455097198486328</v>
      </c>
      <c r="P39" s="1">
        <v>48.042797088623047</v>
      </c>
      <c r="Q39" s="1">
        <v>31.583938598632813</v>
      </c>
      <c r="R39" s="1">
        <v>399.92474365234375</v>
      </c>
      <c r="S39" s="1">
        <v>393.28213500976563</v>
      </c>
      <c r="T39" s="1">
        <v>19.182056427001953</v>
      </c>
      <c r="U39" s="1">
        <v>37.873416900634766</v>
      </c>
      <c r="V39" s="1">
        <v>36.773082733154297</v>
      </c>
      <c r="W39" s="1">
        <v>72.605476379394531</v>
      </c>
      <c r="X39" s="1">
        <v>300.30145263671875</v>
      </c>
      <c r="Y39" s="1">
        <v>750.8228759765625</v>
      </c>
      <c r="Z39" s="1">
        <v>1.943608932197094E-2</v>
      </c>
      <c r="AA39" s="1">
        <v>88.755363464355469</v>
      </c>
      <c r="AB39" s="1">
        <v>47.488582611083984</v>
      </c>
      <c r="AC39" s="1">
        <v>1.116344690322876</v>
      </c>
      <c r="AD39" s="1">
        <v>4.0347017347812653E-2</v>
      </c>
      <c r="AE39" s="1">
        <v>8.0210687592625618E-3</v>
      </c>
      <c r="AF39" s="1">
        <v>3.9686605334281921E-2</v>
      </c>
      <c r="AG39" s="1">
        <v>1.8925776705145836E-2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1.1040494582232305</v>
      </c>
      <c r="AP39">
        <f>(U39-T39)/(1000-U39)*AO39</f>
        <v>2.1448514953087184E-2</v>
      </c>
      <c r="AQ39">
        <f>(P39+273.15)</f>
        <v>321.19279708862302</v>
      </c>
      <c r="AR39">
        <f>(O39+273.15)</f>
        <v>304.60509719848631</v>
      </c>
      <c r="AS39">
        <f>(Y39*AK39+Z39*AL39)*AM39</f>
        <v>120.13165747109815</v>
      </c>
      <c r="AT39">
        <f>((AS39+0.00000010773*(AR39^4-AQ39^4))-AP39*44100)/(L39*0.92*2*29.3+0.00000043092*AQ39^3)</f>
        <v>-8.0585955561684628</v>
      </c>
      <c r="AU39">
        <f>0.61365*EXP(17.502*J39/(240.97+J39))</f>
        <v>11.257550006617885</v>
      </c>
      <c r="AV39">
        <f>AU39*1000/AA39</f>
        <v>126.83796862754063</v>
      </c>
      <c r="AW39">
        <f>(AV39-U39)</f>
        <v>88.964551726905867</v>
      </c>
      <c r="AX39">
        <f>IF(D39,P39,(O39+P39)/2)</f>
        <v>39.748947143554688</v>
      </c>
      <c r="AY39">
        <f>0.61365*EXP(17.502*AX39/(240.97+AX39))</f>
        <v>7.3147971192837353</v>
      </c>
      <c r="AZ39">
        <f>IF(AW39&lt;&gt;0,(1000-(AV39+U39)/2)/AW39*AP39,0)</f>
        <v>0.22123539391040692</v>
      </c>
      <c r="BA39">
        <f>U39*AA39/1000</f>
        <v>3.3614688826529018</v>
      </c>
      <c r="BB39">
        <f>(AY39-BA39)</f>
        <v>3.9533282366308335</v>
      </c>
      <c r="BC39">
        <f>1/(1.6/F39+1.37/N39)</f>
        <v>0.13930716044464059</v>
      </c>
      <c r="BD39">
        <f>G39*AA39*0.001</f>
        <v>30.567398971895066</v>
      </c>
      <c r="BE39">
        <f>G39/S39</f>
        <v>0.87570869080853408</v>
      </c>
      <c r="BF39">
        <f>(1-AP39*AA39/AU39/F39)*100</f>
        <v>27.515464141499823</v>
      </c>
      <c r="BG39">
        <f>(S39-E39/(N39/1.35))</f>
        <v>393.62955805112222</v>
      </c>
      <c r="BH39">
        <f>E39*BF39/100/BG39</f>
        <v>-7.7000416020783248E-4</v>
      </c>
    </row>
    <row r="40" spans="1:60" x14ac:dyDescent="0.35">
      <c r="A40" s="1" t="s">
        <v>0</v>
      </c>
      <c r="B40" s="1" t="s">
        <v>3738</v>
      </c>
      <c r="K40" s="1">
        <v>2.72</v>
      </c>
    </row>
    <row r="41" spans="1:60" x14ac:dyDescent="0.35">
      <c r="A41" s="1" t="s">
        <v>0</v>
      </c>
      <c r="B41" s="1" t="s">
        <v>3737</v>
      </c>
      <c r="K41" s="1">
        <v>2.72</v>
      </c>
    </row>
    <row r="42" spans="1:60" x14ac:dyDescent="0.35">
      <c r="A42" s="1">
        <v>9</v>
      </c>
      <c r="B42" s="1" t="s">
        <v>3736</v>
      </c>
      <c r="C42" s="1">
        <v>2039.0000009834766</v>
      </c>
      <c r="D42" s="1">
        <v>0</v>
      </c>
      <c r="E42">
        <f>(R42-S42*(1000-T42)/(1000-U42))*AO42</f>
        <v>-0.66277608030088453</v>
      </c>
      <c r="F42">
        <f>IF(AZ42&lt;&gt;0,1/(1/AZ42-1/N42),0)</f>
        <v>2.7513323208256838E-2</v>
      </c>
      <c r="G42">
        <f>((BC42-AP42/2)*S42-E42)/(BC42+AP42/2)</f>
        <v>108.1590968357327</v>
      </c>
      <c r="H42">
        <f>AP42*1000</f>
        <v>22.078566718906242</v>
      </c>
      <c r="I42">
        <f>(AU42-BA42)</f>
        <v>49.086044996940984</v>
      </c>
      <c r="J42">
        <f>(P42+AT42*D42)</f>
        <v>82.142311096191406</v>
      </c>
      <c r="K42" s="1"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31.507251739501953</v>
      </c>
      <c r="P42" s="1">
        <v>82.142311096191406</v>
      </c>
      <c r="Q42" s="1">
        <v>31.617815017700195</v>
      </c>
      <c r="R42" s="1">
        <v>399.98837280273438</v>
      </c>
      <c r="S42" s="1">
        <v>392.73556518554688</v>
      </c>
      <c r="T42" s="1">
        <v>19.393625259399414</v>
      </c>
      <c r="U42" s="1">
        <v>38.617240905761719</v>
      </c>
      <c r="V42" s="1">
        <v>37.065757751464844</v>
      </c>
      <c r="W42" s="1">
        <v>73.806587219238281</v>
      </c>
      <c r="X42" s="1">
        <v>300.33160400390625</v>
      </c>
      <c r="Y42" s="1">
        <v>1000.3568115234375</v>
      </c>
      <c r="Z42" s="1">
        <v>3.2012969255447388E-2</v>
      </c>
      <c r="AA42" s="1">
        <v>88.748405456542969</v>
      </c>
      <c r="AB42" s="1">
        <v>47.619213104248047</v>
      </c>
      <c r="AC42" s="1">
        <v>1.1118974685668945</v>
      </c>
      <c r="AD42" s="1">
        <v>3.130359947681427E-2</v>
      </c>
      <c r="AE42" s="1">
        <v>8.0734509974718094E-3</v>
      </c>
      <c r="AF42" s="1">
        <v>6.5283343195915222E-2</v>
      </c>
      <c r="AG42" s="1">
        <v>1.8373643979430199E-2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1.1041603088378904</v>
      </c>
      <c r="AP42">
        <f>(U42-T42)/(1000-U42)*AO42</f>
        <v>2.2078566718906241E-2</v>
      </c>
      <c r="AQ42">
        <f>(P42+273.15)</f>
        <v>355.29231109619138</v>
      </c>
      <c r="AR42">
        <f>(O42+273.15)</f>
        <v>304.65725173950193</v>
      </c>
      <c r="AS42">
        <f>(Y42*AK42+Z42*AL42)*AM42</f>
        <v>160.05708626619526</v>
      </c>
      <c r="AT42">
        <f>((AS42+0.00000010773*(AR42^4-AQ42^4))-AP42*44100)/(L42*0.92*2*29.3+0.00000043092*AQ42^3)</f>
        <v>-11.893731759361353</v>
      </c>
      <c r="AU42">
        <f>0.61365*EXP(17.502*J42/(240.97+J42))</f>
        <v>52.513263550458525</v>
      </c>
      <c r="AV42">
        <f>AU42*1000/AA42</f>
        <v>591.70937528756463</v>
      </c>
      <c r="AW42">
        <f>(AV42-U42)</f>
        <v>553.09213438180291</v>
      </c>
      <c r="AX42">
        <f>IF(D42,P42,(O42+P42)/2)</f>
        <v>56.82478141784668</v>
      </c>
      <c r="AY42">
        <f>0.61365*EXP(17.502*AX42/(240.97+AX42))</f>
        <v>17.311594545660796</v>
      </c>
      <c r="AZ42">
        <f>IF(AW42&lt;&gt;0,(1000-(AV42+U42)/2)/AW42*AP42,0)</f>
        <v>2.7337601918065398E-2</v>
      </c>
      <c r="BA42">
        <f>U42*AA42/1000</f>
        <v>3.4272185535175375</v>
      </c>
      <c r="BB42">
        <f>(AY42-BA42)</f>
        <v>13.884375992143259</v>
      </c>
      <c r="BC42">
        <f>1/(1.6/F42+1.37/N42)</f>
        <v>1.7101702242671393E-2</v>
      </c>
      <c r="BD42">
        <f>G42*AA42*0.001</f>
        <v>9.5989473797910989</v>
      </c>
      <c r="BE42">
        <f>G42/S42</f>
        <v>0.2753992926121504</v>
      </c>
      <c r="BF42">
        <f>(1-AP42*AA42/AU42/F42)*100</f>
        <v>-35.618637304201826</v>
      </c>
      <c r="BG42">
        <f>(S42-E42/(N42/1.35))</f>
        <v>392.94460139085362</v>
      </c>
      <c r="BH42">
        <f>E42*BF42/100/BG42</f>
        <v>6.007763113318915E-4</v>
      </c>
    </row>
    <row r="43" spans="1:60" x14ac:dyDescent="0.35">
      <c r="A43" s="1" t="s">
        <v>0</v>
      </c>
      <c r="B43" s="1" t="s">
        <v>3735</v>
      </c>
      <c r="K43" s="1">
        <v>2.72</v>
      </c>
    </row>
    <row r="44" spans="1:60" x14ac:dyDescent="0.35">
      <c r="A44" s="1" t="s">
        <v>0</v>
      </c>
      <c r="B44" s="1" t="s">
        <v>3734</v>
      </c>
      <c r="K44" s="1">
        <v>2.72</v>
      </c>
    </row>
    <row r="45" spans="1:60" x14ac:dyDescent="0.35">
      <c r="A45" s="1">
        <v>10</v>
      </c>
      <c r="B45" s="1" t="s">
        <v>3733</v>
      </c>
      <c r="C45" s="1">
        <v>2245.0000009834766</v>
      </c>
      <c r="D45" s="1">
        <v>0</v>
      </c>
      <c r="E45">
        <f>(R45-S45*(1000-T45)/(1000-U45))*AO45</f>
        <v>-0.38228387897786786</v>
      </c>
      <c r="F45">
        <f>IF(AZ45&lt;&gt;0,1/(1/AZ45-1/N45),0)</f>
        <v>4.5867160634480957</v>
      </c>
      <c r="G45">
        <f>((BC45-AP45/2)*S45-E45)/(BC45+AP45/2)</f>
        <v>386.47740391185192</v>
      </c>
      <c r="H45">
        <f>AP45*1000</f>
        <v>22.780872063235893</v>
      </c>
      <c r="I45">
        <f>(AU45-BA45)</f>
        <v>0.87252491019583633</v>
      </c>
      <c r="J45">
        <f>(P45+AT45*D45)</f>
        <v>30.449060440063477</v>
      </c>
      <c r="K45" s="1"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31.577560424804688</v>
      </c>
      <c r="P45" s="1">
        <v>30.449060440063477</v>
      </c>
      <c r="Q45" s="1">
        <v>31.667875289916992</v>
      </c>
      <c r="R45" s="1">
        <v>399.89913940429688</v>
      </c>
      <c r="S45" s="1">
        <v>392.15414428710938</v>
      </c>
      <c r="T45" s="1">
        <v>19.612245559692383</v>
      </c>
      <c r="U45" s="1">
        <v>39.431449890136719</v>
      </c>
      <c r="V45" s="1">
        <v>37.329769134521484</v>
      </c>
      <c r="W45" s="1">
        <v>75.053459167480469</v>
      </c>
      <c r="X45" s="1">
        <v>300.31802368164063</v>
      </c>
      <c r="Y45" s="1">
        <v>1248.8062744140625</v>
      </c>
      <c r="Z45" s="1">
        <v>7.7746167778968811E-2</v>
      </c>
      <c r="AA45" s="1">
        <v>88.737808227539063</v>
      </c>
      <c r="AB45" s="1">
        <v>47.737464904785156</v>
      </c>
      <c r="AC45" s="1">
        <v>1.1032712459564209</v>
      </c>
      <c r="AD45" s="1">
        <v>4.2489573359489441E-2</v>
      </c>
      <c r="AE45" s="1">
        <v>4.961247555911541E-3</v>
      </c>
      <c r="AF45" s="1">
        <v>5.2432697266340256E-2</v>
      </c>
      <c r="AG45" s="1">
        <v>1.9680041819810867E-2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1.1041103811825022</v>
      </c>
      <c r="AP45">
        <f>(U45-T45)/(1000-U45)*AO45</f>
        <v>2.2780872063235893E-2</v>
      </c>
      <c r="AQ45">
        <f>(P45+273.15)</f>
        <v>303.59906044006345</v>
      </c>
      <c r="AR45">
        <f>(O45+273.15)</f>
        <v>304.72756042480466</v>
      </c>
      <c r="AS45">
        <f>(Y45*AK45+Z45*AL45)*AM45</f>
        <v>199.80899944017074</v>
      </c>
      <c r="AT45">
        <f>((AS45+0.00000010773*(AR45^4-AQ45^4))-AP45*44100)/(L45*0.92*2*29.3+0.00000043092*AQ45^3)</f>
        <v>-6.207981472661575</v>
      </c>
      <c r="AU45">
        <f>0.61365*EXP(17.502*J45/(240.97+J45))</f>
        <v>4.3715853486806049</v>
      </c>
      <c r="AV45">
        <f>AU45*1000/AA45</f>
        <v>49.264067211025825</v>
      </c>
      <c r="AW45">
        <f>(AV45-U45)</f>
        <v>9.8326173208891063</v>
      </c>
      <c r="AX45">
        <f>IF(D45,P45,(O45+P45)/2)</f>
        <v>31.013310432434082</v>
      </c>
      <c r="AY45">
        <f>0.61365*EXP(17.502*AX45/(240.97+AX45))</f>
        <v>4.5148032549265764</v>
      </c>
      <c r="AZ45">
        <f>IF(AW45&lt;&gt;0,(1000-(AV45+U45)/2)/AW45*AP45,0)</f>
        <v>2.2141196732179176</v>
      </c>
      <c r="BA45">
        <f>U45*AA45/1000</f>
        <v>3.4990604384847686</v>
      </c>
      <c r="BB45">
        <f>(AY45-BA45)</f>
        <v>1.0157428164418079</v>
      </c>
      <c r="BC45">
        <f>1/(1.6/F45+1.37/N45)</f>
        <v>1.4949898008321589</v>
      </c>
      <c r="BD45">
        <f>G45*AA45*0.001</f>
        <v>34.295157752607068</v>
      </c>
      <c r="BE45">
        <f>G45/S45</f>
        <v>0.98552421169594651</v>
      </c>
      <c r="BF45">
        <f>(1-AP45*AA45/AU45/F45)*100</f>
        <v>89.918196590311382</v>
      </c>
      <c r="BG45">
        <f>(S45-E45/(N45/1.35))</f>
        <v>392.27471467850791</v>
      </c>
      <c r="BH45">
        <f>E45*BF45/100/BG45</f>
        <v>-8.7628072106076124E-4</v>
      </c>
    </row>
    <row r="46" spans="1:60" x14ac:dyDescent="0.35">
      <c r="A46" s="1" t="s">
        <v>0</v>
      </c>
      <c r="B46" s="1" t="s">
        <v>3732</v>
      </c>
      <c r="K46" s="1">
        <v>2.72</v>
      </c>
    </row>
    <row r="47" spans="1:60" x14ac:dyDescent="0.35">
      <c r="A47" s="1" t="s">
        <v>0</v>
      </c>
      <c r="B47" s="1" t="s">
        <v>3731</v>
      </c>
      <c r="K47" s="1">
        <v>2.72</v>
      </c>
    </row>
    <row r="48" spans="1:60" x14ac:dyDescent="0.35">
      <c r="A48" s="1">
        <v>11</v>
      </c>
      <c r="B48" s="1" t="s">
        <v>3730</v>
      </c>
      <c r="C48" s="1">
        <v>2452.5000009723008</v>
      </c>
      <c r="D48" s="1">
        <v>0</v>
      </c>
      <c r="E48">
        <f>(R48-S48*(1000-T48)/(1000-U48))*AO48</f>
        <v>1.5825890427666005E-2</v>
      </c>
      <c r="F48">
        <f>IF(AZ48&lt;&gt;0,1/(1/AZ48-1/N48),0)</f>
        <v>5.6346567373051615</v>
      </c>
      <c r="G48">
        <f>((BC48-AP48/2)*S48-E48)/(BC48+AP48/2)</f>
        <v>386.06085800633053</v>
      </c>
      <c r="H48">
        <f>AP48*1000</f>
        <v>23.909855913279351</v>
      </c>
      <c r="I48">
        <f>(AU48-BA48)</f>
        <v>0.83270509476893428</v>
      </c>
      <c r="J48">
        <f>(P48+AT48*D48)</f>
        <v>30.700464248657227</v>
      </c>
      <c r="K48" s="1"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31.675006866455078</v>
      </c>
      <c r="P48" s="1">
        <v>30.700464248657227</v>
      </c>
      <c r="Q48" s="1">
        <v>31.740165710449219</v>
      </c>
      <c r="R48" s="1">
        <v>400.18246459960938</v>
      </c>
      <c r="S48" s="1">
        <v>391.68658447265625</v>
      </c>
      <c r="T48" s="1">
        <v>19.820089340209961</v>
      </c>
      <c r="U48" s="1">
        <v>40.594963073730469</v>
      </c>
      <c r="V48" s="1">
        <v>37.516124725341797</v>
      </c>
      <c r="W48" s="1">
        <v>76.839500427246094</v>
      </c>
      <c r="X48" s="1">
        <v>300.33743286132813</v>
      </c>
      <c r="Y48" s="1">
        <v>1599.277099609375</v>
      </c>
      <c r="Z48" s="1">
        <v>3.544248640537262E-2</v>
      </c>
      <c r="AA48" s="1">
        <v>88.735023498535156</v>
      </c>
      <c r="AB48" s="1">
        <v>47.835575103759766</v>
      </c>
      <c r="AC48" s="1">
        <v>1.1019014120101929</v>
      </c>
      <c r="AD48" s="1">
        <v>4.9745138734579086E-2</v>
      </c>
      <c r="AE48" s="1">
        <v>6.2122871167957783E-3</v>
      </c>
      <c r="AF48" s="1">
        <v>3.3636577427387238E-2</v>
      </c>
      <c r="AG48" s="1">
        <v>2.4638155475258827E-2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1.1041817384607651</v>
      </c>
      <c r="AP48">
        <f>(U48-T48)/(1000-U48)*AO48</f>
        <v>2.3909855913279352E-2</v>
      </c>
      <c r="AQ48">
        <f>(P48+273.15)</f>
        <v>303.8504642486572</v>
      </c>
      <c r="AR48">
        <f>(O48+273.15)</f>
        <v>304.82500686645506</v>
      </c>
      <c r="AS48">
        <f>(Y48*AK48+Z48*AL48)*AM48</f>
        <v>255.88433021803939</v>
      </c>
      <c r="AT48">
        <f>((AS48+0.00000010773*(AR48^4-AQ48^4))-AP48*44100)/(L48*0.92*2*29.3+0.00000043092*AQ48^3)</f>
        <v>-6.171684947223766</v>
      </c>
      <c r="AU48">
        <f>0.61365*EXP(17.502*J48/(240.97+J48))</f>
        <v>4.4349000970385744</v>
      </c>
      <c r="AV48">
        <f>AU48*1000/AA48</f>
        <v>49.97913926412366</v>
      </c>
      <c r="AW48">
        <f>(AV48-U48)</f>
        <v>9.3841761903931911</v>
      </c>
      <c r="AX48">
        <f>IF(D48,P48,(O48+P48)/2)</f>
        <v>31.187735557556152</v>
      </c>
      <c r="AY48">
        <f>0.61365*EXP(17.502*AX48/(240.97+AX48))</f>
        <v>4.5598948270096615</v>
      </c>
      <c r="AZ48">
        <f>IF(AW48&lt;&gt;0,(1000-(AV48+U48)/2)/AW48*AP48,0)</f>
        <v>2.4325043117222802</v>
      </c>
      <c r="BA48">
        <f>U48*AA48/1000</f>
        <v>3.6021950022696401</v>
      </c>
      <c r="BB48">
        <f>(AY48-BA48)</f>
        <v>0.95769982474002147</v>
      </c>
      <c r="BC48">
        <f>1/(1.6/F48+1.37/N48)</f>
        <v>1.6555622797295069</v>
      </c>
      <c r="BD48">
        <f>G48*AA48*0.001</f>
        <v>34.257119307056385</v>
      </c>
      <c r="BE48">
        <f>G48/S48</f>
        <v>0.98563717347148905</v>
      </c>
      <c r="BF48">
        <f>(1-AP48*AA48/AU48/F48)*100</f>
        <v>91.509745229953054</v>
      </c>
      <c r="BG48">
        <f>(S48-E48/(N48/1.35))</f>
        <v>391.6815930672949</v>
      </c>
      <c r="BH48">
        <f>E48*BF48/100/BG48</f>
        <v>3.6974502419980953E-5</v>
      </c>
    </row>
    <row r="49" spans="1:60" x14ac:dyDescent="0.35">
      <c r="A49" s="1" t="s">
        <v>0</v>
      </c>
      <c r="B49" s="1" t="s">
        <v>3729</v>
      </c>
      <c r="K49" s="1">
        <v>2.72</v>
      </c>
    </row>
    <row r="50" spans="1:60" x14ac:dyDescent="0.35">
      <c r="A50" s="1" t="s">
        <v>0</v>
      </c>
      <c r="B50" s="1" t="s">
        <v>3724</v>
      </c>
      <c r="K50" s="1">
        <v>2.72</v>
      </c>
    </row>
    <row r="51" spans="1:60" x14ac:dyDescent="0.35">
      <c r="A51" s="1">
        <v>12</v>
      </c>
      <c r="B51" s="1" t="s">
        <v>3728</v>
      </c>
      <c r="C51" s="1">
        <v>2660.500000949949</v>
      </c>
      <c r="D51" s="1">
        <v>0</v>
      </c>
      <c r="E51">
        <f>(R51-S51*(1000-T51)/(1000-U51))*AO51</f>
        <v>0.40924410508864584</v>
      </c>
      <c r="F51">
        <f>IF(AZ51&lt;&gt;0,1/(1/AZ51-1/N51),0)</f>
        <v>7.4895109783937777</v>
      </c>
      <c r="G51">
        <f>((BC51-AP51/2)*S51-E51)/(BC51+AP51/2)</f>
        <v>385.37527818297826</v>
      </c>
      <c r="H51">
        <f>AP51*1000</f>
        <v>25.251674008033387</v>
      </c>
      <c r="I51">
        <f>(AU51-BA51)</f>
        <v>0.78449660318235459</v>
      </c>
      <c r="J51">
        <f>(P51+AT51*D51)</f>
        <v>30.98948860168457</v>
      </c>
      <c r="K51" s="1"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31.804359436035156</v>
      </c>
      <c r="P51" s="1">
        <v>30.98948860168457</v>
      </c>
      <c r="Q51" s="1">
        <v>31.838607788085938</v>
      </c>
      <c r="R51" s="1">
        <v>400.13302612304688</v>
      </c>
      <c r="S51" s="1">
        <v>390.82403564453125</v>
      </c>
      <c r="T51" s="1">
        <v>20.059377670288086</v>
      </c>
      <c r="U51" s="1">
        <v>41.969993591308594</v>
      </c>
      <c r="V51" s="1">
        <v>37.691261291503906</v>
      </c>
      <c r="W51" s="1">
        <v>78.860969543457031</v>
      </c>
      <c r="X51" s="1">
        <v>300.31954956054688</v>
      </c>
      <c r="Y51" s="1">
        <v>1999.480224609375</v>
      </c>
      <c r="Z51" s="1">
        <v>0.23094990849494934</v>
      </c>
      <c r="AA51" s="1">
        <v>88.73431396484375</v>
      </c>
      <c r="AB51" s="1">
        <v>47.894306182861328</v>
      </c>
      <c r="AC51" s="1">
        <v>1.0929362773895264</v>
      </c>
      <c r="AD51" s="1">
        <v>8.191312849521637E-2</v>
      </c>
      <c r="AE51" s="1">
        <v>5.972652230411768E-3</v>
      </c>
      <c r="AF51" s="1">
        <v>5.6646306067705154E-2</v>
      </c>
      <c r="AG51" s="1">
        <v>2.6395402848720551E-2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1.1041159910314222</v>
      </c>
      <c r="AP51">
        <f>(U51-T51)/(1000-U51)*AO51</f>
        <v>2.5251674008033388E-2</v>
      </c>
      <c r="AQ51">
        <f>(P51+273.15)</f>
        <v>304.13948860168455</v>
      </c>
      <c r="AR51">
        <f>(O51+273.15)</f>
        <v>304.95435943603513</v>
      </c>
      <c r="AS51">
        <f>(Y51*AK51+Z51*AL51)*AM51</f>
        <v>319.91682878680149</v>
      </c>
      <c r="AT51">
        <f>((AS51+0.00000010773*(AR51^4-AQ51^4))-AP51*44100)/(L51*0.92*2*29.3+0.00000043092*AQ51^3)</f>
        <v>-6.1469616491080785</v>
      </c>
      <c r="AU51">
        <f>0.61365*EXP(17.502*J51/(240.97+J51))</f>
        <v>4.5086751916160113</v>
      </c>
      <c r="AV51">
        <f>AU51*1000/AA51</f>
        <v>50.810954524338058</v>
      </c>
      <c r="AW51">
        <f>(AV51-U51)</f>
        <v>8.8409609330294643</v>
      </c>
      <c r="AX51">
        <f>IF(D51,P51,(O51+P51)/2)</f>
        <v>31.396924018859863</v>
      </c>
      <c r="AY51">
        <f>0.61365*EXP(17.502*AX51/(240.97+AX51))</f>
        <v>4.6144901160969027</v>
      </c>
      <c r="AZ51">
        <f>IF(AW51&lt;&gt;0,(1000-(AV51+U51)/2)/AW51*AP51,0)</f>
        <v>2.7237126215640584</v>
      </c>
      <c r="BA51">
        <f>U51*AA51/1000</f>
        <v>3.7241785884336567</v>
      </c>
      <c r="BB51">
        <f>(AY51-BA51)</f>
        <v>0.89031152766324606</v>
      </c>
      <c r="BC51">
        <f>1/(1.6/F51+1.37/N51)</f>
        <v>1.8737134468074577</v>
      </c>
      <c r="BD51">
        <f>G51*AA51*0.001</f>
        <v>34.196010928577394</v>
      </c>
      <c r="BE51">
        <f>G51/S51</f>
        <v>0.98605828463807987</v>
      </c>
      <c r="BF51">
        <f>(1-AP51*AA51/AU51/F51)*100</f>
        <v>93.364412829390048</v>
      </c>
      <c r="BG51">
        <f>(S51-E51/(N51/1.35))</f>
        <v>390.6949621349184</v>
      </c>
      <c r="BH51">
        <f>E51*BF51/100/BG51</f>
        <v>9.7797103312266391E-4</v>
      </c>
    </row>
    <row r="52" spans="1:60" x14ac:dyDescent="0.35">
      <c r="A52" s="1" t="s">
        <v>0</v>
      </c>
      <c r="B52" s="1" t="s">
        <v>3727</v>
      </c>
      <c r="K52" s="1">
        <v>2.7009600000000002</v>
      </c>
    </row>
    <row r="53" spans="1:60" x14ac:dyDescent="0.35">
      <c r="A53" s="1" t="s">
        <v>0</v>
      </c>
      <c r="B53" s="1" t="s">
        <v>3726</v>
      </c>
    </row>
    <row r="54" spans="1:60" x14ac:dyDescent="0.35">
      <c r="A54" s="1" t="s">
        <v>0</v>
      </c>
      <c r="B54" s="1" t="s">
        <v>3725</v>
      </c>
    </row>
    <row r="55" spans="1:60" x14ac:dyDescent="0.35">
      <c r="A55" s="1" t="s">
        <v>0</v>
      </c>
      <c r="B55" s="1" t="s">
        <v>3724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B393F7-7032-4484-A83F-6C944C4007A9}">
  <dimension ref="A1:BH55"/>
  <sheetViews>
    <sheetView zoomScale="46" workbookViewId="0">
      <selection activeCell="K18" sqref="K18:K51"/>
    </sheetView>
  </sheetViews>
  <sheetFormatPr defaultRowHeight="14.5" x14ac:dyDescent="0.35"/>
  <sheetData>
    <row r="1" spans="1:60" x14ac:dyDescent="0.35">
      <c r="A1" s="1" t="s">
        <v>398</v>
      </c>
    </row>
    <row r="2" spans="1:60" x14ac:dyDescent="0.35">
      <c r="A2" s="1" t="s">
        <v>3723</v>
      </c>
    </row>
    <row r="3" spans="1:60" x14ac:dyDescent="0.35">
      <c r="A3" s="1" t="s">
        <v>69</v>
      </c>
      <c r="B3" s="1" t="s">
        <v>396</v>
      </c>
    </row>
    <row r="4" spans="1:60" x14ac:dyDescent="0.35">
      <c r="A4" s="1" t="s">
        <v>67</v>
      </c>
      <c r="B4" s="1" t="s">
        <v>66</v>
      </c>
      <c r="C4" s="1">
        <v>1</v>
      </c>
      <c r="D4" s="1">
        <v>0.15999999642372131</v>
      </c>
    </row>
    <row r="5" spans="1:60" x14ac:dyDescent="0.35">
      <c r="A5" s="1" t="s">
        <v>65</v>
      </c>
      <c r="B5" s="1">
        <v>4</v>
      </c>
    </row>
    <row r="6" spans="1:60" x14ac:dyDescent="0.35">
      <c r="A6" s="1" t="s">
        <v>64</v>
      </c>
      <c r="B6" s="1" t="s">
        <v>395</v>
      </c>
    </row>
    <row r="7" spans="1:60" x14ac:dyDescent="0.35">
      <c r="A7" s="1" t="s">
        <v>0</v>
      </c>
      <c r="B7" s="1" t="s">
        <v>62</v>
      </c>
    </row>
    <row r="9" spans="1:60" x14ac:dyDescent="0.35">
      <c r="A9" s="1" t="s">
        <v>61</v>
      </c>
      <c r="B9" s="1" t="s">
        <v>60</v>
      </c>
      <c r="C9" s="1" t="s">
        <v>59</v>
      </c>
      <c r="D9" s="1" t="s">
        <v>58</v>
      </c>
      <c r="E9" s="1" t="s">
        <v>57</v>
      </c>
      <c r="F9" s="1" t="s">
        <v>56</v>
      </c>
      <c r="G9" s="1" t="s">
        <v>55</v>
      </c>
      <c r="H9" s="1" t="s">
        <v>54</v>
      </c>
      <c r="I9" s="1" t="s">
        <v>53</v>
      </c>
      <c r="J9" s="1" t="s">
        <v>52</v>
      </c>
      <c r="K9" s="1" t="s">
        <v>51</v>
      </c>
      <c r="L9" s="1" t="s">
        <v>50</v>
      </c>
      <c r="M9" s="1" t="s">
        <v>49</v>
      </c>
      <c r="N9" s="1" t="s">
        <v>48</v>
      </c>
      <c r="O9" s="1" t="s">
        <v>47</v>
      </c>
      <c r="P9" s="1" t="s">
        <v>46</v>
      </c>
      <c r="Q9" s="1" t="s">
        <v>45</v>
      </c>
      <c r="R9" s="1" t="s">
        <v>44</v>
      </c>
      <c r="S9" s="1" t="s">
        <v>43</v>
      </c>
      <c r="T9" s="1" t="s">
        <v>42</v>
      </c>
      <c r="U9" s="1" t="s">
        <v>41</v>
      </c>
      <c r="V9" s="1" t="s">
        <v>40</v>
      </c>
      <c r="W9" s="1" t="s">
        <v>39</v>
      </c>
      <c r="X9" s="1" t="s">
        <v>38</v>
      </c>
      <c r="Y9" s="1" t="s">
        <v>37</v>
      </c>
      <c r="Z9" s="1" t="s">
        <v>36</v>
      </c>
      <c r="AA9" s="1" t="s">
        <v>35</v>
      </c>
      <c r="AB9" s="1" t="s">
        <v>34</v>
      </c>
      <c r="AC9" s="1" t="s">
        <v>33</v>
      </c>
      <c r="AD9" s="1" t="s">
        <v>394</v>
      </c>
      <c r="AE9" s="1" t="s">
        <v>393</v>
      </c>
      <c r="AF9" s="1" t="s">
        <v>392</v>
      </c>
      <c r="AG9" s="1" t="s">
        <v>391</v>
      </c>
      <c r="AH9" s="1" t="s">
        <v>32</v>
      </c>
      <c r="AI9" s="1" t="s">
        <v>31</v>
      </c>
      <c r="AJ9" s="1" t="s">
        <v>30</v>
      </c>
      <c r="AK9" s="1" t="s">
        <v>29</v>
      </c>
      <c r="AL9" s="1" t="s">
        <v>28</v>
      </c>
      <c r="AM9" s="1" t="s">
        <v>27</v>
      </c>
      <c r="AN9" s="1" t="s">
        <v>26</v>
      </c>
      <c r="AO9" s="1" t="s">
        <v>25</v>
      </c>
      <c r="AP9" s="1" t="s">
        <v>24</v>
      </c>
      <c r="AQ9" s="1" t="s">
        <v>23</v>
      </c>
      <c r="AR9" s="1" t="s">
        <v>22</v>
      </c>
      <c r="AS9" s="1" t="s">
        <v>21</v>
      </c>
      <c r="AT9" s="1" t="s">
        <v>20</v>
      </c>
      <c r="AU9" s="1" t="s">
        <v>19</v>
      </c>
      <c r="AV9" s="1" t="s">
        <v>18</v>
      </c>
      <c r="AW9" s="1" t="s">
        <v>17</v>
      </c>
      <c r="AX9" s="1" t="s">
        <v>16</v>
      </c>
      <c r="AY9" s="1" t="s">
        <v>15</v>
      </c>
      <c r="AZ9" s="1" t="s">
        <v>14</v>
      </c>
      <c r="BA9" s="1" t="s">
        <v>13</v>
      </c>
      <c r="BB9" s="1" t="s">
        <v>12</v>
      </c>
      <c r="BC9" s="1" t="s">
        <v>11</v>
      </c>
      <c r="BD9" s="1" t="s">
        <v>10</v>
      </c>
      <c r="BE9" s="1" t="s">
        <v>9</v>
      </c>
      <c r="BF9" s="1" t="s">
        <v>8</v>
      </c>
      <c r="BG9" s="1" t="s">
        <v>7</v>
      </c>
      <c r="BH9" s="1" t="s">
        <v>6</v>
      </c>
    </row>
    <row r="10" spans="1:60" x14ac:dyDescent="0.35">
      <c r="A10" s="1" t="s">
        <v>5</v>
      </c>
      <c r="B10" s="1" t="s">
        <v>5</v>
      </c>
      <c r="C10" s="1" t="s">
        <v>5</v>
      </c>
      <c r="D10" s="1" t="s">
        <v>5</v>
      </c>
      <c r="E10" s="1" t="s">
        <v>4</v>
      </c>
      <c r="F10" s="1" t="s">
        <v>4</v>
      </c>
      <c r="G10" s="1" t="s">
        <v>4</v>
      </c>
      <c r="H10" s="1" t="s">
        <v>4</v>
      </c>
      <c r="I10" s="1" t="s">
        <v>4</v>
      </c>
      <c r="J10" s="1" t="s">
        <v>4</v>
      </c>
      <c r="K10" s="1" t="s">
        <v>5</v>
      </c>
      <c r="L10" s="1" t="s">
        <v>4</v>
      </c>
      <c r="M10" s="1" t="s">
        <v>5</v>
      </c>
      <c r="N10" s="1" t="s">
        <v>4</v>
      </c>
      <c r="O10" s="1" t="s">
        <v>5</v>
      </c>
      <c r="P10" s="1" t="s">
        <v>5</v>
      </c>
      <c r="Q10" s="1" t="s">
        <v>5</v>
      </c>
      <c r="R10" s="1" t="s">
        <v>5</v>
      </c>
      <c r="S10" s="1" t="s">
        <v>5</v>
      </c>
      <c r="T10" s="1" t="s">
        <v>5</v>
      </c>
      <c r="U10" s="1" t="s">
        <v>5</v>
      </c>
      <c r="V10" s="1" t="s">
        <v>5</v>
      </c>
      <c r="W10" s="1" t="s">
        <v>5</v>
      </c>
      <c r="X10" s="1" t="s">
        <v>5</v>
      </c>
      <c r="Y10" s="1" t="s">
        <v>5</v>
      </c>
      <c r="Z10" s="1" t="s">
        <v>5</v>
      </c>
      <c r="AA10" s="1" t="s">
        <v>5</v>
      </c>
      <c r="AB10" s="1" t="s">
        <v>5</v>
      </c>
      <c r="AC10" s="1" t="s">
        <v>5</v>
      </c>
      <c r="AD10" s="1" t="s">
        <v>5</v>
      </c>
      <c r="AE10" s="1" t="s">
        <v>5</v>
      </c>
      <c r="AF10" s="1" t="s">
        <v>5</v>
      </c>
      <c r="AG10" s="1" t="s">
        <v>5</v>
      </c>
      <c r="AH10" s="1" t="s">
        <v>5</v>
      </c>
      <c r="AI10" s="1" t="s">
        <v>5</v>
      </c>
      <c r="AJ10" s="1" t="s">
        <v>5</v>
      </c>
      <c r="AK10" s="1" t="s">
        <v>5</v>
      </c>
      <c r="AL10" s="1" t="s">
        <v>5</v>
      </c>
      <c r="AM10" s="1" t="s">
        <v>5</v>
      </c>
      <c r="AN10" s="1" t="s">
        <v>5</v>
      </c>
      <c r="AO10" s="1" t="s">
        <v>4</v>
      </c>
      <c r="AP10" s="1" t="s">
        <v>4</v>
      </c>
      <c r="AQ10" s="1" t="s">
        <v>4</v>
      </c>
      <c r="AR10" s="1" t="s">
        <v>4</v>
      </c>
      <c r="AS10" s="1" t="s">
        <v>4</v>
      </c>
      <c r="AT10" s="1" t="s">
        <v>4</v>
      </c>
      <c r="AU10" s="1" t="s">
        <v>4</v>
      </c>
      <c r="AV10" s="1" t="s">
        <v>4</v>
      </c>
      <c r="AW10" s="1" t="s">
        <v>4</v>
      </c>
      <c r="AX10" s="1" t="s">
        <v>4</v>
      </c>
      <c r="AY10" s="1" t="s">
        <v>4</v>
      </c>
      <c r="AZ10" s="1" t="s">
        <v>4</v>
      </c>
      <c r="BA10" s="1" t="s">
        <v>4</v>
      </c>
      <c r="BB10" s="1" t="s">
        <v>4</v>
      </c>
      <c r="BC10" s="1" t="s">
        <v>4</v>
      </c>
      <c r="BD10" s="1" t="s">
        <v>4</v>
      </c>
      <c r="BE10" s="1" t="s">
        <v>4</v>
      </c>
      <c r="BF10" s="1" t="s">
        <v>4</v>
      </c>
      <c r="BG10" s="1" t="s">
        <v>4</v>
      </c>
      <c r="BH10" s="1" t="s">
        <v>4</v>
      </c>
    </row>
    <row r="11" spans="1:60" x14ac:dyDescent="0.35">
      <c r="A11" s="1" t="s">
        <v>0</v>
      </c>
      <c r="B11" s="1" t="s">
        <v>3722</v>
      </c>
    </row>
    <row r="12" spans="1:60" x14ac:dyDescent="0.35">
      <c r="A12" s="1" t="s">
        <v>0</v>
      </c>
      <c r="B12" s="1" t="s">
        <v>3721</v>
      </c>
    </row>
    <row r="13" spans="1:60" x14ac:dyDescent="0.35">
      <c r="A13" s="1" t="s">
        <v>0</v>
      </c>
      <c r="B13" s="1" t="s">
        <v>3720</v>
      </c>
    </row>
    <row r="14" spans="1:60" x14ac:dyDescent="0.35">
      <c r="A14" s="1" t="s">
        <v>0</v>
      </c>
      <c r="B14" s="1" t="s">
        <v>3719</v>
      </c>
    </row>
    <row r="15" spans="1:60" x14ac:dyDescent="0.35">
      <c r="A15" s="1" t="s">
        <v>0</v>
      </c>
      <c r="B15" s="1" t="s">
        <v>3718</v>
      </c>
    </row>
    <row r="16" spans="1:60" x14ac:dyDescent="0.35">
      <c r="A16" s="1" t="s">
        <v>0</v>
      </c>
      <c r="B16" s="1" t="s">
        <v>3717</v>
      </c>
    </row>
    <row r="17" spans="1:60" x14ac:dyDescent="0.35">
      <c r="A17" s="1" t="s">
        <v>0</v>
      </c>
      <c r="B17" s="1" t="s">
        <v>3716</v>
      </c>
    </row>
    <row r="18" spans="1:60" x14ac:dyDescent="0.35">
      <c r="A18" s="1">
        <v>1</v>
      </c>
      <c r="B18" s="1" t="s">
        <v>3715</v>
      </c>
      <c r="C18" s="1">
        <v>326.00000259280205</v>
      </c>
      <c r="D18" s="1">
        <v>0</v>
      </c>
      <c r="E18">
        <f>(R18-S18*(1000-T18)/(1000-U18))*AO18</f>
        <v>-8.6202646440540605</v>
      </c>
      <c r="F18">
        <f>IF(AZ18&lt;&gt;0,1/(1/AZ18-1/N18),0)</f>
        <v>0.98596262508412347</v>
      </c>
      <c r="G18">
        <f>((BC18-AP18/2)*S18-E18)/(BC18+AP18/2)</f>
        <v>398.57112562738507</v>
      </c>
      <c r="H18">
        <f>AP18*1000</f>
        <v>22.888755620961067</v>
      </c>
      <c r="I18">
        <f>(AU18-BA18)</f>
        <v>2.3971422377215141</v>
      </c>
      <c r="J18">
        <f>(P18+AT18*D18)</f>
        <v>36.091537475585938</v>
      </c>
      <c r="K18" s="1"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31.928533554077148</v>
      </c>
      <c r="P18" s="1">
        <v>36.091537475585938</v>
      </c>
      <c r="Q18" s="1">
        <v>32.006885528564453</v>
      </c>
      <c r="R18" s="1">
        <v>400.04547119140625</v>
      </c>
      <c r="S18" s="1">
        <v>399.56967163085938</v>
      </c>
      <c r="T18" s="1">
        <v>20.70622444152832</v>
      </c>
      <c r="U18" s="1">
        <v>40.593208312988281</v>
      </c>
      <c r="V18" s="1">
        <v>38.631126403808594</v>
      </c>
      <c r="W18" s="1">
        <v>75.733818054199219</v>
      </c>
      <c r="X18" s="1">
        <v>300.34814453125</v>
      </c>
      <c r="Y18" s="1">
        <v>0.18925228714942932</v>
      </c>
      <c r="Z18" s="1">
        <v>1.1432806495577097E-3</v>
      </c>
      <c r="AA18" s="1">
        <v>88.727897644042969</v>
      </c>
      <c r="AB18" s="1">
        <v>48.127220153808594</v>
      </c>
      <c r="AC18" s="1">
        <v>1.1094533205032349</v>
      </c>
      <c r="AD18" s="1">
        <v>3.8827016949653625E-2</v>
      </c>
      <c r="AE18" s="1">
        <v>1.0814102366566658E-2</v>
      </c>
      <c r="AF18" s="1">
        <v>9.268689900636673E-2</v>
      </c>
      <c r="AG18" s="1">
        <v>2.2195255383849144E-2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1.1042211196001837</v>
      </c>
      <c r="AP18">
        <f>(U18-T18)/(1000-U18)*AO18</f>
        <v>2.2888755620961067E-2</v>
      </c>
      <c r="AQ18">
        <f>(P18+273.15)</f>
        <v>309.24153747558591</v>
      </c>
      <c r="AR18">
        <f>(O18+273.15)</f>
        <v>305.07853355407713</v>
      </c>
      <c r="AS18">
        <f>(Y18*AK18+Z18*AL18)*AM18</f>
        <v>3.028036526708977E-2</v>
      </c>
      <c r="AT18">
        <f>((AS18+0.00000010773*(AR18^4-AQ18^4))-AP18*44100)/(L18*0.92*2*29.3+0.00000043092*AQ18^3)</f>
        <v>-8.2837608873688726</v>
      </c>
      <c r="AU18">
        <f>0.61365*EXP(17.502*J18/(240.97+J18))</f>
        <v>5.9988922699596525</v>
      </c>
      <c r="AV18">
        <f>AU18*1000/AA18</f>
        <v>67.609989972104415</v>
      </c>
      <c r="AW18">
        <f>(AV18-U18)</f>
        <v>27.016781659116134</v>
      </c>
      <c r="AX18">
        <f>IF(D18,P18,(O18+P18)/2)</f>
        <v>34.010035514831543</v>
      </c>
      <c r="AY18">
        <f>0.61365*EXP(17.502*AX18/(240.97+AX18))</f>
        <v>5.3460017162962092</v>
      </c>
      <c r="AZ18">
        <f>IF(AW18&lt;&gt;0,(1000-(AV18+U18)/2)/AW18*AP18,0)</f>
        <v>0.80136996377504244</v>
      </c>
      <c r="BA18">
        <f>U18*AA18/1000</f>
        <v>3.6017500322381384</v>
      </c>
      <c r="BB18">
        <f>(AY18-BA18)</f>
        <v>1.7442516840580709</v>
      </c>
      <c r="BC18">
        <f>1/(1.6/F18+1.37/N18)</f>
        <v>0.51470857020027705</v>
      </c>
      <c r="BD18">
        <f>G18*AA18*0.001</f>
        <v>35.364378038537616</v>
      </c>
      <c r="BE18">
        <f>G18/S18</f>
        <v>0.99750094645722565</v>
      </c>
      <c r="BF18">
        <f>(1-AP18*AA18/AU18/F18)*100</f>
        <v>65.663908442924139</v>
      </c>
      <c r="BG18">
        <f>(S18-E18/(N18/1.35))</f>
        <v>402.2884592628979</v>
      </c>
      <c r="BH18">
        <f>E18*BF18/100/BG18</f>
        <v>-1.4070507251887911E-2</v>
      </c>
    </row>
    <row r="19" spans="1:60" x14ac:dyDescent="0.35">
      <c r="A19" s="1" t="s">
        <v>0</v>
      </c>
      <c r="B19" s="1" t="s">
        <v>3714</v>
      </c>
      <c r="K19" s="1">
        <v>2.72</v>
      </c>
    </row>
    <row r="20" spans="1:60" x14ac:dyDescent="0.35">
      <c r="A20" s="1" t="s">
        <v>0</v>
      </c>
      <c r="B20" s="1" t="s">
        <v>3713</v>
      </c>
      <c r="K20" s="1">
        <v>2.72</v>
      </c>
    </row>
    <row r="21" spans="1:60" x14ac:dyDescent="0.35">
      <c r="A21" s="1">
        <v>2</v>
      </c>
      <c r="B21" s="1" t="s">
        <v>3712</v>
      </c>
      <c r="C21" s="1">
        <v>532.50000260397792</v>
      </c>
      <c r="D21" s="1">
        <v>0</v>
      </c>
      <c r="E21">
        <f>(R21-S21*(1000-T21)/(1000-U21))*AO21</f>
        <v>-7.2781085497377971</v>
      </c>
      <c r="F21">
        <f>IF(AZ21&lt;&gt;0,1/(1/AZ21-1/N21),0)</f>
        <v>2.6863369316870098E-2</v>
      </c>
      <c r="G21">
        <f>((BC21-AP21/2)*S21-E21)/(BC21+AP21/2)</f>
        <v>344.11178029985871</v>
      </c>
      <c r="H21">
        <f>AP21*1000</f>
        <v>22.048197782804102</v>
      </c>
      <c r="I21">
        <f>(AU21-BA21)</f>
        <v>49.782372367518597</v>
      </c>
      <c r="J21">
        <f>(P21+AT21*D21)</f>
        <v>82.531227111816406</v>
      </c>
      <c r="K21" s="1"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31.880220413208008</v>
      </c>
      <c r="P21" s="1">
        <v>82.531227111816406</v>
      </c>
      <c r="Q21" s="1">
        <v>32.007396697998047</v>
      </c>
      <c r="R21" s="1">
        <v>399.90921020507813</v>
      </c>
      <c r="S21" s="1">
        <v>398.54251098632813</v>
      </c>
      <c r="T21" s="1">
        <v>20.971281051635742</v>
      </c>
      <c r="U21" s="1">
        <v>40.138328552246094</v>
      </c>
      <c r="V21" s="1">
        <v>39.233253479003906</v>
      </c>
      <c r="W21" s="1">
        <v>75.091133117675781</v>
      </c>
      <c r="X21" s="1">
        <v>300.32772827148438</v>
      </c>
      <c r="Y21" s="1">
        <v>24.744192123413086</v>
      </c>
      <c r="Z21" s="1">
        <v>5.3734686225652695E-2</v>
      </c>
      <c r="AA21" s="1">
        <v>88.728813171386719</v>
      </c>
      <c r="AB21" s="1">
        <v>47.959709167480469</v>
      </c>
      <c r="AC21" s="1">
        <v>1.1353961229324341</v>
      </c>
      <c r="AD21" s="1">
        <v>3.1963542103767395E-2</v>
      </c>
      <c r="AE21" s="1">
        <v>1.6239868476986885E-2</v>
      </c>
      <c r="AF21" s="1">
        <v>7.0694640278816223E-2</v>
      </c>
      <c r="AG21" s="1">
        <v>7.2680180892348289E-3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1.1041460598216335</v>
      </c>
      <c r="AP21">
        <f>(U21-T21)/(1000-U21)*AO21</f>
        <v>2.2048197782804101E-2</v>
      </c>
      <c r="AQ21">
        <f>(P21+273.15)</f>
        <v>355.68122711181638</v>
      </c>
      <c r="AR21">
        <f>(O21+273.15)</f>
        <v>305.03022041320799</v>
      </c>
      <c r="AS21">
        <f>(Y21*AK21+Z21*AL21)*AM21</f>
        <v>3.9590706512539668</v>
      </c>
      <c r="AT21">
        <f>((AS21+0.00000010773*(AR21^4-AQ21^4))-AP21*44100)/(L21*0.92*2*29.3+0.00000043092*AQ21^3)</f>
        <v>-13.058512175435242</v>
      </c>
      <c r="AU21">
        <f>0.61365*EXP(17.502*J21/(240.97+J21))</f>
        <v>53.343798622642581</v>
      </c>
      <c r="AV21">
        <f>AU21*1000/AA21</f>
        <v>601.20040735363852</v>
      </c>
      <c r="AW21">
        <f>(AV21-U21)</f>
        <v>561.06207880139243</v>
      </c>
      <c r="AX21">
        <f>IF(D21,P21,(O21+P21)/2)</f>
        <v>57.205723762512207</v>
      </c>
      <c r="AY21">
        <f>0.61365*EXP(17.502*AX21/(240.97+AX21))</f>
        <v>17.627671239341755</v>
      </c>
      <c r="AZ21">
        <f>IF(AW21&lt;&gt;0,(1000-(AV21+U21)/2)/AW21*AP21,0)</f>
        <v>2.6695826899028115E-2</v>
      </c>
      <c r="BA21">
        <f>U21*AA21/1000</f>
        <v>3.5614262551239806</v>
      </c>
      <c r="BB21">
        <f>(AY21-BA21)</f>
        <v>14.066244984217775</v>
      </c>
      <c r="BC21">
        <f>1/(1.6/F21+1.37/N21)</f>
        <v>1.6699863993396475E-2</v>
      </c>
      <c r="BD21">
        <f>G21*AA21*0.001</f>
        <v>30.532629864299437</v>
      </c>
      <c r="BE21">
        <f>G21/S21</f>
        <v>0.86342553382382681</v>
      </c>
      <c r="BF21">
        <f>(1-AP21*AA21/AU21/F21)*100</f>
        <v>-36.519078173749179</v>
      </c>
      <c r="BG21">
        <f>(S21-E21/(N21/1.35))</f>
        <v>400.8379894114957</v>
      </c>
      <c r="BH21">
        <f>E21*BF21/100/BG21</f>
        <v>6.6308539137005318E-3</v>
      </c>
    </row>
    <row r="22" spans="1:60" x14ac:dyDescent="0.35">
      <c r="A22" s="1" t="s">
        <v>0</v>
      </c>
      <c r="B22" s="1" t="s">
        <v>3711</v>
      </c>
      <c r="K22" s="1">
        <v>2.72</v>
      </c>
    </row>
    <row r="23" spans="1:60" x14ac:dyDescent="0.35">
      <c r="A23" s="1" t="s">
        <v>0</v>
      </c>
      <c r="B23" s="1" t="s">
        <v>3710</v>
      </c>
      <c r="K23" s="1">
        <v>2.72</v>
      </c>
    </row>
    <row r="24" spans="1:60" x14ac:dyDescent="0.35">
      <c r="A24" s="1">
        <v>3</v>
      </c>
      <c r="B24" s="1" t="s">
        <v>3709</v>
      </c>
      <c r="C24" s="1">
        <v>739.50000260397792</v>
      </c>
      <c r="D24" s="1">
        <v>0</v>
      </c>
      <c r="E24">
        <f>(R24-S24*(1000-T24)/(1000-U24))*AO24</f>
        <v>-6.4966751366510493</v>
      </c>
      <c r="F24">
        <f>IF(AZ24&lt;&gt;0,1/(1/AZ24-1/N24),0)</f>
        <v>2.5966148166667341E-2</v>
      </c>
      <c r="G24">
        <f>((BC24-AP24/2)*S24-E24)/(BC24+AP24/2)</f>
        <v>325.00901630072519</v>
      </c>
      <c r="H24">
        <f>AP24*1000</f>
        <v>21.233786372380596</v>
      </c>
      <c r="I24">
        <f>(AU24-BA24)</f>
        <v>49.672342302748625</v>
      </c>
      <c r="J24">
        <f>(P24+AT24*D24)</f>
        <v>82.459846496582031</v>
      </c>
      <c r="K24" s="1"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31.785011291503906</v>
      </c>
      <c r="P24" s="1">
        <v>82.459846496582031</v>
      </c>
      <c r="Q24" s="1">
        <v>31.936044692993164</v>
      </c>
      <c r="R24" s="1">
        <v>399.95361328125</v>
      </c>
      <c r="S24" s="1">
        <v>398.18023681640625</v>
      </c>
      <c r="T24" s="1">
        <v>21.182966232299805</v>
      </c>
      <c r="U24" s="1">
        <v>39.650165557861328</v>
      </c>
      <c r="V24" s="1">
        <v>39.8446044921875</v>
      </c>
      <c r="W24" s="1">
        <v>74.580924987792969</v>
      </c>
      <c r="X24" s="1">
        <v>300.3480224609375</v>
      </c>
      <c r="Y24" s="1">
        <v>51.022388458251953</v>
      </c>
      <c r="Z24" s="1">
        <v>2.0579341799020767E-2</v>
      </c>
      <c r="AA24" s="1">
        <v>88.730888366699219</v>
      </c>
      <c r="AB24" s="1">
        <v>47.950714111328125</v>
      </c>
      <c r="AC24" s="1">
        <v>1.1344441175460815</v>
      </c>
      <c r="AD24" s="1">
        <v>4.9911435693502426E-2</v>
      </c>
      <c r="AE24" s="1">
        <v>6.0128518380224705E-3</v>
      </c>
      <c r="AF24" s="1">
        <v>4.6561345458030701E-2</v>
      </c>
      <c r="AG24" s="1">
        <v>1.2781286612153053E-2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1.1042206708122699</v>
      </c>
      <c r="AP24">
        <f>(U24-T24)/(1000-U24)*AO24</f>
        <v>2.1233786372380596E-2</v>
      </c>
      <c r="AQ24">
        <f>(P24+273.15)</f>
        <v>355.60984649658201</v>
      </c>
      <c r="AR24">
        <f>(O24+273.15)</f>
        <v>304.93501129150388</v>
      </c>
      <c r="AS24">
        <f>(Y24*AK24+Z24*AL24)*AM24</f>
        <v>8.1635819708500321</v>
      </c>
      <c r="AT24">
        <f>((AS24+0.00000010773*(AR24^4-AQ24^4))-AP24*44100)/(L24*0.92*2*29.3+0.00000043092*AQ24^3)</f>
        <v>-12.760296093390698</v>
      </c>
      <c r="AU24">
        <f>0.61365*EXP(17.502*J24/(240.97+J24))</f>
        <v>53.190536716584361</v>
      </c>
      <c r="AV24">
        <f>AU24*1000/AA24</f>
        <v>599.45908009805089</v>
      </c>
      <c r="AW24">
        <f>(AV24-U24)</f>
        <v>559.80891454018956</v>
      </c>
      <c r="AX24">
        <f>IF(D24,P24,(O24+P24)/2)</f>
        <v>57.122428894042969</v>
      </c>
      <c r="AY24">
        <f>0.61365*EXP(17.502*AX24/(240.97+AX24))</f>
        <v>17.55813956647178</v>
      </c>
      <c r="AZ24">
        <f>IF(AW24&lt;&gt;0,(1000-(AV24+U24)/2)/AW24*AP24,0)</f>
        <v>2.5809577878574217E-2</v>
      </c>
      <c r="BA24">
        <f>U24*AA24/1000</f>
        <v>3.5181944138357357</v>
      </c>
      <c r="BB24">
        <f>(AY24-BA24)</f>
        <v>14.039945152636044</v>
      </c>
      <c r="BC24">
        <f>1/(1.6/F24+1.37/N24)</f>
        <v>1.6144980345668896E-2</v>
      </c>
      <c r="BD24">
        <f>G24*AA24*0.001</f>
        <v>28.838338743550377</v>
      </c>
      <c r="BE24">
        <f>G24/S24</f>
        <v>0.8162359309926801</v>
      </c>
      <c r="BF24">
        <f>(1-AP24*AA24/AU24/F24)*100</f>
        <v>-36.414447972104448</v>
      </c>
      <c r="BG24">
        <f>(S24-E24/(N24/1.35))</f>
        <v>400.22925511691545</v>
      </c>
      <c r="BH24">
        <f>E24*BF24/100/BG24</f>
        <v>5.9109331896824045E-3</v>
      </c>
    </row>
    <row r="25" spans="1:60" x14ac:dyDescent="0.35">
      <c r="A25" s="1" t="s">
        <v>0</v>
      </c>
      <c r="B25" s="1" t="s">
        <v>3708</v>
      </c>
      <c r="K25" s="1">
        <v>2.72</v>
      </c>
    </row>
    <row r="26" spans="1:60" x14ac:dyDescent="0.35">
      <c r="A26" s="1" t="s">
        <v>0</v>
      </c>
      <c r="B26" s="1" t="s">
        <v>3707</v>
      </c>
      <c r="K26" s="1">
        <v>2.72</v>
      </c>
    </row>
    <row r="27" spans="1:60" x14ac:dyDescent="0.35">
      <c r="A27" s="1">
        <v>4</v>
      </c>
      <c r="B27" s="1" t="s">
        <v>3706</v>
      </c>
      <c r="C27" s="1">
        <v>946.50000260397792</v>
      </c>
      <c r="D27" s="1">
        <v>0</v>
      </c>
      <c r="E27">
        <f>(R27-S27*(1000-T27)/(1000-U27))*AO27</f>
        <v>-5.462474827127032</v>
      </c>
      <c r="F27">
        <f>IF(AZ27&lt;&gt;0,1/(1/AZ27-1/N27),0)</f>
        <v>2.5561129303020288E-2</v>
      </c>
      <c r="G27">
        <f>((BC27-AP27/2)*S27-E27)/(BC27+AP27/2)</f>
        <v>290.58879943043115</v>
      </c>
      <c r="H27">
        <f>AP27*1000</f>
        <v>20.816895959605866</v>
      </c>
      <c r="I27">
        <f>(AU27-BA27)</f>
        <v>49.53393574658957</v>
      </c>
      <c r="J27">
        <f>(P27+AT27*D27)</f>
        <v>82.38800048828125</v>
      </c>
      <c r="K27" s="1"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31.70281982421875</v>
      </c>
      <c r="P27" s="1">
        <v>82.38800048828125</v>
      </c>
      <c r="Q27" s="1">
        <v>31.863227844238281</v>
      </c>
      <c r="R27" s="1">
        <v>400.0784912109375</v>
      </c>
      <c r="S27" s="1">
        <v>397.53076171875</v>
      </c>
      <c r="T27" s="1">
        <v>21.365133285522461</v>
      </c>
      <c r="U27" s="1">
        <v>39.475460052490234</v>
      </c>
      <c r="V27" s="1">
        <v>40.375274658203125</v>
      </c>
      <c r="W27" s="1">
        <v>74.599700927734375</v>
      </c>
      <c r="X27" s="1">
        <v>300.30810546875</v>
      </c>
      <c r="Y27" s="1">
        <v>101.30318450927734</v>
      </c>
      <c r="Z27" s="1">
        <v>1.4863221906125546E-2</v>
      </c>
      <c r="AA27" s="1">
        <v>88.731491088867188</v>
      </c>
      <c r="AB27" s="1">
        <v>47.981769561767578</v>
      </c>
      <c r="AC27" s="1">
        <v>1.1326862573623657</v>
      </c>
      <c r="AD27" s="1">
        <v>3.1401928514242172E-2</v>
      </c>
      <c r="AE27" s="1">
        <v>6.2884334474802017E-3</v>
      </c>
      <c r="AF27" s="1">
        <v>4.5380618423223495E-2</v>
      </c>
      <c r="AG27" s="1">
        <v>1.8179928883910179E-2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1.1040739171645217</v>
      </c>
      <c r="AP27">
        <f>(U27-T27)/(1000-U27)*AO27</f>
        <v>2.0816895959605865E-2</v>
      </c>
      <c r="AQ27">
        <f>(P27+273.15)</f>
        <v>355.53800048828123</v>
      </c>
      <c r="AR27">
        <f>(O27+273.15)</f>
        <v>304.85281982421873</v>
      </c>
      <c r="AS27">
        <f>(Y27*AK27+Z27*AL27)*AM27</f>
        <v>16.208509159195955</v>
      </c>
      <c r="AT27">
        <f>((AS27+0.00000010773*(AR27^4-AQ27^4))-AP27*44100)/(L27*0.92*2*29.3+0.00000043092*AQ27^3)</f>
        <v>-12.56238597954734</v>
      </c>
      <c r="AU27">
        <f>0.61365*EXP(17.502*J27/(240.97+J27))</f>
        <v>53.036652178466042</v>
      </c>
      <c r="AV27">
        <f>AU27*1000/AA27</f>
        <v>597.72073620794094</v>
      </c>
      <c r="AW27">
        <f>(AV27-U27)</f>
        <v>558.24527615545071</v>
      </c>
      <c r="AX27">
        <f>IF(D27,P27,(O27+P27)/2)</f>
        <v>57.04541015625</v>
      </c>
      <c r="AY27">
        <f>0.61365*EXP(17.502*AX27/(240.97+AX27))</f>
        <v>17.49405666875446</v>
      </c>
      <c r="AZ27">
        <f>IF(AW27&lt;&gt;0,(1000-(AV27+U27)/2)/AW27*AP27,0)</f>
        <v>2.540939100387651E-2</v>
      </c>
      <c r="BA27">
        <f>U27*AA27/1000</f>
        <v>3.5027164318764701</v>
      </c>
      <c r="BB27">
        <f>(AY27-BA27)</f>
        <v>13.99134023687799</v>
      </c>
      <c r="BC27">
        <f>1/(1.6/F27+1.37/N27)</f>
        <v>1.5894432761541996E-2</v>
      </c>
      <c r="BD27">
        <f>G27*AA27*0.001</f>
        <v>25.784377467185919</v>
      </c>
      <c r="BE27">
        <f>G27/S27</f>
        <v>0.7309844354536279</v>
      </c>
      <c r="BF27">
        <f>(1-AP27*AA27/AU27/F27)*100</f>
        <v>-36.250345340908652</v>
      </c>
      <c r="BG27">
        <f>(S27-E27/(N27/1.35))</f>
        <v>399.25359850086187</v>
      </c>
      <c r="BH27">
        <f>E27*BF27/100/BG27</f>
        <v>4.9596697347975872E-3</v>
      </c>
    </row>
    <row r="28" spans="1:60" x14ac:dyDescent="0.35">
      <c r="A28" s="1" t="s">
        <v>0</v>
      </c>
      <c r="B28" s="1" t="s">
        <v>3705</v>
      </c>
      <c r="K28" s="1">
        <v>2.72</v>
      </c>
    </row>
    <row r="29" spans="1:60" x14ac:dyDescent="0.35">
      <c r="A29" s="1" t="s">
        <v>0</v>
      </c>
      <c r="B29" s="1" t="s">
        <v>3704</v>
      </c>
      <c r="K29" s="1">
        <v>2.72</v>
      </c>
    </row>
    <row r="30" spans="1:60" x14ac:dyDescent="0.35">
      <c r="A30" s="1">
        <v>5</v>
      </c>
      <c r="B30" s="1" t="s">
        <v>3703</v>
      </c>
      <c r="C30" s="1">
        <v>1153.5000026039779</v>
      </c>
      <c r="D30" s="1">
        <v>0</v>
      </c>
      <c r="E30">
        <f>(R30-S30*(1000-T30)/(1000-U30))*AO30</f>
        <v>-5.075931519107332</v>
      </c>
      <c r="F30">
        <f>IF(AZ30&lt;&gt;0,1/(1/AZ30-1/N30),0)</f>
        <v>2.5427098856411923E-2</v>
      </c>
      <c r="G30">
        <f>((BC30-AP30/2)*S30-E30)/(BC30+AP30/2)</f>
        <v>277.82767399079188</v>
      </c>
      <c r="H30">
        <f>AP30*1000</f>
        <v>20.630446318882342</v>
      </c>
      <c r="I30">
        <f>(AU30-BA30)</f>
        <v>49.401474307044516</v>
      </c>
      <c r="J30">
        <f>(P30+AT30*D30)</f>
        <v>82.326339721679688</v>
      </c>
      <c r="K30" s="1"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31.645490646362305</v>
      </c>
      <c r="P30" s="1">
        <v>82.326339721679688</v>
      </c>
      <c r="Q30" s="1">
        <v>31.802627563476563</v>
      </c>
      <c r="R30" s="1">
        <v>399.96368408203125</v>
      </c>
      <c r="S30" s="1">
        <v>397.14044189453125</v>
      </c>
      <c r="T30" s="1">
        <v>21.536096572875977</v>
      </c>
      <c r="U30" s="1">
        <v>39.483009338378906</v>
      </c>
      <c r="V30" s="1">
        <v>40.831218719482422</v>
      </c>
      <c r="W30" s="1">
        <v>74.8575439453125</v>
      </c>
      <c r="X30" s="1">
        <v>300.325927734375</v>
      </c>
      <c r="Y30" s="1">
        <v>149.65267944335938</v>
      </c>
      <c r="Z30" s="1">
        <v>0.12690603733062744</v>
      </c>
      <c r="AA30" s="1">
        <v>88.732078552246094</v>
      </c>
      <c r="AB30" s="1">
        <v>47.868091583251953</v>
      </c>
      <c r="AC30" s="1">
        <v>1.128069281578064</v>
      </c>
      <c r="AD30" s="1">
        <v>5.1802169531583786E-2</v>
      </c>
      <c r="AE30" s="1">
        <v>3.3409977331757545E-3</v>
      </c>
      <c r="AF30" s="1">
        <v>4.2423319071531296E-2</v>
      </c>
      <c r="AG30" s="1">
        <v>1.5593399293720722E-2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1.1041394401999078</v>
      </c>
      <c r="AP30">
        <f>(U30-T30)/(1000-U30)*AO30</f>
        <v>2.0630446318882341E-2</v>
      </c>
      <c r="AQ30">
        <f>(P30+273.15)</f>
        <v>355.47633972167966</v>
      </c>
      <c r="AR30">
        <f>(O30+273.15)</f>
        <v>304.79549064636228</v>
      </c>
      <c r="AS30">
        <f>(Y30*AK30+Z30*AL30)*AM30</f>
        <v>23.944428175737812</v>
      </c>
      <c r="AT30">
        <f>((AS30+0.00000010773*(AR30^4-AQ30^4))-AP30*44100)/(L30*0.92*2*29.3+0.00000043092*AQ30^3)</f>
        <v>-12.441217713969861</v>
      </c>
      <c r="AU30">
        <f>0.61365*EXP(17.502*J30/(240.97+J30))</f>
        <v>52.904883793136619</v>
      </c>
      <c r="AV30">
        <f>AU30*1000/AA30</f>
        <v>596.23176484010617</v>
      </c>
      <c r="AW30">
        <f>(AV30-U30)</f>
        <v>556.74875550172726</v>
      </c>
      <c r="AX30">
        <f>IF(D30,P30,(O30+P30)/2)</f>
        <v>56.985915184020996</v>
      </c>
      <c r="AY30">
        <f>0.61365*EXP(17.502*AX30/(240.97+AX30))</f>
        <v>17.444691883684875</v>
      </c>
      <c r="AZ30">
        <f>IF(AW30&lt;&gt;0,(1000-(AV30+U30)/2)/AW30*AP30,0)</f>
        <v>2.5276942998813504E-2</v>
      </c>
      <c r="BA30">
        <f>U30*AA30/1000</f>
        <v>3.503409486092103</v>
      </c>
      <c r="BB30">
        <f>(AY30-BA30)</f>
        <v>13.941282397592772</v>
      </c>
      <c r="BC30">
        <f>1/(1.6/F30+1.37/N30)</f>
        <v>1.5811511667211932E-2</v>
      </c>
      <c r="BD30">
        <f>G30*AA30*0.001</f>
        <v>24.652226992538765</v>
      </c>
      <c r="BE30">
        <f>G30/S30</f>
        <v>0.69957034006769492</v>
      </c>
      <c r="BF30">
        <f>(1-AP30*AA30/AU30/F30)*100</f>
        <v>-36.080752540011659</v>
      </c>
      <c r="BG30">
        <f>(S30-E30/(N30/1.35))</f>
        <v>398.74136488298524</v>
      </c>
      <c r="BH30">
        <f>E30*BF30/100/BG30</f>
        <v>4.593038123965454E-3</v>
      </c>
    </row>
    <row r="31" spans="1:60" x14ac:dyDescent="0.35">
      <c r="A31" s="1" t="s">
        <v>0</v>
      </c>
      <c r="B31" s="1" t="s">
        <v>3702</v>
      </c>
      <c r="K31" s="1">
        <v>2.72</v>
      </c>
    </row>
    <row r="32" spans="1:60" x14ac:dyDescent="0.35">
      <c r="A32" s="1" t="s">
        <v>0</v>
      </c>
      <c r="B32" s="1" t="s">
        <v>3701</v>
      </c>
      <c r="K32" s="1">
        <v>2.72</v>
      </c>
    </row>
    <row r="33" spans="1:60" x14ac:dyDescent="0.35">
      <c r="A33" s="1">
        <v>6</v>
      </c>
      <c r="B33" s="1" t="s">
        <v>3700</v>
      </c>
      <c r="C33" s="1">
        <v>1359.5000026039779</v>
      </c>
      <c r="D33" s="1">
        <v>0</v>
      </c>
      <c r="E33">
        <f>(R33-S33*(1000-T33)/(1000-U33))*AO33</f>
        <v>-4.2129356946756413</v>
      </c>
      <c r="F33">
        <f>IF(AZ33&lt;&gt;0,1/(1/AZ33-1/N33),0)</f>
        <v>2.5597629348159612E-2</v>
      </c>
      <c r="G33">
        <f>((BC33-AP33/2)*S33-E33)/(BC33+AP33/2)</f>
        <v>244.2901255845774</v>
      </c>
      <c r="H33">
        <f>AP33*1000</f>
        <v>20.711411292553247</v>
      </c>
      <c r="I33">
        <f>(AU33-BA33)</f>
        <v>49.291386513642735</v>
      </c>
      <c r="J33">
        <f>(P33+AT33*D33)</f>
        <v>82.284088134765625</v>
      </c>
      <c r="K33" s="1"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31.607673645019531</v>
      </c>
      <c r="P33" s="1">
        <v>82.284088134765625</v>
      </c>
      <c r="Q33" s="1">
        <v>31.760402679443359</v>
      </c>
      <c r="R33" s="1">
        <v>400.15325927734375</v>
      </c>
      <c r="S33" s="1">
        <v>396.53085327148438</v>
      </c>
      <c r="T33" s="1">
        <v>21.697689056396484</v>
      </c>
      <c r="U33" s="1">
        <v>39.710159301757813</v>
      </c>
      <c r="V33" s="1">
        <v>41.223651885986328</v>
      </c>
      <c r="W33" s="1">
        <v>75.445716857910156</v>
      </c>
      <c r="X33" s="1">
        <v>300.336181640625</v>
      </c>
      <c r="Y33" s="1">
        <v>299.83074951171875</v>
      </c>
      <c r="Z33" s="1">
        <v>0.12347570061683655</v>
      </c>
      <c r="AA33" s="1">
        <v>88.727073669433594</v>
      </c>
      <c r="AB33" s="1">
        <v>47.816005706787109</v>
      </c>
      <c r="AC33" s="1">
        <v>1.1314157247543335</v>
      </c>
      <c r="AD33" s="1">
        <v>5.7205572724342346E-2</v>
      </c>
      <c r="AE33" s="1">
        <v>7.8688003122806549E-3</v>
      </c>
      <c r="AF33" s="1">
        <v>6.9875419139862061E-2</v>
      </c>
      <c r="AG33" s="1">
        <v>2.0917829126119614E-2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1.1041771383846504</v>
      </c>
      <c r="AP33">
        <f>(U33-T33)/(1000-U33)*AO33</f>
        <v>2.0711411292553248E-2</v>
      </c>
      <c r="AQ33">
        <f>(P33+273.15)</f>
        <v>355.4340881347656</v>
      </c>
      <c r="AR33">
        <f>(O33+273.15)</f>
        <v>304.75767364501951</v>
      </c>
      <c r="AS33">
        <f>(Y33*AK33+Z33*AL33)*AM33</f>
        <v>47.972918849596681</v>
      </c>
      <c r="AT33">
        <f>((AS33+0.00000010773*(AR33^4-AQ33^4))-AP33*44100)/(L33*0.92*2*29.3+0.00000043092*AQ33^3)</f>
        <v>-12.287366954130736</v>
      </c>
      <c r="AU33">
        <f>0.61365*EXP(17.502*J33/(240.97+J33))</f>
        <v>52.814752743434745</v>
      </c>
      <c r="AV33">
        <f>AU33*1000/AA33</f>
        <v>595.24957331743246</v>
      </c>
      <c r="AW33">
        <f>(AV33-U33)</f>
        <v>555.53941401567465</v>
      </c>
      <c r="AX33">
        <f>IF(D33,P33,(O33+P33)/2)</f>
        <v>56.945880889892578</v>
      </c>
      <c r="AY33">
        <f>0.61365*EXP(17.502*AX33/(240.97+AX33))</f>
        <v>17.411541581192651</v>
      </c>
      <c r="AZ33">
        <f>IF(AW33&lt;&gt;0,(1000-(AV33+U33)/2)/AW33*AP33,0)</f>
        <v>2.5445458679753653E-2</v>
      </c>
      <c r="BA33">
        <f>U33*AA33/1000</f>
        <v>3.5233662297920092</v>
      </c>
      <c r="BB33">
        <f>(AY33-BA33)</f>
        <v>13.888175351400642</v>
      </c>
      <c r="BC33">
        <f>1/(1.6/F33+1.37/N33)</f>
        <v>1.5917013608211971E-2</v>
      </c>
      <c r="BD33">
        <f>G33*AA33*0.001</f>
        <v>21.675147969457985</v>
      </c>
      <c r="BE33">
        <f>G33/S33</f>
        <v>0.61606839308749695</v>
      </c>
      <c r="BF33">
        <f>(1-AP33*AA33/AU33/F33)*100</f>
        <v>-35.928603191598697</v>
      </c>
      <c r="BG33">
        <f>(S33-E33/(N33/1.35))</f>
        <v>397.85959176551177</v>
      </c>
      <c r="BH33">
        <f>E33*BF33/100/BG33</f>
        <v>3.8044802231369575E-3</v>
      </c>
    </row>
    <row r="34" spans="1:60" x14ac:dyDescent="0.35">
      <c r="A34" s="1" t="s">
        <v>0</v>
      </c>
      <c r="B34" s="1" t="s">
        <v>3699</v>
      </c>
      <c r="K34" s="1">
        <v>2.72</v>
      </c>
    </row>
    <row r="35" spans="1:60" x14ac:dyDescent="0.35">
      <c r="A35" s="1" t="s">
        <v>0</v>
      </c>
      <c r="B35" s="1" t="s">
        <v>3698</v>
      </c>
      <c r="K35" s="1">
        <v>2.72</v>
      </c>
    </row>
    <row r="36" spans="1:60" x14ac:dyDescent="0.35">
      <c r="A36" s="1">
        <v>7</v>
      </c>
      <c r="B36" s="1" t="s">
        <v>3697</v>
      </c>
      <c r="C36" s="1">
        <v>1567.000002592802</v>
      </c>
      <c r="D36" s="1">
        <v>0</v>
      </c>
      <c r="E36">
        <f>(R36-S36*(1000-T36)/(1000-U36))*AO36</f>
        <v>-3.6713263873944237</v>
      </c>
      <c r="F36">
        <f>IF(AZ36&lt;&gt;0,1/(1/AZ36-1/N36),0)</f>
        <v>2.6091978282159822E-2</v>
      </c>
      <c r="G36">
        <f>((BC36-AP36/2)*S36-E36)/(BC36+AP36/2)</f>
        <v>221.28269229354575</v>
      </c>
      <c r="H36">
        <f>AP36*1000</f>
        <v>21.071259889510412</v>
      </c>
      <c r="I36">
        <f>(AU36-BA36)</f>
        <v>49.202295142337455</v>
      </c>
      <c r="J36">
        <f>(P36+AT36*D36)</f>
        <v>82.261123657226563</v>
      </c>
      <c r="K36" s="1"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31.596193313598633</v>
      </c>
      <c r="P36" s="1">
        <v>82.261123657226563</v>
      </c>
      <c r="Q36" s="1">
        <v>31.736042022705078</v>
      </c>
      <c r="R36" s="1">
        <v>399.82528686523438</v>
      </c>
      <c r="S36" s="1">
        <v>395.60079956054688</v>
      </c>
      <c r="T36" s="1">
        <v>21.848182678222656</v>
      </c>
      <c r="U36" s="1">
        <v>40.165321350097656</v>
      </c>
      <c r="V36" s="1">
        <v>41.533988952636719</v>
      </c>
      <c r="W36" s="1">
        <v>76.355369567871094</v>
      </c>
      <c r="X36" s="1">
        <v>300.32965087890625</v>
      </c>
      <c r="Y36" s="1">
        <v>499.63003540039063</v>
      </c>
      <c r="Z36" s="1">
        <v>0.10175593197345734</v>
      </c>
      <c r="AA36" s="1">
        <v>88.721420288085938</v>
      </c>
      <c r="AB36" s="1">
        <v>47.914508819580078</v>
      </c>
      <c r="AC36" s="1">
        <v>1.115736722946167</v>
      </c>
      <c r="AD36" s="1">
        <v>6.9275990128517151E-2</v>
      </c>
      <c r="AE36" s="1">
        <v>8.5238385945558548E-3</v>
      </c>
      <c r="AF36" s="1">
        <v>4.5206397771835327E-2</v>
      </c>
      <c r="AG36" s="1">
        <v>1.9346032291650772E-2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1.1041531282312727</v>
      </c>
      <c r="AP36">
        <f>(U36-T36)/(1000-U36)*AO36</f>
        <v>2.1071259889510412E-2</v>
      </c>
      <c r="AQ36">
        <f>(P36+273.15)</f>
        <v>355.41112365722654</v>
      </c>
      <c r="AR36">
        <f>(O36+273.15)</f>
        <v>304.74619331359861</v>
      </c>
      <c r="AS36">
        <f>(Y36*AK36+Z36*AL36)*AM36</f>
        <v>79.940803877246253</v>
      </c>
      <c r="AT36">
        <f>((AS36+0.00000010773*(AR36^4-AQ36^4))-AP36*44100)/(L36*0.92*2*29.3+0.00000043092*AQ36^3)</f>
        <v>-12.165960157343875</v>
      </c>
      <c r="AU36">
        <f>0.61365*EXP(17.502*J36/(240.97+J36))</f>
        <v>52.765819498845502</v>
      </c>
      <c r="AV36">
        <f>AU36*1000/AA36</f>
        <v>594.73596486068902</v>
      </c>
      <c r="AW36">
        <f>(AV36-U36)</f>
        <v>554.57064351059137</v>
      </c>
      <c r="AX36">
        <f>IF(D36,P36,(O36+P36)/2)</f>
        <v>56.928658485412598</v>
      </c>
      <c r="AY36">
        <f>0.61365*EXP(17.502*AX36/(240.97+AX36))</f>
        <v>17.397297260058686</v>
      </c>
      <c r="AZ36">
        <f>IF(AW36&lt;&gt;0,(1000-(AV36+U36)/2)/AW36*AP36,0)</f>
        <v>2.5933891479543811E-2</v>
      </c>
      <c r="BA36">
        <f>U36*AA36/1000</f>
        <v>3.5635243565080454</v>
      </c>
      <c r="BB36">
        <f>(AY36-BA36)</f>
        <v>13.83377290355064</v>
      </c>
      <c r="BC36">
        <f>1/(1.6/F36+1.37/N36)</f>
        <v>1.6222811537743465E-2</v>
      </c>
      <c r="BD36">
        <f>G36*AA36*0.001</f>
        <v>19.63251474545487</v>
      </c>
      <c r="BE36">
        <f>G36/S36</f>
        <v>0.5593585567555921</v>
      </c>
      <c r="BF36">
        <f>(1-AP36*AA36/AU36/F36)*100</f>
        <v>-35.787343920802115</v>
      </c>
      <c r="BG36">
        <f>(S36-E36/(N36/1.35))</f>
        <v>396.75871723330761</v>
      </c>
      <c r="BH36">
        <f>E36*BF36/100/BG36</f>
        <v>3.3115093472272771E-3</v>
      </c>
    </row>
    <row r="37" spans="1:60" x14ac:dyDescent="0.35">
      <c r="A37" s="1" t="s">
        <v>0</v>
      </c>
      <c r="B37" s="1" t="s">
        <v>3696</v>
      </c>
      <c r="K37" s="1">
        <v>2.72</v>
      </c>
    </row>
    <row r="38" spans="1:60" x14ac:dyDescent="0.35">
      <c r="A38" s="1" t="s">
        <v>0</v>
      </c>
      <c r="B38" s="1" t="s">
        <v>3695</v>
      </c>
      <c r="K38" s="1">
        <v>2.72</v>
      </c>
    </row>
    <row r="39" spans="1:60" x14ac:dyDescent="0.35">
      <c r="A39" s="1">
        <v>8</v>
      </c>
      <c r="B39" s="1" t="s">
        <v>3694</v>
      </c>
      <c r="C39" s="1">
        <v>1774.5000025816262</v>
      </c>
      <c r="D39" s="1">
        <v>0</v>
      </c>
      <c r="E39">
        <f>(R39-S39*(1000-T39)/(1000-U39))*AO39</f>
        <v>-3.3860151530772105</v>
      </c>
      <c r="F39">
        <f>IF(AZ39&lt;&gt;0,1/(1/AZ39-1/N39),0)</f>
        <v>2.695314171471307E-2</v>
      </c>
      <c r="G39">
        <f>((BC39-AP39/2)*S39-E39)/(BC39+AP39/2)</f>
        <v>206.73776686659568</v>
      </c>
      <c r="H39">
        <f>AP39*1000</f>
        <v>21.74245046364133</v>
      </c>
      <c r="I39">
        <f>(AU39-BA39)</f>
        <v>49.135148655942231</v>
      </c>
      <c r="J39">
        <f>(P39+AT39*D39)</f>
        <v>82.259017944335938</v>
      </c>
      <c r="K39" s="1"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31.613761901855469</v>
      </c>
      <c r="P39" s="1">
        <v>82.259017944335938</v>
      </c>
      <c r="Q39" s="1">
        <v>31.734621047973633</v>
      </c>
      <c r="R39" s="1">
        <v>399.92071533203125</v>
      </c>
      <c r="S39" s="1">
        <v>395.20526123046875</v>
      </c>
      <c r="T39" s="1">
        <v>21.984519958496094</v>
      </c>
      <c r="U39" s="1">
        <v>40.870750427246094</v>
      </c>
      <c r="V39" s="1">
        <v>41.752372741699219</v>
      </c>
      <c r="W39" s="1">
        <v>77.620567321777344</v>
      </c>
      <c r="X39" s="1">
        <v>300.3372802734375</v>
      </c>
      <c r="Y39" s="1">
        <v>749.12701416015625</v>
      </c>
      <c r="Z39" s="1">
        <v>4.9162235110998154E-2</v>
      </c>
      <c r="AA39" s="1">
        <v>88.723251342773438</v>
      </c>
      <c r="AB39" s="1">
        <v>47.885784149169922</v>
      </c>
      <c r="AC39" s="1">
        <v>1.11347496509552</v>
      </c>
      <c r="AD39" s="1">
        <v>9.4577327370643616E-2</v>
      </c>
      <c r="AE39" s="1">
        <v>5.5223666131496429E-3</v>
      </c>
      <c r="AF39" s="1">
        <v>3.4684676676988602E-2</v>
      </c>
      <c r="AG39" s="1">
        <v>2.3128923028707504E-2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1.104181177475873</v>
      </c>
      <c r="AP39">
        <f>(U39-T39)/(1000-U39)*AO39</f>
        <v>2.174245046364133E-2</v>
      </c>
      <c r="AQ39">
        <f>(P39+273.15)</f>
        <v>355.40901794433591</v>
      </c>
      <c r="AR39">
        <f>(O39+273.15)</f>
        <v>304.76376190185545</v>
      </c>
      <c r="AS39">
        <f>(Y39*AK39+Z39*AL39)*AM39</f>
        <v>119.86031958653803</v>
      </c>
      <c r="AT39">
        <f>((AS39+0.00000010773*(AR39^4-AQ39^4))-AP39*44100)/(L39*0.92*2*29.3+0.00000043092*AQ39^3)</f>
        <v>-12.087498719421884</v>
      </c>
      <c r="AU39">
        <f>0.61365*EXP(17.502*J39/(240.97+J39))</f>
        <v>52.761334518666551</v>
      </c>
      <c r="AV39">
        <f>AU39*1000/AA39</f>
        <v>594.67314058215015</v>
      </c>
      <c r="AW39">
        <f>(AV39-U39)</f>
        <v>553.80239015490406</v>
      </c>
      <c r="AX39">
        <f>IF(D39,P39,(O39+P39)/2)</f>
        <v>56.936389923095703</v>
      </c>
      <c r="AY39">
        <f>0.61365*EXP(17.502*AX39/(240.97+AX39))</f>
        <v>17.403690545892637</v>
      </c>
      <c r="AZ39">
        <f>IF(AW39&lt;&gt;0,(1000-(AV39+U39)/2)/AW39*AP39,0)</f>
        <v>2.6784481149713841E-2</v>
      </c>
      <c r="BA39">
        <f>U39*AA39/1000</f>
        <v>3.62618586272432</v>
      </c>
      <c r="BB39">
        <f>(AY39-BA39)</f>
        <v>13.777504683168317</v>
      </c>
      <c r="BC39">
        <f>1/(1.6/F39+1.37/N39)</f>
        <v>1.675537255243232E-2</v>
      </c>
      <c r="BD39">
        <f>G39*AA39*0.001</f>
        <v>18.342446851748669</v>
      </c>
      <c r="BE39">
        <f>G39/S39</f>
        <v>0.5231149155831557</v>
      </c>
      <c r="BF39">
        <f>(1-AP39*AA39/AU39/F39)*100</f>
        <v>-35.650303956406674</v>
      </c>
      <c r="BG39">
        <f>(S39-E39/(N39/1.35))</f>
        <v>396.27319319082119</v>
      </c>
      <c r="BH39">
        <f>E39*BF39/100/BG39</f>
        <v>3.0461931688140617E-3</v>
      </c>
    </row>
    <row r="40" spans="1:60" x14ac:dyDescent="0.35">
      <c r="A40" s="1" t="s">
        <v>0</v>
      </c>
      <c r="B40" s="1" t="s">
        <v>3693</v>
      </c>
      <c r="K40" s="1">
        <v>2.72</v>
      </c>
    </row>
    <row r="41" spans="1:60" x14ac:dyDescent="0.35">
      <c r="A41" s="1" t="s">
        <v>0</v>
      </c>
      <c r="B41" s="1" t="s">
        <v>3692</v>
      </c>
      <c r="K41" s="1">
        <v>2.72</v>
      </c>
    </row>
    <row r="42" spans="1:60" x14ac:dyDescent="0.35">
      <c r="A42" s="1">
        <v>9</v>
      </c>
      <c r="B42" s="1" t="s">
        <v>3691</v>
      </c>
      <c r="C42" s="1">
        <v>1981.5000025816262</v>
      </c>
      <c r="D42" s="1">
        <v>0</v>
      </c>
      <c r="E42">
        <f>(R42-S42*(1000-T42)/(1000-U42))*AO42</f>
        <v>-3.1058420572194727</v>
      </c>
      <c r="F42">
        <f>IF(AZ42&lt;&gt;0,1/(1/AZ42-1/N42),0)</f>
        <v>2.7899672222770084E-2</v>
      </c>
      <c r="G42">
        <f>((BC42-AP42/2)*S42-E42)/(BC42+AP42/2)</f>
        <v>192.53363230281644</v>
      </c>
      <c r="H42">
        <f>AP42*1000</f>
        <v>22.521488454232532</v>
      </c>
      <c r="I42">
        <f>(AU42-BA42)</f>
        <v>49.121728990823641</v>
      </c>
      <c r="J42">
        <f>(P42+AT42*D42)</f>
        <v>82.286170959472656</v>
      </c>
      <c r="K42" s="1"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31.661079406738281</v>
      </c>
      <c r="P42" s="1">
        <v>82.286170959472656</v>
      </c>
      <c r="Q42" s="1">
        <v>31.762147903442383</v>
      </c>
      <c r="R42" s="1">
        <v>400.13470458984375</v>
      </c>
      <c r="S42" s="1">
        <v>394.89352416992188</v>
      </c>
      <c r="T42" s="1">
        <v>22.132686614990234</v>
      </c>
      <c r="U42" s="1">
        <v>41.677356719970703</v>
      </c>
      <c r="V42" s="1">
        <v>41.917797088623047</v>
      </c>
      <c r="W42" s="1">
        <v>78.934066772460938</v>
      </c>
      <c r="X42" s="1">
        <v>300.36505126953125</v>
      </c>
      <c r="Y42" s="1">
        <v>999.77117919921875</v>
      </c>
      <c r="Z42" s="1">
        <v>9.1464156284928322E-3</v>
      </c>
      <c r="AA42" s="1">
        <v>88.71636962890625</v>
      </c>
      <c r="AB42" s="1">
        <v>47.769237518310547</v>
      </c>
      <c r="AC42" s="1">
        <v>1.0980767011642456</v>
      </c>
      <c r="AD42" s="1">
        <v>2.8604140505194664E-2</v>
      </c>
      <c r="AE42" s="1">
        <v>8.2845194265246391E-3</v>
      </c>
      <c r="AF42" s="1">
        <v>5.6025445461273193E-2</v>
      </c>
      <c r="AG42" s="1">
        <v>2.4750020354986191E-2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1.1042832767262176</v>
      </c>
      <c r="AP42">
        <f>(U42-T42)/(1000-U42)*AO42</f>
        <v>2.2521488454232533E-2</v>
      </c>
      <c r="AQ42">
        <f>(P42+273.15)</f>
        <v>355.43617095947263</v>
      </c>
      <c r="AR42">
        <f>(O42+273.15)</f>
        <v>304.81107940673826</v>
      </c>
      <c r="AS42">
        <f>(Y42*AK42+Z42*AL42)*AM42</f>
        <v>159.96338509641464</v>
      </c>
      <c r="AT42">
        <f>((AS42+0.00000010773*(AR42^4-AQ42^4))-AP42*44100)/(L42*0.92*2*29.3+0.00000043092*AQ42^3)</f>
        <v>-12.044056263619138</v>
      </c>
      <c r="AU42">
        <f>0.61365*EXP(17.502*J42/(240.97+J42))</f>
        <v>52.819192774748345</v>
      </c>
      <c r="AV42">
        <f>AU42*1000/AA42</f>
        <v>595.37144041947352</v>
      </c>
      <c r="AW42">
        <f>(AV42-U42)</f>
        <v>553.69408369950281</v>
      </c>
      <c r="AX42">
        <f>IF(D42,P42,(O42+P42)/2)</f>
        <v>56.973625183105469</v>
      </c>
      <c r="AY42">
        <f>0.61365*EXP(17.502*AX42/(240.97+AX42))</f>
        <v>17.434509417265904</v>
      </c>
      <c r="AZ42">
        <f>IF(AW42&lt;&gt;0,(1000-(AV42+U42)/2)/AW42*AP42,0)</f>
        <v>2.7718997441523428E-2</v>
      </c>
      <c r="BA42">
        <f>U42*AA42/1000</f>
        <v>3.6974637839247007</v>
      </c>
      <c r="BB42">
        <f>(AY42-BA42)</f>
        <v>13.737045633341204</v>
      </c>
      <c r="BC42">
        <f>1/(1.6/F42+1.37/N42)</f>
        <v>1.7340515808274396E-2</v>
      </c>
      <c r="BD42">
        <f>G42*AA42*0.001</f>
        <v>17.080884889372587</v>
      </c>
      <c r="BE42">
        <f>G42/S42</f>
        <v>0.48755834299265344</v>
      </c>
      <c r="BF42">
        <f>(1-AP42*AA42/AU42/F42)*100</f>
        <v>-35.584483429745674</v>
      </c>
      <c r="BG42">
        <f>(S42-E42/(N42/1.35))</f>
        <v>395.8730909606071</v>
      </c>
      <c r="BH42">
        <f>E42*BF42/100/BG42</f>
        <v>2.7917983753922605E-3</v>
      </c>
    </row>
    <row r="43" spans="1:60" x14ac:dyDescent="0.35">
      <c r="A43" s="1" t="s">
        <v>0</v>
      </c>
      <c r="B43" s="1" t="s">
        <v>3690</v>
      </c>
      <c r="K43" s="1">
        <v>2.72</v>
      </c>
    </row>
    <row r="44" spans="1:60" x14ac:dyDescent="0.35">
      <c r="A44" s="1" t="s">
        <v>0</v>
      </c>
      <c r="B44" s="1" t="s">
        <v>3689</v>
      </c>
      <c r="K44" s="1">
        <v>2.72</v>
      </c>
    </row>
    <row r="45" spans="1:60" x14ac:dyDescent="0.35">
      <c r="A45" s="1">
        <v>10</v>
      </c>
      <c r="B45" s="1" t="s">
        <v>3688</v>
      </c>
      <c r="C45" s="1">
        <v>2190.0000025704503</v>
      </c>
      <c r="D45" s="1">
        <v>0</v>
      </c>
      <c r="E45">
        <f>(R45-S45*(1000-T45)/(1000-U45))*AO45</f>
        <v>-2.9915219808555689</v>
      </c>
      <c r="F45">
        <f>IF(AZ45&lt;&gt;0,1/(1/AZ45-1/N45),0)</f>
        <v>2.8806204277797967E-2</v>
      </c>
      <c r="G45">
        <f>((BC45-AP45/2)*S45-E45)/(BC45+AP45/2)</f>
        <v>184.7364934705214</v>
      </c>
      <c r="H45">
        <f>AP45*1000</f>
        <v>23.294073234397015</v>
      </c>
      <c r="I45">
        <f>(AU45-BA45)</f>
        <v>49.148003340610437</v>
      </c>
      <c r="J45">
        <f>(P45+AT45*D45)</f>
        <v>82.33154296875</v>
      </c>
      <c r="K45" s="1"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31.725559234619141</v>
      </c>
      <c r="P45" s="1">
        <v>82.33154296875</v>
      </c>
      <c r="Q45" s="1">
        <v>31.807703018188477</v>
      </c>
      <c r="R45" s="1">
        <v>400.10470581054688</v>
      </c>
      <c r="S45" s="1">
        <v>394.49163818359375</v>
      </c>
      <c r="T45" s="1">
        <v>22.273216247558594</v>
      </c>
      <c r="U45" s="1">
        <v>42.473583221435547</v>
      </c>
      <c r="V45" s="1">
        <v>42.028667449951172</v>
      </c>
      <c r="W45" s="1">
        <v>80.145950317382813</v>
      </c>
      <c r="X45" s="1">
        <v>300.33493041992188</v>
      </c>
      <c r="Y45" s="1">
        <v>1249.6527099609375</v>
      </c>
      <c r="Z45" s="1">
        <v>9.9466606974601746E-2</v>
      </c>
      <c r="AA45" s="1">
        <v>88.713706970214844</v>
      </c>
      <c r="AB45" s="1">
        <v>47.803684234619141</v>
      </c>
      <c r="AC45" s="1">
        <v>1.0747644901275635</v>
      </c>
      <c r="AD45" s="1">
        <v>0.10153523087501526</v>
      </c>
      <c r="AE45" s="1">
        <v>1.0925290174782276E-2</v>
      </c>
      <c r="AF45" s="1">
        <v>3.6985944956541061E-2</v>
      </c>
      <c r="AG45" s="1">
        <v>2.4848971515893936E-2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1.1041725383085361</v>
      </c>
      <c r="AP45">
        <f>(U45-T45)/(1000-U45)*AO45</f>
        <v>2.3294073234397014E-2</v>
      </c>
      <c r="AQ45">
        <f>(P45+273.15)</f>
        <v>355.48154296874998</v>
      </c>
      <c r="AR45">
        <f>(O45+273.15)</f>
        <v>304.87555923461912</v>
      </c>
      <c r="AS45">
        <f>(Y45*AK45+Z45*AL45)*AM45</f>
        <v>199.94442912464365</v>
      </c>
      <c r="AT45">
        <f>((AS45+0.00000010773*(AR45^4-AQ45^4))-AP45*44100)/(L45*0.92*2*29.3+0.00000043092*AQ45^3)</f>
        <v>-12.000205877148742</v>
      </c>
      <c r="AU45">
        <f>0.61365*EXP(17.502*J45/(240.97+J45))</f>
        <v>52.915992356491905</v>
      </c>
      <c r="AV45">
        <f>AU45*1000/AA45</f>
        <v>596.48045565560881</v>
      </c>
      <c r="AW45">
        <f>(AV45-U45)</f>
        <v>554.00687243417326</v>
      </c>
      <c r="AX45">
        <f>IF(D45,P45,(O45+P45)/2)</f>
        <v>57.02855110168457</v>
      </c>
      <c r="AY45">
        <f>0.61365*EXP(17.502*AX45/(240.97+AX45))</f>
        <v>17.480056035301519</v>
      </c>
      <c r="AZ45">
        <f>IF(AW45&lt;&gt;0,(1000-(AV45+U45)/2)/AW45*AP45,0)</f>
        <v>2.8613638089431362E-2</v>
      </c>
      <c r="BA45">
        <f>U45*AA45/1000</f>
        <v>3.7679890158814668</v>
      </c>
      <c r="BB45">
        <f>(AY45-BA45)</f>
        <v>13.712067019420052</v>
      </c>
      <c r="BC45">
        <f>1/(1.6/F45+1.37/N45)</f>
        <v>1.7900725550105582E-2</v>
      </c>
      <c r="BD45">
        <f>G45*AA45*0.001</f>
        <v>16.388659148448841</v>
      </c>
      <c r="BE45">
        <f>G45/S45</f>
        <v>0.46829001071132026</v>
      </c>
      <c r="BF45">
        <f>(1-AP45*AA45/AU45/F45)*100</f>
        <v>-35.569870836192649</v>
      </c>
      <c r="BG45">
        <f>(S45-E45/(N45/1.35))</f>
        <v>395.43514900354654</v>
      </c>
      <c r="BH45">
        <f>E45*BF45/100/BG45</f>
        <v>2.6909102726654535E-3</v>
      </c>
    </row>
    <row r="46" spans="1:60" x14ac:dyDescent="0.35">
      <c r="A46" s="1" t="s">
        <v>0</v>
      </c>
      <c r="B46" s="1" t="s">
        <v>3687</v>
      </c>
      <c r="K46" s="1">
        <v>2.72</v>
      </c>
    </row>
    <row r="47" spans="1:60" x14ac:dyDescent="0.35">
      <c r="A47" s="1" t="s">
        <v>0</v>
      </c>
      <c r="B47" s="1" t="s">
        <v>3686</v>
      </c>
      <c r="K47" s="1">
        <v>2.72</v>
      </c>
    </row>
    <row r="48" spans="1:60" x14ac:dyDescent="0.35">
      <c r="A48" s="1">
        <v>11</v>
      </c>
      <c r="B48" s="1" t="s">
        <v>3685</v>
      </c>
      <c r="C48" s="1">
        <v>2398.5000025592744</v>
      </c>
      <c r="D48" s="1">
        <v>0</v>
      </c>
      <c r="E48">
        <f>(R48-S48*(1000-T48)/(1000-U48))*AO48</f>
        <v>-2.8768899445392266</v>
      </c>
      <c r="F48">
        <f>IF(AZ48&lt;&gt;0,1/(1/AZ48-1/N48),0)</f>
        <v>3.0049762967423826E-2</v>
      </c>
      <c r="G48">
        <f>((BC48-AP48/2)*S48-E48)/(BC48+AP48/2)</f>
        <v>176.21134688135851</v>
      </c>
      <c r="H48">
        <f>AP48*1000</f>
        <v>24.349413430358275</v>
      </c>
      <c r="I48">
        <f>(AU48-BA48)</f>
        <v>49.173429784313043</v>
      </c>
      <c r="J48">
        <f>(P48+AT48*D48)</f>
        <v>82.386764526367188</v>
      </c>
      <c r="K48" s="1"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31.802946090698242</v>
      </c>
      <c r="P48" s="1">
        <v>82.386764526367188</v>
      </c>
      <c r="Q48" s="1">
        <v>31.862743377685547</v>
      </c>
      <c r="R48" s="1">
        <v>399.98822021484375</v>
      </c>
      <c r="S48" s="1">
        <v>393.906982421875</v>
      </c>
      <c r="T48" s="1">
        <v>22.426170349121094</v>
      </c>
      <c r="U48" s="1">
        <v>43.519351959228516</v>
      </c>
      <c r="V48" s="1">
        <v>42.1300048828125</v>
      </c>
      <c r="W48" s="1">
        <v>81.755844116210938</v>
      </c>
      <c r="X48" s="1">
        <v>300.32501220703125</v>
      </c>
      <c r="Y48" s="1">
        <v>1598.6888427734375</v>
      </c>
      <c r="Z48" s="1">
        <v>0.10632696747779846</v>
      </c>
      <c r="AA48" s="1">
        <v>88.709465026855469</v>
      </c>
      <c r="AB48" s="1">
        <v>47.841648101806641</v>
      </c>
      <c r="AC48" s="1">
        <v>1.0608401298522949</v>
      </c>
      <c r="AD48" s="1">
        <v>5.3308535367250443E-2</v>
      </c>
      <c r="AE48" s="1">
        <v>8.2458537071943283E-3</v>
      </c>
      <c r="AF48" s="1">
        <v>4.9653351306915283E-2</v>
      </c>
      <c r="AG48" s="1">
        <v>3.478134423494339E-2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1.1041360742905557</v>
      </c>
      <c r="AP48">
        <f>(U48-T48)/(1000-U48)*AO48</f>
        <v>2.4349413430358277E-2</v>
      </c>
      <c r="AQ48">
        <f>(P48+273.15)</f>
        <v>355.53676452636716</v>
      </c>
      <c r="AR48">
        <f>(O48+273.15)</f>
        <v>304.95294609069822</v>
      </c>
      <c r="AS48">
        <f>(Y48*AK48+Z48*AL48)*AM48</f>
        <v>255.79020912639317</v>
      </c>
      <c r="AT48">
        <f>((AS48+0.00000010773*(AR48^4-AQ48^4))-AP48*44100)/(L48*0.92*2*29.3+0.00000043092*AQ48^3)</f>
        <v>-11.931264257139361</v>
      </c>
      <c r="AU48">
        <f>0.61365*EXP(17.502*J48/(240.97+J48))</f>
        <v>53.034008214931639</v>
      </c>
      <c r="AV48">
        <f>AU48*1000/AA48</f>
        <v>597.8393421589949</v>
      </c>
      <c r="AW48">
        <f>(AV48-U48)</f>
        <v>554.31999019976638</v>
      </c>
      <c r="AX48">
        <f>IF(D48,P48,(O48+P48)/2)</f>
        <v>57.094855308532715</v>
      </c>
      <c r="AY48">
        <f>0.61365*EXP(17.502*AX48/(240.97+AX48))</f>
        <v>17.535174034889526</v>
      </c>
      <c r="AZ48">
        <f>IF(AW48&lt;&gt;0,(1000-(AV48+U48)/2)/AW48*AP48,0)</f>
        <v>2.9840272266344819E-2</v>
      </c>
      <c r="BA48">
        <f>U48*AA48/1000</f>
        <v>3.8605784306185962</v>
      </c>
      <c r="BB48">
        <f>(AY48-BA48)</f>
        <v>13.67459560427093</v>
      </c>
      <c r="BC48">
        <f>1/(1.6/F48+1.37/N48)</f>
        <v>1.8668879132945064E-2</v>
      </c>
      <c r="BD48">
        <f>G48*AA48*0.001</f>
        <v>15.631614313506971</v>
      </c>
      <c r="BE48">
        <f>G48/S48</f>
        <v>0.44734253198039498</v>
      </c>
      <c r="BF48">
        <f>(1-AP48*AA48/AU48/F48)*100</f>
        <v>-35.538589460062852</v>
      </c>
      <c r="BG48">
        <f>(S48-E48/(N48/1.35))</f>
        <v>394.81433888051276</v>
      </c>
      <c r="BH48">
        <f>E48*BF48/100/BG48</f>
        <v>2.5895870689667329E-3</v>
      </c>
    </row>
    <row r="49" spans="1:60" x14ac:dyDescent="0.35">
      <c r="A49" s="1" t="s">
        <v>0</v>
      </c>
      <c r="B49" s="1" t="s">
        <v>3684</v>
      </c>
      <c r="K49" s="1">
        <v>2.72</v>
      </c>
    </row>
    <row r="50" spans="1:60" x14ac:dyDescent="0.35">
      <c r="A50" s="1" t="s">
        <v>0</v>
      </c>
      <c r="B50" s="1" t="s">
        <v>3528</v>
      </c>
      <c r="K50" s="1">
        <v>2.72</v>
      </c>
    </row>
    <row r="51" spans="1:60" x14ac:dyDescent="0.35">
      <c r="A51" s="1">
        <v>12</v>
      </c>
      <c r="B51" s="1" t="s">
        <v>3683</v>
      </c>
      <c r="C51" s="1">
        <v>2609.0000025257468</v>
      </c>
      <c r="D51" s="1">
        <v>0</v>
      </c>
      <c r="E51">
        <f>(R51-S51*(1000-T51)/(1000-U51))*AO51</f>
        <v>-2.6923310749167948</v>
      </c>
      <c r="F51">
        <f>IF(AZ51&lt;&gt;0,1/(1/AZ51-1/N51),0)</f>
        <v>-64.208188194018632</v>
      </c>
      <c r="G51">
        <f>((BC51-AP51/2)*S51-E51)/(BC51+AP51/2)</f>
        <v>390.98448401531402</v>
      </c>
      <c r="H51">
        <f>AP51*1000</f>
        <v>25.788761257531561</v>
      </c>
      <c r="I51">
        <f>(AU51-BA51)</f>
        <v>0.47508263869520873</v>
      </c>
      <c r="J51">
        <f>(P51+AT51*D51)</f>
        <v>30.795562744140625</v>
      </c>
      <c r="K51" s="1"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31.92559814453125</v>
      </c>
      <c r="P51" s="1">
        <v>30.795562744140625</v>
      </c>
      <c r="Q51" s="1">
        <v>31.949609756469727</v>
      </c>
      <c r="R51" s="1">
        <v>399.91876220703125</v>
      </c>
      <c r="S51" s="1">
        <v>393.17416381835938</v>
      </c>
      <c r="T51" s="1">
        <v>22.604913711547852</v>
      </c>
      <c r="U51" s="1">
        <v>44.911869049072266</v>
      </c>
      <c r="V51" s="1">
        <v>42.170310974121094</v>
      </c>
      <c r="W51" s="1">
        <v>83.784774780273438</v>
      </c>
      <c r="X51" s="1">
        <v>300.3326416015625</v>
      </c>
      <c r="Y51" s="1">
        <v>1999.515869140625</v>
      </c>
      <c r="Z51" s="1">
        <v>2.5152696296572685E-2</v>
      </c>
      <c r="AA51" s="1">
        <v>88.706504821777344</v>
      </c>
      <c r="AB51" s="1">
        <v>47.879688262939453</v>
      </c>
      <c r="AC51" s="1">
        <v>1.0395249128341675</v>
      </c>
      <c r="AD51" s="1">
        <v>7.5058706104755402E-2</v>
      </c>
      <c r="AE51" s="1">
        <v>1.4467977918684483E-2</v>
      </c>
      <c r="AF51" s="1">
        <v>4.0740378201007843E-2</v>
      </c>
      <c r="AG51" s="1">
        <v>3.6725997924804688E-2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1.104164123535156</v>
      </c>
      <c r="AP51">
        <f>(U51-T51)/(1000-U51)*AO51</f>
        <v>2.5788761257531562E-2</v>
      </c>
      <c r="AQ51">
        <f>(P51+273.15)</f>
        <v>303.9455627441406</v>
      </c>
      <c r="AR51">
        <f>(O51+273.15)</f>
        <v>305.07559814453123</v>
      </c>
      <c r="AS51">
        <f>(Y51*AK51+Z51*AL51)*AM51</f>
        <v>319.92253191167401</v>
      </c>
      <c r="AT51">
        <f>((AS51+0.00000010773*(AR51^4-AQ51^4))-AP51*44100)/(L51*0.92*2*29.3+0.00000043092*AQ51^3)</f>
        <v>-6.3037774229612911</v>
      </c>
      <c r="AU51">
        <f>0.61365*EXP(17.502*J51/(240.97+J51))</f>
        <v>4.4590575670517705</v>
      </c>
      <c r="AV51">
        <f>AU51*1000/AA51</f>
        <v>50.267537606296003</v>
      </c>
      <c r="AW51">
        <f>(AV51-U51)</f>
        <v>5.355668557223737</v>
      </c>
      <c r="AX51">
        <f>IF(D51,P51,(O51+P51)/2)</f>
        <v>31.360580444335938</v>
      </c>
      <c r="AY51">
        <f>0.61365*EXP(17.502*AX51/(240.97+AX51))</f>
        <v>4.6049642912983009</v>
      </c>
      <c r="AZ51">
        <f>IF(AW51&lt;&gt;0,(1000-(AV51+U51)/2)/AW51*AP51,0)</f>
        <v>4.5860720277337892</v>
      </c>
      <c r="BA51">
        <f>U51*AA51/1000</f>
        <v>3.9839749283565618</v>
      </c>
      <c r="BB51">
        <f>(AY51-BA51)</f>
        <v>0.62098936294173912</v>
      </c>
      <c r="BC51">
        <f>1/(1.6/F51+1.37/N51)</f>
        <v>3.3881250552115656</v>
      </c>
      <c r="BD51">
        <f>G51*AA51*0.001</f>
        <v>34.682867016544584</v>
      </c>
      <c r="BE51">
        <f>G51/S51</f>
        <v>0.99443076375675343</v>
      </c>
      <c r="BF51">
        <f>(1-AP51*AA51/AU51/F51)*100</f>
        <v>100.79901044170848</v>
      </c>
      <c r="BG51">
        <f>(S51-E51/(N51/1.35))</f>
        <v>394.02331134805684</v>
      </c>
      <c r="BH51">
        <f>E51*BF51/100/BG51</f>
        <v>-6.887519096385377E-3</v>
      </c>
    </row>
    <row r="52" spans="1:60" x14ac:dyDescent="0.35">
      <c r="A52" s="1" t="s">
        <v>0</v>
      </c>
      <c r="B52" s="1" t="s">
        <v>3682</v>
      </c>
      <c r="K52" s="1">
        <v>2.73088</v>
      </c>
    </row>
    <row r="53" spans="1:60" x14ac:dyDescent="0.35">
      <c r="A53" s="1" t="s">
        <v>0</v>
      </c>
      <c r="B53" s="1" t="s">
        <v>3681</v>
      </c>
    </row>
    <row r="54" spans="1:60" x14ac:dyDescent="0.35">
      <c r="A54" s="1" t="s">
        <v>0</v>
      </c>
      <c r="B54" s="1" t="s">
        <v>3680</v>
      </c>
    </row>
    <row r="55" spans="1:60" x14ac:dyDescent="0.35">
      <c r="A55" s="1" t="s">
        <v>0</v>
      </c>
      <c r="B55" s="1" t="s">
        <v>3528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9B939A-F39B-4703-8E72-4D173D875185}">
  <dimension ref="A1:BH55"/>
  <sheetViews>
    <sheetView zoomScale="48" workbookViewId="0">
      <selection activeCell="K18" sqref="K18:K51"/>
    </sheetView>
  </sheetViews>
  <sheetFormatPr defaultRowHeight="14.5" x14ac:dyDescent="0.35"/>
  <sheetData>
    <row r="1" spans="1:60" x14ac:dyDescent="0.35">
      <c r="A1" s="1" t="s">
        <v>398</v>
      </c>
    </row>
    <row r="2" spans="1:60" x14ac:dyDescent="0.35">
      <c r="A2" s="1" t="s">
        <v>3851</v>
      </c>
    </row>
    <row r="3" spans="1:60" x14ac:dyDescent="0.35">
      <c r="A3" s="1" t="s">
        <v>69</v>
      </c>
      <c r="B3" s="1" t="s">
        <v>396</v>
      </c>
    </row>
    <row r="4" spans="1:60" x14ac:dyDescent="0.35">
      <c r="A4" s="1" t="s">
        <v>67</v>
      </c>
      <c r="B4" s="1" t="s">
        <v>66</v>
      </c>
      <c r="C4" s="1">
        <v>1</v>
      </c>
      <c r="D4" s="1">
        <v>0.15999999642372131</v>
      </c>
    </row>
    <row r="5" spans="1:60" x14ac:dyDescent="0.35">
      <c r="A5" s="1" t="s">
        <v>65</v>
      </c>
      <c r="B5" s="1">
        <v>4</v>
      </c>
    </row>
    <row r="6" spans="1:60" x14ac:dyDescent="0.35">
      <c r="A6" s="1" t="s">
        <v>64</v>
      </c>
      <c r="B6" s="1" t="s">
        <v>395</v>
      </c>
    </row>
    <row r="7" spans="1:60" x14ac:dyDescent="0.35">
      <c r="A7" s="1" t="s">
        <v>0</v>
      </c>
      <c r="B7" s="1" t="s">
        <v>62</v>
      </c>
    </row>
    <row r="9" spans="1:60" x14ac:dyDescent="0.35">
      <c r="A9" s="1" t="s">
        <v>61</v>
      </c>
      <c r="B9" s="1" t="s">
        <v>60</v>
      </c>
      <c r="C9" s="1" t="s">
        <v>59</v>
      </c>
      <c r="D9" s="1" t="s">
        <v>58</v>
      </c>
      <c r="E9" s="1" t="s">
        <v>57</v>
      </c>
      <c r="F9" s="1" t="s">
        <v>56</v>
      </c>
      <c r="G9" s="1" t="s">
        <v>55</v>
      </c>
      <c r="H9" s="1" t="s">
        <v>54</v>
      </c>
      <c r="I9" s="1" t="s">
        <v>53</v>
      </c>
      <c r="J9" s="1" t="s">
        <v>52</v>
      </c>
      <c r="K9" s="1" t="s">
        <v>51</v>
      </c>
      <c r="L9" s="1" t="s">
        <v>50</v>
      </c>
      <c r="M9" s="1" t="s">
        <v>49</v>
      </c>
      <c r="N9" s="1" t="s">
        <v>48</v>
      </c>
      <c r="O9" s="1" t="s">
        <v>47</v>
      </c>
      <c r="P9" s="1" t="s">
        <v>46</v>
      </c>
      <c r="Q9" s="1" t="s">
        <v>45</v>
      </c>
      <c r="R9" s="1" t="s">
        <v>44</v>
      </c>
      <c r="S9" s="1" t="s">
        <v>43</v>
      </c>
      <c r="T9" s="1" t="s">
        <v>42</v>
      </c>
      <c r="U9" s="1" t="s">
        <v>41</v>
      </c>
      <c r="V9" s="1" t="s">
        <v>40</v>
      </c>
      <c r="W9" s="1" t="s">
        <v>39</v>
      </c>
      <c r="X9" s="1" t="s">
        <v>38</v>
      </c>
      <c r="Y9" s="1" t="s">
        <v>37</v>
      </c>
      <c r="Z9" s="1" t="s">
        <v>36</v>
      </c>
      <c r="AA9" s="1" t="s">
        <v>35</v>
      </c>
      <c r="AB9" s="1" t="s">
        <v>34</v>
      </c>
      <c r="AC9" s="1" t="s">
        <v>33</v>
      </c>
      <c r="AD9" s="1" t="s">
        <v>394</v>
      </c>
      <c r="AE9" s="1" t="s">
        <v>393</v>
      </c>
      <c r="AF9" s="1" t="s">
        <v>392</v>
      </c>
      <c r="AG9" s="1" t="s">
        <v>391</v>
      </c>
      <c r="AH9" s="1" t="s">
        <v>32</v>
      </c>
      <c r="AI9" s="1" t="s">
        <v>31</v>
      </c>
      <c r="AJ9" s="1" t="s">
        <v>30</v>
      </c>
      <c r="AK9" s="1" t="s">
        <v>29</v>
      </c>
      <c r="AL9" s="1" t="s">
        <v>28</v>
      </c>
      <c r="AM9" s="1" t="s">
        <v>27</v>
      </c>
      <c r="AN9" s="1" t="s">
        <v>26</v>
      </c>
      <c r="AO9" s="1" t="s">
        <v>25</v>
      </c>
      <c r="AP9" s="1" t="s">
        <v>24</v>
      </c>
      <c r="AQ9" s="1" t="s">
        <v>23</v>
      </c>
      <c r="AR9" s="1" t="s">
        <v>22</v>
      </c>
      <c r="AS9" s="1" t="s">
        <v>21</v>
      </c>
      <c r="AT9" s="1" t="s">
        <v>20</v>
      </c>
      <c r="AU9" s="1" t="s">
        <v>19</v>
      </c>
      <c r="AV9" s="1" t="s">
        <v>18</v>
      </c>
      <c r="AW9" s="1" t="s">
        <v>17</v>
      </c>
      <c r="AX9" s="1" t="s">
        <v>16</v>
      </c>
      <c r="AY9" s="1" t="s">
        <v>15</v>
      </c>
      <c r="AZ9" s="1" t="s">
        <v>14</v>
      </c>
      <c r="BA9" s="1" t="s">
        <v>13</v>
      </c>
      <c r="BB9" s="1" t="s">
        <v>12</v>
      </c>
      <c r="BC9" s="1" t="s">
        <v>11</v>
      </c>
      <c r="BD9" s="1" t="s">
        <v>10</v>
      </c>
      <c r="BE9" s="1" t="s">
        <v>9</v>
      </c>
      <c r="BF9" s="1" t="s">
        <v>8</v>
      </c>
      <c r="BG9" s="1" t="s">
        <v>7</v>
      </c>
      <c r="BH9" s="1" t="s">
        <v>6</v>
      </c>
    </row>
    <row r="10" spans="1:60" x14ac:dyDescent="0.35">
      <c r="A10" s="1" t="s">
        <v>5</v>
      </c>
      <c r="B10" s="1" t="s">
        <v>5</v>
      </c>
      <c r="C10" s="1" t="s">
        <v>5</v>
      </c>
      <c r="D10" s="1" t="s">
        <v>5</v>
      </c>
      <c r="E10" s="1" t="s">
        <v>4</v>
      </c>
      <c r="F10" s="1" t="s">
        <v>4</v>
      </c>
      <c r="G10" s="1" t="s">
        <v>4</v>
      </c>
      <c r="H10" s="1" t="s">
        <v>4</v>
      </c>
      <c r="I10" s="1" t="s">
        <v>4</v>
      </c>
      <c r="J10" s="1" t="s">
        <v>4</v>
      </c>
      <c r="K10" s="1" t="s">
        <v>5</v>
      </c>
      <c r="L10" s="1" t="s">
        <v>4</v>
      </c>
      <c r="M10" s="1" t="s">
        <v>5</v>
      </c>
      <c r="N10" s="1" t="s">
        <v>4</v>
      </c>
      <c r="O10" s="1" t="s">
        <v>5</v>
      </c>
      <c r="P10" s="1" t="s">
        <v>5</v>
      </c>
      <c r="Q10" s="1" t="s">
        <v>5</v>
      </c>
      <c r="R10" s="1" t="s">
        <v>5</v>
      </c>
      <c r="S10" s="1" t="s">
        <v>5</v>
      </c>
      <c r="T10" s="1" t="s">
        <v>5</v>
      </c>
      <c r="U10" s="1" t="s">
        <v>5</v>
      </c>
      <c r="V10" s="1" t="s">
        <v>5</v>
      </c>
      <c r="W10" s="1" t="s">
        <v>5</v>
      </c>
      <c r="X10" s="1" t="s">
        <v>5</v>
      </c>
      <c r="Y10" s="1" t="s">
        <v>5</v>
      </c>
      <c r="Z10" s="1" t="s">
        <v>5</v>
      </c>
      <c r="AA10" s="1" t="s">
        <v>5</v>
      </c>
      <c r="AB10" s="1" t="s">
        <v>5</v>
      </c>
      <c r="AC10" s="1" t="s">
        <v>5</v>
      </c>
      <c r="AD10" s="1" t="s">
        <v>5</v>
      </c>
      <c r="AE10" s="1" t="s">
        <v>5</v>
      </c>
      <c r="AF10" s="1" t="s">
        <v>5</v>
      </c>
      <c r="AG10" s="1" t="s">
        <v>5</v>
      </c>
      <c r="AH10" s="1" t="s">
        <v>5</v>
      </c>
      <c r="AI10" s="1" t="s">
        <v>5</v>
      </c>
      <c r="AJ10" s="1" t="s">
        <v>5</v>
      </c>
      <c r="AK10" s="1" t="s">
        <v>5</v>
      </c>
      <c r="AL10" s="1" t="s">
        <v>5</v>
      </c>
      <c r="AM10" s="1" t="s">
        <v>5</v>
      </c>
      <c r="AN10" s="1" t="s">
        <v>5</v>
      </c>
      <c r="AO10" s="1" t="s">
        <v>4</v>
      </c>
      <c r="AP10" s="1" t="s">
        <v>4</v>
      </c>
      <c r="AQ10" s="1" t="s">
        <v>4</v>
      </c>
      <c r="AR10" s="1" t="s">
        <v>4</v>
      </c>
      <c r="AS10" s="1" t="s">
        <v>4</v>
      </c>
      <c r="AT10" s="1" t="s">
        <v>4</v>
      </c>
      <c r="AU10" s="1" t="s">
        <v>4</v>
      </c>
      <c r="AV10" s="1" t="s">
        <v>4</v>
      </c>
      <c r="AW10" s="1" t="s">
        <v>4</v>
      </c>
      <c r="AX10" s="1" t="s">
        <v>4</v>
      </c>
      <c r="AY10" s="1" t="s">
        <v>4</v>
      </c>
      <c r="AZ10" s="1" t="s">
        <v>4</v>
      </c>
      <c r="BA10" s="1" t="s">
        <v>4</v>
      </c>
      <c r="BB10" s="1" t="s">
        <v>4</v>
      </c>
      <c r="BC10" s="1" t="s">
        <v>4</v>
      </c>
      <c r="BD10" s="1" t="s">
        <v>4</v>
      </c>
      <c r="BE10" s="1" t="s">
        <v>4</v>
      </c>
      <c r="BF10" s="1" t="s">
        <v>4</v>
      </c>
      <c r="BG10" s="1" t="s">
        <v>4</v>
      </c>
      <c r="BH10" s="1" t="s">
        <v>4</v>
      </c>
    </row>
    <row r="11" spans="1:60" x14ac:dyDescent="0.35">
      <c r="A11" s="1" t="s">
        <v>0</v>
      </c>
      <c r="B11" s="1" t="s">
        <v>3850</v>
      </c>
    </row>
    <row r="12" spans="1:60" x14ac:dyDescent="0.35">
      <c r="A12" s="1" t="s">
        <v>0</v>
      </c>
      <c r="B12" s="1" t="s">
        <v>3849</v>
      </c>
    </row>
    <row r="13" spans="1:60" x14ac:dyDescent="0.35">
      <c r="A13" s="1" t="s">
        <v>0</v>
      </c>
      <c r="B13" s="1" t="s">
        <v>3848</v>
      </c>
    </row>
    <row r="14" spans="1:60" x14ac:dyDescent="0.35">
      <c r="A14" s="1" t="s">
        <v>0</v>
      </c>
      <c r="B14" s="1" t="s">
        <v>3847</v>
      </c>
    </row>
    <row r="15" spans="1:60" x14ac:dyDescent="0.35">
      <c r="A15" s="1" t="s">
        <v>0</v>
      </c>
      <c r="B15" s="1" t="s">
        <v>3846</v>
      </c>
    </row>
    <row r="16" spans="1:60" x14ac:dyDescent="0.35">
      <c r="A16" s="1" t="s">
        <v>0</v>
      </c>
      <c r="B16" s="1" t="s">
        <v>3845</v>
      </c>
    </row>
    <row r="17" spans="1:60" x14ac:dyDescent="0.35">
      <c r="A17" s="1" t="s">
        <v>0</v>
      </c>
      <c r="B17" s="1" t="s">
        <v>3844</v>
      </c>
    </row>
    <row r="18" spans="1:60" x14ac:dyDescent="0.35">
      <c r="A18" s="1">
        <v>1</v>
      </c>
      <c r="B18" s="1" t="s">
        <v>3843</v>
      </c>
      <c r="C18" s="1">
        <v>345.00000223517418</v>
      </c>
      <c r="D18" s="1">
        <v>0</v>
      </c>
      <c r="E18">
        <f>(R18-S18*(1000-T18)/(1000-U18))*AO18</f>
        <v>-0.85877411551680094</v>
      </c>
      <c r="F18">
        <f>IF(AZ18&lt;&gt;0,1/(1/AZ18-1/N18),0)</f>
        <v>2.4245489869414523</v>
      </c>
      <c r="G18">
        <f>((BC18-AP18/2)*S18-E18)/(BC18+AP18/2)</f>
        <v>377.91272670912457</v>
      </c>
      <c r="H18">
        <f>AP18*1000</f>
        <v>32.439234045915875</v>
      </c>
      <c r="I18">
        <f>(AU18-BA18)</f>
        <v>1.7865201760729832</v>
      </c>
      <c r="J18">
        <f>(P18+AT18*D18)</f>
        <v>30.158283233642578</v>
      </c>
      <c r="K18" s="1"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31.813230514526367</v>
      </c>
      <c r="P18" s="1">
        <v>30.158283233642578</v>
      </c>
      <c r="Q18" s="1">
        <v>31.921579360961914</v>
      </c>
      <c r="R18" s="1">
        <v>399.92401123046875</v>
      </c>
      <c r="S18" s="1">
        <v>389.26541137695313</v>
      </c>
      <c r="T18" s="1">
        <v>-0.20068468153476715</v>
      </c>
      <c r="U18" s="1">
        <v>28.345891952514648</v>
      </c>
      <c r="V18" s="1">
        <v>-0.37652891874313354</v>
      </c>
      <c r="W18" s="1">
        <v>53.183177947998047</v>
      </c>
      <c r="X18" s="1">
        <v>300.32891845703125</v>
      </c>
      <c r="Y18" s="1">
        <v>0.18248230218887329</v>
      </c>
      <c r="Z18" s="1">
        <v>0.23781676590442657</v>
      </c>
      <c r="AA18" s="1">
        <v>88.648399353027344</v>
      </c>
      <c r="AB18" s="1">
        <v>46.884910583496094</v>
      </c>
      <c r="AC18" s="1">
        <v>0.94752198457717896</v>
      </c>
      <c r="AD18" s="1">
        <v>5.4230585694313049E-2</v>
      </c>
      <c r="AE18" s="1">
        <v>6.2114293687045574E-3</v>
      </c>
      <c r="AF18" s="1">
        <v>2.7490673586726189E-2</v>
      </c>
      <c r="AG18" s="1">
        <v>2.0820239558815956E-2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1.104150435503791</v>
      </c>
      <c r="AP18">
        <f>(U18-T18)/(1000-U18)*AO18</f>
        <v>3.2439234045915873E-2</v>
      </c>
      <c r="AQ18">
        <f>(P18+273.15)</f>
        <v>303.30828323364256</v>
      </c>
      <c r="AR18">
        <f>(O18+273.15)</f>
        <v>304.96323051452634</v>
      </c>
      <c r="AS18">
        <f>(Y18*AK18+Z18*AL18)*AM18</f>
        <v>2.9197167697612159E-2</v>
      </c>
      <c r="AT18">
        <f>((AS18+0.00000010773*(AR18^4-AQ18^4))-AP18*44100)/(L18*0.92*2*29.3+0.00000043092*AQ18^3)</f>
        <v>-11.070818469069437</v>
      </c>
      <c r="AU18">
        <f>0.61365*EXP(17.502*J18/(240.97+J18))</f>
        <v>4.2993381258972656</v>
      </c>
      <c r="AV18">
        <f>AU18*1000/AA18</f>
        <v>48.498767685312338</v>
      </c>
      <c r="AW18">
        <f>(AV18-U18)</f>
        <v>20.152875732797689</v>
      </c>
      <c r="AX18">
        <f>IF(D18,P18,(O18+P18)/2)</f>
        <v>30.985756874084473</v>
      </c>
      <c r="AY18">
        <f>0.61365*EXP(17.502*AX18/(240.97+AX18))</f>
        <v>4.5077158774399511</v>
      </c>
      <c r="AZ18">
        <f>IF(AW18&lt;&gt;0,(1000-(AV18+U18)/2)/AW18*AP18,0)</f>
        <v>1.5478110176388447</v>
      </c>
      <c r="BA18">
        <f>U18*AA18/1000</f>
        <v>2.5128179498242824</v>
      </c>
      <c r="BB18">
        <f>(AY18-BA18)</f>
        <v>1.9948979276156686</v>
      </c>
      <c r="BC18">
        <f>1/(1.6/F18+1.37/N18)</f>
        <v>1.0204248432491001</v>
      </c>
      <c r="BD18">
        <f>G18*AA18*0.001</f>
        <v>33.501358317901953</v>
      </c>
      <c r="BE18">
        <f>G18/S18</f>
        <v>0.9708356192560994</v>
      </c>
      <c r="BF18">
        <f>(1-AP18*AA18/AU18/F18)*100</f>
        <v>72.412717372937152</v>
      </c>
      <c r="BG18">
        <f>(S18-E18/(N18/1.35))</f>
        <v>389.53626436585671</v>
      </c>
      <c r="BH18">
        <f>E18*BF18/100/BG18</f>
        <v>-1.5964153534035607E-3</v>
      </c>
    </row>
    <row r="19" spans="1:60" x14ac:dyDescent="0.35">
      <c r="A19" s="1" t="s">
        <v>0</v>
      </c>
      <c r="B19" s="1" t="s">
        <v>3842</v>
      </c>
      <c r="K19" s="1">
        <v>2.72</v>
      </c>
    </row>
    <row r="20" spans="1:60" x14ac:dyDescent="0.35">
      <c r="A20" s="1" t="s">
        <v>0</v>
      </c>
      <c r="B20" s="1" t="s">
        <v>2709</v>
      </c>
      <c r="K20" s="1">
        <v>2.72</v>
      </c>
    </row>
    <row r="21" spans="1:60" x14ac:dyDescent="0.35">
      <c r="A21" s="1">
        <v>2</v>
      </c>
      <c r="B21" s="1" t="s">
        <v>3841</v>
      </c>
      <c r="C21" s="1">
        <v>551.00000223517418</v>
      </c>
      <c r="D21" s="1">
        <v>0</v>
      </c>
      <c r="E21">
        <f>(R21-S21*(1000-T21)/(1000-U21))*AO21</f>
        <v>-0.32826130808339704</v>
      </c>
      <c r="F21">
        <f>IF(AZ21&lt;&gt;0,1/(1/AZ21-1/N21),0)</f>
        <v>2.3074889722375254</v>
      </c>
      <c r="G21">
        <f>((BC21-AP21/2)*S21-E21)/(BC21+AP21/2)</f>
        <v>377.2884443488731</v>
      </c>
      <c r="H21">
        <f>AP21*1000</f>
        <v>31.586183589747545</v>
      </c>
      <c r="I21">
        <f>(AU21-BA21)</f>
        <v>1.797119435819611</v>
      </c>
      <c r="J21">
        <f>(P21+AT21*D21)</f>
        <v>29.939306259155273</v>
      </c>
      <c r="K21" s="1"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31.753871917724609</v>
      </c>
      <c r="P21" s="1">
        <v>29.939306259155273</v>
      </c>
      <c r="Q21" s="1">
        <v>31.923402786254883</v>
      </c>
      <c r="R21" s="1">
        <v>400.060791015625</v>
      </c>
      <c r="S21" s="1">
        <v>389.22433471679688</v>
      </c>
      <c r="T21" s="1">
        <v>-0.19448599219322205</v>
      </c>
      <c r="U21" s="1">
        <v>27.620365142822266</v>
      </c>
      <c r="V21" s="1">
        <v>-0.36612868309020996</v>
      </c>
      <c r="W21" s="1">
        <v>51.996585845947266</v>
      </c>
      <c r="X21" s="1">
        <v>300.34829711914063</v>
      </c>
      <c r="Y21" s="1">
        <v>25.696132659912109</v>
      </c>
      <c r="Z21" s="1">
        <v>1.143324188888073E-2</v>
      </c>
      <c r="AA21" s="1">
        <v>88.648361206054688</v>
      </c>
      <c r="AB21" s="1">
        <v>46.693214416503906</v>
      </c>
      <c r="AC21" s="1">
        <v>0.96085208654403687</v>
      </c>
      <c r="AD21" s="1">
        <v>3.8777589797973633E-2</v>
      </c>
      <c r="AE21" s="1">
        <v>1.7489442601799965E-2</v>
      </c>
      <c r="AF21" s="1">
        <v>5.6537143886089325E-2</v>
      </c>
      <c r="AG21" s="1">
        <v>4.2288410477340221E-3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1.1042216805850755</v>
      </c>
      <c r="AP21">
        <f>(U21-T21)/(1000-U21)*AO21</f>
        <v>3.1586183589747546E-2</v>
      </c>
      <c r="AQ21">
        <f>(P21+273.15)</f>
        <v>303.08930625915525</v>
      </c>
      <c r="AR21">
        <f>(O21+273.15)</f>
        <v>304.90387191772459</v>
      </c>
      <c r="AS21">
        <f>(Y21*AK21+Z21*AL21)*AM21</f>
        <v>4.1113811336894059</v>
      </c>
      <c r="AT21">
        <f>((AS21+0.00000010773*(AR21^4-AQ21^4))-AP21*44100)/(L21*0.92*2*29.3+0.00000043092*AQ21^3)</f>
        <v>-10.730743142806398</v>
      </c>
      <c r="AU21">
        <f>0.61365*EXP(17.502*J21/(240.97+J21))</f>
        <v>4.2456195416436415</v>
      </c>
      <c r="AV21">
        <f>AU21*1000/AA21</f>
        <v>47.892814755764093</v>
      </c>
      <c r="AW21">
        <f>(AV21-U21)</f>
        <v>20.272449612941827</v>
      </c>
      <c r="AX21">
        <f>IF(D21,P21,(O21+P21)/2)</f>
        <v>30.846589088439941</v>
      </c>
      <c r="AY21">
        <f>0.61365*EXP(17.502*AX21/(240.97+AX21))</f>
        <v>4.4720667662275764</v>
      </c>
      <c r="AZ21">
        <f>IF(AW21&lt;&gt;0,(1000-(AV21+U21)/2)/AW21*AP21,0)</f>
        <v>1.499256260993898</v>
      </c>
      <c r="BA21">
        <f>U21*AA21/1000</f>
        <v>2.4485001058240305</v>
      </c>
      <c r="BB21">
        <f>(AY21-BA21)</f>
        <v>2.0235666604035458</v>
      </c>
      <c r="BC21">
        <f>1/(1.6/F21+1.37/N21)</f>
        <v>0.98671695287137506</v>
      </c>
      <c r="BD21">
        <f>G21*AA21*0.001</f>
        <v>33.446002293509366</v>
      </c>
      <c r="BE21">
        <f>G21/S21</f>
        <v>0.96933416206720879</v>
      </c>
      <c r="BF21">
        <f>(1-AP21*AA21/AU21/F21)*100</f>
        <v>71.4183590624788</v>
      </c>
      <c r="BG21">
        <f>(S21-E21/(N21/1.35))</f>
        <v>389.32786666405667</v>
      </c>
      <c r="BH21">
        <f>E21*BF21/100/BG21</f>
        <v>-6.021630089799939E-4</v>
      </c>
    </row>
    <row r="22" spans="1:60" x14ac:dyDescent="0.35">
      <c r="A22" s="1" t="s">
        <v>0</v>
      </c>
      <c r="B22" s="1" t="s">
        <v>3840</v>
      </c>
      <c r="K22" s="1">
        <v>2.72</v>
      </c>
    </row>
    <row r="23" spans="1:60" x14ac:dyDescent="0.35">
      <c r="A23" s="1" t="s">
        <v>0</v>
      </c>
      <c r="B23" s="1" t="s">
        <v>3839</v>
      </c>
      <c r="K23" s="1">
        <v>2.72</v>
      </c>
    </row>
    <row r="24" spans="1:60" x14ac:dyDescent="0.35">
      <c r="A24" s="1">
        <v>3</v>
      </c>
      <c r="B24" s="1" t="s">
        <v>2705</v>
      </c>
      <c r="C24" s="1">
        <v>756.50000224635005</v>
      </c>
      <c r="D24" s="1">
        <v>0</v>
      </c>
      <c r="E24">
        <f>(R24-S24*(1000-T24)/(1000-U24))*AO24</f>
        <v>-4.9515993469023073E-3</v>
      </c>
      <c r="F24">
        <f>IF(AZ24&lt;&gt;0,1/(1/AZ24-1/N24),0)</f>
        <v>2.1847078788681218</v>
      </c>
      <c r="G24">
        <f>((BC24-AP24/2)*S24-E24)/(BC24+AP24/2)</f>
        <v>376.83033853823548</v>
      </c>
      <c r="H24">
        <f>AP24*1000</f>
        <v>30.759705668681605</v>
      </c>
      <c r="I24">
        <f>(AU24-BA24)</f>
        <v>1.815072000125145</v>
      </c>
      <c r="J24">
        <f>(P24+AT24*D24)</f>
        <v>29.755146026611328</v>
      </c>
      <c r="K24" s="1"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31.634162902832031</v>
      </c>
      <c r="P24" s="1">
        <v>29.755146026611328</v>
      </c>
      <c r="Q24" s="1">
        <v>31.840316772460938</v>
      </c>
      <c r="R24" s="1">
        <v>400.06246948242188</v>
      </c>
      <c r="S24" s="1">
        <v>389.22467041015625</v>
      </c>
      <c r="T24" s="1">
        <v>-0.19200976192951202</v>
      </c>
      <c r="U24" s="1">
        <v>26.914365768432617</v>
      </c>
      <c r="V24" s="1">
        <v>-0.36391618847846985</v>
      </c>
      <c r="W24" s="1">
        <v>51.010814666748047</v>
      </c>
      <c r="X24" s="1">
        <v>300.35211181640625</v>
      </c>
      <c r="Y24" s="1">
        <v>51.435813903808594</v>
      </c>
      <c r="Z24" s="1">
        <v>9.4897769391536713E-2</v>
      </c>
      <c r="AA24" s="1">
        <v>88.644996643066406</v>
      </c>
      <c r="AB24" s="1">
        <v>46.682601928710938</v>
      </c>
      <c r="AC24" s="1">
        <v>0.94894653558731079</v>
      </c>
      <c r="AD24" s="1">
        <v>3.7943337112665176E-2</v>
      </c>
      <c r="AE24" s="1">
        <v>6.9097122177481651E-3</v>
      </c>
      <c r="AF24" s="1">
        <v>6.0931343585252762E-2</v>
      </c>
      <c r="AG24" s="1">
        <v>1.4411104843020439E-2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1.1042357052073757</v>
      </c>
      <c r="AP24">
        <f>(U24-T24)/(1000-U24)*AO24</f>
        <v>3.0759705668681605E-2</v>
      </c>
      <c r="AQ24">
        <f>(P24+273.15)</f>
        <v>302.90514602661131</v>
      </c>
      <c r="AR24">
        <f>(O24+273.15)</f>
        <v>304.78416290283201</v>
      </c>
      <c r="AS24">
        <f>(Y24*AK24+Z24*AL24)*AM24</f>
        <v>8.22973004066057</v>
      </c>
      <c r="AT24">
        <f>((AS24+0.00000010773*(AR24^4-AQ24^4))-AP24*44100)/(L24*0.92*2*29.3+0.00000043092*AQ24^3)</f>
        <v>-10.408204120399796</v>
      </c>
      <c r="AU24">
        <f>0.61365*EXP(17.502*J24/(240.97+J24))</f>
        <v>4.2008958633181157</v>
      </c>
      <c r="AV24">
        <f>AU24*1000/AA24</f>
        <v>47.39010685773092</v>
      </c>
      <c r="AW24">
        <f>(AV24-U24)</f>
        <v>20.475741089298303</v>
      </c>
      <c r="AX24">
        <f>IF(D24,P24,(O24+P24)/2)</f>
        <v>30.69465446472168</v>
      </c>
      <c r="AY24">
        <f>0.61365*EXP(17.502*AX24/(240.97+AX24))</f>
        <v>4.4334279647877652</v>
      </c>
      <c r="AZ24">
        <f>IF(AW24&lt;&gt;0,(1000-(AV24+U24)/2)/AW24*AP24,0)</f>
        <v>1.4464391635737794</v>
      </c>
      <c r="BA24">
        <f>U24*AA24/1000</f>
        <v>2.3858238631929707</v>
      </c>
      <c r="BB24">
        <f>(AY24-BA24)</f>
        <v>2.0476041015947946</v>
      </c>
      <c r="BC24">
        <f>1/(1.6/F24+1.37/N24)</f>
        <v>0.95018124599111187</v>
      </c>
      <c r="BD24">
        <f>G24*AA24*0.001</f>
        <v>33.404124094727464</v>
      </c>
      <c r="BE24">
        <f>G24/S24</f>
        <v>0.96815635591942339</v>
      </c>
      <c r="BF24">
        <f>(1-AP24*AA24/AU24/F24)*100</f>
        <v>70.290105294912593</v>
      </c>
      <c r="BG24">
        <f>(S24-E24/(N24/1.35))</f>
        <v>389.22623211940987</v>
      </c>
      <c r="BH24">
        <f>E24*BF24/100/BG24</f>
        <v>-8.9420601889239201E-6</v>
      </c>
    </row>
    <row r="25" spans="1:60" x14ac:dyDescent="0.35">
      <c r="A25" s="1" t="s">
        <v>0</v>
      </c>
      <c r="B25" s="1" t="s">
        <v>3838</v>
      </c>
      <c r="K25" s="1">
        <v>2.72</v>
      </c>
    </row>
    <row r="26" spans="1:60" x14ac:dyDescent="0.35">
      <c r="A26" s="1" t="s">
        <v>0</v>
      </c>
      <c r="B26" s="1" t="s">
        <v>3837</v>
      </c>
      <c r="K26" s="1">
        <v>2.72</v>
      </c>
    </row>
    <row r="27" spans="1:60" x14ac:dyDescent="0.35">
      <c r="A27" s="1">
        <v>4</v>
      </c>
      <c r="B27" s="1" t="s">
        <v>3836</v>
      </c>
      <c r="C27" s="1">
        <v>963.00000223517418</v>
      </c>
      <c r="D27" s="1">
        <v>0</v>
      </c>
      <c r="E27">
        <f>(R27-S27*(1000-T27)/(1000-U27))*AO27</f>
        <v>-2.3085954970655919E-2</v>
      </c>
      <c r="F27">
        <f>IF(AZ27&lt;&gt;0,1/(1/AZ27-1/N27),0)</f>
        <v>2.050603023992974</v>
      </c>
      <c r="G27">
        <f>((BC27-AP27/2)*S27-E27)/(BC27+AP27/2)</f>
        <v>376.83206083061435</v>
      </c>
      <c r="H27">
        <f>AP27*1000</f>
        <v>30.041735565292136</v>
      </c>
      <c r="I27">
        <f>(AU27-BA27)</f>
        <v>1.8502293177663112</v>
      </c>
      <c r="J27">
        <f>(P27+AT27*D27)</f>
        <v>29.677574157714844</v>
      </c>
      <c r="K27" s="1"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31.534938812255859</v>
      </c>
      <c r="P27" s="1">
        <v>29.677574157714844</v>
      </c>
      <c r="Q27" s="1">
        <v>31.749069213867188</v>
      </c>
      <c r="R27" s="1">
        <v>400.05001831054688</v>
      </c>
      <c r="S27" s="1">
        <v>389.47201538085938</v>
      </c>
      <c r="T27" s="1">
        <v>-0.19076579809188843</v>
      </c>
      <c r="U27" s="1">
        <v>26.306879043579102</v>
      </c>
      <c r="V27" s="1">
        <v>-0.36359763145446777</v>
      </c>
      <c r="W27" s="1">
        <v>50.140636444091797</v>
      </c>
      <c r="X27" s="1">
        <v>300.26779174804688</v>
      </c>
      <c r="Y27" s="1">
        <v>100.02827453613281</v>
      </c>
      <c r="Z27" s="1">
        <v>3.5442616790533066E-2</v>
      </c>
      <c r="AA27" s="1">
        <v>88.6441650390625</v>
      </c>
      <c r="AB27" s="1">
        <v>46.633899688720703</v>
      </c>
      <c r="AC27" s="1">
        <v>0.94682401418685913</v>
      </c>
      <c r="AD27" s="1">
        <v>2.7914304286241531E-2</v>
      </c>
      <c r="AE27" s="1">
        <v>1.1856259778141975E-2</v>
      </c>
      <c r="AF27" s="1">
        <v>2.1466434001922607E-2</v>
      </c>
      <c r="AG27" s="1">
        <v>1.1996530927717686E-2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1.1039257049560545</v>
      </c>
      <c r="AP27">
        <f>(U27-T27)/(1000-U27)*AO27</f>
        <v>3.0041735565292136E-2</v>
      </c>
      <c r="AQ27">
        <f>(P27+273.15)</f>
        <v>302.82757415771482</v>
      </c>
      <c r="AR27">
        <f>(O27+273.15)</f>
        <v>304.68493881225584</v>
      </c>
      <c r="AS27">
        <f>(Y27*AK27+Z27*AL27)*AM27</f>
        <v>16.004523568052264</v>
      </c>
      <c r="AT27">
        <f>((AS27+0.00000010773*(AR27^4-AQ27^4))-AP27*44100)/(L27*0.92*2*29.3+0.00000043092*AQ27^3)</f>
        <v>-10.10148389499394</v>
      </c>
      <c r="AU27">
        <f>0.61365*EXP(17.502*J27/(240.97+J27))</f>
        <v>4.1821806453679917</v>
      </c>
      <c r="AV27">
        <f>AU27*1000/AA27</f>
        <v>47.179423975904626</v>
      </c>
      <c r="AW27">
        <f>(AV27-U27)</f>
        <v>20.872544932325525</v>
      </c>
      <c r="AX27">
        <f>IF(D27,P27,(O27+P27)/2)</f>
        <v>30.606256484985352</v>
      </c>
      <c r="AY27">
        <f>0.61365*EXP(17.502*AX27/(240.97+AX27))</f>
        <v>4.4110813939729256</v>
      </c>
      <c r="AZ27">
        <f>IF(AW27&lt;&gt;0,(1000-(AV27+U27)/2)/AW27*AP27,0)</f>
        <v>1.3864101199746166</v>
      </c>
      <c r="BA27">
        <f>U27*AA27/1000</f>
        <v>2.3319513276016806</v>
      </c>
      <c r="BB27">
        <f>(AY27-BA27)</f>
        <v>2.0791300663712451</v>
      </c>
      <c r="BC27">
        <f>1/(1.6/F27+1.37/N27)</f>
        <v>0.90882180069879914</v>
      </c>
      <c r="BD27">
        <f>G27*AA27*0.001</f>
        <v>33.403963392279017</v>
      </c>
      <c r="BE27">
        <f>G27/S27</f>
        <v>0.96754592358096747</v>
      </c>
      <c r="BF27">
        <f>(1-AP27*AA27/AU27/F27)*100</f>
        <v>68.94791320818662</v>
      </c>
      <c r="BG27">
        <f>(S27-E27/(N27/1.35))</f>
        <v>389.47929657365796</v>
      </c>
      <c r="BH27">
        <f>E27*BF27/100/BG27</f>
        <v>-4.0868113752071099E-5</v>
      </c>
    </row>
    <row r="28" spans="1:60" x14ac:dyDescent="0.35">
      <c r="A28" s="1" t="s">
        <v>0</v>
      </c>
      <c r="B28" s="1" t="s">
        <v>3835</v>
      </c>
      <c r="K28" s="1">
        <v>2.72</v>
      </c>
    </row>
    <row r="29" spans="1:60" x14ac:dyDescent="0.35">
      <c r="A29" s="1" t="s">
        <v>0</v>
      </c>
      <c r="B29" s="1" t="s">
        <v>3834</v>
      </c>
      <c r="K29" s="1">
        <v>2.72</v>
      </c>
    </row>
    <row r="30" spans="1:60" x14ac:dyDescent="0.35">
      <c r="A30" s="1">
        <v>5</v>
      </c>
      <c r="B30" s="1" t="s">
        <v>3833</v>
      </c>
      <c r="C30" s="1">
        <v>1168.50000224635</v>
      </c>
      <c r="D30" s="1">
        <v>0</v>
      </c>
      <c r="E30">
        <f>(R30-S30*(1000-T30)/(1000-U30))*AO30</f>
        <v>7.1583253944265818E-2</v>
      </c>
      <c r="F30">
        <f>IF(AZ30&lt;&gt;0,1/(1/AZ30-1/N30),0)</f>
        <v>1.880110665171093</v>
      </c>
      <c r="G30">
        <f>((BC30-AP30/2)*S30-E30)/(BC30+AP30/2)</f>
        <v>376.40653264570329</v>
      </c>
      <c r="H30">
        <f>AP30*1000</f>
        <v>29.175723859412624</v>
      </c>
      <c r="I30">
        <f>(AU30-BA30)</f>
        <v>1.907827404292783</v>
      </c>
      <c r="J30">
        <f>(P30+AT30*D30)</f>
        <v>29.640615463256836</v>
      </c>
      <c r="K30" s="1"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31.466972351074219</v>
      </c>
      <c r="P30" s="1">
        <v>29.640615463256836</v>
      </c>
      <c r="Q30" s="1">
        <v>31.677963256835938</v>
      </c>
      <c r="R30" s="1">
        <v>399.93377685546875</v>
      </c>
      <c r="S30" s="1">
        <v>389.57608032226563</v>
      </c>
      <c r="T30" s="1">
        <v>-0.18767029047012329</v>
      </c>
      <c r="U30" s="1">
        <v>25.557775497436523</v>
      </c>
      <c r="V30" s="1">
        <v>-0.35906785726547241</v>
      </c>
      <c r="W30" s="1">
        <v>48.899456024169922</v>
      </c>
      <c r="X30" s="1">
        <v>300.36285400390625</v>
      </c>
      <c r="Y30" s="1">
        <v>150.86763000488281</v>
      </c>
      <c r="Z30" s="1">
        <v>2.4010114371776581E-2</v>
      </c>
      <c r="AA30" s="1">
        <v>88.640815734863281</v>
      </c>
      <c r="AB30" s="1">
        <v>46.648517608642578</v>
      </c>
      <c r="AC30" s="1">
        <v>0.95410311222076416</v>
      </c>
      <c r="AD30" s="1">
        <v>7.20629021525383E-2</v>
      </c>
      <c r="AE30" s="1">
        <v>1.7454814165830612E-2</v>
      </c>
      <c r="AF30" s="1">
        <v>3.3257249742746353E-2</v>
      </c>
      <c r="AG30" s="1">
        <v>5.7278890162706375E-3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1.1042751985437729</v>
      </c>
      <c r="AP30">
        <f>(U30-T30)/(1000-U30)*AO30</f>
        <v>2.9175723859412625E-2</v>
      </c>
      <c r="AQ30">
        <f>(P30+273.15)</f>
        <v>302.79061546325681</v>
      </c>
      <c r="AR30">
        <f>(O30+273.15)</f>
        <v>304.6169723510742</v>
      </c>
      <c r="AS30">
        <f>(Y30*AK30+Z30*AL30)*AM30</f>
        <v>24.13882026123656</v>
      </c>
      <c r="AT30">
        <f>((AS30+0.00000010773*(AR30^4-AQ30^4))-AP30*44100)/(L30*0.92*2*29.3+0.00000043092*AQ30^3)</f>
        <v>-9.7410792602768286</v>
      </c>
      <c r="AU30">
        <f>0.61365*EXP(17.502*J30/(240.97+J30))</f>
        <v>4.1732894727540577</v>
      </c>
      <c r="AV30">
        <f>AU30*1000/AA30</f>
        <v>47.080901029125606</v>
      </c>
      <c r="AW30">
        <f>(AV30-U30)</f>
        <v>21.523125531689082</v>
      </c>
      <c r="AX30">
        <f>IF(D30,P30,(O30+P30)/2)</f>
        <v>30.553793907165527</v>
      </c>
      <c r="AY30">
        <f>0.61365*EXP(17.502*AX30/(240.97+AX30))</f>
        <v>4.3978655693601496</v>
      </c>
      <c r="AZ30">
        <f>IF(AW30&lt;&gt;0,(1000-(AV30+U30)/2)/AW30*AP30,0)</f>
        <v>1.3063196065130256</v>
      </c>
      <c r="BA30">
        <f>U30*AA30/1000</f>
        <v>2.2654620684612747</v>
      </c>
      <c r="BB30">
        <f>(AY30-BA30)</f>
        <v>2.1324035008988749</v>
      </c>
      <c r="BC30">
        <f>1/(1.6/F30+1.37/N30)</f>
        <v>0.85391177652140138</v>
      </c>
      <c r="BD30">
        <f>G30*AA30*0.001</f>
        <v>33.364982101646589</v>
      </c>
      <c r="BE30">
        <f>G30/S30</f>
        <v>0.96619518409428984</v>
      </c>
      <c r="BF30">
        <f>(1-AP30*AA30/AU30/F30)*100</f>
        <v>67.03952505180979</v>
      </c>
      <c r="BG30">
        <f>(S30-E30/(N30/1.35))</f>
        <v>389.55350332799446</v>
      </c>
      <c r="BH30">
        <f>E30*BF30/100/BG30</f>
        <v>1.2318994194864441E-4</v>
      </c>
    </row>
    <row r="31" spans="1:60" x14ac:dyDescent="0.35">
      <c r="A31" s="1" t="s">
        <v>0</v>
      </c>
      <c r="B31" s="1" t="s">
        <v>3832</v>
      </c>
      <c r="K31" s="1">
        <v>2.72</v>
      </c>
    </row>
    <row r="32" spans="1:60" x14ac:dyDescent="0.35">
      <c r="A32" s="1" t="s">
        <v>0</v>
      </c>
      <c r="B32" s="1" t="s">
        <v>72</v>
      </c>
      <c r="K32" s="1">
        <v>2.72</v>
      </c>
    </row>
    <row r="33" spans="1:60" x14ac:dyDescent="0.35">
      <c r="A33" s="1">
        <v>6</v>
      </c>
      <c r="B33" s="1" t="s">
        <v>3831</v>
      </c>
      <c r="C33" s="1">
        <v>1373.0000022575259</v>
      </c>
      <c r="D33" s="1">
        <v>0</v>
      </c>
      <c r="E33">
        <f>(R33-S33*(1000-T33)/(1000-U33))*AO33</f>
        <v>0.11800898465494269</v>
      </c>
      <c r="F33">
        <f>IF(AZ33&lt;&gt;0,1/(1/AZ33-1/N33),0)</f>
        <v>1.6182687009525216</v>
      </c>
      <c r="G33">
        <f>((BC33-AP33/2)*S33-E33)/(BC33+AP33/2)</f>
        <v>376.09210005406732</v>
      </c>
      <c r="H33">
        <f>AP33*1000</f>
        <v>27.715086920875983</v>
      </c>
      <c r="I33">
        <f>(AU33-BA33)</f>
        <v>2.0173559397737355</v>
      </c>
      <c r="J33">
        <f>(P33+AT33*D33)</f>
        <v>29.634920120239258</v>
      </c>
      <c r="K33" s="1"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31.431228637695313</v>
      </c>
      <c r="P33" s="1">
        <v>29.634920120239258</v>
      </c>
      <c r="Q33" s="1">
        <v>31.630537033081055</v>
      </c>
      <c r="R33" s="1">
        <v>400.043212890625</v>
      </c>
      <c r="S33" s="1">
        <v>390.14334106445313</v>
      </c>
      <c r="T33" s="1">
        <v>-0.18384908139705658</v>
      </c>
      <c r="U33" s="1">
        <v>24.307033538818359</v>
      </c>
      <c r="V33" s="1">
        <v>-0.35246700048446655</v>
      </c>
      <c r="W33" s="1">
        <v>46.600326538085938</v>
      </c>
      <c r="X33" s="1">
        <v>300.32666015625</v>
      </c>
      <c r="Y33" s="1">
        <v>300.38946533203125</v>
      </c>
      <c r="Z33" s="1">
        <v>4.0016364306211472E-2</v>
      </c>
      <c r="AA33" s="1">
        <v>88.639564514160156</v>
      </c>
      <c r="AB33" s="1">
        <v>46.648548126220703</v>
      </c>
      <c r="AC33" s="1">
        <v>0.95303183794021606</v>
      </c>
      <c r="AD33" s="1">
        <v>4.6854458749294281E-2</v>
      </c>
      <c r="AE33" s="1">
        <v>3.6601800471544266E-2</v>
      </c>
      <c r="AF33" s="1">
        <v>2.3863889276981354E-2</v>
      </c>
      <c r="AG33" s="1">
        <v>1.5215391293168068E-2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1.1041421329273895</v>
      </c>
      <c r="AP33">
        <f>(U33-T33)/(1000-U33)*AO33</f>
        <v>2.7715086920875983E-2</v>
      </c>
      <c r="AQ33">
        <f>(P33+273.15)</f>
        <v>302.78492012023924</v>
      </c>
      <c r="AR33">
        <f>(O33+273.15)</f>
        <v>304.58122863769529</v>
      </c>
      <c r="AS33">
        <f>(Y33*AK33+Z33*AL33)*AM33</f>
        <v>48.062313378848557</v>
      </c>
      <c r="AT33">
        <f>((AS33+0.00000010773*(AR33^4-AQ33^4))-AP33*44100)/(L33*0.92*2*29.3+0.00000043092*AQ33^3)</f>
        <v>-9.0503158582934784</v>
      </c>
      <c r="AU33">
        <f>0.61365*EXP(17.502*J33/(240.97+J33))</f>
        <v>4.1719208072856802</v>
      </c>
      <c r="AV33">
        <f>AU33*1000/AA33</f>
        <v>47.066124818553419</v>
      </c>
      <c r="AW33">
        <f>(AV33-U33)</f>
        <v>22.75909127973506</v>
      </c>
      <c r="AX33">
        <f>IF(D33,P33,(O33+P33)/2)</f>
        <v>30.533074378967285</v>
      </c>
      <c r="AY33">
        <f>0.61365*EXP(17.502*AX33/(240.97+AX33))</f>
        <v>4.3926556325806123</v>
      </c>
      <c r="AZ33">
        <f>IF(AW33&lt;&gt;0,(1000-(AV33+U33)/2)/AW33*AP33,0)</f>
        <v>1.1743012912306883</v>
      </c>
      <c r="BA33">
        <f>U33*AA33/1000</f>
        <v>2.1545648675119446</v>
      </c>
      <c r="BB33">
        <f>(AY33-BA33)</f>
        <v>2.2380907650686677</v>
      </c>
      <c r="BC33">
        <f>1/(1.6/F33+1.37/N33)</f>
        <v>0.76407129469540924</v>
      </c>
      <c r="BD33">
        <f>G33*AA33*0.001</f>
        <v>33.336639966008477</v>
      </c>
      <c r="BE33">
        <f>G33/S33</f>
        <v>0.96398441410777658</v>
      </c>
      <c r="BF33">
        <f>(1-AP33*AA33/AU33/F33)*100</f>
        <v>63.612085274985965</v>
      </c>
      <c r="BG33">
        <f>(S33-E33/(N33/1.35))</f>
        <v>390.10612163080492</v>
      </c>
      <c r="BH33">
        <f>E33*BF33/100/BG33</f>
        <v>1.9242962821765542E-4</v>
      </c>
    </row>
    <row r="34" spans="1:60" x14ac:dyDescent="0.35">
      <c r="A34" s="1" t="s">
        <v>0</v>
      </c>
      <c r="B34" s="1" t="s">
        <v>3830</v>
      </c>
      <c r="K34" s="1">
        <v>2.72</v>
      </c>
    </row>
    <row r="35" spans="1:60" x14ac:dyDescent="0.35">
      <c r="A35" s="1" t="s">
        <v>0</v>
      </c>
      <c r="B35" s="1" t="s">
        <v>3829</v>
      </c>
      <c r="K35" s="1">
        <v>2.72</v>
      </c>
    </row>
    <row r="36" spans="1:60" x14ac:dyDescent="0.35">
      <c r="A36" s="1">
        <v>7</v>
      </c>
      <c r="B36" s="1" t="s">
        <v>71</v>
      </c>
      <c r="C36" s="1">
        <v>1578.0000022575259</v>
      </c>
      <c r="D36" s="1">
        <v>0</v>
      </c>
      <c r="E36">
        <f>(R36-S36*(1000-T36)/(1000-U36))*AO36</f>
        <v>-2.1148613961452969E-2</v>
      </c>
      <c r="F36">
        <f>IF(AZ36&lt;&gt;0,1/(1/AZ36-1/N36),0)</f>
        <v>1.2850625742352759</v>
      </c>
      <c r="G36">
        <f>((BC36-AP36/2)*S36-E36)/(BC36+AP36/2)</f>
        <v>375.60106470127744</v>
      </c>
      <c r="H36">
        <f>AP36*1000</f>
        <v>25.437654828057017</v>
      </c>
      <c r="I36">
        <f>(AU36-BA36)</f>
        <v>2.2020178256196585</v>
      </c>
      <c r="J36">
        <f>(P36+AT36*D36)</f>
        <v>29.679006576538086</v>
      </c>
      <c r="K36" s="1"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31.436334609985352</v>
      </c>
      <c r="P36" s="1">
        <v>29.679006576538086</v>
      </c>
      <c r="Q36" s="1">
        <v>31.611906051635742</v>
      </c>
      <c r="R36" s="1">
        <v>399.81063842773438</v>
      </c>
      <c r="S36" s="1">
        <v>390.82504272460938</v>
      </c>
      <c r="T36" s="1">
        <v>-0.18162436783313751</v>
      </c>
      <c r="U36" s="1">
        <v>22.343927383422852</v>
      </c>
      <c r="V36" s="1">
        <v>-0.34809234738349915</v>
      </c>
      <c r="W36" s="1">
        <v>42.823276519775391</v>
      </c>
      <c r="X36" s="1">
        <v>300.3009033203125</v>
      </c>
      <c r="Y36" s="1">
        <v>501.28555297851563</v>
      </c>
      <c r="Z36" s="1">
        <v>0.14977511763572693</v>
      </c>
      <c r="AA36" s="1">
        <v>88.637405395507813</v>
      </c>
      <c r="AB36" s="1">
        <v>46.638713836669922</v>
      </c>
      <c r="AC36" s="1">
        <v>0.95214128494262695</v>
      </c>
      <c r="AD36" s="1">
        <v>4.9329567700624466E-2</v>
      </c>
      <c r="AE36" s="1">
        <v>3.0673082917928696E-2</v>
      </c>
      <c r="AF36" s="1">
        <v>3.1754188239574432E-2</v>
      </c>
      <c r="AG36" s="1">
        <v>1.3348575681447983E-2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1.1040474386776191</v>
      </c>
      <c r="AP36">
        <f>(U36-T36)/(1000-U36)*AO36</f>
        <v>2.5437654828057016E-2</v>
      </c>
      <c r="AQ36">
        <f>(P36+273.15)</f>
        <v>302.82900657653806</v>
      </c>
      <c r="AR36">
        <f>(O36+273.15)</f>
        <v>304.58633460998533</v>
      </c>
      <c r="AS36">
        <f>(Y36*AK36+Z36*AL36)*AM36</f>
        <v>80.205686683825661</v>
      </c>
      <c r="AT36">
        <f>((AS36+0.00000010773*(AR36^4-AQ36^4))-AP36*44100)/(L36*0.92*2*29.3+0.00000043092*AQ36^3)</f>
        <v>-8.0125300084976736</v>
      </c>
      <c r="AU36">
        <f>0.61365*EXP(17.502*J36/(240.97+J36))</f>
        <v>4.1825255752318977</v>
      </c>
      <c r="AV36">
        <f>AU36*1000/AA36</f>
        <v>47.186913431965941</v>
      </c>
      <c r="AW36">
        <f>(AV36-U36)</f>
        <v>24.842986048543089</v>
      </c>
      <c r="AX36">
        <f>IF(D36,P36,(O36+P36)/2)</f>
        <v>30.557670593261719</v>
      </c>
      <c r="AY36">
        <f>0.61365*EXP(17.502*AX36/(240.97+AX36))</f>
        <v>4.3988409618623487</v>
      </c>
      <c r="AZ36">
        <f>IF(AW36&lt;&gt;0,(1000-(AV36+U36)/2)/AW36*AP36,0)</f>
        <v>0.98833948607453015</v>
      </c>
      <c r="BA36">
        <f>U36*AA36/1000</f>
        <v>1.9805077496122394</v>
      </c>
      <c r="BB36">
        <f>(AY36-BA36)</f>
        <v>2.4183332122501096</v>
      </c>
      <c r="BC36">
        <f>1/(1.6/F36+1.37/N36)</f>
        <v>0.63891925993895027</v>
      </c>
      <c r="BD36">
        <f>G36*AA36*0.001</f>
        <v>33.292303838911486</v>
      </c>
      <c r="BE36">
        <f>G36/S36</f>
        <v>0.96104656467968619</v>
      </c>
      <c r="BF36">
        <f>(1-AP36*AA36/AU36/F36)*100</f>
        <v>58.050071589703563</v>
      </c>
      <c r="BG36">
        <f>(S36-E36/(N36/1.35))</f>
        <v>390.83171288990559</v>
      </c>
      <c r="BH36">
        <f>E36*BF36/100/BG36</f>
        <v>-3.1411948263041211E-5</v>
      </c>
    </row>
    <row r="37" spans="1:60" x14ac:dyDescent="0.35">
      <c r="A37" s="1" t="s">
        <v>0</v>
      </c>
      <c r="B37" s="1" t="s">
        <v>3828</v>
      </c>
      <c r="K37" s="1">
        <v>2.72</v>
      </c>
    </row>
    <row r="38" spans="1:60" x14ac:dyDescent="0.35">
      <c r="A38" s="1" t="s">
        <v>0</v>
      </c>
      <c r="B38" s="1" t="s">
        <v>3827</v>
      </c>
      <c r="K38" s="1">
        <v>2.72</v>
      </c>
    </row>
    <row r="39" spans="1:60" x14ac:dyDescent="0.35">
      <c r="A39" s="1">
        <v>8</v>
      </c>
      <c r="B39" s="1" t="s">
        <v>3826</v>
      </c>
      <c r="C39" s="1">
        <v>1783.0000022575259</v>
      </c>
      <c r="D39" s="1">
        <v>0</v>
      </c>
      <c r="E39">
        <f>(R39-S39*(1000-T39)/(1000-U39))*AO39</f>
        <v>-0.22669738431280684</v>
      </c>
      <c r="F39">
        <f>IF(AZ39&lt;&gt;0,1/(1/AZ39-1/N39),0)</f>
        <v>1.0154108042938315</v>
      </c>
      <c r="G39">
        <f>((BC39-AP39/2)*S39-E39)/(BC39+AP39/2)</f>
        <v>375.69029315763436</v>
      </c>
      <c r="H39">
        <f>AP39*1000</f>
        <v>23.049313354816963</v>
      </c>
      <c r="I39">
        <f>(AU39-BA39)</f>
        <v>2.4050521697196672</v>
      </c>
      <c r="J39">
        <f>(P39+AT39*D39)</f>
        <v>29.760370254516602</v>
      </c>
      <c r="K39" s="1"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31.455337524414063</v>
      </c>
      <c r="P39" s="1">
        <v>29.760370254516602</v>
      </c>
      <c r="Q39" s="1">
        <v>31.614850997924805</v>
      </c>
      <c r="R39" s="1">
        <v>400.01168823242188</v>
      </c>
      <c r="S39" s="1">
        <v>392.03396606445313</v>
      </c>
      <c r="T39" s="1">
        <v>-0.17493714392185211</v>
      </c>
      <c r="U39" s="1">
        <v>20.275091171264648</v>
      </c>
      <c r="V39" s="1">
        <v>-0.33490946888923645</v>
      </c>
      <c r="W39" s="1">
        <v>38.815769195556641</v>
      </c>
      <c r="X39" s="1">
        <v>300.3565673828125</v>
      </c>
      <c r="Y39" s="1">
        <v>750.24267578125</v>
      </c>
      <c r="Z39" s="1">
        <v>1.9436579197645187E-2</v>
      </c>
      <c r="AA39" s="1">
        <v>88.636184692382813</v>
      </c>
      <c r="AB39" s="1">
        <v>46.713283538818359</v>
      </c>
      <c r="AC39" s="1">
        <v>0.95288199186325073</v>
      </c>
      <c r="AD39" s="1">
        <v>3.1355086714029312E-2</v>
      </c>
      <c r="AE39" s="1">
        <v>4.2970571666955948E-2</v>
      </c>
      <c r="AF39" s="1">
        <v>1.9872169941663742E-2</v>
      </c>
      <c r="AG39" s="1">
        <v>2.1246304735541344E-2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1.1042520859662222</v>
      </c>
      <c r="AP39">
        <f>(U39-T39)/(1000-U39)*AO39</f>
        <v>2.3049313354816962E-2</v>
      </c>
      <c r="AQ39">
        <f>(P39+273.15)</f>
        <v>302.91037025451658</v>
      </c>
      <c r="AR39">
        <f>(O39+273.15)</f>
        <v>304.60533752441404</v>
      </c>
      <c r="AS39">
        <f>(Y39*AK39+Z39*AL39)*AM39</f>
        <v>120.03882544192311</v>
      </c>
      <c r="AT39">
        <f>((AS39+0.00000010773*(AR39^4-AQ39^4))-AP39*44100)/(L39*0.92*2*29.3+0.00000043092*AQ39^3)</f>
        <v>-6.8779813246767887</v>
      </c>
      <c r="AU39">
        <f>0.61365*EXP(17.502*J39/(240.97+J39))</f>
        <v>4.2021588954307809</v>
      </c>
      <c r="AV39">
        <f>AU39*1000/AA39</f>
        <v>47.409067865619726</v>
      </c>
      <c r="AW39">
        <f>(AV39-U39)</f>
        <v>27.133976694355077</v>
      </c>
      <c r="AX39">
        <f>IF(D39,P39,(O39+P39)/2)</f>
        <v>30.607853889465332</v>
      </c>
      <c r="AY39">
        <f>0.61365*EXP(17.502*AX39/(240.97+AX39))</f>
        <v>4.411484337619509</v>
      </c>
      <c r="AZ39">
        <f>IF(AW39&lt;&gt;0,(1000-(AV39+U39)/2)/AW39*AP39,0)</f>
        <v>0.82071555195411627</v>
      </c>
      <c r="BA39">
        <f>U39*AA39/1000</f>
        <v>1.7971067257111135</v>
      </c>
      <c r="BB39">
        <f>(AY39-BA39)</f>
        <v>2.6143776119083952</v>
      </c>
      <c r="BC39">
        <f>1/(1.6/F39+1.37/N39)</f>
        <v>0.52748615169253898</v>
      </c>
      <c r="BD39">
        <f>G39*AA39*0.001</f>
        <v>33.299754211455529</v>
      </c>
      <c r="BE39">
        <f>G39/S39</f>
        <v>0.95831056918131485</v>
      </c>
      <c r="BF39">
        <f>(1-AP39*AA39/AU39/F39)*100</f>
        <v>52.119927920135801</v>
      </c>
      <c r="BG39">
        <f>(S39-E39/(N39/1.35))</f>
        <v>392.1054652666395</v>
      </c>
      <c r="BH39">
        <f>E39*BF39/100/BG39</f>
        <v>-3.0133350276135721E-4</v>
      </c>
    </row>
    <row r="40" spans="1:60" x14ac:dyDescent="0.35">
      <c r="A40" s="1" t="s">
        <v>0</v>
      </c>
      <c r="B40" s="1" t="s">
        <v>3825</v>
      </c>
      <c r="K40" s="1">
        <v>2.72</v>
      </c>
    </row>
    <row r="41" spans="1:60" x14ac:dyDescent="0.35">
      <c r="A41" s="1" t="s">
        <v>0</v>
      </c>
      <c r="B41" s="1" t="s">
        <v>3824</v>
      </c>
      <c r="K41" s="1">
        <v>2.72</v>
      </c>
    </row>
    <row r="42" spans="1:60" x14ac:dyDescent="0.35">
      <c r="A42" s="1">
        <v>9</v>
      </c>
      <c r="B42" s="1" t="s">
        <v>3823</v>
      </c>
      <c r="C42" s="1">
        <v>1987.5000022687018</v>
      </c>
      <c r="D42" s="1">
        <v>0</v>
      </c>
      <c r="E42">
        <f>(R42-S42*(1000-T42)/(1000-U42))*AO42</f>
        <v>-0.29816348225070793</v>
      </c>
      <c r="F42">
        <f>IF(AZ42&lt;&gt;0,1/(1/AZ42-1/N42),0)</f>
        <v>0.74374789449077028</v>
      </c>
      <c r="G42">
        <f>((BC42-AP42/2)*S42-E42)/(BC42+AP42/2)</f>
        <v>374.99971613257549</v>
      </c>
      <c r="H42">
        <f>AP42*1000</f>
        <v>19.942617490979487</v>
      </c>
      <c r="I42">
        <f>(AU42-BA42)</f>
        <v>2.6979821627991729</v>
      </c>
      <c r="J42">
        <f>(P42+AT42*D42)</f>
        <v>29.980350494384766</v>
      </c>
      <c r="K42" s="1"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31.537378311157227</v>
      </c>
      <c r="P42" s="1">
        <v>29.980350494384766</v>
      </c>
      <c r="Q42" s="1">
        <v>31.666101455688477</v>
      </c>
      <c r="R42" s="1">
        <v>400.02447509765625</v>
      </c>
      <c r="S42" s="1">
        <v>393.1929931640625</v>
      </c>
      <c r="T42" s="1">
        <v>-0.16903151571750641</v>
      </c>
      <c r="U42" s="1">
        <v>17.57469367980957</v>
      </c>
      <c r="V42" s="1">
        <v>-0.32207959890365601</v>
      </c>
      <c r="W42" s="1">
        <v>33.487541198730469</v>
      </c>
      <c r="X42" s="1">
        <v>300.33489990234375</v>
      </c>
      <c r="Y42" s="1">
        <v>1000.7833251953125</v>
      </c>
      <c r="Z42" s="1">
        <v>9.4897270202636719E-2</v>
      </c>
      <c r="AA42" s="1">
        <v>88.630928039550781</v>
      </c>
      <c r="AB42" s="1">
        <v>46.808933258056641</v>
      </c>
      <c r="AC42" s="1">
        <v>0.92906218767166138</v>
      </c>
      <c r="AD42" s="1">
        <v>8.098091185092926E-2</v>
      </c>
      <c r="AE42" s="1">
        <v>4.4905371963977814E-2</v>
      </c>
      <c r="AF42" s="1">
        <v>2.5190670043230057E-2</v>
      </c>
      <c r="AG42" s="1">
        <v>2.2481938824057579E-2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1.1041724261115577</v>
      </c>
      <c r="AP42">
        <f>(U42-T42)/(1000-U42)*AO42</f>
        <v>1.9942617490979486E-2</v>
      </c>
      <c r="AQ42">
        <f>(P42+273.15)</f>
        <v>303.13035049438474</v>
      </c>
      <c r="AR42">
        <f>(O42+273.15)</f>
        <v>304.6873783111572</v>
      </c>
      <c r="AS42">
        <f>(Y42*AK42+Z42*AL42)*AM42</f>
        <v>160.12532845216992</v>
      </c>
      <c r="AT42">
        <f>((AS42+0.00000010773*(AR42^4-AQ42^4))-AP42*44100)/(L42*0.92*2*29.3+0.00000043092*AQ42^3)</f>
        <v>-5.4992089132938293</v>
      </c>
      <c r="AU42">
        <f>0.61365*EXP(17.502*J42/(240.97+J42))</f>
        <v>4.2556435736515228</v>
      </c>
      <c r="AV42">
        <f>AU42*1000/AA42</f>
        <v>48.0153335611298</v>
      </c>
      <c r="AW42">
        <f>(AV42-U42)</f>
        <v>30.44063988132023</v>
      </c>
      <c r="AX42">
        <f>IF(D42,P42,(O42+P42)/2)</f>
        <v>30.758864402770996</v>
      </c>
      <c r="AY42">
        <f>0.61365*EXP(17.502*AX42/(240.97+AX42))</f>
        <v>4.4497216939554463</v>
      </c>
      <c r="AZ42">
        <f>IF(AW42&lt;&gt;0,(1000-(AV42+U42)/2)/AW42*AP42,0)</f>
        <v>0.63364630815698997</v>
      </c>
      <c r="BA42">
        <f>U42*AA42/1000</f>
        <v>1.5576614108523499</v>
      </c>
      <c r="BB42">
        <f>(AY42-BA42)</f>
        <v>2.8920602831030964</v>
      </c>
      <c r="BC42">
        <f>1/(1.6/F42+1.37/N42)</f>
        <v>0.40463975706187616</v>
      </c>
      <c r="BD42">
        <f>G42*AA42*0.001</f>
        <v>33.236572855398272</v>
      </c>
      <c r="BE42">
        <f>G42/S42</f>
        <v>0.95372939663780898</v>
      </c>
      <c r="BF42">
        <f>(1-AP42*AA42/AU42/F42)*100</f>
        <v>44.15600753265705</v>
      </c>
      <c r="BG42">
        <f>(S42-E42/(N42/1.35))</f>
        <v>393.28703241011141</v>
      </c>
      <c r="BH42">
        <f>E42*BF42/100/BG42</f>
        <v>-3.3476082055247105E-4</v>
      </c>
    </row>
    <row r="43" spans="1:60" x14ac:dyDescent="0.35">
      <c r="A43" s="1" t="s">
        <v>0</v>
      </c>
      <c r="B43" s="1" t="s">
        <v>3822</v>
      </c>
      <c r="K43" s="1">
        <v>2.72</v>
      </c>
    </row>
    <row r="44" spans="1:60" x14ac:dyDescent="0.35">
      <c r="A44" s="1" t="s">
        <v>0</v>
      </c>
      <c r="B44" s="1" t="s">
        <v>3821</v>
      </c>
      <c r="K44" s="1">
        <v>2.72</v>
      </c>
    </row>
    <row r="45" spans="1:60" x14ac:dyDescent="0.35">
      <c r="A45" s="1">
        <v>10</v>
      </c>
      <c r="B45" s="1" t="s">
        <v>3820</v>
      </c>
      <c r="C45" s="1">
        <v>2192.5000022687018</v>
      </c>
      <c r="D45" s="1">
        <v>0</v>
      </c>
      <c r="E45">
        <f>(R45-S45*(1000-T45)/(1000-U45))*AO45</f>
        <v>-0.15323876557832478</v>
      </c>
      <c r="F45">
        <f>IF(AZ45&lt;&gt;0,1/(1/AZ45-1/N45),0)</f>
        <v>0.53881262063279411</v>
      </c>
      <c r="G45">
        <f>((BC45-AP45/2)*S45-E45)/(BC45+AP45/2)</f>
        <v>373.40855915916057</v>
      </c>
      <c r="H45">
        <f>AP45*1000</f>
        <v>16.85121459837076</v>
      </c>
      <c r="I45">
        <f>(AU45-BA45)</f>
        <v>3.0211559484677388</v>
      </c>
      <c r="J45">
        <f>(P45+AT45*D45)</f>
        <v>30.319087982177734</v>
      </c>
      <c r="K45" s="1"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31.650646209716797</v>
      </c>
      <c r="P45" s="1">
        <v>30.319087982177734</v>
      </c>
      <c r="Q45" s="1">
        <v>31.749994277954102</v>
      </c>
      <c r="R45" s="1">
        <v>400.05648803710938</v>
      </c>
      <c r="S45" s="1">
        <v>394.17935180664063</v>
      </c>
      <c r="T45" s="1">
        <v>-0.16381098330020905</v>
      </c>
      <c r="U45" s="1">
        <v>14.871118545532227</v>
      </c>
      <c r="V45" s="1">
        <v>-0.31012338399887085</v>
      </c>
      <c r="W45" s="1">
        <v>28.153678894042969</v>
      </c>
      <c r="X45" s="1">
        <v>300.3251953125</v>
      </c>
      <c r="Y45" s="1">
        <v>1250.723876953125</v>
      </c>
      <c r="Z45" s="1">
        <v>6.7456215620040894E-2</v>
      </c>
      <c r="AA45" s="1">
        <v>88.62860107421875</v>
      </c>
      <c r="AB45" s="1">
        <v>46.921077728271484</v>
      </c>
      <c r="AC45" s="1">
        <v>0.90306198596954346</v>
      </c>
      <c r="AD45" s="1">
        <v>2.9432978481054306E-2</v>
      </c>
      <c r="AE45" s="1">
        <v>4.0725026279687881E-2</v>
      </c>
      <c r="AF45" s="1">
        <v>3.1695712357759476E-2</v>
      </c>
      <c r="AG45" s="1">
        <v>2.2631987929344177E-2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1.1041367474724262</v>
      </c>
      <c r="AP45">
        <f>(U45-T45)/(1000-U45)*AO45</f>
        <v>1.6851214598370759E-2</v>
      </c>
      <c r="AQ45">
        <f>(P45+273.15)</f>
        <v>303.46908798217771</v>
      </c>
      <c r="AR45">
        <f>(O45+273.15)</f>
        <v>304.80064620971677</v>
      </c>
      <c r="AS45">
        <f>(Y45*AK45+Z45*AL45)*AM45</f>
        <v>200.11581583956286</v>
      </c>
      <c r="AT45">
        <f>((AS45+0.00000010773*(AR45^4-AQ45^4))-AP45*44100)/(L45*0.92*2*29.3+0.00000043092*AQ45^3)</f>
        <v>-4.1348558721078836</v>
      </c>
      <c r="AU45">
        <f>0.61365*EXP(17.502*J45/(240.97+J45))</f>
        <v>4.3391623815671307</v>
      </c>
      <c r="AV45">
        <f>AU45*1000/AA45</f>
        <v>48.958940217655694</v>
      </c>
      <c r="AW45">
        <f>(AV45-U45)</f>
        <v>34.087821672123468</v>
      </c>
      <c r="AX45">
        <f>IF(D45,P45,(O45+P45)/2)</f>
        <v>30.984867095947266</v>
      </c>
      <c r="AY45">
        <f>0.61365*EXP(17.502*AX45/(240.97+AX45))</f>
        <v>4.5074871686731086</v>
      </c>
      <c r="AZ45">
        <f>IF(AW45&lt;&gt;0,(1000-(AV45+U45)/2)/AW45*AP45,0)</f>
        <v>0.47856996396719248</v>
      </c>
      <c r="BA45">
        <f>U45*AA45/1000</f>
        <v>1.3180064330993919</v>
      </c>
      <c r="BB45">
        <f>(AY45-BA45)</f>
        <v>3.1894807355737167</v>
      </c>
      <c r="BC45">
        <f>1/(1.6/F45+1.37/N45)</f>
        <v>0.3039920356909272</v>
      </c>
      <c r="BD45">
        <f>G45*AA45*0.001</f>
        <v>33.094678227416061</v>
      </c>
      <c r="BE45">
        <f>G45/S45</f>
        <v>0.94730623876597964</v>
      </c>
      <c r="BF45">
        <f>(1-AP45*AA45/AU45/F45)*100</f>
        <v>36.120509832665384</v>
      </c>
      <c r="BG45">
        <f>(S45-E45/(N45/1.35))</f>
        <v>394.2276825340378</v>
      </c>
      <c r="BH45">
        <f>E45*BF45/100/BG45</f>
        <v>-1.4040268058394112E-4</v>
      </c>
    </row>
    <row r="46" spans="1:60" x14ac:dyDescent="0.35">
      <c r="A46" s="1" t="s">
        <v>0</v>
      </c>
      <c r="B46" s="1" t="s">
        <v>3819</v>
      </c>
      <c r="K46" s="1">
        <v>2.72</v>
      </c>
    </row>
    <row r="47" spans="1:60" x14ac:dyDescent="0.35">
      <c r="A47" s="1" t="s">
        <v>0</v>
      </c>
      <c r="B47" s="1" t="s">
        <v>3818</v>
      </c>
      <c r="K47" s="1">
        <v>2.72</v>
      </c>
    </row>
    <row r="48" spans="1:60" x14ac:dyDescent="0.35">
      <c r="A48" s="1">
        <v>11</v>
      </c>
      <c r="B48" s="1" t="s">
        <v>3817</v>
      </c>
      <c r="C48" s="1">
        <v>2397.0000022798777</v>
      </c>
      <c r="D48" s="1">
        <v>0</v>
      </c>
      <c r="E48">
        <f>(R48-S48*(1000-T48)/(1000-U48))*AO48</f>
        <v>-0.24481758796103381</v>
      </c>
      <c r="F48">
        <f>IF(AZ48&lt;&gt;0,1/(1/AZ48-1/N48),0)</f>
        <v>0.40162159861721647</v>
      </c>
      <c r="G48">
        <f>((BC48-AP48/2)*S48-E48)/(BC48+AP48/2)</f>
        <v>372.67163111699108</v>
      </c>
      <c r="H48">
        <f>AP48*1000</f>
        <v>14.200793264814614</v>
      </c>
      <c r="I48">
        <f>(AU48-BA48)</f>
        <v>3.3205422130331241</v>
      </c>
      <c r="J48">
        <f>(P48+AT48*D48)</f>
        <v>30.690641403198242</v>
      </c>
      <c r="K48" s="1"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31.773080825805664</v>
      </c>
      <c r="P48" s="1">
        <v>30.690641403198242</v>
      </c>
      <c r="Q48" s="1">
        <v>31.841665267944336</v>
      </c>
      <c r="R48" s="1">
        <v>399.9398193359375</v>
      </c>
      <c r="S48" s="1">
        <v>395.080078125</v>
      </c>
      <c r="T48" s="1">
        <v>-0.15501490235328674</v>
      </c>
      <c r="U48" s="1">
        <v>12.545516014099121</v>
      </c>
      <c r="V48" s="1">
        <v>-0.29143404960632324</v>
      </c>
      <c r="W48" s="1">
        <v>23.586055755615234</v>
      </c>
      <c r="X48" s="1">
        <v>300.31478881835938</v>
      </c>
      <c r="Y48" s="1">
        <v>1600.3377685546875</v>
      </c>
      <c r="Z48" s="1">
        <v>6.2882915139198303E-2</v>
      </c>
      <c r="AA48" s="1">
        <v>88.626815795898438</v>
      </c>
      <c r="AB48" s="1">
        <v>46.9071044921875</v>
      </c>
      <c r="AC48" s="1">
        <v>0.88142883777618408</v>
      </c>
      <c r="AD48" s="1">
        <v>5.576707050204277E-2</v>
      </c>
      <c r="AE48" s="1">
        <v>3.4423153847455978E-2</v>
      </c>
      <c r="AF48" s="1">
        <v>2.5945130735635757E-2</v>
      </c>
      <c r="AG48" s="1">
        <v>1.7310136929154396E-2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1.1040984883027916</v>
      </c>
      <c r="AP48">
        <f>(U48-T48)/(1000-U48)*AO48</f>
        <v>1.4200793264814614E-2</v>
      </c>
      <c r="AQ48">
        <f>(P48+273.15)</f>
        <v>303.84064140319822</v>
      </c>
      <c r="AR48">
        <f>(O48+273.15)</f>
        <v>304.92308082580564</v>
      </c>
      <c r="AS48">
        <f>(Y48*AK48+Z48*AL48)*AM48</f>
        <v>256.05403724549615</v>
      </c>
      <c r="AT48">
        <f>((AS48+0.00000010773*(AR48^4-AQ48^4))-AP48*44100)/(L48*0.92*2*29.3+0.00000043092*AQ48^3)</f>
        <v>-2.8010602306018133</v>
      </c>
      <c r="AU48">
        <f>0.61365*EXP(17.502*J48/(240.97+J48))</f>
        <v>4.4324113498791808</v>
      </c>
      <c r="AV48">
        <f>AU48*1000/AA48</f>
        <v>50.012079414956361</v>
      </c>
      <c r="AW48">
        <f>(AV48-U48)</f>
        <v>37.46656340085724</v>
      </c>
      <c r="AX48">
        <f>IF(D48,P48,(O48+P48)/2)</f>
        <v>31.231861114501953</v>
      </c>
      <c r="AY48">
        <f>0.61365*EXP(17.502*AX48/(240.97+AX48))</f>
        <v>4.5713639315126819</v>
      </c>
      <c r="AZ48">
        <f>IF(AW48&lt;&gt;0,(1000-(AV48+U48)/2)/AW48*AP48,0)</f>
        <v>0.36717030536576772</v>
      </c>
      <c r="BA48">
        <f>U48*AA48/1000</f>
        <v>1.1118691368460567</v>
      </c>
      <c r="BB48">
        <f>(AY48-BA48)</f>
        <v>3.4594947946666252</v>
      </c>
      <c r="BC48">
        <f>1/(1.6/F48+1.37/N48)</f>
        <v>0.23234649241890393</v>
      </c>
      <c r="BD48">
        <f>G48*AA48*0.001</f>
        <v>33.02870000336258</v>
      </c>
      <c r="BE48">
        <f>G48/S48</f>
        <v>0.94328125296938137</v>
      </c>
      <c r="BF48">
        <f>(1-AP48*AA48/AU48/F48)*100</f>
        <v>29.299801620068109</v>
      </c>
      <c r="BG48">
        <f>(S48-E48/(N48/1.35))</f>
        <v>395.15729234727019</v>
      </c>
      <c r="BH48">
        <f>E48*BF48/100/BG48</f>
        <v>-1.8152535456837857E-4</v>
      </c>
    </row>
    <row r="49" spans="1:60" x14ac:dyDescent="0.35">
      <c r="A49" s="1" t="s">
        <v>0</v>
      </c>
      <c r="B49" s="1" t="s">
        <v>3816</v>
      </c>
      <c r="K49" s="1">
        <v>2.72</v>
      </c>
    </row>
    <row r="50" spans="1:60" x14ac:dyDescent="0.35">
      <c r="A50" s="1" t="s">
        <v>0</v>
      </c>
      <c r="B50" s="1" t="s">
        <v>295</v>
      </c>
      <c r="K50" s="1">
        <v>2.72</v>
      </c>
    </row>
    <row r="51" spans="1:60" x14ac:dyDescent="0.35">
      <c r="A51" s="1">
        <v>12</v>
      </c>
      <c r="B51" s="1" t="s">
        <v>3815</v>
      </c>
      <c r="C51" s="1">
        <v>2601.0000022798777</v>
      </c>
      <c r="D51" s="1">
        <v>0</v>
      </c>
      <c r="E51">
        <f>(R51-S51*(1000-T51)/(1000-U51))*AO51</f>
        <v>0.18913557276650309</v>
      </c>
      <c r="F51">
        <f>IF(AZ51&lt;&gt;0,1/(1/AZ51-1/N51),0)</f>
        <v>0.30593806441334259</v>
      </c>
      <c r="G51">
        <f>((BC51-AP51/2)*S51-E51)/(BC51+AP51/2)</f>
        <v>369.13948962233411</v>
      </c>
      <c r="H51">
        <f>AP51*1000</f>
        <v>11.960448370945308</v>
      </c>
      <c r="I51">
        <f>(AU51-BA51)</f>
        <v>3.5978151653389316</v>
      </c>
      <c r="J51">
        <f>(P51+AT51*D51)</f>
        <v>31.090076446533203</v>
      </c>
      <c r="K51" s="1"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31.908374786376953</v>
      </c>
      <c r="P51" s="1">
        <v>31.090076446533203</v>
      </c>
      <c r="Q51" s="1">
        <v>31.942005157470703</v>
      </c>
      <c r="R51" s="1">
        <v>400.02590942382813</v>
      </c>
      <c r="S51" s="1">
        <v>395.56951904296875</v>
      </c>
      <c r="T51" s="1">
        <v>-0.14807727932929993</v>
      </c>
      <c r="U51" s="1">
        <v>10.570125579833984</v>
      </c>
      <c r="V51" s="1">
        <v>-0.27626150846481323</v>
      </c>
      <c r="W51" s="1">
        <v>19.720235824584961</v>
      </c>
      <c r="X51" s="1">
        <v>300.316650390625</v>
      </c>
      <c r="Y51" s="1">
        <v>2000.2230224609375</v>
      </c>
      <c r="Z51" s="1">
        <v>4.116034135222435E-2</v>
      </c>
      <c r="AA51" s="1">
        <v>88.625740051269531</v>
      </c>
      <c r="AB51" s="1">
        <v>46.6357421875</v>
      </c>
      <c r="AC51" s="1">
        <v>0.85493201017379761</v>
      </c>
      <c r="AD51" s="1">
        <v>6.2340661883354187E-2</v>
      </c>
      <c r="AE51" s="1">
        <v>2.7614304795861244E-2</v>
      </c>
      <c r="AF51" s="1">
        <v>3.030102327466011E-2</v>
      </c>
      <c r="AG51" s="1">
        <v>1.5964122489094734E-2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1.104105332318474</v>
      </c>
      <c r="AP51">
        <f>(U51-T51)/(1000-U51)*AO51</f>
        <v>1.1960448370945308E-2</v>
      </c>
      <c r="AQ51">
        <f>(P51+273.15)</f>
        <v>304.24007644653318</v>
      </c>
      <c r="AR51">
        <f>(O51+273.15)</f>
        <v>305.05837478637693</v>
      </c>
      <c r="AS51">
        <f>(Y51*AK51+Z51*AL51)*AM51</f>
        <v>320.03567644039504</v>
      </c>
      <c r="AT51">
        <f>((AS51+0.00000010773*(AR51^4-AQ51^4))-AP51*44100)/(L51*0.92*2*29.3+0.00000043092*AQ51^3)</f>
        <v>-1.5484285165139147</v>
      </c>
      <c r="AU51">
        <f>0.61365*EXP(17.502*J51/(240.97+J51))</f>
        <v>4.5346003672865729</v>
      </c>
      <c r="AV51">
        <f>AU51*1000/AA51</f>
        <v>51.165726398034359</v>
      </c>
      <c r="AW51">
        <f>(AV51-U51)</f>
        <v>40.595600818200374</v>
      </c>
      <c r="AX51">
        <f>IF(D51,P51,(O51+P51)/2)</f>
        <v>31.499225616455078</v>
      </c>
      <c r="AY51">
        <f>0.61365*EXP(17.502*AX51/(240.97+AX51))</f>
        <v>4.641396047787766</v>
      </c>
      <c r="AZ51">
        <f>IF(AW51&lt;&gt;0,(1000-(AV51+U51)/2)/AW51*AP51,0)</f>
        <v>0.28552980870379802</v>
      </c>
      <c r="BA51">
        <f>U51*AA51/1000</f>
        <v>0.93678520194764137</v>
      </c>
      <c r="BB51">
        <f>(AY51-BA51)</f>
        <v>3.7046108458401248</v>
      </c>
      <c r="BC51">
        <f>1/(1.6/F51+1.37/N51)</f>
        <v>0.18018394173702731</v>
      </c>
      <c r="BD51">
        <f>G51*AA51*0.001</f>
        <v>32.715260449927293</v>
      </c>
      <c r="BE51">
        <f>G51/S51</f>
        <v>0.93318486852935789</v>
      </c>
      <c r="BF51">
        <f>(1-AP51*AA51/AU51/F51)*100</f>
        <v>23.59270905726375</v>
      </c>
      <c r="BG51">
        <f>(S51-E51/(N51/1.35))</f>
        <v>395.50986664513073</v>
      </c>
      <c r="BH51">
        <f>E51*BF51/100/BG51</f>
        <v>1.1282197783102967E-4</v>
      </c>
    </row>
    <row r="52" spans="1:60" x14ac:dyDescent="0.35">
      <c r="A52" s="1" t="s">
        <v>0</v>
      </c>
      <c r="B52" s="1" t="s">
        <v>3814</v>
      </c>
    </row>
    <row r="53" spans="1:60" x14ac:dyDescent="0.35">
      <c r="A53" s="1" t="s">
        <v>0</v>
      </c>
      <c r="B53" s="1" t="s">
        <v>297</v>
      </c>
    </row>
    <row r="54" spans="1:60" x14ac:dyDescent="0.35">
      <c r="A54" s="1" t="s">
        <v>0</v>
      </c>
      <c r="B54" s="1" t="s">
        <v>296</v>
      </c>
    </row>
    <row r="55" spans="1:60" x14ac:dyDescent="0.35">
      <c r="A55" s="1" t="s">
        <v>0</v>
      </c>
      <c r="B55" s="1" t="s">
        <v>295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0D35B3-FAC5-46EF-BB8B-3332C5398A92}">
  <dimension ref="A1:BH55"/>
  <sheetViews>
    <sheetView zoomScale="48" workbookViewId="0">
      <selection activeCell="K18" sqref="K18:K51"/>
    </sheetView>
  </sheetViews>
  <sheetFormatPr defaultRowHeight="14.5" x14ac:dyDescent="0.35"/>
  <sheetData>
    <row r="1" spans="1:60" x14ac:dyDescent="0.35">
      <c r="A1" s="1" t="s">
        <v>398</v>
      </c>
    </row>
    <row r="2" spans="1:60" x14ac:dyDescent="0.35">
      <c r="A2" s="1" t="s">
        <v>3888</v>
      </c>
    </row>
    <row r="3" spans="1:60" x14ac:dyDescent="0.35">
      <c r="A3" s="1" t="s">
        <v>69</v>
      </c>
      <c r="B3" s="1" t="s">
        <v>396</v>
      </c>
    </row>
    <row r="4" spans="1:60" x14ac:dyDescent="0.35">
      <c r="A4" s="1" t="s">
        <v>67</v>
      </c>
      <c r="B4" s="1" t="s">
        <v>66</v>
      </c>
      <c r="C4" s="1">
        <v>1</v>
      </c>
      <c r="D4" s="1">
        <v>0.15999999642372131</v>
      </c>
    </row>
    <row r="5" spans="1:60" x14ac:dyDescent="0.35">
      <c r="A5" s="1" t="s">
        <v>65</v>
      </c>
      <c r="B5" s="1">
        <v>4</v>
      </c>
    </row>
    <row r="6" spans="1:60" x14ac:dyDescent="0.35">
      <c r="A6" s="1" t="s">
        <v>64</v>
      </c>
      <c r="B6" s="1" t="s">
        <v>395</v>
      </c>
    </row>
    <row r="7" spans="1:60" x14ac:dyDescent="0.35">
      <c r="A7" s="1" t="s">
        <v>0</v>
      </c>
      <c r="B7" s="1" t="s">
        <v>62</v>
      </c>
    </row>
    <row r="9" spans="1:60" x14ac:dyDescent="0.35">
      <c r="A9" s="1" t="s">
        <v>61</v>
      </c>
      <c r="B9" s="1" t="s">
        <v>60</v>
      </c>
      <c r="C9" s="1" t="s">
        <v>59</v>
      </c>
      <c r="D9" s="1" t="s">
        <v>58</v>
      </c>
      <c r="E9" s="1" t="s">
        <v>57</v>
      </c>
      <c r="F9" s="1" t="s">
        <v>56</v>
      </c>
      <c r="G9" s="1" t="s">
        <v>55</v>
      </c>
      <c r="H9" s="1" t="s">
        <v>54</v>
      </c>
      <c r="I9" s="1" t="s">
        <v>53</v>
      </c>
      <c r="J9" s="1" t="s">
        <v>52</v>
      </c>
      <c r="K9" s="1" t="s">
        <v>51</v>
      </c>
      <c r="L9" s="1" t="s">
        <v>50</v>
      </c>
      <c r="M9" s="1" t="s">
        <v>49</v>
      </c>
      <c r="N9" s="1" t="s">
        <v>48</v>
      </c>
      <c r="O9" s="1" t="s">
        <v>47</v>
      </c>
      <c r="P9" s="1" t="s">
        <v>46</v>
      </c>
      <c r="Q9" s="1" t="s">
        <v>45</v>
      </c>
      <c r="R9" s="1" t="s">
        <v>44</v>
      </c>
      <c r="S9" s="1" t="s">
        <v>43</v>
      </c>
      <c r="T9" s="1" t="s">
        <v>42</v>
      </c>
      <c r="U9" s="1" t="s">
        <v>41</v>
      </c>
      <c r="V9" s="1" t="s">
        <v>40</v>
      </c>
      <c r="W9" s="1" t="s">
        <v>39</v>
      </c>
      <c r="X9" s="1" t="s">
        <v>38</v>
      </c>
      <c r="Y9" s="1" t="s">
        <v>37</v>
      </c>
      <c r="Z9" s="1" t="s">
        <v>36</v>
      </c>
      <c r="AA9" s="1" t="s">
        <v>35</v>
      </c>
      <c r="AB9" s="1" t="s">
        <v>34</v>
      </c>
      <c r="AC9" s="1" t="s">
        <v>33</v>
      </c>
      <c r="AD9" s="1" t="s">
        <v>394</v>
      </c>
      <c r="AE9" s="1" t="s">
        <v>393</v>
      </c>
      <c r="AF9" s="1" t="s">
        <v>392</v>
      </c>
      <c r="AG9" s="1" t="s">
        <v>391</v>
      </c>
      <c r="AH9" s="1" t="s">
        <v>32</v>
      </c>
      <c r="AI9" s="1" t="s">
        <v>31</v>
      </c>
      <c r="AJ9" s="1" t="s">
        <v>30</v>
      </c>
      <c r="AK9" s="1" t="s">
        <v>29</v>
      </c>
      <c r="AL9" s="1" t="s">
        <v>28</v>
      </c>
      <c r="AM9" s="1" t="s">
        <v>27</v>
      </c>
      <c r="AN9" s="1" t="s">
        <v>26</v>
      </c>
      <c r="AO9" s="1" t="s">
        <v>25</v>
      </c>
      <c r="AP9" s="1" t="s">
        <v>24</v>
      </c>
      <c r="AQ9" s="1" t="s">
        <v>23</v>
      </c>
      <c r="AR9" s="1" t="s">
        <v>22</v>
      </c>
      <c r="AS9" s="1" t="s">
        <v>21</v>
      </c>
      <c r="AT9" s="1" t="s">
        <v>20</v>
      </c>
      <c r="AU9" s="1" t="s">
        <v>19</v>
      </c>
      <c r="AV9" s="1" t="s">
        <v>18</v>
      </c>
      <c r="AW9" s="1" t="s">
        <v>17</v>
      </c>
      <c r="AX9" s="1" t="s">
        <v>16</v>
      </c>
      <c r="AY9" s="1" t="s">
        <v>15</v>
      </c>
      <c r="AZ9" s="1" t="s">
        <v>14</v>
      </c>
      <c r="BA9" s="1" t="s">
        <v>13</v>
      </c>
      <c r="BB9" s="1" t="s">
        <v>12</v>
      </c>
      <c r="BC9" s="1" t="s">
        <v>11</v>
      </c>
      <c r="BD9" s="1" t="s">
        <v>10</v>
      </c>
      <c r="BE9" s="1" t="s">
        <v>9</v>
      </c>
      <c r="BF9" s="1" t="s">
        <v>8</v>
      </c>
      <c r="BG9" s="1" t="s">
        <v>7</v>
      </c>
      <c r="BH9" s="1" t="s">
        <v>6</v>
      </c>
    </row>
    <row r="10" spans="1:60" x14ac:dyDescent="0.35">
      <c r="A10" s="1" t="s">
        <v>5</v>
      </c>
      <c r="B10" s="1" t="s">
        <v>5</v>
      </c>
      <c r="C10" s="1" t="s">
        <v>5</v>
      </c>
      <c r="D10" s="1" t="s">
        <v>5</v>
      </c>
      <c r="E10" s="1" t="s">
        <v>4</v>
      </c>
      <c r="F10" s="1" t="s">
        <v>4</v>
      </c>
      <c r="G10" s="1" t="s">
        <v>4</v>
      </c>
      <c r="H10" s="1" t="s">
        <v>4</v>
      </c>
      <c r="I10" s="1" t="s">
        <v>4</v>
      </c>
      <c r="J10" s="1" t="s">
        <v>4</v>
      </c>
      <c r="K10" s="1" t="s">
        <v>5</v>
      </c>
      <c r="L10" s="1" t="s">
        <v>4</v>
      </c>
      <c r="M10" s="1" t="s">
        <v>5</v>
      </c>
      <c r="N10" s="1" t="s">
        <v>4</v>
      </c>
      <c r="O10" s="1" t="s">
        <v>5</v>
      </c>
      <c r="P10" s="1" t="s">
        <v>5</v>
      </c>
      <c r="Q10" s="1" t="s">
        <v>5</v>
      </c>
      <c r="R10" s="1" t="s">
        <v>5</v>
      </c>
      <c r="S10" s="1" t="s">
        <v>5</v>
      </c>
      <c r="T10" s="1" t="s">
        <v>5</v>
      </c>
      <c r="U10" s="1" t="s">
        <v>5</v>
      </c>
      <c r="V10" s="1" t="s">
        <v>5</v>
      </c>
      <c r="W10" s="1" t="s">
        <v>5</v>
      </c>
      <c r="X10" s="1" t="s">
        <v>5</v>
      </c>
      <c r="Y10" s="1" t="s">
        <v>5</v>
      </c>
      <c r="Z10" s="1" t="s">
        <v>5</v>
      </c>
      <c r="AA10" s="1" t="s">
        <v>5</v>
      </c>
      <c r="AB10" s="1" t="s">
        <v>5</v>
      </c>
      <c r="AC10" s="1" t="s">
        <v>5</v>
      </c>
      <c r="AD10" s="1" t="s">
        <v>5</v>
      </c>
      <c r="AE10" s="1" t="s">
        <v>5</v>
      </c>
      <c r="AF10" s="1" t="s">
        <v>5</v>
      </c>
      <c r="AG10" s="1" t="s">
        <v>5</v>
      </c>
      <c r="AH10" s="1" t="s">
        <v>5</v>
      </c>
      <c r="AI10" s="1" t="s">
        <v>5</v>
      </c>
      <c r="AJ10" s="1" t="s">
        <v>5</v>
      </c>
      <c r="AK10" s="1" t="s">
        <v>5</v>
      </c>
      <c r="AL10" s="1" t="s">
        <v>5</v>
      </c>
      <c r="AM10" s="1" t="s">
        <v>5</v>
      </c>
      <c r="AN10" s="1" t="s">
        <v>5</v>
      </c>
      <c r="AO10" s="1" t="s">
        <v>4</v>
      </c>
      <c r="AP10" s="1" t="s">
        <v>4</v>
      </c>
      <c r="AQ10" s="1" t="s">
        <v>4</v>
      </c>
      <c r="AR10" s="1" t="s">
        <v>4</v>
      </c>
      <c r="AS10" s="1" t="s">
        <v>4</v>
      </c>
      <c r="AT10" s="1" t="s">
        <v>4</v>
      </c>
      <c r="AU10" s="1" t="s">
        <v>4</v>
      </c>
      <c r="AV10" s="1" t="s">
        <v>4</v>
      </c>
      <c r="AW10" s="1" t="s">
        <v>4</v>
      </c>
      <c r="AX10" s="1" t="s">
        <v>4</v>
      </c>
      <c r="AY10" s="1" t="s">
        <v>4</v>
      </c>
      <c r="AZ10" s="1" t="s">
        <v>4</v>
      </c>
      <c r="BA10" s="1" t="s">
        <v>4</v>
      </c>
      <c r="BB10" s="1" t="s">
        <v>4</v>
      </c>
      <c r="BC10" s="1" t="s">
        <v>4</v>
      </c>
      <c r="BD10" s="1" t="s">
        <v>4</v>
      </c>
      <c r="BE10" s="1" t="s">
        <v>4</v>
      </c>
      <c r="BF10" s="1" t="s">
        <v>4</v>
      </c>
      <c r="BG10" s="1" t="s">
        <v>4</v>
      </c>
      <c r="BH10" s="1" t="s">
        <v>4</v>
      </c>
    </row>
    <row r="11" spans="1:60" x14ac:dyDescent="0.35">
      <c r="A11" s="1" t="s">
        <v>0</v>
      </c>
      <c r="B11" s="1" t="s">
        <v>3887</v>
      </c>
    </row>
    <row r="12" spans="1:60" x14ac:dyDescent="0.35">
      <c r="A12" s="1" t="s">
        <v>0</v>
      </c>
      <c r="B12" s="1" t="s">
        <v>3886</v>
      </c>
    </row>
    <row r="13" spans="1:60" x14ac:dyDescent="0.35">
      <c r="A13" s="1" t="s">
        <v>0</v>
      </c>
      <c r="B13" s="1" t="s">
        <v>3885</v>
      </c>
    </row>
    <row r="14" spans="1:60" x14ac:dyDescent="0.35">
      <c r="A14" s="1" t="s">
        <v>0</v>
      </c>
      <c r="B14" s="1" t="s">
        <v>3884</v>
      </c>
    </row>
    <row r="15" spans="1:60" x14ac:dyDescent="0.35">
      <c r="A15" s="1" t="s">
        <v>0</v>
      </c>
      <c r="B15" s="1" t="s">
        <v>3883</v>
      </c>
    </row>
    <row r="16" spans="1:60" x14ac:dyDescent="0.35">
      <c r="A16" s="1" t="s">
        <v>0</v>
      </c>
      <c r="B16" s="1" t="s">
        <v>3882</v>
      </c>
    </row>
    <row r="17" spans="1:60" x14ac:dyDescent="0.35">
      <c r="A17" s="1" t="s">
        <v>0</v>
      </c>
      <c r="B17" s="1" t="s">
        <v>3881</v>
      </c>
    </row>
    <row r="18" spans="1:60" x14ac:dyDescent="0.35">
      <c r="A18" s="1">
        <v>1</v>
      </c>
      <c r="B18" s="1" t="s">
        <v>3880</v>
      </c>
      <c r="C18" s="1">
        <v>422.50000126287341</v>
      </c>
      <c r="D18" s="1">
        <v>0</v>
      </c>
      <c r="E18">
        <f>(R18-S18*(1000-T18)/(1000-U18))*AO18</f>
        <v>-2.3545383521518208</v>
      </c>
      <c r="F18">
        <f>IF(AZ18&lt;&gt;0,1/(1/AZ18-1/N18),0)</f>
        <v>3.2726276661067435</v>
      </c>
      <c r="G18">
        <f>((BC18-AP18/2)*S18-E18)/(BC18+AP18/2)</f>
        <v>381.7927509101537</v>
      </c>
      <c r="H18">
        <f>AP18*1000</f>
        <v>33.117922964797089</v>
      </c>
      <c r="I18">
        <f>(AU18-BA18)</f>
        <v>1.5210974785729903</v>
      </c>
      <c r="J18">
        <f>(P18+AT18*D18)</f>
        <v>29.358222961425781</v>
      </c>
      <c r="K18" s="1"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31.897529602050781</v>
      </c>
      <c r="P18" s="1">
        <v>29.358222961425781</v>
      </c>
      <c r="Q18" s="1">
        <v>32.023262023925781</v>
      </c>
      <c r="R18" s="1">
        <v>399.80618286132813</v>
      </c>
      <c r="S18" s="1">
        <v>390.22979736328125</v>
      </c>
      <c r="T18" s="1">
        <v>6.6252052783966064E-2</v>
      </c>
      <c r="U18" s="1">
        <v>29.197504043579102</v>
      </c>
      <c r="V18" s="1">
        <v>0.12354330718517303</v>
      </c>
      <c r="W18" s="1">
        <v>54.445953369140625</v>
      </c>
      <c r="X18" s="1">
        <v>300.1951904296875</v>
      </c>
      <c r="Y18" s="1">
        <v>8.3843119442462921E-2</v>
      </c>
      <c r="Z18" s="1">
        <v>0.1234816312789917</v>
      </c>
      <c r="AA18" s="1">
        <v>88.528076171875</v>
      </c>
      <c r="AB18" s="1">
        <v>52.127391815185547</v>
      </c>
      <c r="AC18" s="1">
        <v>1.0436325073242188</v>
      </c>
      <c r="AD18" s="1">
        <v>3.9673656225204468E-2</v>
      </c>
      <c r="AE18" s="1">
        <v>7.6386262662708759E-3</v>
      </c>
      <c r="AF18" s="1">
        <v>4.4937752187252045E-2</v>
      </c>
      <c r="AG18" s="1">
        <v>2.5062423199415207E-2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1.1036587883444391</v>
      </c>
      <c r="AP18">
        <f>(U18-T18)/(1000-U18)*AO18</f>
        <v>3.311792296479709E-2</v>
      </c>
      <c r="AQ18">
        <f>(P18+273.15)</f>
        <v>302.50822296142576</v>
      </c>
      <c r="AR18">
        <f>(O18+273.15)</f>
        <v>305.04752960205076</v>
      </c>
      <c r="AS18">
        <f>(Y18*AK18+Z18*AL18)*AM18</f>
        <v>1.3414898810947706E-2</v>
      </c>
      <c r="AT18">
        <f>((AS18+0.00000010773*(AR18^4-AQ18^4))-AP18*44100)/(L18*0.92*2*29.3+0.00000043092*AQ18^3)</f>
        <v>-11.230930680851289</v>
      </c>
      <c r="AU18">
        <f>0.61365*EXP(17.502*J18/(240.97+J18))</f>
        <v>4.1058963405715891</v>
      </c>
      <c r="AV18">
        <f>AU18*1000/AA18</f>
        <v>46.379595243887337</v>
      </c>
      <c r="AW18">
        <f>(AV18-U18)</f>
        <v>17.182091200308236</v>
      </c>
      <c r="AX18">
        <f>IF(D18,P18,(O18+P18)/2)</f>
        <v>30.627876281738281</v>
      </c>
      <c r="AY18">
        <f>0.61365*EXP(17.502*AX18/(240.97+AX18))</f>
        <v>4.4165376863047969</v>
      </c>
      <c r="AZ18">
        <f>IF(AW18&lt;&gt;0,(1000-(AV18+U18)/2)/AW18*AP18,0)</f>
        <v>1.8546313319634145</v>
      </c>
      <c r="BA18">
        <f>U18*AA18/1000</f>
        <v>2.5847988619985989</v>
      </c>
      <c r="BB18">
        <f>(AY18-BA18)</f>
        <v>1.8317388243061981</v>
      </c>
      <c r="BC18">
        <f>1/(1.6/F18+1.37/N18)</f>
        <v>1.2361379478223637</v>
      </c>
      <c r="BD18">
        <f>G18*AA18*0.001</f>
        <v>33.799377734443787</v>
      </c>
      <c r="BE18">
        <f>G18/S18</f>
        <v>0.97837928699926224</v>
      </c>
      <c r="BF18">
        <f>(1-AP18*AA18/AU18/F18)*100</f>
        <v>78.180763991138832</v>
      </c>
      <c r="BG18">
        <f>(S18-E18/(N18/1.35))</f>
        <v>390.97240678599849</v>
      </c>
      <c r="BH18">
        <f>E18*BF18/100/BG18</f>
        <v>-4.7082506085505856E-3</v>
      </c>
    </row>
    <row r="19" spans="1:60" x14ac:dyDescent="0.35">
      <c r="A19" s="1" t="s">
        <v>0</v>
      </c>
      <c r="B19" s="1" t="s">
        <v>3879</v>
      </c>
      <c r="K19" s="1">
        <v>2.72</v>
      </c>
    </row>
    <row r="20" spans="1:60" x14ac:dyDescent="0.35">
      <c r="A20" s="1" t="s">
        <v>0</v>
      </c>
      <c r="B20" s="1" t="s">
        <v>3878</v>
      </c>
      <c r="K20" s="1">
        <v>2.72</v>
      </c>
    </row>
    <row r="21" spans="1:60" x14ac:dyDescent="0.35">
      <c r="A21" s="1">
        <v>2</v>
      </c>
      <c r="B21" s="1" t="s">
        <v>3877</v>
      </c>
      <c r="C21" s="1">
        <v>628.50000128522515</v>
      </c>
      <c r="D21" s="1">
        <v>0</v>
      </c>
      <c r="E21">
        <f>(R21-S21*(1000-T21)/(1000-U21))*AO21</f>
        <v>-1.49808170026051</v>
      </c>
      <c r="F21">
        <f>IF(AZ21&lt;&gt;0,1/(1/AZ21-1/N21),0)</f>
        <v>3.1231629452222407</v>
      </c>
      <c r="G21">
        <f>((BC21-AP21/2)*S21-E21)/(BC21+AP21/2)</f>
        <v>380.82914709782716</v>
      </c>
      <c r="H21">
        <f>AP21*1000</f>
        <v>32.463812688139647</v>
      </c>
      <c r="I21">
        <f>(AU21-BA21)</f>
        <v>1.5320942996545814</v>
      </c>
      <c r="J21">
        <f>(P21+AT21*D21)</f>
        <v>29.205747604370117</v>
      </c>
      <c r="K21" s="1"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31.844467163085938</v>
      </c>
      <c r="P21" s="1">
        <v>29.205747604370117</v>
      </c>
      <c r="Q21" s="1">
        <v>32.024017333984375</v>
      </c>
      <c r="R21" s="1">
        <v>400.10711669921875</v>
      </c>
      <c r="S21" s="1">
        <v>389.99676513671875</v>
      </c>
      <c r="T21" s="1">
        <v>0.10897432267665863</v>
      </c>
      <c r="U21" s="1">
        <v>28.669330596923828</v>
      </c>
      <c r="V21" s="1">
        <v>0.20380277931690216</v>
      </c>
      <c r="W21" s="1">
        <v>53.617118835449219</v>
      </c>
      <c r="X21" s="1">
        <v>300.31146240234375</v>
      </c>
      <c r="Y21" s="1">
        <v>25.099506378173828</v>
      </c>
      <c r="Z21" s="1">
        <v>0.13033959269523621</v>
      </c>
      <c r="AA21" s="1">
        <v>88.52001953125</v>
      </c>
      <c r="AB21" s="1">
        <v>52.066287994384766</v>
      </c>
      <c r="AC21" s="1">
        <v>1.0644289255142212</v>
      </c>
      <c r="AD21" s="1">
        <v>4.6332761645317078E-2</v>
      </c>
      <c r="AE21" s="1">
        <v>6.0542766004800797E-3</v>
      </c>
      <c r="AF21" s="1">
        <v>2.1180151030421257E-2</v>
      </c>
      <c r="AG21" s="1">
        <v>1.2716803699731827E-2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1.1040862588321458</v>
      </c>
      <c r="AP21">
        <f>(U21-T21)/(1000-U21)*AO21</f>
        <v>3.2463812688139644E-2</v>
      </c>
      <c r="AQ21">
        <f>(P21+273.15)</f>
        <v>302.35574760437009</v>
      </c>
      <c r="AR21">
        <f>(O21+273.15)</f>
        <v>304.99446716308591</v>
      </c>
      <c r="AS21">
        <f>(Y21*AK21+Z21*AL21)*AM21</f>
        <v>4.0159209307449828</v>
      </c>
      <c r="AT21">
        <f>((AS21+0.00000010773*(AR21^4-AQ21^4))-AP21*44100)/(L21*0.92*2*29.3+0.00000043092*AQ21^3)</f>
        <v>-10.965282600513056</v>
      </c>
      <c r="AU21">
        <f>0.61365*EXP(17.502*J21/(240.97+J21))</f>
        <v>4.0699040040421419</v>
      </c>
      <c r="AV21">
        <f>AU21*1000/AA21</f>
        <v>45.977215386914303</v>
      </c>
      <c r="AW21">
        <f>(AV21-U21)</f>
        <v>17.307884789990474</v>
      </c>
      <c r="AX21">
        <f>IF(D21,P21,(O21+P21)/2)</f>
        <v>30.525107383728027</v>
      </c>
      <c r="AY21">
        <f>0.61365*EXP(17.502*AX21/(240.97+AX21))</f>
        <v>4.3906537590677983</v>
      </c>
      <c r="AZ21">
        <f>IF(AW21&lt;&gt;0,(1000-(AV21+U21)/2)/AW21*AP21,0)</f>
        <v>1.8056600979280544</v>
      </c>
      <c r="BA21">
        <f>U21*AA21/1000</f>
        <v>2.5378097043875605</v>
      </c>
      <c r="BB21">
        <f>(AY21-BA21)</f>
        <v>1.8528440546802378</v>
      </c>
      <c r="BC21">
        <f>1/(1.6/F21+1.37/N21)</f>
        <v>1.2013908376187676</v>
      </c>
      <c r="BD21">
        <f>G21*AA21*0.001</f>
        <v>33.711003539168942</v>
      </c>
      <c r="BE21">
        <f>G21/S21</f>
        <v>0.97649309210121849</v>
      </c>
      <c r="BF21">
        <f>(1-AP21*AA21/AU21/F21)*100</f>
        <v>77.391996283850816</v>
      </c>
      <c r="BG21">
        <f>(S21-E21/(N21/1.35))</f>
        <v>390.46925248677485</v>
      </c>
      <c r="BH21">
        <f>E21*BF21/100/BG21</f>
        <v>-2.9692359293615098E-3</v>
      </c>
    </row>
    <row r="22" spans="1:60" x14ac:dyDescent="0.35">
      <c r="A22" s="1" t="s">
        <v>0</v>
      </c>
      <c r="B22" s="1" t="s">
        <v>3876</v>
      </c>
      <c r="K22" s="1">
        <v>2.72</v>
      </c>
    </row>
    <row r="23" spans="1:60" x14ac:dyDescent="0.35">
      <c r="A23" s="1" t="s">
        <v>0</v>
      </c>
      <c r="B23" s="1" t="s">
        <v>733</v>
      </c>
      <c r="K23" s="1">
        <v>2.72</v>
      </c>
    </row>
    <row r="24" spans="1:60" x14ac:dyDescent="0.35">
      <c r="A24" s="1">
        <v>3</v>
      </c>
      <c r="B24" s="1" t="s">
        <v>3875</v>
      </c>
      <c r="C24" s="1">
        <v>835.00000127404928</v>
      </c>
      <c r="D24" s="1">
        <v>0</v>
      </c>
      <c r="E24">
        <f>(R24-S24*(1000-T24)/(1000-U24))*AO24</f>
        <v>-0.75313933319966886</v>
      </c>
      <c r="F24">
        <f>IF(AZ24&lt;&gt;0,1/(1/AZ24-1/N24),0)</f>
        <v>3.0239114896601036</v>
      </c>
      <c r="G24">
        <f>((BC24-AP24/2)*S24-E24)/(BC24+AP24/2)</f>
        <v>379.78218064266889</v>
      </c>
      <c r="H24">
        <f>AP24*1000</f>
        <v>31.898015454876006</v>
      </c>
      <c r="I24">
        <f>(AU24-BA24)</f>
        <v>1.5344937872165736</v>
      </c>
      <c r="J24">
        <f>(P24+AT24*D24)</f>
        <v>29.053983688354492</v>
      </c>
      <c r="K24" s="1"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31.763696670532227</v>
      </c>
      <c r="P24" s="1">
        <v>29.053983688354492</v>
      </c>
      <c r="Q24" s="1">
        <v>31.971174240112305</v>
      </c>
      <c r="R24" s="1">
        <v>400.134033203125</v>
      </c>
      <c r="S24" s="1">
        <v>389.56234741210938</v>
      </c>
      <c r="T24" s="1">
        <v>0.17052096128463745</v>
      </c>
      <c r="U24" s="1">
        <v>28.242851257324219</v>
      </c>
      <c r="V24" s="1">
        <v>0.3203447163105011</v>
      </c>
      <c r="W24" s="1">
        <v>53.057685852050781</v>
      </c>
      <c r="X24" s="1">
        <v>300.33908081054688</v>
      </c>
      <c r="Y24" s="1">
        <v>49.856109619140625</v>
      </c>
      <c r="Z24" s="1">
        <v>9.1466128826141357E-2</v>
      </c>
      <c r="AA24" s="1">
        <v>88.512992858886719</v>
      </c>
      <c r="AB24" s="1">
        <v>51.818767547607422</v>
      </c>
      <c r="AC24" s="1">
        <v>1.068401575088501</v>
      </c>
      <c r="AD24" s="1">
        <v>7.0382572710514069E-2</v>
      </c>
      <c r="AE24" s="1">
        <v>7.9922135919332504E-3</v>
      </c>
      <c r="AF24" s="1">
        <v>5.2622221410274506E-2</v>
      </c>
      <c r="AG24" s="1">
        <v>1.1357354931533337E-2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1.1041877970975984</v>
      </c>
      <c r="AP24">
        <f>(U24-T24)/(1000-U24)*AO24</f>
        <v>3.1898015454876007E-2</v>
      </c>
      <c r="AQ24">
        <f>(P24+273.15)</f>
        <v>302.20398368835447</v>
      </c>
      <c r="AR24">
        <f>(O24+273.15)</f>
        <v>304.9136966705322</v>
      </c>
      <c r="AS24">
        <f>(Y24*AK24+Z24*AL24)*AM24</f>
        <v>7.9769773607631578</v>
      </c>
      <c r="AT24">
        <f>((AS24+0.00000010773*(AR24^4-AQ24^4))-AP24*44100)/(L24*0.92*2*29.3+0.00000043092*AQ24^3)</f>
        <v>-10.73322168045636</v>
      </c>
      <c r="AU24">
        <f>0.61365*EXP(17.502*J24/(240.97+J24))</f>
        <v>4.034353078870712</v>
      </c>
      <c r="AV24">
        <f>AU24*1000/AA24</f>
        <v>45.57921892102943</v>
      </c>
      <c r="AW24">
        <f>(AV24-U24)</f>
        <v>17.336367663705211</v>
      </c>
      <c r="AX24">
        <f>IF(D24,P24,(O24+P24)/2)</f>
        <v>30.408840179443359</v>
      </c>
      <c r="AY24">
        <f>0.61365*EXP(17.502*AX24/(240.97+AX24))</f>
        <v>4.3615295123219537</v>
      </c>
      <c r="AZ24">
        <f>IF(AW24&lt;&gt;0,(1000-(AV24+U24)/2)/AW24*AP24,0)</f>
        <v>1.7720336395184766</v>
      </c>
      <c r="BA24">
        <f>U24*AA24/1000</f>
        <v>2.4998592916541384</v>
      </c>
      <c r="BB24">
        <f>(AY24-BA24)</f>
        <v>1.8616702206678153</v>
      </c>
      <c r="BC24">
        <f>1/(1.6/F24+1.37/N24)</f>
        <v>1.1776018509004464</v>
      </c>
      <c r="BD24">
        <f>G24*AA24*0.001</f>
        <v>33.615657443156977</v>
      </c>
      <c r="BE24">
        <f>G24/S24</f>
        <v>0.97489447623875658</v>
      </c>
      <c r="BF24">
        <f>(1-AP24*AA24/AU24/F24)*100</f>
        <v>76.856570749521353</v>
      </c>
      <c r="BG24">
        <f>(S24-E24/(N24/1.35))</f>
        <v>389.7998837278555</v>
      </c>
      <c r="BH24">
        <f>E24*BF24/100/BG24</f>
        <v>-1.4849595616277824E-3</v>
      </c>
    </row>
    <row r="25" spans="1:60" x14ac:dyDescent="0.35">
      <c r="A25" s="1" t="s">
        <v>0</v>
      </c>
      <c r="B25" s="1" t="s">
        <v>3874</v>
      </c>
      <c r="K25" s="1">
        <v>2.72</v>
      </c>
    </row>
    <row r="26" spans="1:60" x14ac:dyDescent="0.35">
      <c r="A26" s="1" t="s">
        <v>0</v>
      </c>
      <c r="B26" s="1" t="s">
        <v>730</v>
      </c>
      <c r="K26" s="1">
        <v>2.72</v>
      </c>
    </row>
    <row r="27" spans="1:60" x14ac:dyDescent="0.35">
      <c r="A27" s="1">
        <v>4</v>
      </c>
      <c r="B27" s="1" t="s">
        <v>729</v>
      </c>
      <c r="C27" s="1">
        <v>1041.0000012740493</v>
      </c>
      <c r="D27" s="1">
        <v>0</v>
      </c>
      <c r="E27">
        <f>(R27-S27*(1000-T27)/(1000-U27))*AO27</f>
        <v>-0.15989988923041837</v>
      </c>
      <c r="F27">
        <f>IF(AZ27&lt;&gt;0,1/(1/AZ27-1/N27),0)</f>
        <v>2.9523758645628173</v>
      </c>
      <c r="G27">
        <f>((BC27-AP27/2)*S27-E27)/(BC27+AP27/2)</f>
        <v>378.53963913835355</v>
      </c>
      <c r="H27">
        <f>AP27*1000</f>
        <v>31.590037388720557</v>
      </c>
      <c r="I27">
        <f>(AU27-BA27)</f>
        <v>1.5413453318605348</v>
      </c>
      <c r="J27">
        <f>(P27+AT27*D27)</f>
        <v>29.021692276000977</v>
      </c>
      <c r="K27" s="1"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31.700210571289063</v>
      </c>
      <c r="P27" s="1">
        <v>29.021692276000977</v>
      </c>
      <c r="Q27" s="1">
        <v>31.915849685668945</v>
      </c>
      <c r="R27" s="1">
        <v>399.83175659179688</v>
      </c>
      <c r="S27" s="1">
        <v>388.85009765625</v>
      </c>
      <c r="T27" s="1">
        <v>0.27198776602745056</v>
      </c>
      <c r="U27" s="1">
        <v>28.082284927368164</v>
      </c>
      <c r="V27" s="1">
        <v>0.51277083158493042</v>
      </c>
      <c r="W27" s="1">
        <v>52.942733764648438</v>
      </c>
      <c r="X27" s="1">
        <v>300.29141235351563</v>
      </c>
      <c r="Y27" s="1">
        <v>100.49713897705078</v>
      </c>
      <c r="Z27" s="1">
        <v>0.1806403249502182</v>
      </c>
      <c r="AA27" s="1">
        <v>88.506988525390625</v>
      </c>
      <c r="AB27" s="1">
        <v>51.781360626220703</v>
      </c>
      <c r="AC27" s="1">
        <v>1.0717506408691406</v>
      </c>
      <c r="AD27" s="1">
        <v>3.2150071114301682E-2</v>
      </c>
      <c r="AE27" s="1">
        <v>5.38654625415802E-3</v>
      </c>
      <c r="AF27" s="1">
        <v>3.748437762260437E-2</v>
      </c>
      <c r="AG27" s="1">
        <v>1.5074161812663078E-2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1.1040125454173366</v>
      </c>
      <c r="AP27">
        <f>(U27-T27)/(1000-U27)*AO27</f>
        <v>3.1590037388720557E-2</v>
      </c>
      <c r="AQ27">
        <f>(P27+273.15)</f>
        <v>302.17169227600095</v>
      </c>
      <c r="AR27">
        <f>(O27+273.15)</f>
        <v>304.85021057128904</v>
      </c>
      <c r="AS27">
        <f>(Y27*AK27+Z27*AL27)*AM27</f>
        <v>16.079541876922349</v>
      </c>
      <c r="AT27">
        <f>((AS27+0.00000010773*(AR27^4-AQ27^4))-AP27*44100)/(L27*0.92*2*29.3+0.00000043092*AQ27^3)</f>
        <v>-10.566237334818169</v>
      </c>
      <c r="AU27">
        <f>0.61365*EXP(17.502*J27/(240.97+J27))</f>
        <v>4.0268238016938591</v>
      </c>
      <c r="AV27">
        <f>AU27*1000/AA27</f>
        <v>45.497241164618949</v>
      </c>
      <c r="AW27">
        <f>(AV27-U27)</f>
        <v>17.414956237250784</v>
      </c>
      <c r="AX27">
        <f>IF(D27,P27,(O27+P27)/2)</f>
        <v>30.36095142364502</v>
      </c>
      <c r="AY27">
        <f>0.61365*EXP(17.502*AX27/(240.97+AX27))</f>
        <v>4.3495826947758145</v>
      </c>
      <c r="AZ27">
        <f>IF(AW27&lt;&gt;0,(1000-(AV27+U27)/2)/AW27*AP27,0)</f>
        <v>1.7472250279613077</v>
      </c>
      <c r="BA27">
        <f>U27*AA27/1000</f>
        <v>2.4854784698333243</v>
      </c>
      <c r="BB27">
        <f>(AY27-BA27)</f>
        <v>1.8641042249424902</v>
      </c>
      <c r="BC27">
        <f>1/(1.6/F27+1.37/N27)</f>
        <v>1.1600876264173052</v>
      </c>
      <c r="BD27">
        <f>G27*AA27*0.001</f>
        <v>33.503403497623765</v>
      </c>
      <c r="BE27">
        <f>G27/S27</f>
        <v>0.97348474751570957</v>
      </c>
      <c r="BF27">
        <f>(1-AP27*AA27/AU27/F27)*100</f>
        <v>76.482376648074663</v>
      </c>
      <c r="BG27">
        <f>(S27-E27/(N27/1.35))</f>
        <v>388.90052926817316</v>
      </c>
      <c r="BH27">
        <f>E27*BF27/100/BG27</f>
        <v>-3.1446405015492262E-4</v>
      </c>
    </row>
    <row r="28" spans="1:60" x14ac:dyDescent="0.35">
      <c r="A28" s="1" t="s">
        <v>0</v>
      </c>
      <c r="B28" s="1" t="s">
        <v>3873</v>
      </c>
      <c r="K28" s="1">
        <v>2.72</v>
      </c>
    </row>
    <row r="29" spans="1:60" x14ac:dyDescent="0.35">
      <c r="A29" s="1" t="s">
        <v>0</v>
      </c>
      <c r="B29" s="1" t="s">
        <v>186</v>
      </c>
      <c r="K29" s="1">
        <v>2.72</v>
      </c>
    </row>
    <row r="30" spans="1:60" x14ac:dyDescent="0.35">
      <c r="A30" s="1">
        <v>5</v>
      </c>
      <c r="B30" s="1" t="s">
        <v>726</v>
      </c>
      <c r="C30" s="1">
        <v>1247.0000012740493</v>
      </c>
      <c r="D30" s="1">
        <v>0</v>
      </c>
      <c r="E30">
        <f>(R30-S30*(1000-T30)/(1000-U30))*AO30</f>
        <v>0.16495895814613795</v>
      </c>
      <c r="F30">
        <f>IF(AZ30&lt;&gt;0,1/(1/AZ30-1/N30),0)</f>
        <v>2.8561687874014794</v>
      </c>
      <c r="G30">
        <f>((BC30-AP30/2)*S30-E30)/(BC30+AP30/2)</f>
        <v>378.05992441273702</v>
      </c>
      <c r="H30">
        <f>AP30*1000</f>
        <v>31.311718133932423</v>
      </c>
      <c r="I30">
        <f>(AU30-BA30)</f>
        <v>1.5581218989241843</v>
      </c>
      <c r="J30">
        <f>(P30+AT30*D30)</f>
        <v>29.057716369628906</v>
      </c>
      <c r="K30" s="1"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31.664602279663086</v>
      </c>
      <c r="P30" s="1">
        <v>29.057716369628906</v>
      </c>
      <c r="Q30" s="1">
        <v>31.878276824951172</v>
      </c>
      <c r="R30" s="1">
        <v>399.94735717773438</v>
      </c>
      <c r="S30" s="1">
        <v>388.77301025390625</v>
      </c>
      <c r="T30" s="1">
        <v>0.42476359009742737</v>
      </c>
      <c r="U30" s="1">
        <v>27.989347457885742</v>
      </c>
      <c r="V30" s="1">
        <v>0.80236536264419556</v>
      </c>
      <c r="W30" s="1">
        <v>52.871013641357422</v>
      </c>
      <c r="X30" s="1">
        <v>300.32769775390625</v>
      </c>
      <c r="Y30" s="1">
        <v>151.31887817382813</v>
      </c>
      <c r="Z30" s="1">
        <v>0.1120467409491539</v>
      </c>
      <c r="AA30" s="1">
        <v>88.501609802246094</v>
      </c>
      <c r="AB30" s="1">
        <v>51.777027130126953</v>
      </c>
      <c r="AC30" s="1">
        <v>1.0828641653060913</v>
      </c>
      <c r="AD30" s="1">
        <v>6.4648978412151337E-2</v>
      </c>
      <c r="AE30" s="1">
        <v>3.6430507898330688E-3</v>
      </c>
      <c r="AF30" s="1">
        <v>4.3821051716804504E-2</v>
      </c>
      <c r="AG30" s="1">
        <v>1.3451645150780678E-2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1.1041459476246551</v>
      </c>
      <c r="AP30">
        <f>(U30-T30)/(1000-U30)*AO30</f>
        <v>3.1311718133932423E-2</v>
      </c>
      <c r="AQ30">
        <f>(P30+273.15)</f>
        <v>302.20771636962888</v>
      </c>
      <c r="AR30">
        <f>(O30+273.15)</f>
        <v>304.81460227966306</v>
      </c>
      <c r="AS30">
        <f>(Y30*AK30+Z30*AL30)*AM30</f>
        <v>24.211019966654021</v>
      </c>
      <c r="AT30">
        <f>((AS30+0.00000010773*(AR30^4-AQ30^4))-AP30*44100)/(L30*0.92*2*29.3+0.00000043092*AQ30^3)</f>
        <v>-10.412339679728886</v>
      </c>
      <c r="AU30">
        <f>0.61365*EXP(17.502*J30/(240.97+J30))</f>
        <v>4.0352242062614767</v>
      </c>
      <c r="AV30">
        <f>AU30*1000/AA30</f>
        <v>45.594924377963871</v>
      </c>
      <c r="AW30">
        <f>(AV30-U30)</f>
        <v>17.605576920078128</v>
      </c>
      <c r="AX30">
        <f>IF(D30,P30,(O30+P30)/2)</f>
        <v>30.361159324645996</v>
      </c>
      <c r="AY30">
        <f>0.61365*EXP(17.502*AX30/(240.97+AX30))</f>
        <v>4.3496344981928781</v>
      </c>
      <c r="AZ30">
        <f>IF(AW30&lt;&gt;0,(1000-(AV30+U30)/2)/AW30*AP30,0)</f>
        <v>1.7130761054543839</v>
      </c>
      <c r="BA30">
        <f>U30*AA30/1000</f>
        <v>2.4771023073372924</v>
      </c>
      <c r="BB30">
        <f>(AY30-BA30)</f>
        <v>1.8725321908555856</v>
      </c>
      <c r="BC30">
        <f>1/(1.6/F30+1.37/N30)</f>
        <v>1.1360300376223744</v>
      </c>
      <c r="BD30">
        <f>G30*AA30*0.001</f>
        <v>33.458911912242705</v>
      </c>
      <c r="BE30">
        <f>G30/S30</f>
        <v>0.97244385397491317</v>
      </c>
      <c r="BF30">
        <f>(1-AP30*AA30/AU30/F30)*100</f>
        <v>75.956010464325686</v>
      </c>
      <c r="BG30">
        <f>(S30-E30/(N30/1.35))</f>
        <v>388.72098303737397</v>
      </c>
      <c r="BH30">
        <f>E30*BF30/100/BG30</f>
        <v>3.223295087707587E-4</v>
      </c>
    </row>
    <row r="31" spans="1:60" x14ac:dyDescent="0.35">
      <c r="A31" s="1" t="s">
        <v>0</v>
      </c>
      <c r="B31" s="1" t="s">
        <v>3872</v>
      </c>
      <c r="K31" s="1">
        <v>2.72</v>
      </c>
    </row>
    <row r="32" spans="1:60" x14ac:dyDescent="0.35">
      <c r="A32" s="1" t="s">
        <v>0</v>
      </c>
      <c r="B32" s="1" t="s">
        <v>724</v>
      </c>
      <c r="K32" s="1">
        <v>2.72</v>
      </c>
    </row>
    <row r="33" spans="1:60" x14ac:dyDescent="0.35">
      <c r="A33" s="1">
        <v>6</v>
      </c>
      <c r="B33" s="1" t="s">
        <v>182</v>
      </c>
      <c r="C33" s="1">
        <v>1452.5000012852252</v>
      </c>
      <c r="D33" s="1">
        <v>0</v>
      </c>
      <c r="E33">
        <f>(R33-S33*(1000-T33)/(1000-U33))*AO33</f>
        <v>0.7731817453052372</v>
      </c>
      <c r="F33">
        <f>IF(AZ33&lt;&gt;0,1/(1/AZ33-1/N33),0)</f>
        <v>2.8146311715667127</v>
      </c>
      <c r="G33">
        <f>((BC33-AP33/2)*S33-E33)/(BC33+AP33/2)</f>
        <v>377.04563055532827</v>
      </c>
      <c r="H33">
        <f>AP33*1000</f>
        <v>31.276347024731422</v>
      </c>
      <c r="I33">
        <f>(AU33-BA33)</f>
        <v>1.5695660336163004</v>
      </c>
      <c r="J33">
        <f>(P33+AT33*D33)</f>
        <v>29.169834136962891</v>
      </c>
      <c r="K33" s="1"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31.65045166015625</v>
      </c>
      <c r="P33" s="1">
        <v>29.169834136962891</v>
      </c>
      <c r="Q33" s="1">
        <v>31.855710983276367</v>
      </c>
      <c r="R33" s="1">
        <v>400.06985473632813</v>
      </c>
      <c r="S33" s="1">
        <v>388.36798095703125</v>
      </c>
      <c r="T33" s="1">
        <v>0.62987732887268066</v>
      </c>
      <c r="U33" s="1">
        <v>28.159904479980469</v>
      </c>
      <c r="V33" s="1">
        <v>1.1906330585479736</v>
      </c>
      <c r="W33" s="1">
        <v>53.229591369628906</v>
      </c>
      <c r="X33" s="1">
        <v>300.31228637695313</v>
      </c>
      <c r="Y33" s="1">
        <v>301.26153564453125</v>
      </c>
      <c r="Z33" s="1">
        <v>0.25839224457740784</v>
      </c>
      <c r="AA33" s="1">
        <v>88.4910888671875</v>
      </c>
      <c r="AB33" s="1">
        <v>51.830265045166016</v>
      </c>
      <c r="AC33" s="1">
        <v>1.0825883150100708</v>
      </c>
      <c r="AD33" s="1">
        <v>5.0496041774749756E-2</v>
      </c>
      <c r="AE33" s="1">
        <v>1.9567259587347507E-3</v>
      </c>
      <c r="AF33" s="1">
        <v>2.7310764417052269E-2</v>
      </c>
      <c r="AG33" s="1">
        <v>1.5315067023038864E-2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1.1040892881505628</v>
      </c>
      <c r="AP33">
        <f>(U33-T33)/(1000-U33)*AO33</f>
        <v>3.1276347024731421E-2</v>
      </c>
      <c r="AQ33">
        <f>(P33+273.15)</f>
        <v>302.31983413696287</v>
      </c>
      <c r="AR33">
        <f>(O33+273.15)</f>
        <v>304.80045166015623</v>
      </c>
      <c r="AS33">
        <f>(Y33*AK33+Z33*AL33)*AM33</f>
        <v>48.201844625729791</v>
      </c>
      <c r="AT33">
        <f>((AS33+0.00000010773*(AR33^4-AQ33^4))-AP33*44100)/(L33*0.92*2*29.3+0.00000043092*AQ33^3)</f>
        <v>-10.222363532439349</v>
      </c>
      <c r="AU33">
        <f>0.61365*EXP(17.502*J33/(240.97+J33))</f>
        <v>4.0614666434457636</v>
      </c>
      <c r="AV33">
        <f>AU33*1000/AA33</f>
        <v>45.896899851028451</v>
      </c>
      <c r="AW33">
        <f>(AV33-U33)</f>
        <v>17.736995371047982</v>
      </c>
      <c r="AX33">
        <f>IF(D33,P33,(O33+P33)/2)</f>
        <v>30.41014289855957</v>
      </c>
      <c r="AY33">
        <f>0.61365*EXP(17.502*AX33/(240.97+AX33))</f>
        <v>4.361854900978976</v>
      </c>
      <c r="AZ33">
        <f>IF(AW33&lt;&gt;0,(1000-(AV33+U33)/2)/AW33*AP33,0)</f>
        <v>1.6980459902466709</v>
      </c>
      <c r="BA33">
        <f>U33*AA33/1000</f>
        <v>2.4919006098294632</v>
      </c>
      <c r="BB33">
        <f>(AY33-BA33)</f>
        <v>1.8699542911495128</v>
      </c>
      <c r="BC33">
        <f>1/(1.6/F33+1.37/N33)</f>
        <v>1.1254600112839888</v>
      </c>
      <c r="BD33">
        <f>G33*AA33*0.001</f>
        <v>33.365178400456301</v>
      </c>
      <c r="BE33">
        <f>G33/S33</f>
        <v>0.97084633400054765</v>
      </c>
      <c r="BF33">
        <f>(1-AP33*AA33/AU33/F33)*100</f>
        <v>75.789086372127585</v>
      </c>
      <c r="BG33">
        <f>(S33-E33/(N33/1.35))</f>
        <v>388.12412336642888</v>
      </c>
      <c r="BH33">
        <f>E33*BF33/100/BG33</f>
        <v>1.5097937630887159E-3</v>
      </c>
    </row>
    <row r="34" spans="1:60" x14ac:dyDescent="0.35">
      <c r="A34" s="1" t="s">
        <v>0</v>
      </c>
      <c r="B34" s="1" t="s">
        <v>3871</v>
      </c>
      <c r="K34" s="1">
        <v>2.72</v>
      </c>
    </row>
    <row r="35" spans="1:60" x14ac:dyDescent="0.35">
      <c r="A35" s="1" t="s">
        <v>0</v>
      </c>
      <c r="B35" s="1" t="s">
        <v>721</v>
      </c>
      <c r="K35" s="1">
        <v>2.72</v>
      </c>
    </row>
    <row r="36" spans="1:60" x14ac:dyDescent="0.35">
      <c r="A36" s="1">
        <v>7</v>
      </c>
      <c r="B36" s="1" t="s">
        <v>720</v>
      </c>
      <c r="C36" s="1">
        <v>1658.0000012740493</v>
      </c>
      <c r="D36" s="1">
        <v>0</v>
      </c>
      <c r="E36">
        <f>(R36-S36*(1000-T36)/(1000-U36))*AO36</f>
        <v>1.6111554875471263</v>
      </c>
      <c r="F36">
        <f>IF(AZ36&lt;&gt;0,1/(1/AZ36-1/N36),0)</f>
        <v>2.8039267246223054</v>
      </c>
      <c r="G36">
        <f>((BC36-AP36/2)*S36-E36)/(BC36+AP36/2)</f>
        <v>375.44478238059145</v>
      </c>
      <c r="H36">
        <f>AP36*1000</f>
        <v>31.45326223105295</v>
      </c>
      <c r="I36">
        <f>(AU36-BA36)</f>
        <v>1.5812695172175721</v>
      </c>
      <c r="J36">
        <f>(P36+AT36*D36)</f>
        <v>29.365192413330078</v>
      </c>
      <c r="K36" s="1"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31.660409927368164</v>
      </c>
      <c r="P36" s="1">
        <v>29.365192413330078</v>
      </c>
      <c r="Q36" s="1">
        <v>31.852628707885742</v>
      </c>
      <c r="R36" s="1">
        <v>400.06747436523438</v>
      </c>
      <c r="S36" s="1">
        <v>387.56784057617188</v>
      </c>
      <c r="T36" s="1">
        <v>0.87628012895584106</v>
      </c>
      <c r="U36" s="1">
        <v>28.549495697021484</v>
      </c>
      <c r="V36" s="1">
        <v>1.6553993225097656</v>
      </c>
      <c r="W36" s="1">
        <v>53.933452606201172</v>
      </c>
      <c r="X36" s="1">
        <v>300.327880859375</v>
      </c>
      <c r="Y36" s="1">
        <v>499.14346313476563</v>
      </c>
      <c r="Z36" s="1">
        <v>0.1154753640294075</v>
      </c>
      <c r="AA36" s="1">
        <v>88.487678527832031</v>
      </c>
      <c r="AB36" s="1">
        <v>51.588340759277344</v>
      </c>
      <c r="AC36" s="1">
        <v>1.093005895614624</v>
      </c>
      <c r="AD36" s="1">
        <v>6.5754547715187073E-2</v>
      </c>
      <c r="AE36" s="1">
        <v>2.3078073281794786E-3</v>
      </c>
      <c r="AF36" s="1">
        <v>7.9268157482147217E-2</v>
      </c>
      <c r="AG36" s="1">
        <v>1.789390854537487E-2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1.1041466208065256</v>
      </c>
      <c r="AP36">
        <f>(U36-T36)/(1000-U36)*AO36</f>
        <v>3.145326223105295E-2</v>
      </c>
      <c r="AQ36">
        <f>(P36+273.15)</f>
        <v>302.51519241333006</v>
      </c>
      <c r="AR36">
        <f>(O36+273.15)</f>
        <v>304.81040992736814</v>
      </c>
      <c r="AS36">
        <f>(Y36*AK36+Z36*AL36)*AM36</f>
        <v>79.862952316486371</v>
      </c>
      <c r="AT36">
        <f>((AS36+0.00000010773*(AR36^4-AQ36^4))-AP36*44100)/(L36*0.92*2*29.3+0.00000043092*AQ36^3)</f>
        <v>-10.050434776317976</v>
      </c>
      <c r="AU36">
        <f>0.61365*EXP(17.502*J36/(240.97+J36))</f>
        <v>4.1075481145873329</v>
      </c>
      <c r="AV36">
        <f>AU36*1000/AA36</f>
        <v>46.419435823433716</v>
      </c>
      <c r="AW36">
        <f>(AV36-U36)</f>
        <v>17.869940126412232</v>
      </c>
      <c r="AX36">
        <f>IF(D36,P36,(O36+P36)/2)</f>
        <v>30.512801170349121</v>
      </c>
      <c r="AY36">
        <f>0.61365*EXP(17.502*AX36/(240.97+AX36))</f>
        <v>4.3875631287363861</v>
      </c>
      <c r="AZ36">
        <f>IF(AW36&lt;&gt;0,(1000-(AV36+U36)/2)/AW36*AP36,0)</f>
        <v>1.6941440925792168</v>
      </c>
      <c r="BA36">
        <f>U36*AA36/1000</f>
        <v>2.5262785973697608</v>
      </c>
      <c r="BB36">
        <f>(AY36-BA36)</f>
        <v>1.8612845313666253</v>
      </c>
      <c r="BC36">
        <f>1/(1.6/F36+1.37/N36)</f>
        <v>1.1227178262858064</v>
      </c>
      <c r="BD36">
        <f>G36*AA36*0.001</f>
        <v>33.222237208245637</v>
      </c>
      <c r="BE36">
        <f>G36/S36</f>
        <v>0.96872016476506961</v>
      </c>
      <c r="BF36">
        <f>(1-AP36*AA36/AU36/F36)*100</f>
        <v>75.834311225410332</v>
      </c>
      <c r="BG36">
        <f>(S36-E36/(N36/1.35))</f>
        <v>387.05969032862055</v>
      </c>
      <c r="BH36">
        <f>E36*BF36/100/BG36</f>
        <v>3.1566414619781974E-3</v>
      </c>
    </row>
    <row r="37" spans="1:60" x14ac:dyDescent="0.35">
      <c r="A37" s="1" t="s">
        <v>0</v>
      </c>
      <c r="B37" s="1" t="s">
        <v>3870</v>
      </c>
      <c r="K37" s="1">
        <v>2.72</v>
      </c>
    </row>
    <row r="38" spans="1:60" x14ac:dyDescent="0.35">
      <c r="A38" s="1" t="s">
        <v>0</v>
      </c>
      <c r="B38" s="1" t="s">
        <v>3869</v>
      </c>
      <c r="K38" s="1">
        <v>2.72</v>
      </c>
    </row>
    <row r="39" spans="1:60" x14ac:dyDescent="0.35">
      <c r="A39" s="1">
        <v>8</v>
      </c>
      <c r="B39" s="1" t="s">
        <v>3868</v>
      </c>
      <c r="C39" s="1">
        <v>1864.0000012740493</v>
      </c>
      <c r="D39" s="1">
        <v>0</v>
      </c>
      <c r="E39">
        <f>(R39-S39*(1000-T39)/(1000-U39))*AO39</f>
        <v>1.561350441897347</v>
      </c>
      <c r="F39">
        <f>IF(AZ39&lt;&gt;0,1/(1/AZ39-1/N39),0)</f>
        <v>2.8722984751857212</v>
      </c>
      <c r="G39">
        <f>((BC39-AP39/2)*S39-E39)/(BC39+AP39/2)</f>
        <v>375.46734225710088</v>
      </c>
      <c r="H39">
        <f>AP39*1000</f>
        <v>31.905179387246463</v>
      </c>
      <c r="I39">
        <f>(AU39-BA39)</f>
        <v>1.579735864234654</v>
      </c>
      <c r="J39">
        <f>(P39+AT39*D39)</f>
        <v>29.602048873901367</v>
      </c>
      <c r="K39" s="1"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31.706541061401367</v>
      </c>
      <c r="P39" s="1">
        <v>29.602048873901367</v>
      </c>
      <c r="Q39" s="1">
        <v>31.876043319702148</v>
      </c>
      <c r="R39" s="1">
        <v>400.12332153320313</v>
      </c>
      <c r="S39" s="1">
        <v>387.51260375976563</v>
      </c>
      <c r="T39" s="1">
        <v>1.1573327779769897</v>
      </c>
      <c r="U39" s="1">
        <v>29.207277297973633</v>
      </c>
      <c r="V39" s="1">
        <v>2.1804664134979248</v>
      </c>
      <c r="W39" s="1">
        <v>55.027809143066406</v>
      </c>
      <c r="X39" s="1">
        <v>300.347900390625</v>
      </c>
      <c r="Y39" s="1">
        <v>750.72137451171875</v>
      </c>
      <c r="Z39" s="1">
        <v>7.2029121220111847E-2</v>
      </c>
      <c r="AA39" s="1">
        <v>88.48114013671875</v>
      </c>
      <c r="AB39" s="1">
        <v>51.733863830566406</v>
      </c>
      <c r="AC39" s="1">
        <v>1.0900993347167969</v>
      </c>
      <c r="AD39" s="1">
        <v>2.529291994869709E-2</v>
      </c>
      <c r="AE39" s="1">
        <v>2.654538257047534E-3</v>
      </c>
      <c r="AF39" s="1">
        <v>2.5098392739892006E-2</v>
      </c>
      <c r="AG39" s="1">
        <v>1.8619183450937271E-2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1.1042202220243562</v>
      </c>
      <c r="AP39">
        <f>(U39-T39)/(1000-U39)*AO39</f>
        <v>3.1905179387246463E-2</v>
      </c>
      <c r="AQ39">
        <f>(P39+273.15)</f>
        <v>302.75204887390134</v>
      </c>
      <c r="AR39">
        <f>(O39+273.15)</f>
        <v>304.85654106140134</v>
      </c>
      <c r="AS39">
        <f>(Y39*AK39+Z39*AL39)*AM39</f>
        <v>120.11541723708615</v>
      </c>
      <c r="AT39">
        <f>((AS39+0.00000010773*(AR39^4-AQ39^4))-AP39*44100)/(L39*0.92*2*29.3+0.00000043092*AQ39^3)</f>
        <v>-9.9064187829918851</v>
      </c>
      <c r="AU39">
        <f>0.61365*EXP(17.502*J39/(240.97+J39))</f>
        <v>4.1640290598486631</v>
      </c>
      <c r="AV39">
        <f>AU39*1000/AA39</f>
        <v>47.061204833193997</v>
      </c>
      <c r="AW39">
        <f>(AV39-U39)</f>
        <v>17.853927535220365</v>
      </c>
      <c r="AX39">
        <f>IF(D39,P39,(O39+P39)/2)</f>
        <v>30.654294967651367</v>
      </c>
      <c r="AY39">
        <f>0.61365*EXP(17.502*AX39/(240.97+AX39))</f>
        <v>4.4232130791539994</v>
      </c>
      <c r="AZ39">
        <f>IF(AW39&lt;&gt;0,(1000-(AV39+U39)/2)/AW39*AP39,0)</f>
        <v>1.7188654723008951</v>
      </c>
      <c r="BA39">
        <f>U39*AA39/1000</f>
        <v>2.5842931956140092</v>
      </c>
      <c r="BB39">
        <f>(AY39-BA39)</f>
        <v>1.8389198835399903</v>
      </c>
      <c r="BC39">
        <f>1/(1.6/F39+1.37/N39)</f>
        <v>1.1401044686434709</v>
      </c>
      <c r="BD39">
        <f>G39*AA39*0.001</f>
        <v>33.221778527011885</v>
      </c>
      <c r="BE39">
        <f>G39/S39</f>
        <v>0.96891646520449159</v>
      </c>
      <c r="BF39">
        <f>(1-AP39*AA39/AU39/F39)*100</f>
        <v>76.396925260603467</v>
      </c>
      <c r="BG39">
        <f>(S39-E39/(N39/1.35))</f>
        <v>387.02016177033823</v>
      </c>
      <c r="BH39">
        <f>E39*BF39/100/BG39</f>
        <v>3.0820712923484649E-3</v>
      </c>
    </row>
    <row r="40" spans="1:60" x14ac:dyDescent="0.35">
      <c r="A40" s="1" t="s">
        <v>0</v>
      </c>
      <c r="B40" s="1" t="s">
        <v>3867</v>
      </c>
      <c r="K40" s="1">
        <v>2.72</v>
      </c>
    </row>
    <row r="41" spans="1:60" x14ac:dyDescent="0.35">
      <c r="A41" s="1" t="s">
        <v>0</v>
      </c>
      <c r="B41" s="1" t="s">
        <v>3866</v>
      </c>
      <c r="K41" s="1">
        <v>2.72</v>
      </c>
    </row>
    <row r="42" spans="1:60" x14ac:dyDescent="0.35">
      <c r="A42" s="1">
        <v>9</v>
      </c>
      <c r="B42" s="1" t="s">
        <v>3865</v>
      </c>
      <c r="C42" s="1">
        <v>2070.0000012740493</v>
      </c>
      <c r="D42" s="1">
        <v>0</v>
      </c>
      <c r="E42">
        <f>(R42-S42*(1000-T42)/(1000-U42))*AO42</f>
        <v>1.9264877070997994</v>
      </c>
      <c r="F42">
        <f>IF(AZ42&lt;&gt;0,1/(1/AZ42-1/N42),0)</f>
        <v>2.9286128858429668</v>
      </c>
      <c r="G42">
        <f>((BC42-AP42/2)*S42-E42)/(BC42+AP42/2)</f>
        <v>374.72533782973062</v>
      </c>
      <c r="H42">
        <f>AP42*1000</f>
        <v>32.283436415725028</v>
      </c>
      <c r="I42">
        <f>(AU42-BA42)</f>
        <v>1.5790440100844059</v>
      </c>
      <c r="J42">
        <f>(P42+AT42*D42)</f>
        <v>29.814254760742188</v>
      </c>
      <c r="K42" s="1"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31.749547958374023</v>
      </c>
      <c r="P42" s="1">
        <v>29.814254760742188</v>
      </c>
      <c r="Q42" s="1">
        <v>31.90185546875</v>
      </c>
      <c r="R42" s="1">
        <v>400.10824584960938</v>
      </c>
      <c r="S42" s="1">
        <v>387.04800415039063</v>
      </c>
      <c r="T42" s="1">
        <v>1.4301177263259888</v>
      </c>
      <c r="U42" s="1">
        <v>29.794759750366211</v>
      </c>
      <c r="V42" s="1">
        <v>2.6877264976501465</v>
      </c>
      <c r="W42" s="1">
        <v>55.995510101318359</v>
      </c>
      <c r="X42" s="1">
        <v>300.35507202148438</v>
      </c>
      <c r="Y42" s="1">
        <v>1000.8199462890625</v>
      </c>
      <c r="Z42" s="1">
        <v>0.10976137965917587</v>
      </c>
      <c r="AA42" s="1">
        <v>88.47735595703125</v>
      </c>
      <c r="AB42" s="1">
        <v>51.715602874755859</v>
      </c>
      <c r="AC42" s="1">
        <v>1.1001603603363037</v>
      </c>
      <c r="AD42" s="1">
        <v>8.3464212715625763E-2</v>
      </c>
      <c r="AE42" s="1">
        <v>3.5388213582336903E-3</v>
      </c>
      <c r="AF42" s="1">
        <v>6.6872574388980865E-2</v>
      </c>
      <c r="AG42" s="1">
        <v>1.6729108989238739E-2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1.1042465883142805</v>
      </c>
      <c r="AP42">
        <f>(U42-T42)/(1000-U42)*AO42</f>
        <v>3.2283436415725029E-2</v>
      </c>
      <c r="AQ42">
        <f>(P42+273.15)</f>
        <v>302.96425476074216</v>
      </c>
      <c r="AR42">
        <f>(O42+273.15)</f>
        <v>304.899547958374</v>
      </c>
      <c r="AS42">
        <f>(Y42*AK42+Z42*AL42)*AM42</f>
        <v>160.13118782703896</v>
      </c>
      <c r="AT42">
        <f>((AS42+0.00000010773*(AR42^4-AQ42^4))-AP42*44100)/(L42*0.92*2*29.3+0.00000043092*AQ42^3)</f>
        <v>-9.7370708235010888</v>
      </c>
      <c r="AU42">
        <f>0.61365*EXP(17.502*J42/(240.97+J42))</f>
        <v>4.2152055741717849</v>
      </c>
      <c r="AV42">
        <f>AU42*1000/AA42</f>
        <v>47.641631336936499</v>
      </c>
      <c r="AW42">
        <f>(AV42-U42)</f>
        <v>17.846871586570288</v>
      </c>
      <c r="AX42">
        <f>IF(D42,P42,(O42+P42)/2)</f>
        <v>30.781901359558105</v>
      </c>
      <c r="AY42">
        <f>0.61365*EXP(17.502*AX42/(240.97+AX42))</f>
        <v>4.4555801879296046</v>
      </c>
      <c r="AZ42">
        <f>IF(AW42&lt;&gt;0,(1000-(AV42+U42)/2)/AW42*AP42,0)</f>
        <v>1.7388750662111865</v>
      </c>
      <c r="BA42">
        <f>U42*AA42/1000</f>
        <v>2.636161564087379</v>
      </c>
      <c r="BB42">
        <f>(AY42-BA42)</f>
        <v>1.8194186238422256</v>
      </c>
      <c r="BC42">
        <f>1/(1.6/F42+1.37/N42)</f>
        <v>1.1541997455338686</v>
      </c>
      <c r="BD42">
        <f>G42*AA42*0.001</f>
        <v>33.154707101279861</v>
      </c>
      <c r="BE42">
        <f>G42/S42</f>
        <v>0.96816243414635483</v>
      </c>
      <c r="BF42">
        <f>(1-AP42*AA42/AU42/F42)*100</f>
        <v>76.861715109904466</v>
      </c>
      <c r="BG42">
        <f>(S42-E42/(N42/1.35))</f>
        <v>386.44039972435365</v>
      </c>
      <c r="BH42">
        <f>E42*BF42/100/BG42</f>
        <v>3.8317202189899874E-3</v>
      </c>
    </row>
    <row r="43" spans="1:60" x14ac:dyDescent="0.35">
      <c r="A43" s="1" t="s">
        <v>0</v>
      </c>
      <c r="B43" s="1" t="s">
        <v>3864</v>
      </c>
      <c r="K43" s="1">
        <v>2.72</v>
      </c>
    </row>
    <row r="44" spans="1:60" x14ac:dyDescent="0.35">
      <c r="A44" s="1" t="s">
        <v>0</v>
      </c>
      <c r="B44" s="1" t="s">
        <v>3863</v>
      </c>
      <c r="K44" s="1">
        <v>2.72</v>
      </c>
    </row>
    <row r="45" spans="1:60" x14ac:dyDescent="0.35">
      <c r="A45" s="1">
        <v>10</v>
      </c>
      <c r="B45" s="1" t="s">
        <v>3862</v>
      </c>
      <c r="C45" s="1">
        <v>2276.0000012740493</v>
      </c>
      <c r="D45" s="1">
        <v>0</v>
      </c>
      <c r="E45">
        <f>(R45-S45*(1000-T45)/(1000-U45))*AO45</f>
        <v>2.0902116810846079</v>
      </c>
      <c r="F45">
        <f>IF(AZ45&lt;&gt;0,1/(1/AZ45-1/N45),0)</f>
        <v>2.9514477554816283</v>
      </c>
      <c r="G45">
        <f>((BC45-AP45/2)*S45-E45)/(BC45+AP45/2)</f>
        <v>374.15676018206375</v>
      </c>
      <c r="H45">
        <f>AP45*1000</f>
        <v>32.547422018069383</v>
      </c>
      <c r="I45">
        <f>(AU45-BA45)</f>
        <v>1.583741469854552</v>
      </c>
      <c r="J45">
        <f>(P45+AT45*D45)</f>
        <v>30.014196395874023</v>
      </c>
      <c r="K45" s="1"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31.79998779296875</v>
      </c>
      <c r="P45" s="1">
        <v>30.014196395874023</v>
      </c>
      <c r="Q45" s="1">
        <v>31.935983657836914</v>
      </c>
      <c r="R45" s="1">
        <v>399.92263793945313</v>
      </c>
      <c r="S45" s="1">
        <v>386.63336181640625</v>
      </c>
      <c r="T45" s="1">
        <v>1.7101161479949951</v>
      </c>
      <c r="U45" s="1">
        <v>30.293001174926758</v>
      </c>
      <c r="V45" s="1">
        <v>3.204697847366333</v>
      </c>
      <c r="W45" s="1">
        <v>56.768024444580078</v>
      </c>
      <c r="X45" s="1">
        <v>300.34469604492188</v>
      </c>
      <c r="Y45" s="1">
        <v>1251.0032958984375</v>
      </c>
      <c r="Z45" s="1">
        <v>0.28811812400817871</v>
      </c>
      <c r="AA45" s="1">
        <v>88.475341796875</v>
      </c>
      <c r="AB45" s="1">
        <v>51.637042999267578</v>
      </c>
      <c r="AC45" s="1">
        <v>1.0995063781738281</v>
      </c>
      <c r="AD45" s="1">
        <v>6.791146844625473E-2</v>
      </c>
      <c r="AE45" s="1">
        <v>9.1072367504239082E-3</v>
      </c>
      <c r="AF45" s="1">
        <v>4.380345344543457E-2</v>
      </c>
      <c r="AG45" s="1">
        <v>9.6624121069908142E-3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1.1042084413416242</v>
      </c>
      <c r="AP45">
        <f>(U45-T45)/(1000-U45)*AO45</f>
        <v>3.2547422018069386E-2</v>
      </c>
      <c r="AQ45">
        <f>(P45+273.15)</f>
        <v>303.164196395874</v>
      </c>
      <c r="AR45">
        <f>(O45+273.15)</f>
        <v>304.94998779296873</v>
      </c>
      <c r="AS45">
        <f>(Y45*AK45+Z45*AL45)*AM45</f>
        <v>200.16052286981358</v>
      </c>
      <c r="AT45">
        <f>((AS45+0.00000010773*(AR45^4-AQ45^4))-AP45*44100)/(L45*0.92*2*29.3+0.00000043092*AQ45^3)</f>
        <v>-9.5264020023154643</v>
      </c>
      <c r="AU45">
        <f>0.61365*EXP(17.502*J45/(240.97+J45))</f>
        <v>4.263925102859333</v>
      </c>
      <c r="AV45">
        <f>AU45*1000/AA45</f>
        <v>48.19337248392452</v>
      </c>
      <c r="AW45">
        <f>(AV45-U45)</f>
        <v>17.900371308997762</v>
      </c>
      <c r="AX45">
        <f>IF(D45,P45,(O45+P45)/2)</f>
        <v>30.907092094421387</v>
      </c>
      <c r="AY45">
        <f>0.61365*EXP(17.502*AX45/(240.97+AX45))</f>
        <v>4.4875348782460671</v>
      </c>
      <c r="AZ45">
        <f>IF(AW45&lt;&gt;0,(1000-(AV45+U45)/2)/AW45*AP45,0)</f>
        <v>1.7468999338175704</v>
      </c>
      <c r="BA45">
        <f>U45*AA45/1000</f>
        <v>2.680183633004781</v>
      </c>
      <c r="BB45">
        <f>(AY45-BA45)</f>
        <v>1.8073512452412861</v>
      </c>
      <c r="BC45">
        <f>1/(1.6/F45+1.37/N45)</f>
        <v>1.1598583243359792</v>
      </c>
      <c r="BD45">
        <f>G45*AA45*0.001</f>
        <v>33.103647242719482</v>
      </c>
      <c r="BE45">
        <f>G45/S45</f>
        <v>0.96773014730097962</v>
      </c>
      <c r="BF45">
        <f>(1-AP45*AA45/AU45/F45)*100</f>
        <v>77.117989708854793</v>
      </c>
      <c r="BG45">
        <f>(S45-E45/(N45/1.35))</f>
        <v>385.97411968156121</v>
      </c>
      <c r="BH45">
        <f>E45*BF45/100/BG45</f>
        <v>4.1762624666182094E-3</v>
      </c>
    </row>
    <row r="46" spans="1:60" x14ac:dyDescent="0.35">
      <c r="A46" s="1" t="s">
        <v>0</v>
      </c>
      <c r="B46" s="1" t="s">
        <v>3861</v>
      </c>
      <c r="K46" s="1">
        <v>2.72</v>
      </c>
    </row>
    <row r="47" spans="1:60" x14ac:dyDescent="0.35">
      <c r="A47" s="1" t="s">
        <v>0</v>
      </c>
      <c r="B47" s="1" t="s">
        <v>3860</v>
      </c>
      <c r="K47" s="1">
        <v>2.72</v>
      </c>
    </row>
    <row r="48" spans="1:60" x14ac:dyDescent="0.35">
      <c r="A48" s="1">
        <v>11</v>
      </c>
      <c r="B48" s="1" t="s">
        <v>3859</v>
      </c>
      <c r="C48" s="1">
        <v>2481.5000012852252</v>
      </c>
      <c r="D48" s="1">
        <v>0</v>
      </c>
      <c r="E48">
        <f>(R48-S48*(1000-T48)/(1000-U48))*AO48</f>
        <v>1.9695368857688127</v>
      </c>
      <c r="F48">
        <f>IF(AZ48&lt;&gt;0,1/(1/AZ48-1/N48),0)</f>
        <v>2.6927906801798178</v>
      </c>
      <c r="G48">
        <f>((BC48-AP48/2)*S48-E48)/(BC48+AP48/2)</f>
        <v>374.16489009339699</v>
      </c>
      <c r="H48">
        <f>AP48*1000</f>
        <v>31.966286147141968</v>
      </c>
      <c r="I48">
        <f>(AU48-BA48)</f>
        <v>1.6435656681432751</v>
      </c>
      <c r="J48">
        <f>(P48+AT48*D48)</f>
        <v>30.175991058349609</v>
      </c>
      <c r="K48" s="1"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31.867473602294922</v>
      </c>
      <c r="P48" s="1">
        <v>30.175991058349609</v>
      </c>
      <c r="Q48" s="1">
        <v>31.977947235107422</v>
      </c>
      <c r="R48" s="1">
        <v>400.0794677734375</v>
      </c>
      <c r="S48" s="1">
        <v>387.08938598632813</v>
      </c>
      <c r="T48" s="1">
        <v>1.9891178607940674</v>
      </c>
      <c r="U48" s="1">
        <v>30.068944931030273</v>
      </c>
      <c r="V48" s="1">
        <v>3.7130048274993896</v>
      </c>
      <c r="W48" s="1">
        <v>56.128467559814453</v>
      </c>
      <c r="X48" s="1">
        <v>300.33609008789063</v>
      </c>
      <c r="Y48" s="1">
        <v>1600.935546875</v>
      </c>
      <c r="Z48" s="1">
        <v>7.7746644616127014E-2</v>
      </c>
      <c r="AA48" s="1">
        <v>88.468093872070313</v>
      </c>
      <c r="AB48" s="1">
        <v>51.699806213378906</v>
      </c>
      <c r="AC48" s="1">
        <v>1.1204284429550171</v>
      </c>
      <c r="AD48" s="1">
        <v>3.1698960810899734E-2</v>
      </c>
      <c r="AE48" s="1">
        <v>1.6646860167384148E-2</v>
      </c>
      <c r="AF48" s="1">
        <v>5.0523072481155396E-2</v>
      </c>
      <c r="AG48" s="1">
        <v>1.0145097970962524E-2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1.1041768017937152</v>
      </c>
      <c r="AP48">
        <f>(U48-T48)/(1000-U48)*AO48</f>
        <v>3.1966286147141969E-2</v>
      </c>
      <c r="AQ48">
        <f>(P48+273.15)</f>
        <v>303.32599105834959</v>
      </c>
      <c r="AR48">
        <f>(O48+273.15)</f>
        <v>305.0174736022949</v>
      </c>
      <c r="AS48">
        <f>(Y48*AK48+Z48*AL48)*AM48</f>
        <v>256.14968177460833</v>
      </c>
      <c r="AT48">
        <f>((AS48+0.00000010773*(AR48^4-AQ48^4))-AP48*44100)/(L48*0.92*2*29.3+0.00000043092*AQ48^3)</f>
        <v>-8.8931468982645772</v>
      </c>
      <c r="AU48">
        <f>0.61365*EXP(17.502*J48/(240.97+J48))</f>
        <v>4.3037079109357741</v>
      </c>
      <c r="AV48">
        <f>AU48*1000/AA48</f>
        <v>48.647006198179987</v>
      </c>
      <c r="AW48">
        <f>(AV48-U48)</f>
        <v>18.578061267149714</v>
      </c>
      <c r="AX48">
        <f>IF(D48,P48,(O48+P48)/2)</f>
        <v>31.021732330322266</v>
      </c>
      <c r="AY48">
        <f>0.61365*EXP(17.502*AX48/(240.97+AX48))</f>
        <v>4.5169714869957982</v>
      </c>
      <c r="AZ48">
        <f>IF(AW48&lt;&gt;0,(1000-(AV48+U48)/2)/AW48*AP48,0)</f>
        <v>1.6529258568207368</v>
      </c>
      <c r="BA48">
        <f>U48*AA48/1000</f>
        <v>2.660142242792499</v>
      </c>
      <c r="BB48">
        <f>(AY48-BA48)</f>
        <v>1.8568292442032992</v>
      </c>
      <c r="BC48">
        <f>1/(1.6/F48+1.37/N48)</f>
        <v>1.0937968500149227</v>
      </c>
      <c r="BD48">
        <f>G48*AA48*0.001</f>
        <v>33.101654620415516</v>
      </c>
      <c r="BE48">
        <f>G48/S48</f>
        <v>0.96661108167562204</v>
      </c>
      <c r="BF48">
        <f>(1-AP48*AA48/AU48/F48)*100</f>
        <v>75.597547906581241</v>
      </c>
      <c r="BG48">
        <f>(S48-E48/(N48/1.35))</f>
        <v>386.46820406825725</v>
      </c>
      <c r="BH48">
        <f>E48*BF48/100/BG48</f>
        <v>3.8526367113344618E-3</v>
      </c>
    </row>
    <row r="49" spans="1:60" x14ac:dyDescent="0.35">
      <c r="A49" s="1" t="s">
        <v>0</v>
      </c>
      <c r="B49" s="1" t="s">
        <v>3858</v>
      </c>
      <c r="K49" s="1">
        <v>2.72</v>
      </c>
    </row>
    <row r="50" spans="1:60" x14ac:dyDescent="0.35">
      <c r="A50" s="1" t="s">
        <v>0</v>
      </c>
      <c r="B50" s="1" t="s">
        <v>3857</v>
      </c>
      <c r="K50" s="1">
        <v>2.72</v>
      </c>
    </row>
    <row r="51" spans="1:60" x14ac:dyDescent="0.35">
      <c r="A51" s="1">
        <v>12</v>
      </c>
      <c r="B51" s="1" t="s">
        <v>3856</v>
      </c>
      <c r="C51" s="1">
        <v>2687.5000012852252</v>
      </c>
      <c r="D51" s="1">
        <v>0</v>
      </c>
      <c r="E51">
        <f>(R51-S51*(1000-T51)/(1000-U51))*AO51</f>
        <v>1.4123546566180973</v>
      </c>
      <c r="F51">
        <f>IF(AZ51&lt;&gt;0,1/(1/AZ51-1/N51),0)</f>
        <v>2.1751198852852109</v>
      </c>
      <c r="G51">
        <f>((BC51-AP51/2)*S51-E51)/(BC51+AP51/2)</f>
        <v>374.3198412003253</v>
      </c>
      <c r="H51">
        <f>AP51*1000</f>
        <v>30.554072382976937</v>
      </c>
      <c r="I51">
        <f>(AU51-BA51)</f>
        <v>1.8003622142366122</v>
      </c>
      <c r="J51">
        <f>(P51+AT51*D51)</f>
        <v>30.485475540161133</v>
      </c>
      <c r="K51" s="1"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32.015823364257813</v>
      </c>
      <c r="P51" s="1">
        <v>30.485475540161133</v>
      </c>
      <c r="Q51" s="1">
        <v>32.072139739990234</v>
      </c>
      <c r="R51" s="1">
        <v>400.12588500976563</v>
      </c>
      <c r="S51" s="1">
        <v>388.10671997070313</v>
      </c>
      <c r="T51" s="1">
        <v>2.3032877445220947</v>
      </c>
      <c r="U51" s="1">
        <v>29.168895721435547</v>
      </c>
      <c r="V51" s="1">
        <v>4.2632036209106445</v>
      </c>
      <c r="W51" s="1">
        <v>53.98931884765625</v>
      </c>
      <c r="X51" s="1">
        <v>300.32052612304688</v>
      </c>
      <c r="Y51" s="1">
        <v>2000.9818115234375</v>
      </c>
      <c r="Z51" s="1">
        <v>9.8326660692691803E-2</v>
      </c>
      <c r="AA51" s="1">
        <v>88.462211608886719</v>
      </c>
      <c r="AB51" s="1">
        <v>51.865016937255859</v>
      </c>
      <c r="AC51" s="1">
        <v>1.1391845941543579</v>
      </c>
      <c r="AD51" s="1">
        <v>9.2181473970413208E-2</v>
      </c>
      <c r="AE51" s="1">
        <v>2.986539900302887E-2</v>
      </c>
      <c r="AF51" s="1">
        <v>3.246350958943367E-2</v>
      </c>
      <c r="AG51" s="1">
        <v>1.2290790677070618E-2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1.1041195813347309</v>
      </c>
      <c r="AP51">
        <f>(U51-T51)/(1000-U51)*AO51</f>
        <v>3.0554072382976936E-2</v>
      </c>
      <c r="AQ51">
        <f>(P51+273.15)</f>
        <v>303.63547554016111</v>
      </c>
      <c r="AR51">
        <f>(O51+273.15)</f>
        <v>305.16582336425779</v>
      </c>
      <c r="AS51">
        <f>(Y51*AK51+Z51*AL51)*AM51</f>
        <v>320.1570826876814</v>
      </c>
      <c r="AT51">
        <f>((AS51+0.00000010773*(AR51^4-AQ51^4))-AP51*44100)/(L51*0.92*2*29.3+0.00000043092*AQ51^3)</f>
        <v>-7.9146660832665923</v>
      </c>
      <c r="AU51">
        <f>0.61365*EXP(17.502*J51/(240.97+J51))</f>
        <v>4.3807072399437939</v>
      </c>
      <c r="AV51">
        <f>AU51*1000/AA51</f>
        <v>49.520661537515956</v>
      </c>
      <c r="AW51">
        <f>(AV51-U51)</f>
        <v>20.351765816080409</v>
      </c>
      <c r="AX51">
        <f>IF(D51,P51,(O51+P51)/2)</f>
        <v>31.250649452209473</v>
      </c>
      <c r="AY51">
        <f>0.61365*EXP(17.502*AX51/(240.97+AX51))</f>
        <v>4.5762550128720161</v>
      </c>
      <c r="AZ51">
        <f>IF(AW51&lt;&gt;0,(1000-(AV51+U51)/2)/AW51*AP51,0)</f>
        <v>1.4422300961053749</v>
      </c>
      <c r="BA51">
        <f>U51*AA51/1000</f>
        <v>2.5803450257071816</v>
      </c>
      <c r="BB51">
        <f>(AY51-BA51)</f>
        <v>1.9959099871648345</v>
      </c>
      <c r="BC51">
        <f>1/(1.6/F51+1.37/N51)</f>
        <v>0.94727552497526546</v>
      </c>
      <c r="BD51">
        <f>G51*AA51*0.001</f>
        <v>33.113161001668047</v>
      </c>
      <c r="BE51">
        <f>G51/S51</f>
        <v>0.96447657806229548</v>
      </c>
      <c r="BF51">
        <f>(1-AP51*AA51/AU51/F51)*100</f>
        <v>71.633910644189058</v>
      </c>
      <c r="BG51">
        <f>(S51-E51/(N51/1.35))</f>
        <v>387.66127049426348</v>
      </c>
      <c r="BH51">
        <f>E51*BF51/100/BG51</f>
        <v>2.6098167387495633E-3</v>
      </c>
    </row>
    <row r="52" spans="1:60" x14ac:dyDescent="0.35">
      <c r="A52" s="1" t="s">
        <v>0</v>
      </c>
      <c r="B52" s="1" t="s">
        <v>3855</v>
      </c>
    </row>
    <row r="53" spans="1:60" x14ac:dyDescent="0.35">
      <c r="A53" s="1" t="s">
        <v>0</v>
      </c>
      <c r="B53" s="1" t="s">
        <v>3854</v>
      </c>
    </row>
    <row r="54" spans="1:60" x14ac:dyDescent="0.35">
      <c r="A54" s="1" t="s">
        <v>0</v>
      </c>
      <c r="B54" s="1" t="s">
        <v>3853</v>
      </c>
    </row>
    <row r="55" spans="1:60" x14ac:dyDescent="0.35">
      <c r="A55" s="1" t="s">
        <v>0</v>
      </c>
      <c r="B55" s="1" t="s">
        <v>3852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25F01-5FE8-45B3-B8C4-FE17F234D676}">
  <dimension ref="A1:BD55"/>
  <sheetViews>
    <sheetView zoomScale="48" workbookViewId="0">
      <selection activeCell="K18" sqref="K18:K51"/>
    </sheetView>
  </sheetViews>
  <sheetFormatPr defaultRowHeight="14.5" x14ac:dyDescent="0.35"/>
  <sheetData>
    <row r="1" spans="1:56" x14ac:dyDescent="0.35">
      <c r="A1" s="1" t="s">
        <v>70</v>
      </c>
    </row>
    <row r="2" spans="1:56" x14ac:dyDescent="0.35">
      <c r="A2" s="1" t="s">
        <v>2377</v>
      </c>
    </row>
    <row r="3" spans="1:56" x14ac:dyDescent="0.35">
      <c r="A3" s="1" t="s">
        <v>69</v>
      </c>
      <c r="B3" s="1" t="s">
        <v>68</v>
      </c>
    </row>
    <row r="4" spans="1:56" x14ac:dyDescent="0.35">
      <c r="A4" s="1" t="s">
        <v>67</v>
      </c>
      <c r="B4" s="1" t="s">
        <v>66</v>
      </c>
      <c r="C4" s="1">
        <v>1</v>
      </c>
      <c r="D4" s="1">
        <v>0.15999999642372131</v>
      </c>
    </row>
    <row r="5" spans="1:56" x14ac:dyDescent="0.35">
      <c r="A5" s="1" t="s">
        <v>65</v>
      </c>
      <c r="B5" s="1">
        <v>4</v>
      </c>
    </row>
    <row r="6" spans="1:56" x14ac:dyDescent="0.35">
      <c r="A6" s="1" t="s">
        <v>64</v>
      </c>
      <c r="B6" s="1" t="s">
        <v>63</v>
      </c>
    </row>
    <row r="7" spans="1:56" x14ac:dyDescent="0.35">
      <c r="A7" s="1" t="s">
        <v>0</v>
      </c>
      <c r="B7" s="1" t="s">
        <v>62</v>
      </c>
    </row>
    <row r="9" spans="1:56" x14ac:dyDescent="0.35">
      <c r="A9" s="1" t="s">
        <v>61</v>
      </c>
      <c r="B9" s="1" t="s">
        <v>60</v>
      </c>
      <c r="C9" s="1" t="s">
        <v>59</v>
      </c>
      <c r="D9" s="1" t="s">
        <v>58</v>
      </c>
      <c r="E9" s="1" t="s">
        <v>57</v>
      </c>
      <c r="F9" s="1" t="s">
        <v>56</v>
      </c>
      <c r="G9" s="1" t="s">
        <v>55</v>
      </c>
      <c r="H9" s="1" t="s">
        <v>54</v>
      </c>
      <c r="I9" s="1" t="s">
        <v>53</v>
      </c>
      <c r="J9" s="1" t="s">
        <v>52</v>
      </c>
      <c r="K9" s="1" t="s">
        <v>51</v>
      </c>
      <c r="L9" s="1" t="s">
        <v>50</v>
      </c>
      <c r="M9" s="1" t="s">
        <v>49</v>
      </c>
      <c r="N9" s="1" t="s">
        <v>48</v>
      </c>
      <c r="O9" s="1" t="s">
        <v>47</v>
      </c>
      <c r="P9" s="1" t="s">
        <v>46</v>
      </c>
      <c r="Q9" s="1" t="s">
        <v>45</v>
      </c>
      <c r="R9" s="1" t="s">
        <v>44</v>
      </c>
      <c r="S9" s="1" t="s">
        <v>43</v>
      </c>
      <c r="T9" s="1" t="s">
        <v>42</v>
      </c>
      <c r="U9" s="1" t="s">
        <v>41</v>
      </c>
      <c r="V9" s="1" t="s">
        <v>40</v>
      </c>
      <c r="W9" s="1" t="s">
        <v>39</v>
      </c>
      <c r="X9" s="1" t="s">
        <v>38</v>
      </c>
      <c r="Y9" s="1" t="s">
        <v>37</v>
      </c>
      <c r="Z9" s="1" t="s">
        <v>36</v>
      </c>
      <c r="AA9" s="1" t="s">
        <v>35</v>
      </c>
      <c r="AB9" s="1" t="s">
        <v>34</v>
      </c>
      <c r="AC9" s="1" t="s">
        <v>33</v>
      </c>
      <c r="AD9" s="1" t="s">
        <v>32</v>
      </c>
      <c r="AE9" s="1" t="s">
        <v>31</v>
      </c>
      <c r="AF9" s="1" t="s">
        <v>30</v>
      </c>
      <c r="AG9" s="1" t="s">
        <v>29</v>
      </c>
      <c r="AH9" s="1" t="s">
        <v>28</v>
      </c>
      <c r="AI9" s="1" t="s">
        <v>27</v>
      </c>
      <c r="AJ9" s="1" t="s">
        <v>26</v>
      </c>
      <c r="AK9" s="1" t="s">
        <v>25</v>
      </c>
      <c r="AL9" s="1" t="s">
        <v>24</v>
      </c>
      <c r="AM9" s="1" t="s">
        <v>23</v>
      </c>
      <c r="AN9" s="1" t="s">
        <v>22</v>
      </c>
      <c r="AO9" s="1" t="s">
        <v>21</v>
      </c>
      <c r="AP9" s="1" t="s">
        <v>20</v>
      </c>
      <c r="AQ9" s="1" t="s">
        <v>19</v>
      </c>
      <c r="AR9" s="1" t="s">
        <v>18</v>
      </c>
      <c r="AS9" s="1" t="s">
        <v>17</v>
      </c>
      <c r="AT9" s="1" t="s">
        <v>16</v>
      </c>
      <c r="AU9" s="1" t="s">
        <v>15</v>
      </c>
      <c r="AV9" s="1" t="s">
        <v>14</v>
      </c>
      <c r="AW9" s="1" t="s">
        <v>13</v>
      </c>
      <c r="AX9" s="1" t="s">
        <v>12</v>
      </c>
      <c r="AY9" s="1" t="s">
        <v>11</v>
      </c>
      <c r="AZ9" s="1" t="s">
        <v>10</v>
      </c>
      <c r="BA9" s="1" t="s">
        <v>9</v>
      </c>
      <c r="BB9" s="1" t="s">
        <v>8</v>
      </c>
      <c r="BC9" s="1" t="s">
        <v>7</v>
      </c>
      <c r="BD9" s="1" t="s">
        <v>6</v>
      </c>
    </row>
    <row r="10" spans="1:56" x14ac:dyDescent="0.35">
      <c r="A10" s="1" t="s">
        <v>5</v>
      </c>
      <c r="B10" s="1" t="s">
        <v>5</v>
      </c>
      <c r="C10" s="1" t="s">
        <v>5</v>
      </c>
      <c r="D10" s="1" t="s">
        <v>5</v>
      </c>
      <c r="E10" s="1" t="s">
        <v>4</v>
      </c>
      <c r="F10" s="1" t="s">
        <v>4</v>
      </c>
      <c r="G10" s="1" t="s">
        <v>4</v>
      </c>
      <c r="H10" s="1" t="s">
        <v>4</v>
      </c>
      <c r="I10" s="1" t="s">
        <v>4</v>
      </c>
      <c r="J10" s="1" t="s">
        <v>4</v>
      </c>
      <c r="K10" s="1" t="s">
        <v>5</v>
      </c>
      <c r="L10" s="1" t="s">
        <v>4</v>
      </c>
      <c r="M10" s="1" t="s">
        <v>5</v>
      </c>
      <c r="N10" s="1" t="s">
        <v>4</v>
      </c>
      <c r="O10" s="1" t="s">
        <v>5</v>
      </c>
      <c r="P10" s="1" t="s">
        <v>5</v>
      </c>
      <c r="Q10" s="1" t="s">
        <v>5</v>
      </c>
      <c r="R10" s="1" t="s">
        <v>5</v>
      </c>
      <c r="S10" s="1" t="s">
        <v>5</v>
      </c>
      <c r="T10" s="1" t="s">
        <v>5</v>
      </c>
      <c r="U10" s="1" t="s">
        <v>5</v>
      </c>
      <c r="V10" s="1" t="s">
        <v>5</v>
      </c>
      <c r="W10" s="1" t="s">
        <v>5</v>
      </c>
      <c r="X10" s="1" t="s">
        <v>5</v>
      </c>
      <c r="Y10" s="1" t="s">
        <v>5</v>
      </c>
      <c r="Z10" s="1" t="s">
        <v>5</v>
      </c>
      <c r="AA10" s="1" t="s">
        <v>5</v>
      </c>
      <c r="AB10" s="1" t="s">
        <v>5</v>
      </c>
      <c r="AC10" s="1" t="s">
        <v>5</v>
      </c>
      <c r="AD10" s="1" t="s">
        <v>5</v>
      </c>
      <c r="AE10" s="1" t="s">
        <v>5</v>
      </c>
      <c r="AF10" s="1" t="s">
        <v>5</v>
      </c>
      <c r="AG10" s="1" t="s">
        <v>5</v>
      </c>
      <c r="AH10" s="1" t="s">
        <v>5</v>
      </c>
      <c r="AI10" s="1" t="s">
        <v>5</v>
      </c>
      <c r="AJ10" s="1" t="s">
        <v>5</v>
      </c>
      <c r="AK10" s="1" t="s">
        <v>4</v>
      </c>
      <c r="AL10" s="1" t="s">
        <v>4</v>
      </c>
      <c r="AM10" s="1" t="s">
        <v>4</v>
      </c>
      <c r="AN10" s="1" t="s">
        <v>4</v>
      </c>
      <c r="AO10" s="1" t="s">
        <v>4</v>
      </c>
      <c r="AP10" s="1" t="s">
        <v>4</v>
      </c>
      <c r="AQ10" s="1" t="s">
        <v>4</v>
      </c>
      <c r="AR10" s="1" t="s">
        <v>4</v>
      </c>
      <c r="AS10" s="1" t="s">
        <v>4</v>
      </c>
      <c r="AT10" s="1" t="s">
        <v>4</v>
      </c>
      <c r="AU10" s="1" t="s">
        <v>4</v>
      </c>
      <c r="AV10" s="1" t="s">
        <v>4</v>
      </c>
      <c r="AW10" s="1" t="s">
        <v>4</v>
      </c>
      <c r="AX10" s="1" t="s">
        <v>4</v>
      </c>
      <c r="AY10" s="1" t="s">
        <v>4</v>
      </c>
      <c r="AZ10" s="1" t="s">
        <v>4</v>
      </c>
      <c r="BA10" s="1" t="s">
        <v>4</v>
      </c>
      <c r="BB10" s="1" t="s">
        <v>4</v>
      </c>
      <c r="BC10" s="1" t="s">
        <v>4</v>
      </c>
      <c r="BD10" s="1" t="s">
        <v>4</v>
      </c>
    </row>
    <row r="11" spans="1:56" x14ac:dyDescent="0.35">
      <c r="A11" s="1" t="s">
        <v>0</v>
      </c>
      <c r="B11" s="1" t="s">
        <v>2376</v>
      </c>
    </row>
    <row r="12" spans="1:56" x14ac:dyDescent="0.35">
      <c r="A12" s="1" t="s">
        <v>0</v>
      </c>
      <c r="B12" s="1" t="s">
        <v>2375</v>
      </c>
    </row>
    <row r="13" spans="1:56" x14ac:dyDescent="0.35">
      <c r="A13" s="1" t="s">
        <v>0</v>
      </c>
      <c r="B13" s="1" t="s">
        <v>2374</v>
      </c>
    </row>
    <row r="14" spans="1:56" x14ac:dyDescent="0.35">
      <c r="A14" s="1" t="s">
        <v>0</v>
      </c>
      <c r="B14" s="1" t="s">
        <v>2373</v>
      </c>
    </row>
    <row r="15" spans="1:56" x14ac:dyDescent="0.35">
      <c r="A15" s="1" t="s">
        <v>0</v>
      </c>
      <c r="B15" s="1" t="s">
        <v>2372</v>
      </c>
    </row>
    <row r="16" spans="1:56" x14ac:dyDescent="0.35">
      <c r="A16" s="1" t="s">
        <v>0</v>
      </c>
      <c r="B16" s="1" t="s">
        <v>2371</v>
      </c>
    </row>
    <row r="17" spans="1:56" x14ac:dyDescent="0.35">
      <c r="A17" s="1" t="s">
        <v>0</v>
      </c>
      <c r="B17" s="1" t="s">
        <v>2370</v>
      </c>
    </row>
    <row r="18" spans="1:56" x14ac:dyDescent="0.35">
      <c r="A18" s="1">
        <v>1</v>
      </c>
      <c r="B18" s="1" t="s">
        <v>2369</v>
      </c>
      <c r="C18" s="1">
        <v>503.50000130757689</v>
      </c>
      <c r="D18" s="1">
        <v>0</v>
      </c>
      <c r="E18">
        <f>(R18-S18*(1000-T18)/(1000-U18))*AK18</f>
        <v>-5.0183607561927399</v>
      </c>
      <c r="F18">
        <f>IF(AV18&lt;&gt;0,1/(1/AV18-1/N18),0)</f>
        <v>2.3209530305638775</v>
      </c>
      <c r="G18">
        <f>((AY18-AL18/2)*S18-E18)/(AY18+AL18/2)</f>
        <v>389.04139437546951</v>
      </c>
      <c r="H18">
        <f>AL18*1000</f>
        <v>27.130854237572095</v>
      </c>
      <c r="I18">
        <f>(AQ18-AW18)</f>
        <v>1.5184243599339826</v>
      </c>
      <c r="J18">
        <f>(P18+AP18*D18)</f>
        <v>32.211299896240234</v>
      </c>
      <c r="K18" s="1"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33.275928497314453</v>
      </c>
      <c r="P18" s="1">
        <v>32.211299896240234</v>
      </c>
      <c r="Q18" s="1">
        <v>33.376083374023438</v>
      </c>
      <c r="R18" s="1">
        <v>399.86474609375</v>
      </c>
      <c r="S18" s="1">
        <v>394.70791625976563</v>
      </c>
      <c r="T18" s="1">
        <v>13.868168830871582</v>
      </c>
      <c r="U18" s="1">
        <v>37.532241821289063</v>
      </c>
      <c r="V18" s="1">
        <v>23.865839004516602</v>
      </c>
      <c r="W18" s="1">
        <v>64.589515686035156</v>
      </c>
      <c r="X18" s="1">
        <v>300.14358520507813</v>
      </c>
      <c r="Y18" s="1">
        <v>-5.2516359835863113E-2</v>
      </c>
      <c r="Z18" s="1">
        <v>0.21212387084960938</v>
      </c>
      <c r="AA18" s="1">
        <v>88.299163818359375</v>
      </c>
      <c r="AB18" s="1">
        <v>61.401939392089844</v>
      </c>
      <c r="AC18" s="1">
        <v>1.8650517463684082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1.1034690632539634</v>
      </c>
      <c r="AL18">
        <f>(U18-T18)/(1000-U18)*AK18</f>
        <v>2.7130854237572093E-2</v>
      </c>
      <c r="AM18">
        <f>(P18+273.15)</f>
        <v>305.36129989624021</v>
      </c>
      <c r="AN18">
        <f>(O18+273.15)</f>
        <v>306.42592849731443</v>
      </c>
      <c r="AO18">
        <f>(Y18*AG18+Z18*AH18)*AI18</f>
        <v>-8.4026173859249598E-3</v>
      </c>
      <c r="AP18">
        <f>((AO18+0.00000010773*(AN18^4-AM18^4))-AL18*44100)/(L18*51.4+0.00000043092*AM18^3)</f>
        <v>-9.6777750651540515</v>
      </c>
      <c r="AQ18">
        <f>0.61365*EXP(17.502*J18/(240.97+J18))</f>
        <v>4.8324899289822643</v>
      </c>
      <c r="AR18">
        <f>AQ18*1000/AA18</f>
        <v>54.728603533813775</v>
      </c>
      <c r="AS18">
        <f>(AR18-U18)</f>
        <v>17.196361712524713</v>
      </c>
      <c r="AT18">
        <f>IF(D18,P18,(O18+P18)/2)</f>
        <v>32.743614196777344</v>
      </c>
      <c r="AU18">
        <f>0.61365*EXP(17.502*AT18/(240.97+AT18))</f>
        <v>4.9797816599380216</v>
      </c>
      <c r="AV18">
        <f>IF(AS18&lt;&gt;0,(1000-(AR18+U18)/2)/AS18*AL18,0)</f>
        <v>1.5049285945841122</v>
      </c>
      <c r="AW18">
        <f>U18*AA18/1000</f>
        <v>3.3140655690482816</v>
      </c>
      <c r="AX18">
        <f>(AU18-AW18)</f>
        <v>1.6657160908897399</v>
      </c>
      <c r="AY18">
        <f>1/(1.6/F18+1.37/N18)</f>
        <v>0.99064885149131821</v>
      </c>
      <c r="AZ18">
        <f>G18*AA18*0.001</f>
        <v>34.352029814082542</v>
      </c>
      <c r="BA18">
        <f>G18/S18</f>
        <v>0.98564375921822944</v>
      </c>
      <c r="BB18">
        <f>(1-AL18*AA18/AQ18/F18)*100</f>
        <v>78.640909804374331</v>
      </c>
      <c r="BC18">
        <f>(S18-E18/(N18/1.35))</f>
        <v>396.2906817223614</v>
      </c>
      <c r="BD18">
        <f>E18*BB18/100/BC18</f>
        <v>-9.9585600619812985E-3</v>
      </c>
    </row>
    <row r="19" spans="1:56" x14ac:dyDescent="0.35">
      <c r="A19" s="1" t="s">
        <v>0</v>
      </c>
      <c r="B19" s="1" t="s">
        <v>2368</v>
      </c>
      <c r="K19" s="1">
        <v>2.72</v>
      </c>
    </row>
    <row r="20" spans="1:56" x14ac:dyDescent="0.35">
      <c r="A20" s="1" t="s">
        <v>0</v>
      </c>
      <c r="B20" s="1" t="s">
        <v>2367</v>
      </c>
      <c r="K20" s="1">
        <v>2.72</v>
      </c>
    </row>
    <row r="21" spans="1:56" x14ac:dyDescent="0.35">
      <c r="A21" s="1">
        <v>2</v>
      </c>
      <c r="B21" s="1" t="s">
        <v>2366</v>
      </c>
      <c r="C21" s="1">
        <v>707.50000130757689</v>
      </c>
      <c r="D21" s="1">
        <v>0</v>
      </c>
      <c r="E21">
        <f>(R21-S21*(1000-T21)/(1000-U21))*AK21</f>
        <v>-3.5628872438178445</v>
      </c>
      <c r="F21">
        <f>IF(AV21&lt;&gt;0,1/(1/AV21-1/N21),0)</f>
        <v>2.213604069718385</v>
      </c>
      <c r="G21">
        <f>((AY21-AL21/2)*S21-E21)/(AY21+AL21/2)</f>
        <v>387.13523767348102</v>
      </c>
      <c r="H21">
        <f>AL21*1000</f>
        <v>25.933819739438984</v>
      </c>
      <c r="I21">
        <f>(AQ21-AW21)</f>
        <v>1.4978118027322833</v>
      </c>
      <c r="J21">
        <f>(P21+AP21*D21)</f>
        <v>32.007675170898438</v>
      </c>
      <c r="K21" s="1"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33.235687255859375</v>
      </c>
      <c r="P21" s="1">
        <v>32.007675170898438</v>
      </c>
      <c r="Q21" s="1">
        <v>33.366592407226563</v>
      </c>
      <c r="R21" s="1">
        <v>400.01193237304688</v>
      </c>
      <c r="S21" s="1">
        <v>393.98251342773438</v>
      </c>
      <c r="T21" s="1">
        <v>14.515666961669922</v>
      </c>
      <c r="U21" s="1">
        <v>37.140426635742188</v>
      </c>
      <c r="V21" s="1">
        <v>25.035629272460938</v>
      </c>
      <c r="W21" s="1">
        <v>64.057266235351563</v>
      </c>
      <c r="X21" s="1">
        <v>300.20254516601563</v>
      </c>
      <c r="Y21" s="1">
        <v>25.274215698242188</v>
      </c>
      <c r="Z21" s="1">
        <v>3.4950383007526398E-2</v>
      </c>
      <c r="AA21" s="1">
        <v>88.295867919921875</v>
      </c>
      <c r="AB21" s="1">
        <v>61.438835144042969</v>
      </c>
      <c r="AC21" s="1">
        <v>1.9173104763031006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1.1036858278162336</v>
      </c>
      <c r="AL21">
        <f>(U21-T21)/(1000-U21)*AK21</f>
        <v>2.5933819739438986E-2</v>
      </c>
      <c r="AM21">
        <f>(P21+273.15)</f>
        <v>305.15767517089841</v>
      </c>
      <c r="AN21">
        <f>(O21+273.15)</f>
        <v>306.38568725585935</v>
      </c>
      <c r="AO21">
        <f>(Y21*AG21+Z21*AH21)*AI21</f>
        <v>4.0438744213311111</v>
      </c>
      <c r="AP21">
        <f>((AO21+0.00000010773*(AN21^4-AM21^4))-AL21*44100)/(L21*51.4+0.00000043092*AM21^3)</f>
        <v>-9.1984204982318101</v>
      </c>
      <c r="AQ21">
        <f>0.61365*EXP(17.502*J21/(240.97+J21))</f>
        <v>4.777158007451324</v>
      </c>
      <c r="AR21">
        <f>AQ21*1000/AA21</f>
        <v>54.103981533811634</v>
      </c>
      <c r="AS21">
        <f>(AR21-U21)</f>
        <v>16.963554898069447</v>
      </c>
      <c r="AT21">
        <f>IF(D21,P21,(O21+P21)/2)</f>
        <v>32.621681213378906</v>
      </c>
      <c r="AU21">
        <f>0.61365*EXP(17.502*AT21/(240.97+AT21))</f>
        <v>4.9457022116417688</v>
      </c>
      <c r="AV21">
        <f>IF(AS21&lt;&gt;0,(1000-(AR21+U21)/2)/AS21*AL21,0)</f>
        <v>1.4590492306188283</v>
      </c>
      <c r="AW21">
        <f>U21*AA21/1000</f>
        <v>3.2793462047190407</v>
      </c>
      <c r="AX21">
        <f>(AU21-AW21)</f>
        <v>1.6663560069227281</v>
      </c>
      <c r="AY21">
        <f>1/(1.6/F21+1.37/N21)</f>
        <v>0.95889175023673789</v>
      </c>
      <c r="AZ21">
        <f>G21*AA21*0.001</f>
        <v>34.182441812765248</v>
      </c>
      <c r="BA21">
        <f>G21/S21</f>
        <v>0.98262035618108901</v>
      </c>
      <c r="BB21">
        <f>(1-AL21*AA21/AQ21/F21)*100</f>
        <v>78.346040655342648</v>
      </c>
      <c r="BC21">
        <f>(S21-E21/(N21/1.35))</f>
        <v>395.10622994605745</v>
      </c>
      <c r="BD21">
        <f>E21*BB21/100/BC21</f>
        <v>-7.064887559294227E-3</v>
      </c>
    </row>
    <row r="22" spans="1:56" x14ac:dyDescent="0.35">
      <c r="A22" s="1" t="s">
        <v>0</v>
      </c>
      <c r="B22" s="1" t="s">
        <v>2365</v>
      </c>
      <c r="K22" s="1">
        <v>2.72</v>
      </c>
    </row>
    <row r="23" spans="1:56" x14ac:dyDescent="0.35">
      <c r="A23" s="1" t="s">
        <v>0</v>
      </c>
      <c r="B23" s="1" t="s">
        <v>2364</v>
      </c>
      <c r="K23" s="1">
        <v>2.72</v>
      </c>
    </row>
    <row r="24" spans="1:56" x14ac:dyDescent="0.35">
      <c r="A24" s="1">
        <v>3</v>
      </c>
      <c r="B24" s="1" t="s">
        <v>2363</v>
      </c>
      <c r="C24" s="1">
        <v>911.50000130757689</v>
      </c>
      <c r="D24" s="1">
        <v>0</v>
      </c>
      <c r="E24">
        <f>(R24-S24*(1000-T24)/(1000-U24))*AK24</f>
        <v>-2.5358034847907516</v>
      </c>
      <c r="F24">
        <f>IF(AV24&lt;&gt;0,1/(1/AV24-1/N24),0)</f>
        <v>2.1120561287868465</v>
      </c>
      <c r="G24">
        <f>((AY24-AL24/2)*S24-E24)/(AY24+AL24/2)</f>
        <v>385.82527800319889</v>
      </c>
      <c r="H24">
        <f>AL24*1000</f>
        <v>24.924163773124906</v>
      </c>
      <c r="I24">
        <f>(AQ24-AW24)</f>
        <v>1.4856209421890463</v>
      </c>
      <c r="J24">
        <f>(P24+AP24*D24)</f>
        <v>31.891035079956055</v>
      </c>
      <c r="K24" s="1"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33.174694061279297</v>
      </c>
      <c r="P24" s="1">
        <v>31.891035079956055</v>
      </c>
      <c r="Q24" s="1">
        <v>33.316802978515625</v>
      </c>
      <c r="R24" s="1">
        <v>400.1502685546875</v>
      </c>
      <c r="S24" s="1">
        <v>393.559326171875</v>
      </c>
      <c r="T24" s="1">
        <v>15.169155120849609</v>
      </c>
      <c r="U24" s="1">
        <v>36.9210205078125</v>
      </c>
      <c r="V24" s="1">
        <v>26.253349304199219</v>
      </c>
      <c r="W24" s="1">
        <v>63.899433135986328</v>
      </c>
      <c r="X24" s="1">
        <v>300.16143798828125</v>
      </c>
      <c r="Y24" s="1">
        <v>50.309932708740234</v>
      </c>
      <c r="Z24" s="1">
        <v>2.289864607155323E-2</v>
      </c>
      <c r="AA24" s="1">
        <v>88.299049377441406</v>
      </c>
      <c r="AB24" s="1">
        <v>61.453773498535156</v>
      </c>
      <c r="AC24" s="1">
        <v>1.9329408407211304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1.1035346984863279</v>
      </c>
      <c r="AL24">
        <f>(U24-T24)/(1000-U24)*AK24</f>
        <v>2.4924163773124907E-2</v>
      </c>
      <c r="AM24">
        <f>(P24+273.15)</f>
        <v>305.04103507995603</v>
      </c>
      <c r="AN24">
        <f>(O24+273.15)</f>
        <v>306.32469406127927</v>
      </c>
      <c r="AO24">
        <f>(Y24*AG24+Z24*AH24)*AI24</f>
        <v>8.0495890534760974</v>
      </c>
      <c r="AP24">
        <f>((AO24+0.00000010773*(AN24^4-AM24^4))-AL24*44100)/(L24*51.4+0.00000043092*AM24^3)</f>
        <v>-8.7969502731026132</v>
      </c>
      <c r="AQ24">
        <f>0.61365*EXP(17.502*J24/(240.97+J24))</f>
        <v>4.7457119550739089</v>
      </c>
      <c r="AR24">
        <f>AQ24*1000/AA24</f>
        <v>53.745900873609415</v>
      </c>
      <c r="AS24">
        <f>(AR24-U24)</f>
        <v>16.824880365796915</v>
      </c>
      <c r="AT24">
        <f>IF(D24,P24,(O24+P24)/2)</f>
        <v>32.532864570617676</v>
      </c>
      <c r="AU24">
        <f>0.61365*EXP(17.502*AT24/(240.97+AT24))</f>
        <v>4.9210064942384761</v>
      </c>
      <c r="AV24">
        <f>IF(AS24&lt;&gt;0,(1000-(AR24+U24)/2)/AS24*AL24,0)</f>
        <v>1.4142308686389335</v>
      </c>
      <c r="AW24">
        <f>U24*AA24/1000</f>
        <v>3.2600910128848626</v>
      </c>
      <c r="AX24">
        <f>(AU24-AW24)</f>
        <v>1.6609154813536136</v>
      </c>
      <c r="AY24">
        <f>1/(1.6/F24+1.37/N24)</f>
        <v>0.92796826668765153</v>
      </c>
      <c r="AZ24">
        <f>G24*AA24*0.001</f>
        <v>34.068005273469517</v>
      </c>
      <c r="BA24">
        <f>G24/S24</f>
        <v>0.9803484566255749</v>
      </c>
      <c r="BB24">
        <f>(1-AL24*AA24/AQ24/F24)*100</f>
        <v>78.04316218790477</v>
      </c>
      <c r="BC24">
        <f>(S24-E24/(N24/1.35))</f>
        <v>394.3591056956376</v>
      </c>
      <c r="BD24">
        <f>E24*BB24/100/BC24</f>
        <v>-5.0183226349264929E-3</v>
      </c>
    </row>
    <row r="25" spans="1:56" x14ac:dyDescent="0.35">
      <c r="A25" s="1" t="s">
        <v>0</v>
      </c>
      <c r="B25" s="1" t="s">
        <v>2362</v>
      </c>
      <c r="K25" s="1">
        <v>2.72</v>
      </c>
    </row>
    <row r="26" spans="1:56" x14ac:dyDescent="0.35">
      <c r="A26" s="1" t="s">
        <v>0</v>
      </c>
      <c r="B26" s="1" t="s">
        <v>2361</v>
      </c>
      <c r="K26" s="1">
        <v>2.72</v>
      </c>
    </row>
    <row r="27" spans="1:56" x14ac:dyDescent="0.35">
      <c r="A27" s="1">
        <v>4</v>
      </c>
      <c r="B27" s="1" t="s">
        <v>2360</v>
      </c>
      <c r="C27" s="1">
        <v>1115.5000013075769</v>
      </c>
      <c r="D27" s="1">
        <v>0</v>
      </c>
      <c r="E27">
        <f>(R27-S27*(1000-T27)/(1000-U27))*AK27</f>
        <v>-1.1426337164099314</v>
      </c>
      <c r="F27">
        <f>IF(AV27&lt;&gt;0,1/(1/AV27-1/N27),0)</f>
        <v>2.0721133154663662</v>
      </c>
      <c r="G27">
        <f>((AY27-AL27/2)*S27-E27)/(AY27+AL27/2)</f>
        <v>383.53096860802935</v>
      </c>
      <c r="H27">
        <f>AL27*1000</f>
        <v>24.250255150291508</v>
      </c>
      <c r="I27">
        <f>(AQ27-AW27)</f>
        <v>1.4640903215302972</v>
      </c>
      <c r="J27">
        <f>(P27+AP27*D27)</f>
        <v>31.839456558227539</v>
      </c>
      <c r="K27" s="1"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33.118515014648438</v>
      </c>
      <c r="P27" s="1">
        <v>31.839456558227539</v>
      </c>
      <c r="Q27" s="1">
        <v>33.267688751220703</v>
      </c>
      <c r="R27" s="1">
        <v>400.15206909179688</v>
      </c>
      <c r="S27" s="1">
        <v>392.56103515625</v>
      </c>
      <c r="T27" s="1">
        <v>15.848255157470703</v>
      </c>
      <c r="U27" s="1">
        <v>37.009777069091797</v>
      </c>
      <c r="V27" s="1">
        <v>27.513994216918945</v>
      </c>
      <c r="W27" s="1">
        <v>64.252296447753906</v>
      </c>
      <c r="X27" s="1">
        <v>300.16510009765625</v>
      </c>
      <c r="Y27" s="1">
        <v>100.39361572265625</v>
      </c>
      <c r="Z27" s="1">
        <v>0.21934570372104645</v>
      </c>
      <c r="AA27" s="1">
        <v>88.294876098632813</v>
      </c>
      <c r="AB27" s="1">
        <v>61.462745666503906</v>
      </c>
      <c r="AC27" s="1">
        <v>1.9224668741226196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1.103548162123736</v>
      </c>
      <c r="AL27">
        <f>(U27-T27)/(1000-U27)*AK27</f>
        <v>2.4250255150291507E-2</v>
      </c>
      <c r="AM27">
        <f>(P27+273.15)</f>
        <v>304.98945655822752</v>
      </c>
      <c r="AN27">
        <f>(O27+273.15)</f>
        <v>306.26851501464841</v>
      </c>
      <c r="AO27">
        <f>(Y27*AG27+Z27*AH27)*AI27</f>
        <v>16.062978156589452</v>
      </c>
      <c r="AP27">
        <f>((AO27+0.00000010773*(AN27^4-AM27^4))-AL27*44100)/(L27*51.4+0.00000043092*AM27^3)</f>
        <v>-8.4892251994335801</v>
      </c>
      <c r="AQ27">
        <f>0.61365*EXP(17.502*J27/(240.97+J27))</f>
        <v>4.7318640022837792</v>
      </c>
      <c r="AR27">
        <f>AQ27*1000/AA27</f>
        <v>53.591603628254582</v>
      </c>
      <c r="AS27">
        <f>(AR27-U27)</f>
        <v>16.581826559162785</v>
      </c>
      <c r="AT27">
        <f>IF(D27,P27,(O27+P27)/2)</f>
        <v>32.478985786437988</v>
      </c>
      <c r="AU27">
        <f>0.61365*EXP(17.502*AT27/(240.97+AT27))</f>
        <v>4.9060777047111692</v>
      </c>
      <c r="AV27">
        <f>IF(AS27&lt;&gt;0,(1000-(AR27+U27)/2)/AS27*AL27,0)</f>
        <v>1.3962093843068613</v>
      </c>
      <c r="AW27">
        <f>U27*AA27/1000</f>
        <v>3.2677736807534821</v>
      </c>
      <c r="AX27">
        <f>(AU27-AW27)</f>
        <v>1.6383040239576871</v>
      </c>
      <c r="AY27">
        <f>1/(1.6/F27+1.37/N27)</f>
        <v>0.91556145186012317</v>
      </c>
      <c r="AZ27">
        <f>G27*AA27*0.001</f>
        <v>33.863819353234582</v>
      </c>
      <c r="BA27">
        <f>G27/S27</f>
        <v>0.9769970380666374</v>
      </c>
      <c r="BB27">
        <f>(1-AL27*AA27/AQ27/F27)*100</f>
        <v>78.162342101101274</v>
      </c>
      <c r="BC27">
        <f>(S27-E27/(N27/1.35))</f>
        <v>392.92141601976192</v>
      </c>
      <c r="BD27">
        <f>E27*BB27/100/BC27</f>
        <v>-2.2729971896923509E-3</v>
      </c>
    </row>
    <row r="28" spans="1:56" x14ac:dyDescent="0.35">
      <c r="A28" s="1" t="s">
        <v>0</v>
      </c>
      <c r="B28" s="1" t="s">
        <v>2359</v>
      </c>
      <c r="K28" s="1">
        <v>2.72</v>
      </c>
    </row>
    <row r="29" spans="1:56" x14ac:dyDescent="0.35">
      <c r="A29" s="1" t="s">
        <v>0</v>
      </c>
      <c r="B29" s="1" t="s">
        <v>2358</v>
      </c>
      <c r="K29" s="1">
        <v>2.72</v>
      </c>
    </row>
    <row r="30" spans="1:56" x14ac:dyDescent="0.35">
      <c r="A30" s="1">
        <v>5</v>
      </c>
      <c r="B30" s="1" t="s">
        <v>2357</v>
      </c>
      <c r="C30" s="1">
        <v>1319.5000013075769</v>
      </c>
      <c r="D30" s="1">
        <v>0</v>
      </c>
      <c r="E30">
        <f>(R30-S30*(1000-T30)/(1000-U30))*AK30</f>
        <v>-6.6458366059823581E-2</v>
      </c>
      <c r="F30">
        <f>IF(AV30&lt;&gt;0,1/(1/AV30-1/N30),0)</f>
        <v>2.0427710332104767</v>
      </c>
      <c r="G30">
        <f>((AY30-AL30/2)*S30-E30)/(AY30+AL30/2)</f>
        <v>381.67708552805891</v>
      </c>
      <c r="H30">
        <f>AL30*1000</f>
        <v>23.688068646080623</v>
      </c>
      <c r="I30">
        <f>(AQ30-AW30)</f>
        <v>1.4438040779612886</v>
      </c>
      <c r="J30">
        <f>(P30+AP30*D30)</f>
        <v>31.82472038269043</v>
      </c>
      <c r="K30" s="1"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33.082046508789063</v>
      </c>
      <c r="P30" s="1">
        <v>31.82472038269043</v>
      </c>
      <c r="Q30" s="1">
        <v>33.227550506591797</v>
      </c>
      <c r="R30" s="1">
        <v>400.059326171875</v>
      </c>
      <c r="S30" s="1">
        <v>391.71017456054688</v>
      </c>
      <c r="T30" s="1">
        <v>16.526948928833008</v>
      </c>
      <c r="U30" s="1">
        <v>37.196773529052734</v>
      </c>
      <c r="V30" s="1">
        <v>28.749549865722656</v>
      </c>
      <c r="W30" s="1">
        <v>64.705863952636719</v>
      </c>
      <c r="X30" s="1">
        <v>300.12301635742188</v>
      </c>
      <c r="Y30" s="1">
        <v>149.1629638671875</v>
      </c>
      <c r="Z30" s="1">
        <v>4.5797117054462433E-2</v>
      </c>
      <c r="AA30" s="1">
        <v>88.290184020996094</v>
      </c>
      <c r="AB30" s="1">
        <v>61.360706329345703</v>
      </c>
      <c r="AC30" s="1">
        <v>1.8977657556533813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1.1033934424905214</v>
      </c>
      <c r="AL30">
        <f>(U30-T30)/(1000-U30)*AK30</f>
        <v>2.3688068646080623E-2</v>
      </c>
      <c r="AM30">
        <f>(P30+273.15)</f>
        <v>304.97472038269041</v>
      </c>
      <c r="AN30">
        <f>(O30+273.15)</f>
        <v>306.23204650878904</v>
      </c>
      <c r="AO30">
        <f>(Y30*AG30+Z30*AH30)*AI30</f>
        <v>23.866073685301672</v>
      </c>
      <c r="AP30">
        <f>((AO30+0.00000010773*(AN30^4-AM30^4))-AL30*44100)/(L30*51.4+0.00000043092*AM30^3)</f>
        <v>-8.2248899302844247</v>
      </c>
      <c r="AQ30">
        <f>0.61365*EXP(17.502*J30/(240.97+J30))</f>
        <v>4.7279140578286709</v>
      </c>
      <c r="AR30">
        <f>AQ30*1000/AA30</f>
        <v>53.549713484619488</v>
      </c>
      <c r="AS30">
        <f>(AR30-U30)</f>
        <v>16.352939955566754</v>
      </c>
      <c r="AT30">
        <f>IF(D30,P30,(O30+P30)/2)</f>
        <v>32.453383445739746</v>
      </c>
      <c r="AU30">
        <f>0.61365*EXP(17.502*AT30/(240.97+AT30))</f>
        <v>4.8989976074729844</v>
      </c>
      <c r="AV30">
        <f>IF(AS30&lt;&gt;0,(1000-(AR30+U30)/2)/AS30*AL30,0)</f>
        <v>1.3828256081560129</v>
      </c>
      <c r="AW30">
        <f>U30*AA30/1000</f>
        <v>3.2841099798673823</v>
      </c>
      <c r="AX30">
        <f>(AU30-AW30)</f>
        <v>1.6148876276056021</v>
      </c>
      <c r="AY30">
        <f>1/(1.6/F30+1.37/N30)</f>
        <v>0.90635763900688626</v>
      </c>
      <c r="AZ30">
        <f>G30*AA30*0.001</f>
        <v>33.69834011786979</v>
      </c>
      <c r="BA30">
        <f>G30/S30</f>
        <v>0.97438644772568417</v>
      </c>
      <c r="BB30">
        <f>(1-AL30*AA30/AQ30/F30)*100</f>
        <v>78.345268133928798</v>
      </c>
      <c r="BC30">
        <f>(S30-E30/(N30/1.35))</f>
        <v>391.73113519124092</v>
      </c>
      <c r="BD30">
        <f>E30*BB30/100/BC30</f>
        <v>-1.3291510530960964E-4</v>
      </c>
    </row>
    <row r="31" spans="1:56" x14ac:dyDescent="0.35">
      <c r="A31" s="1" t="s">
        <v>0</v>
      </c>
      <c r="B31" s="1" t="s">
        <v>2356</v>
      </c>
      <c r="K31" s="1">
        <v>2.72</v>
      </c>
    </row>
    <row r="32" spans="1:56" x14ac:dyDescent="0.35">
      <c r="A32" s="1" t="s">
        <v>0</v>
      </c>
      <c r="B32" s="1" t="s">
        <v>2355</v>
      </c>
      <c r="K32" s="1">
        <v>2.72</v>
      </c>
    </row>
    <row r="33" spans="1:56" x14ac:dyDescent="0.35">
      <c r="A33" s="1">
        <v>6</v>
      </c>
      <c r="B33" s="1" t="s">
        <v>2354</v>
      </c>
      <c r="C33" s="1">
        <v>1523.5000013075769</v>
      </c>
      <c r="D33" s="1">
        <v>0</v>
      </c>
      <c r="E33">
        <f>(R33-S33*(1000-T33)/(1000-U33))*AK33</f>
        <v>1.8189318241973345</v>
      </c>
      <c r="F33">
        <f>IF(AV33&lt;&gt;0,1/(1/AV33-1/N33),0)</f>
        <v>2.0586006344865106</v>
      </c>
      <c r="G33">
        <f>((AY33-AL33/2)*S33-E33)/(AY33+AL33/2)</f>
        <v>378.32142559814235</v>
      </c>
      <c r="H33">
        <f>AL33*1000</f>
        <v>23.448851440063915</v>
      </c>
      <c r="I33">
        <f>(AQ33-AW33)</f>
        <v>1.4213606823085128</v>
      </c>
      <c r="J33">
        <f>(P33+AP33*D33)</f>
        <v>31.880424499511719</v>
      </c>
      <c r="K33" s="1"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33.069187164306641</v>
      </c>
      <c r="P33" s="1">
        <v>31.880424499511719</v>
      </c>
      <c r="Q33" s="1">
        <v>33.205986022949219</v>
      </c>
      <c r="R33" s="1">
        <v>400.1424560546875</v>
      </c>
      <c r="S33" s="1">
        <v>390.20452880859375</v>
      </c>
      <c r="T33" s="1">
        <v>17.173927307128906</v>
      </c>
      <c r="U33" s="1">
        <v>37.619804382324219</v>
      </c>
      <c r="V33" s="1">
        <v>29.896947860717773</v>
      </c>
      <c r="W33" s="1">
        <v>65.489814758300781</v>
      </c>
      <c r="X33" s="1">
        <v>300.21432495117188</v>
      </c>
      <c r="Y33" s="1">
        <v>299.29214477539063</v>
      </c>
      <c r="Z33" s="1">
        <v>9.5209427177906036E-2</v>
      </c>
      <c r="AA33" s="1">
        <v>88.291252136230469</v>
      </c>
      <c r="AB33" s="1">
        <v>61.180652618408203</v>
      </c>
      <c r="AC33" s="1">
        <v>1.8107999563217163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1.1037291358498964</v>
      </c>
      <c r="AL33">
        <f>(U33-T33)/(1000-U33)*AK33</f>
        <v>2.3448851440063916E-2</v>
      </c>
      <c r="AM33">
        <f>(P33+273.15)</f>
        <v>305.0304244995117</v>
      </c>
      <c r="AN33">
        <f>(O33+273.15)</f>
        <v>306.21918716430662</v>
      </c>
      <c r="AO33">
        <f>(Y33*AG33+Z33*AH33)*AI33</f>
        <v>47.886742093710382</v>
      </c>
      <c r="AP33">
        <f>((AO33+0.00000010773*(AN33^4-AM33^4))-AL33*44100)/(L33*51.4+0.00000043092*AM33^3)</f>
        <v>-7.94849557390119</v>
      </c>
      <c r="AQ33">
        <f>0.61365*EXP(17.502*J33/(240.97+J33))</f>
        <v>4.7428603163439682</v>
      </c>
      <c r="AR33">
        <f>AQ33*1000/AA33</f>
        <v>53.718349231539861</v>
      </c>
      <c r="AS33">
        <f>(AR33-U33)</f>
        <v>16.098544849215642</v>
      </c>
      <c r="AT33">
        <f>IF(D33,P33,(O33+P33)/2)</f>
        <v>32.47480583190918</v>
      </c>
      <c r="AU33">
        <f>0.61365*EXP(17.502*AT33/(240.97+AT33))</f>
        <v>4.9049211679343179</v>
      </c>
      <c r="AV33">
        <f>IF(AS33&lt;&gt;0,(1000-(AR33+U33)/2)/AS33*AL33,0)</f>
        <v>1.3900612913907933</v>
      </c>
      <c r="AW33">
        <f>U33*AA33/1000</f>
        <v>3.3214996340354555</v>
      </c>
      <c r="AX33">
        <f>(AU33-AW33)</f>
        <v>1.5834215338988624</v>
      </c>
      <c r="AY33">
        <f>1/(1.6/F33+1.37/N33)</f>
        <v>0.91133242712484985</v>
      </c>
      <c r="AZ33">
        <f>G33*AA33*0.001</f>
        <v>33.402472376023738</v>
      </c>
      <c r="BA33">
        <f>G33/S33</f>
        <v>0.96954647541704886</v>
      </c>
      <c r="BB33">
        <f>(1-AL33*AA33/AQ33/F33)*100</f>
        <v>78.795559650469954</v>
      </c>
      <c r="BC33">
        <f>(S33-E33/(N33/1.35))</f>
        <v>389.63084696106949</v>
      </c>
      <c r="BD33">
        <f>E33*BB33/100/BC33</f>
        <v>3.6784497986115453E-3</v>
      </c>
    </row>
    <row r="34" spans="1:56" x14ac:dyDescent="0.35">
      <c r="A34" s="1" t="s">
        <v>0</v>
      </c>
      <c r="B34" s="1" t="s">
        <v>2353</v>
      </c>
      <c r="K34" s="1">
        <v>2.72</v>
      </c>
    </row>
    <row r="35" spans="1:56" x14ac:dyDescent="0.35">
      <c r="A35" s="1" t="s">
        <v>0</v>
      </c>
      <c r="B35" s="1" t="s">
        <v>2352</v>
      </c>
      <c r="K35" s="1">
        <v>2.72</v>
      </c>
    </row>
    <row r="36" spans="1:56" x14ac:dyDescent="0.35">
      <c r="A36" s="1">
        <v>7</v>
      </c>
      <c r="B36" s="1" t="s">
        <v>2351</v>
      </c>
      <c r="C36" s="1">
        <v>1727.5000013075769</v>
      </c>
      <c r="D36" s="1">
        <v>0</v>
      </c>
      <c r="E36">
        <f>(R36-S36*(1000-T36)/(1000-U36))*AK36</f>
        <v>3.2033857797187615</v>
      </c>
      <c r="F36">
        <f>IF(AV36&lt;&gt;0,1/(1/AV36-1/N36),0)</f>
        <v>2.0942726509496494</v>
      </c>
      <c r="G36">
        <f>((AY36-AL36/2)*S36-E36)/(AY36+AL36/2)</f>
        <v>375.77970982418452</v>
      </c>
      <c r="H36">
        <f>AL36*1000</f>
        <v>23.396771030902229</v>
      </c>
      <c r="I36">
        <f>(AQ36-AW36)</f>
        <v>1.4012227648542313</v>
      </c>
      <c r="J36">
        <f>(P36+AP36*D36)</f>
        <v>31.9810791015625</v>
      </c>
      <c r="K36" s="1"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33.07220458984375</v>
      </c>
      <c r="P36" s="1">
        <v>31.9810791015625</v>
      </c>
      <c r="Q36" s="1">
        <v>33.202220916748047</v>
      </c>
      <c r="R36" s="1">
        <v>400.09945678710938</v>
      </c>
      <c r="S36" s="1">
        <v>388.950439453125</v>
      </c>
      <c r="T36" s="1">
        <v>17.763996124267578</v>
      </c>
      <c r="U36" s="1">
        <v>38.156280517578125</v>
      </c>
      <c r="V36" s="1">
        <v>30.917848587036133</v>
      </c>
      <c r="W36" s="1">
        <v>66.410179138183594</v>
      </c>
      <c r="X36" s="1">
        <v>300.1673583984375</v>
      </c>
      <c r="Y36" s="1">
        <v>499.85107421875</v>
      </c>
      <c r="Z36" s="1">
        <v>0.1132880225777626</v>
      </c>
      <c r="AA36" s="1">
        <v>88.288192749023438</v>
      </c>
      <c r="AB36" s="1">
        <v>60.880954742431641</v>
      </c>
      <c r="AC36" s="1">
        <v>1.6636005640029907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1.1035564647001377</v>
      </c>
      <c r="AL36">
        <f>(U36-T36)/(1000-U36)*AK36</f>
        <v>2.3396771030902229E-2</v>
      </c>
      <c r="AM36">
        <f>(P36+273.15)</f>
        <v>305.13107910156248</v>
      </c>
      <c r="AN36">
        <f>(O36+273.15)</f>
        <v>306.22220458984373</v>
      </c>
      <c r="AO36">
        <f>(Y36*AG36+Z36*AH36)*AI36</f>
        <v>79.976170087393257</v>
      </c>
      <c r="AP36">
        <f>((AO36+0.00000010773*(AN36^4-AM36^4))-AL36*44100)/(L36*51.4+0.00000043092*AM36^3)</f>
        <v>-7.6761931986049854</v>
      </c>
      <c r="AQ36">
        <f>0.61365*EXP(17.502*J36/(240.97+J36))</f>
        <v>4.7699718137759763</v>
      </c>
      <c r="AR36">
        <f>AQ36*1000/AA36</f>
        <v>54.027290232744484</v>
      </c>
      <c r="AS36">
        <f>(AR36-U36)</f>
        <v>15.871009715166359</v>
      </c>
      <c r="AT36">
        <f>IF(D36,P36,(O36+P36)/2)</f>
        <v>32.526641845703125</v>
      </c>
      <c r="AU36">
        <f>0.61365*EXP(17.502*AT36/(240.97+AT36))</f>
        <v>4.919280278239694</v>
      </c>
      <c r="AV36">
        <f>IF(AS36&lt;&gt;0,(1000-(AR36+U36)/2)/AS36*AL36,0)</f>
        <v>1.4062351723436113</v>
      </c>
      <c r="AW36">
        <f>U36*AA36/1000</f>
        <v>3.3687490489217451</v>
      </c>
      <c r="AX36">
        <f>(AU36-AW36)</f>
        <v>1.550531229317949</v>
      </c>
      <c r="AY36">
        <f>1/(1.6/F36+1.37/N36)</f>
        <v>0.92246171803244059</v>
      </c>
      <c r="AZ36">
        <f>G36*AA36*0.001</f>
        <v>33.176911452129701</v>
      </c>
      <c r="BA36">
        <f>G36/S36</f>
        <v>0.96613776899838733</v>
      </c>
      <c r="BB36">
        <f>(1-AL36*AA36/AQ36/F36)*100</f>
        <v>79.321953015954037</v>
      </c>
      <c r="BC36">
        <f>(S36-E36/(N36/1.35))</f>
        <v>387.94010786840335</v>
      </c>
      <c r="BD36">
        <f>E36*BB36/100/BC36</f>
        <v>6.549949622559316E-3</v>
      </c>
    </row>
    <row r="37" spans="1:56" x14ac:dyDescent="0.35">
      <c r="A37" s="1" t="s">
        <v>0</v>
      </c>
      <c r="B37" s="1" t="s">
        <v>2350</v>
      </c>
      <c r="K37" s="1">
        <v>2.72</v>
      </c>
    </row>
    <row r="38" spans="1:56" x14ac:dyDescent="0.35">
      <c r="A38" s="1" t="s">
        <v>0</v>
      </c>
      <c r="B38" s="1" t="s">
        <v>2349</v>
      </c>
      <c r="K38" s="1">
        <v>2.72</v>
      </c>
    </row>
    <row r="39" spans="1:56" x14ac:dyDescent="0.35">
      <c r="A39" s="1">
        <v>8</v>
      </c>
      <c r="B39" s="1" t="s">
        <v>2348</v>
      </c>
      <c r="C39" s="1">
        <v>1932.000001296401</v>
      </c>
      <c r="D39" s="1">
        <v>0</v>
      </c>
      <c r="E39">
        <f>(R39-S39*(1000-T39)/(1000-U39))*AK39</f>
        <v>3.8911253697757791</v>
      </c>
      <c r="F39">
        <f>IF(AV39&lt;&gt;0,1/(1/AV39-1/N39),0)</f>
        <v>2.1943528405173769</v>
      </c>
      <c r="G39">
        <f>((AY39-AL39/2)*S39-E39)/(AY39+AL39/2)</f>
        <v>374.69825372672346</v>
      </c>
      <c r="H39">
        <f>AL39*1000</f>
        <v>23.674024118425962</v>
      </c>
      <c r="I39">
        <f>(AQ39-AW39)</f>
        <v>1.3734706023070711</v>
      </c>
      <c r="J39">
        <f>(P39+AP39*D39)</f>
        <v>32.124748229980469</v>
      </c>
      <c r="K39" s="1"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33.103473663330078</v>
      </c>
      <c r="P39" s="1">
        <v>32.124748229980469</v>
      </c>
      <c r="Q39" s="1">
        <v>33.21661376953125</v>
      </c>
      <c r="R39" s="1">
        <v>400.11068725585938</v>
      </c>
      <c r="S39" s="1">
        <v>388.25640869140625</v>
      </c>
      <c r="T39" s="1">
        <v>18.297250747680664</v>
      </c>
      <c r="U39" s="1">
        <v>38.913597106933594</v>
      </c>
      <c r="V39" s="1">
        <v>31.788444519042969</v>
      </c>
      <c r="W39" s="1">
        <v>67.605934143066406</v>
      </c>
      <c r="X39" s="1">
        <v>300.1868896484375</v>
      </c>
      <c r="Y39" s="1">
        <v>750.139404296875</v>
      </c>
      <c r="Z39" s="1">
        <v>1.5668021515011787E-2</v>
      </c>
      <c r="AA39" s="1">
        <v>88.283599853515625</v>
      </c>
      <c r="AB39" s="1">
        <v>60.718822479248047</v>
      </c>
      <c r="AC39" s="1">
        <v>1.5666366815567017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1.1036282707663141</v>
      </c>
      <c r="AL39">
        <f>(U39-T39)/(1000-U39)*AK39</f>
        <v>2.3674024118425962E-2</v>
      </c>
      <c r="AM39">
        <f>(P39+273.15)</f>
        <v>305.27474822998045</v>
      </c>
      <c r="AN39">
        <f>(O39+273.15)</f>
        <v>306.25347366333006</v>
      </c>
      <c r="AO39">
        <f>(Y39*AG39+Z39*AH39)*AI39</f>
        <v>120.02230200479244</v>
      </c>
      <c r="AP39">
        <f>((AO39+0.00000010773*(AN39^4-AM39^4))-AL39*44100)/(L39*51.4+0.00000043092*AM39^3)</f>
        <v>-7.4588035950320171</v>
      </c>
      <c r="AQ39">
        <f>0.61365*EXP(17.502*J39/(240.97+J39))</f>
        <v>4.8089030381565196</v>
      </c>
      <c r="AR39">
        <f>AQ39*1000/AA39</f>
        <v>54.471080088891732</v>
      </c>
      <c r="AS39">
        <f>(AR39-U39)</f>
        <v>15.557482981958138</v>
      </c>
      <c r="AT39">
        <f>IF(D39,P39,(O39+P39)/2)</f>
        <v>32.614110946655273</v>
      </c>
      <c r="AU39">
        <f>0.61365*EXP(17.502*AT39/(240.97+AT39))</f>
        <v>4.9435930812875695</v>
      </c>
      <c r="AV39">
        <f>IF(AS39&lt;&gt;0,(1000-(AR39+U39)/2)/AS39*AL39,0)</f>
        <v>1.4506606624275846</v>
      </c>
      <c r="AW39">
        <f>U39*AA39/1000</f>
        <v>3.4354324358494486</v>
      </c>
      <c r="AX39">
        <f>(AU39-AW39)</f>
        <v>1.5081606454381209</v>
      </c>
      <c r="AY39">
        <f>1/(1.6/F39+1.37/N39)</f>
        <v>0.95309641637174625</v>
      </c>
      <c r="AZ39">
        <f>G39*AA39*0.001</f>
        <v>33.07971069782112</v>
      </c>
      <c r="BA39">
        <f>G39/S39</f>
        <v>0.96507937883014039</v>
      </c>
      <c r="BB39">
        <f>(1-AL39*AA39/AQ39/F39)*100</f>
        <v>80.193869431364433</v>
      </c>
      <c r="BC39">
        <f>(S39-E39/(N39/1.35))</f>
        <v>387.02916753734786</v>
      </c>
      <c r="BD39">
        <f>E39*BB39/100/BC39</f>
        <v>8.062555125506311E-3</v>
      </c>
    </row>
    <row r="40" spans="1:56" x14ac:dyDescent="0.35">
      <c r="A40" s="1" t="s">
        <v>0</v>
      </c>
      <c r="B40" s="1" t="s">
        <v>2347</v>
      </c>
      <c r="K40" s="1">
        <v>2.72</v>
      </c>
    </row>
    <row r="41" spans="1:56" x14ac:dyDescent="0.35">
      <c r="A41" s="1" t="s">
        <v>0</v>
      </c>
      <c r="B41" s="1" t="s">
        <v>2346</v>
      </c>
      <c r="K41" s="1">
        <v>2.72</v>
      </c>
    </row>
    <row r="42" spans="1:56" x14ac:dyDescent="0.35">
      <c r="A42" s="1">
        <v>9</v>
      </c>
      <c r="B42" s="1" t="s">
        <v>2345</v>
      </c>
      <c r="C42" s="1">
        <v>2136.000001296401</v>
      </c>
      <c r="D42" s="1">
        <v>0</v>
      </c>
      <c r="E42">
        <f>(R42-S42*(1000-T42)/(1000-U42))*AK42</f>
        <v>4.6067109721248887</v>
      </c>
      <c r="F42">
        <f>IF(AV42&lt;&gt;0,1/(1/AV42-1/N42),0)</f>
        <v>2.299299517872587</v>
      </c>
      <c r="G42">
        <f>((AY42-AL42/2)*S42-E42)/(AY42+AL42/2)</f>
        <v>373.45969890120944</v>
      </c>
      <c r="H42">
        <f>AL42*1000</f>
        <v>24.005852302465438</v>
      </c>
      <c r="I42">
        <f>(AQ42-AW42)</f>
        <v>1.3497819890780947</v>
      </c>
      <c r="J42">
        <f>(P42+AP42*D42)</f>
        <v>32.285358428955078</v>
      </c>
      <c r="K42" s="1"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33.151229858398438</v>
      </c>
      <c r="P42" s="1">
        <v>32.285358428955078</v>
      </c>
      <c r="Q42" s="1">
        <v>33.250331878662109</v>
      </c>
      <c r="R42" s="1">
        <v>400.02102661132813</v>
      </c>
      <c r="S42" s="1">
        <v>387.41806030273438</v>
      </c>
      <c r="T42" s="1">
        <v>18.787591934204102</v>
      </c>
      <c r="U42" s="1">
        <v>39.679225921630859</v>
      </c>
      <c r="V42" s="1">
        <v>32.552440643310547</v>
      </c>
      <c r="W42" s="1">
        <v>68.750457763671875</v>
      </c>
      <c r="X42" s="1">
        <v>300.14419555664063</v>
      </c>
      <c r="Y42" s="1">
        <v>1000.7012329101563</v>
      </c>
      <c r="Z42" s="1">
        <v>1.9283443689346313E-2</v>
      </c>
      <c r="AA42" s="1">
        <v>88.282218933105469</v>
      </c>
      <c r="AB42" s="1">
        <v>60.591823577880859</v>
      </c>
      <c r="AC42" s="1">
        <v>1.4951355457305908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1.1034713071935314</v>
      </c>
      <c r="AL42">
        <f>(U42-T42)/(1000-U42)*AK42</f>
        <v>2.4005852302465439E-2</v>
      </c>
      <c r="AM42">
        <f>(P42+273.15)</f>
        <v>305.43535842895506</v>
      </c>
      <c r="AN42">
        <f>(O42+273.15)</f>
        <v>306.30122985839841</v>
      </c>
      <c r="AO42">
        <f>(Y42*AG42+Z42*AH42)*AI42</f>
        <v>160.11219368683851</v>
      </c>
      <c r="AP42">
        <f>((AO42+0.00000010773*(AN42^4-AM42^4))-AL42*44100)/(L42*51.4+0.00000043092*AM42^3)</f>
        <v>-7.2607283082314655</v>
      </c>
      <c r="AQ42">
        <f>0.61365*EXP(17.502*J42/(240.97+J42))</f>
        <v>4.852752098987664</v>
      </c>
      <c r="AR42">
        <f>AQ42*1000/AA42</f>
        <v>54.968624006435135</v>
      </c>
      <c r="AS42">
        <f>(AR42-U42)</f>
        <v>15.289398084804276</v>
      </c>
      <c r="AT42">
        <f>IF(D42,P42,(O42+P42)/2)</f>
        <v>32.718294143676758</v>
      </c>
      <c r="AU42">
        <f>0.61365*EXP(17.502*AT42/(240.97+AT42))</f>
        <v>4.9726881130232083</v>
      </c>
      <c r="AV42">
        <f>IF(AS42&lt;&gt;0,(1000-(AR42+U42)/2)/AS42*AL42,0)</f>
        <v>1.4957947345314784</v>
      </c>
      <c r="AW42">
        <f>U42*AA42/1000</f>
        <v>3.5029701099095694</v>
      </c>
      <c r="AX42">
        <f>(AU42-AW42)</f>
        <v>1.469718003113639</v>
      </c>
      <c r="AY42">
        <f>1/(1.6/F42+1.37/N42)</f>
        <v>0.9843182971651887</v>
      </c>
      <c r="AZ42">
        <f>G42*AA42*0.001</f>
        <v>32.969850901088222</v>
      </c>
      <c r="BA42">
        <f>G42/S42</f>
        <v>0.9639708035536142</v>
      </c>
      <c r="BB42">
        <f>(1-AL42*AA42/AQ42/F42)*100</f>
        <v>81.00642500909936</v>
      </c>
      <c r="BC42">
        <f>(S42-E42/(N42/1.35))</f>
        <v>385.96512708866788</v>
      </c>
      <c r="BD42">
        <f>E42*BB42/100/BC42</f>
        <v>9.6685726432559488E-3</v>
      </c>
    </row>
    <row r="43" spans="1:56" x14ac:dyDescent="0.35">
      <c r="A43" s="1" t="s">
        <v>0</v>
      </c>
      <c r="B43" s="1" t="s">
        <v>2344</v>
      </c>
      <c r="K43" s="1">
        <v>2.72</v>
      </c>
    </row>
    <row r="44" spans="1:56" x14ac:dyDescent="0.35">
      <c r="A44" s="1" t="s">
        <v>0</v>
      </c>
      <c r="B44" s="1" t="s">
        <v>2343</v>
      </c>
      <c r="K44" s="1">
        <v>2.72</v>
      </c>
    </row>
    <row r="45" spans="1:56" x14ac:dyDescent="0.35">
      <c r="A45" s="1">
        <v>10</v>
      </c>
      <c r="B45" s="1" t="s">
        <v>2342</v>
      </c>
      <c r="C45" s="1">
        <v>2341.000001296401</v>
      </c>
      <c r="D45" s="1">
        <v>0</v>
      </c>
      <c r="E45">
        <f>(R45-S45*(1000-T45)/(1000-U45))*AK45</f>
        <v>5.0986143713605436</v>
      </c>
      <c r="F45">
        <f>IF(AV45&lt;&gt;0,1/(1/AV45-1/N45),0)</f>
        <v>2.3873528304705918</v>
      </c>
      <c r="G45">
        <f>((AY45-AL45/2)*S45-E45)/(AY45+AL45/2)</f>
        <v>372.73706310470283</v>
      </c>
      <c r="H45">
        <f>AL45*1000</f>
        <v>24.356291969846758</v>
      </c>
      <c r="I45">
        <f>(AQ45-AW45)</f>
        <v>1.3357220134184296</v>
      </c>
      <c r="J45">
        <f>(P45+AP45*D45)</f>
        <v>32.466499328613281</v>
      </c>
      <c r="K45" s="1"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33.215213775634766</v>
      </c>
      <c r="P45" s="1">
        <v>32.466499328613281</v>
      </c>
      <c r="Q45" s="1">
        <v>33.300830841064453</v>
      </c>
      <c r="R45" s="1">
        <v>400.1090087890625</v>
      </c>
      <c r="S45" s="1">
        <v>386.94754028320313</v>
      </c>
      <c r="T45" s="1">
        <v>19.222658157348633</v>
      </c>
      <c r="U45" s="1">
        <v>40.403404235839844</v>
      </c>
      <c r="V45" s="1">
        <v>33.186885833740234</v>
      </c>
      <c r="W45" s="1">
        <v>69.754310607910156</v>
      </c>
      <c r="X45" s="1">
        <v>300.14251708984375</v>
      </c>
      <c r="Y45" s="1">
        <v>1250.6015625</v>
      </c>
      <c r="Z45" s="1">
        <v>0.12293288856744766</v>
      </c>
      <c r="AA45" s="1">
        <v>88.282203674316406</v>
      </c>
      <c r="AB45" s="1">
        <v>60.678939819335938</v>
      </c>
      <c r="AC45" s="1">
        <v>1.4364410638809204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1.1034651363597194</v>
      </c>
      <c r="AL45">
        <f>(U45-T45)/(1000-U45)*AK45</f>
        <v>2.4356291969846757E-2</v>
      </c>
      <c r="AM45">
        <f>(P45+273.15)</f>
        <v>305.61649932861326</v>
      </c>
      <c r="AN45">
        <f>(O45+273.15)</f>
        <v>306.36521377563474</v>
      </c>
      <c r="AO45">
        <f>(Y45*AG45+Z45*AH45)*AI45</f>
        <v>200.09624552750029</v>
      </c>
      <c r="AP45">
        <f>((AO45+0.00000010773*(AN45^4-AM45^4))-AL45*44100)/(L45*51.4+0.00000043092*AM45^3)</f>
        <v>-7.0705914033689607</v>
      </c>
      <c r="AQ45">
        <f>0.61365*EXP(17.502*J45/(240.97+J45))</f>
        <v>4.9026235753025809</v>
      </c>
      <c r="AR45">
        <f>AQ45*1000/AA45</f>
        <v>55.533543242632966</v>
      </c>
      <c r="AS45">
        <f>(AR45-U45)</f>
        <v>15.130139006793122</v>
      </c>
      <c r="AT45">
        <f>IF(D45,P45,(O45+P45)/2)</f>
        <v>32.840856552124023</v>
      </c>
      <c r="AU45">
        <f>0.61365*EXP(17.502*AT45/(240.97+AT45))</f>
        <v>5.0071065341927774</v>
      </c>
      <c r="AV45">
        <f>IF(AS45&lt;&gt;0,(1000-(AR45+U45)/2)/AS45*AL45,0)</f>
        <v>1.5325674012443027</v>
      </c>
      <c r="AW45">
        <f>U45*AA45/1000</f>
        <v>3.5669015618841513</v>
      </c>
      <c r="AX45">
        <f>(AU45-AW45)</f>
        <v>1.4402049723086261</v>
      </c>
      <c r="AY45">
        <f>1/(1.6/F45+1.37/N45)</f>
        <v>1.0098298736673046</v>
      </c>
      <c r="AZ45">
        <f>G45*AA45*0.001</f>
        <v>32.9060493219759</v>
      </c>
      <c r="BA45">
        <f>G45/S45</f>
        <v>0.96327544253647457</v>
      </c>
      <c r="BB45">
        <f>(1-AL45*AA45/AQ45/F45)*100</f>
        <v>81.628730050719227</v>
      </c>
      <c r="BC45">
        <f>(S45-E45/(N45/1.35))</f>
        <v>385.33946323849773</v>
      </c>
      <c r="BD45">
        <f>E45*BB45/100/BC45</f>
        <v>1.0800695383096881E-2</v>
      </c>
    </row>
    <row r="46" spans="1:56" x14ac:dyDescent="0.35">
      <c r="A46" s="1" t="s">
        <v>0</v>
      </c>
      <c r="B46" s="1" t="s">
        <v>2341</v>
      </c>
      <c r="K46" s="1">
        <v>2.72</v>
      </c>
    </row>
    <row r="47" spans="1:56" x14ac:dyDescent="0.35">
      <c r="A47" s="1" t="s">
        <v>0</v>
      </c>
      <c r="B47" s="1" t="s">
        <v>2340</v>
      </c>
      <c r="K47" s="1">
        <v>2.72</v>
      </c>
    </row>
    <row r="48" spans="1:56" x14ac:dyDescent="0.35">
      <c r="A48" s="1">
        <v>11</v>
      </c>
      <c r="B48" s="1" t="s">
        <v>2339</v>
      </c>
      <c r="C48" s="1">
        <v>2546.5000012852252</v>
      </c>
      <c r="D48" s="1">
        <v>0</v>
      </c>
      <c r="E48">
        <f>(R48-S48*(1000-T48)/(1000-U48))*AK48</f>
        <v>5.2338890003744147</v>
      </c>
      <c r="F48">
        <f>IF(AV48&lt;&gt;0,1/(1/AV48-1/N48),0)</f>
        <v>2.5124220327884137</v>
      </c>
      <c r="G48">
        <f>((AY48-AL48/2)*S48-E48)/(AY48+AL48/2)</f>
        <v>372.43599400895232</v>
      </c>
      <c r="H48">
        <f>AL48*1000</f>
        <v>24.973900724918842</v>
      </c>
      <c r="I48">
        <f>(AQ48-AW48)</f>
        <v>1.3247226714587614</v>
      </c>
      <c r="J48">
        <f>(P48+AP48*D48)</f>
        <v>32.693389892578125</v>
      </c>
      <c r="K48" s="1"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33.309635162353516</v>
      </c>
      <c r="P48" s="1">
        <v>32.693389892578125</v>
      </c>
      <c r="Q48" s="1">
        <v>33.372020721435547</v>
      </c>
      <c r="R48" s="1">
        <v>400.00128173828125</v>
      </c>
      <c r="S48" s="1">
        <v>386.51284790039063</v>
      </c>
      <c r="T48" s="1">
        <v>19.548273086547852</v>
      </c>
      <c r="U48" s="1">
        <v>41.243297576904297</v>
      </c>
      <c r="V48" s="1">
        <v>33.570323944091797</v>
      </c>
      <c r="W48" s="1">
        <v>70.8272705078125</v>
      </c>
      <c r="X48" s="1">
        <v>300.195068359375</v>
      </c>
      <c r="Y48" s="1">
        <v>1600.138671875</v>
      </c>
      <c r="Z48" s="1">
        <v>0.21211118996143341</v>
      </c>
      <c r="AA48" s="1">
        <v>88.280937194824219</v>
      </c>
      <c r="AB48" s="1">
        <v>60.674304962158203</v>
      </c>
      <c r="AC48" s="1">
        <v>1.3659442663192749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1.1036583395565254</v>
      </c>
      <c r="AL48">
        <f>(U48-T48)/(1000-U48)*AK48</f>
        <v>2.497390072491884E-2</v>
      </c>
      <c r="AM48">
        <f>(P48+273.15)</f>
        <v>305.8433898925781</v>
      </c>
      <c r="AN48">
        <f>(O48+273.15)</f>
        <v>306.45963516235349</v>
      </c>
      <c r="AO48">
        <f>(Y48*AG48+Z48*AH48)*AI48</f>
        <v>256.02218177745817</v>
      </c>
      <c r="AP48">
        <f>((AO48+0.00000010773*(AN48^4-AM48^4))-AL48*44100)/(L48*51.4+0.00000043092*AM48^3)</f>
        <v>-6.8477588096775559</v>
      </c>
      <c r="AQ48">
        <f>0.61365*EXP(17.502*J48/(240.97+J48))</f>
        <v>4.9657196345528956</v>
      </c>
      <c r="AR48">
        <f>AQ48*1000/AA48</f>
        <v>56.249058883394234</v>
      </c>
      <c r="AS48">
        <f>(AR48-U48)</f>
        <v>15.005761306489937</v>
      </c>
      <c r="AT48">
        <f>IF(D48,P48,(O48+P48)/2)</f>
        <v>33.00151252746582</v>
      </c>
      <c r="AU48">
        <f>0.61365*EXP(17.502*AT48/(240.97+AT48))</f>
        <v>5.0525363614036118</v>
      </c>
      <c r="AV48">
        <f>IF(AS48&lt;&gt;0,(1000-(AR48+U48)/2)/AS48*AL48,0)</f>
        <v>1.583159829338701</v>
      </c>
      <c r="AW48">
        <f>U48*AA48/1000</f>
        <v>3.6409969630941341</v>
      </c>
      <c r="AX48">
        <f>(AU48-AW48)</f>
        <v>1.4115393983094777</v>
      </c>
      <c r="AY48">
        <f>1/(1.6/F48+1.37/N48)</f>
        <v>1.0450378778094545</v>
      </c>
      <c r="AZ48">
        <f>G48*AA48*0.001</f>
        <v>32.878998596196254</v>
      </c>
      <c r="BA48">
        <f>G48/S48</f>
        <v>0.96357985519005029</v>
      </c>
      <c r="BB48">
        <f>(1-AL48*AA48/AQ48/F48)*100</f>
        <v>82.328291987492207</v>
      </c>
      <c r="BC48">
        <f>(S48-E48/(N48/1.35))</f>
        <v>384.86210592560735</v>
      </c>
      <c r="BD48">
        <f>E48*BB48/100/BC48</f>
        <v>1.1196143637384753E-2</v>
      </c>
    </row>
    <row r="49" spans="1:56" x14ac:dyDescent="0.35">
      <c r="A49" s="1" t="s">
        <v>0</v>
      </c>
      <c r="B49" s="1" t="s">
        <v>2338</v>
      </c>
      <c r="K49" s="1">
        <v>2.72</v>
      </c>
    </row>
    <row r="50" spans="1:56" x14ac:dyDescent="0.35">
      <c r="A50" s="1" t="s">
        <v>0</v>
      </c>
      <c r="B50" s="1" t="s">
        <v>2333</v>
      </c>
      <c r="K50" s="1">
        <v>2.72</v>
      </c>
    </row>
    <row r="51" spans="1:56" x14ac:dyDescent="0.35">
      <c r="A51" s="1">
        <v>12</v>
      </c>
      <c r="B51" s="1" t="s">
        <v>2337</v>
      </c>
      <c r="C51" s="1">
        <v>2751.5000012852252</v>
      </c>
      <c r="D51" s="1">
        <v>0</v>
      </c>
      <c r="E51">
        <f>(R51-S51*(1000-T51)/(1000-U51))*AK51</f>
        <v>4.9969458439235908</v>
      </c>
      <c r="F51">
        <f>IF(AV51&lt;&gt;0,1/(1/AV51-1/N51),0)</f>
        <v>2.6014948924432919</v>
      </c>
      <c r="G51">
        <f>((AY51-AL51/2)*S51-E51)/(AY51+AL51/2)</f>
        <v>372.80024969637151</v>
      </c>
      <c r="H51">
        <f>AL51*1000</f>
        <v>25.742500018955944</v>
      </c>
      <c r="I51">
        <f>(AQ51-AW51)</f>
        <v>1.3347012526704685</v>
      </c>
      <c r="J51">
        <f>(P51+AP51*D51)</f>
        <v>33.001510620117188</v>
      </c>
      <c r="K51" s="1"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33.442001342773438</v>
      </c>
      <c r="P51" s="1">
        <v>33.001510620117188</v>
      </c>
      <c r="Q51" s="1">
        <v>33.476985931396484</v>
      </c>
      <c r="R51" s="1">
        <v>400.15780639648438</v>
      </c>
      <c r="S51" s="1">
        <v>386.61309814453125</v>
      </c>
      <c r="T51" s="1">
        <v>19.773042678833008</v>
      </c>
      <c r="U51" s="1">
        <v>42.114532470703125</v>
      </c>
      <c r="V51" s="1">
        <v>33.704708099365234</v>
      </c>
      <c r="W51" s="1">
        <v>71.78753662109375</v>
      </c>
      <c r="X51" s="1">
        <v>300.20718383789063</v>
      </c>
      <c r="Y51" s="1">
        <v>2000.5340576171875</v>
      </c>
      <c r="Z51" s="1">
        <v>0.10243964195251465</v>
      </c>
      <c r="AA51" s="1">
        <v>88.279136657714844</v>
      </c>
      <c r="AB51" s="1">
        <v>60.842258453369141</v>
      </c>
      <c r="AC51" s="1">
        <v>1.2974557876586914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1.1037028817569507</v>
      </c>
      <c r="AL51">
        <f>(U51-T51)/(1000-U51)*AK51</f>
        <v>2.5742500018955942E-2</v>
      </c>
      <c r="AM51">
        <f>(P51+273.15)</f>
        <v>306.15151062011716</v>
      </c>
      <c r="AN51">
        <f>(O51+273.15)</f>
        <v>306.59200134277341</v>
      </c>
      <c r="AO51">
        <f>(Y51*AG51+Z51*AH51)*AI51</f>
        <v>320.08544206428269</v>
      </c>
      <c r="AP51">
        <f>((AO51+0.00000010773*(AN51^4-AM51^4))-AL51*44100)/(L51*51.4+0.00000043092*AM51^3)</f>
        <v>-6.6168046281964124</v>
      </c>
      <c r="AQ51">
        <f>0.61365*EXP(17.502*J51/(240.97+J51))</f>
        <v>5.0525358199274386</v>
      </c>
      <c r="AR51">
        <f>AQ51*1000/AA51</f>
        <v>57.233634256275778</v>
      </c>
      <c r="AS51">
        <f>(AR51-U51)</f>
        <v>15.119101785572653</v>
      </c>
      <c r="AT51">
        <f>IF(D51,P51,(O51+P51)/2)</f>
        <v>33.221755981445313</v>
      </c>
      <c r="AU51">
        <f>0.61365*EXP(17.502*AT51/(240.97+AT51))</f>
        <v>5.1153987826601401</v>
      </c>
      <c r="AV51">
        <f>IF(AS51&lt;&gt;0,(1000-(AR51+U51)/2)/AS51*AL51,0)</f>
        <v>1.6180699934419487</v>
      </c>
      <c r="AW51">
        <f>U51*AA51/1000</f>
        <v>3.7178345672569701</v>
      </c>
      <c r="AX51">
        <f>(AU51-AW51)</f>
        <v>1.39756421540317</v>
      </c>
      <c r="AY51">
        <f>1/(1.6/F51+1.37/N51)</f>
        <v>1.06940613733342</v>
      </c>
      <c r="AZ51">
        <f>G51*AA51*0.001</f>
        <v>32.910484188976199</v>
      </c>
      <c r="BA51">
        <f>G51/S51</f>
        <v>0.96427216637394952</v>
      </c>
      <c r="BB51">
        <f>(1-AL51*AA51/AQ51/F51)*100</f>
        <v>82.710739406672047</v>
      </c>
      <c r="BC51">
        <f>(S51-E51/(N51/1.35))</f>
        <v>385.03708683636376</v>
      </c>
      <c r="BD51">
        <f>E51*BB51/100/BC51</f>
        <v>1.073405912458675E-2</v>
      </c>
    </row>
    <row r="52" spans="1:56" x14ac:dyDescent="0.35">
      <c r="A52" s="1" t="s">
        <v>0</v>
      </c>
      <c r="B52" s="1" t="s">
        <v>2336</v>
      </c>
    </row>
    <row r="53" spans="1:56" x14ac:dyDescent="0.35">
      <c r="A53" s="1" t="s">
        <v>0</v>
      </c>
      <c r="B53" s="1" t="s">
        <v>2335</v>
      </c>
    </row>
    <row r="54" spans="1:56" x14ac:dyDescent="0.35">
      <c r="A54" s="1" t="s">
        <v>0</v>
      </c>
      <c r="B54" s="1" t="s">
        <v>2334</v>
      </c>
    </row>
    <row r="55" spans="1:56" x14ac:dyDescent="0.35">
      <c r="A55" s="1" t="s">
        <v>0</v>
      </c>
      <c r="B55" s="1" t="s">
        <v>2333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9D55A4-78CE-48B1-957B-7A93CE0071F1}">
  <dimension ref="A1:BH55"/>
  <sheetViews>
    <sheetView zoomScale="47" workbookViewId="0">
      <selection activeCell="K18" sqref="K18:K51"/>
    </sheetView>
  </sheetViews>
  <sheetFormatPr defaultRowHeight="14.5" x14ac:dyDescent="0.35"/>
  <sheetData>
    <row r="1" spans="1:60" x14ac:dyDescent="0.35">
      <c r="A1" s="1" t="s">
        <v>398</v>
      </c>
    </row>
    <row r="2" spans="1:60" x14ac:dyDescent="0.35">
      <c r="A2" s="1" t="s">
        <v>3634</v>
      </c>
    </row>
    <row r="3" spans="1:60" x14ac:dyDescent="0.35">
      <c r="A3" s="1" t="s">
        <v>69</v>
      </c>
      <c r="B3" s="1" t="s">
        <v>396</v>
      </c>
    </row>
    <row r="4" spans="1:60" x14ac:dyDescent="0.35">
      <c r="A4" s="1" t="s">
        <v>67</v>
      </c>
      <c r="B4" s="1" t="s">
        <v>66</v>
      </c>
      <c r="C4" s="1">
        <v>1</v>
      </c>
      <c r="D4" s="1">
        <v>0.15999999642372131</v>
      </c>
    </row>
    <row r="5" spans="1:60" x14ac:dyDescent="0.35">
      <c r="A5" s="1" t="s">
        <v>65</v>
      </c>
      <c r="B5" s="1">
        <v>4</v>
      </c>
    </row>
    <row r="6" spans="1:60" x14ac:dyDescent="0.35">
      <c r="A6" s="1" t="s">
        <v>64</v>
      </c>
      <c r="B6" s="1" t="s">
        <v>395</v>
      </c>
    </row>
    <row r="7" spans="1:60" x14ac:dyDescent="0.35">
      <c r="A7" s="1" t="s">
        <v>0</v>
      </c>
      <c r="B7" s="1" t="s">
        <v>62</v>
      </c>
    </row>
    <row r="9" spans="1:60" x14ac:dyDescent="0.35">
      <c r="A9" s="1" t="s">
        <v>61</v>
      </c>
      <c r="B9" s="1" t="s">
        <v>60</v>
      </c>
      <c r="C9" s="1" t="s">
        <v>59</v>
      </c>
      <c r="D9" s="1" t="s">
        <v>58</v>
      </c>
      <c r="E9" s="1" t="s">
        <v>57</v>
      </c>
      <c r="F9" s="1" t="s">
        <v>56</v>
      </c>
      <c r="G9" s="1" t="s">
        <v>55</v>
      </c>
      <c r="H9" s="1" t="s">
        <v>54</v>
      </c>
      <c r="I9" s="1" t="s">
        <v>53</v>
      </c>
      <c r="J9" s="1" t="s">
        <v>52</v>
      </c>
      <c r="K9" s="1" t="s">
        <v>51</v>
      </c>
      <c r="L9" s="1" t="s">
        <v>50</v>
      </c>
      <c r="M9" s="1" t="s">
        <v>49</v>
      </c>
      <c r="N9" s="1" t="s">
        <v>48</v>
      </c>
      <c r="O9" s="1" t="s">
        <v>47</v>
      </c>
      <c r="P9" s="1" t="s">
        <v>46</v>
      </c>
      <c r="Q9" s="1" t="s">
        <v>45</v>
      </c>
      <c r="R9" s="1" t="s">
        <v>44</v>
      </c>
      <c r="S9" s="1" t="s">
        <v>43</v>
      </c>
      <c r="T9" s="1" t="s">
        <v>42</v>
      </c>
      <c r="U9" s="1" t="s">
        <v>41</v>
      </c>
      <c r="V9" s="1" t="s">
        <v>40</v>
      </c>
      <c r="W9" s="1" t="s">
        <v>39</v>
      </c>
      <c r="X9" s="1" t="s">
        <v>38</v>
      </c>
      <c r="Y9" s="1" t="s">
        <v>37</v>
      </c>
      <c r="Z9" s="1" t="s">
        <v>36</v>
      </c>
      <c r="AA9" s="1" t="s">
        <v>35</v>
      </c>
      <c r="AB9" s="1" t="s">
        <v>34</v>
      </c>
      <c r="AC9" s="1" t="s">
        <v>33</v>
      </c>
      <c r="AD9" s="1" t="s">
        <v>394</v>
      </c>
      <c r="AE9" s="1" t="s">
        <v>393</v>
      </c>
      <c r="AF9" s="1" t="s">
        <v>392</v>
      </c>
      <c r="AG9" s="1" t="s">
        <v>391</v>
      </c>
      <c r="AH9" s="1" t="s">
        <v>32</v>
      </c>
      <c r="AI9" s="1" t="s">
        <v>31</v>
      </c>
      <c r="AJ9" s="1" t="s">
        <v>30</v>
      </c>
      <c r="AK9" s="1" t="s">
        <v>29</v>
      </c>
      <c r="AL9" s="1" t="s">
        <v>28</v>
      </c>
      <c r="AM9" s="1" t="s">
        <v>27</v>
      </c>
      <c r="AN9" s="1" t="s">
        <v>26</v>
      </c>
      <c r="AO9" s="1" t="s">
        <v>25</v>
      </c>
      <c r="AP9" s="1" t="s">
        <v>24</v>
      </c>
      <c r="AQ9" s="1" t="s">
        <v>23</v>
      </c>
      <c r="AR9" s="1" t="s">
        <v>22</v>
      </c>
      <c r="AS9" s="1" t="s">
        <v>21</v>
      </c>
      <c r="AT9" s="1" t="s">
        <v>20</v>
      </c>
      <c r="AU9" s="1" t="s">
        <v>19</v>
      </c>
      <c r="AV9" s="1" t="s">
        <v>18</v>
      </c>
      <c r="AW9" s="1" t="s">
        <v>17</v>
      </c>
      <c r="AX9" s="1" t="s">
        <v>16</v>
      </c>
      <c r="AY9" s="1" t="s">
        <v>15</v>
      </c>
      <c r="AZ9" s="1" t="s">
        <v>14</v>
      </c>
      <c r="BA9" s="1" t="s">
        <v>13</v>
      </c>
      <c r="BB9" s="1" t="s">
        <v>12</v>
      </c>
      <c r="BC9" s="1" t="s">
        <v>11</v>
      </c>
      <c r="BD9" s="1" t="s">
        <v>10</v>
      </c>
      <c r="BE9" s="1" t="s">
        <v>9</v>
      </c>
      <c r="BF9" s="1" t="s">
        <v>8</v>
      </c>
      <c r="BG9" s="1" t="s">
        <v>7</v>
      </c>
      <c r="BH9" s="1" t="s">
        <v>6</v>
      </c>
    </row>
    <row r="10" spans="1:60" x14ac:dyDescent="0.35">
      <c r="A10" s="1" t="s">
        <v>5</v>
      </c>
      <c r="B10" s="1" t="s">
        <v>5</v>
      </c>
      <c r="C10" s="1" t="s">
        <v>5</v>
      </c>
      <c r="D10" s="1" t="s">
        <v>5</v>
      </c>
      <c r="E10" s="1" t="s">
        <v>4</v>
      </c>
      <c r="F10" s="1" t="s">
        <v>4</v>
      </c>
      <c r="G10" s="1" t="s">
        <v>4</v>
      </c>
      <c r="H10" s="1" t="s">
        <v>4</v>
      </c>
      <c r="I10" s="1" t="s">
        <v>4</v>
      </c>
      <c r="J10" s="1" t="s">
        <v>4</v>
      </c>
      <c r="K10" s="1" t="s">
        <v>5</v>
      </c>
      <c r="L10" s="1" t="s">
        <v>4</v>
      </c>
      <c r="M10" s="1" t="s">
        <v>5</v>
      </c>
      <c r="N10" s="1" t="s">
        <v>4</v>
      </c>
      <c r="O10" s="1" t="s">
        <v>5</v>
      </c>
      <c r="P10" s="1" t="s">
        <v>5</v>
      </c>
      <c r="Q10" s="1" t="s">
        <v>5</v>
      </c>
      <c r="R10" s="1" t="s">
        <v>5</v>
      </c>
      <c r="S10" s="1" t="s">
        <v>5</v>
      </c>
      <c r="T10" s="1" t="s">
        <v>5</v>
      </c>
      <c r="U10" s="1" t="s">
        <v>5</v>
      </c>
      <c r="V10" s="1" t="s">
        <v>5</v>
      </c>
      <c r="W10" s="1" t="s">
        <v>5</v>
      </c>
      <c r="X10" s="1" t="s">
        <v>5</v>
      </c>
      <c r="Y10" s="1" t="s">
        <v>5</v>
      </c>
      <c r="Z10" s="1" t="s">
        <v>5</v>
      </c>
      <c r="AA10" s="1" t="s">
        <v>5</v>
      </c>
      <c r="AB10" s="1" t="s">
        <v>5</v>
      </c>
      <c r="AC10" s="1" t="s">
        <v>5</v>
      </c>
      <c r="AD10" s="1" t="s">
        <v>5</v>
      </c>
      <c r="AE10" s="1" t="s">
        <v>5</v>
      </c>
      <c r="AF10" s="1" t="s">
        <v>5</v>
      </c>
      <c r="AG10" s="1" t="s">
        <v>5</v>
      </c>
      <c r="AH10" s="1" t="s">
        <v>5</v>
      </c>
      <c r="AI10" s="1" t="s">
        <v>5</v>
      </c>
      <c r="AJ10" s="1" t="s">
        <v>5</v>
      </c>
      <c r="AK10" s="1" t="s">
        <v>5</v>
      </c>
      <c r="AL10" s="1" t="s">
        <v>5</v>
      </c>
      <c r="AM10" s="1" t="s">
        <v>5</v>
      </c>
      <c r="AN10" s="1" t="s">
        <v>5</v>
      </c>
      <c r="AO10" s="1" t="s">
        <v>4</v>
      </c>
      <c r="AP10" s="1" t="s">
        <v>4</v>
      </c>
      <c r="AQ10" s="1" t="s">
        <v>4</v>
      </c>
      <c r="AR10" s="1" t="s">
        <v>4</v>
      </c>
      <c r="AS10" s="1" t="s">
        <v>4</v>
      </c>
      <c r="AT10" s="1" t="s">
        <v>4</v>
      </c>
      <c r="AU10" s="1" t="s">
        <v>4</v>
      </c>
      <c r="AV10" s="1" t="s">
        <v>4</v>
      </c>
      <c r="AW10" s="1" t="s">
        <v>4</v>
      </c>
      <c r="AX10" s="1" t="s">
        <v>4</v>
      </c>
      <c r="AY10" s="1" t="s">
        <v>4</v>
      </c>
      <c r="AZ10" s="1" t="s">
        <v>4</v>
      </c>
      <c r="BA10" s="1" t="s">
        <v>4</v>
      </c>
      <c r="BB10" s="1" t="s">
        <v>4</v>
      </c>
      <c r="BC10" s="1" t="s">
        <v>4</v>
      </c>
      <c r="BD10" s="1" t="s">
        <v>4</v>
      </c>
      <c r="BE10" s="1" t="s">
        <v>4</v>
      </c>
      <c r="BF10" s="1" t="s">
        <v>4</v>
      </c>
      <c r="BG10" s="1" t="s">
        <v>4</v>
      </c>
      <c r="BH10" s="1" t="s">
        <v>4</v>
      </c>
    </row>
    <row r="11" spans="1:60" x14ac:dyDescent="0.35">
      <c r="A11" s="1" t="s">
        <v>0</v>
      </c>
      <c r="B11" s="1" t="s">
        <v>3633</v>
      </c>
    </row>
    <row r="12" spans="1:60" x14ac:dyDescent="0.35">
      <c r="A12" s="1" t="s">
        <v>0</v>
      </c>
      <c r="B12" s="1" t="s">
        <v>3632</v>
      </c>
    </row>
    <row r="13" spans="1:60" x14ac:dyDescent="0.35">
      <c r="A13" s="1" t="s">
        <v>0</v>
      </c>
      <c r="B13" s="1" t="s">
        <v>3631</v>
      </c>
    </row>
    <row r="14" spans="1:60" x14ac:dyDescent="0.35">
      <c r="A14" s="1" t="s">
        <v>0</v>
      </c>
      <c r="B14" s="1" t="s">
        <v>3630</v>
      </c>
    </row>
    <row r="15" spans="1:60" x14ac:dyDescent="0.35">
      <c r="A15" s="1" t="s">
        <v>0</v>
      </c>
      <c r="B15" s="1" t="s">
        <v>3629</v>
      </c>
    </row>
    <row r="16" spans="1:60" x14ac:dyDescent="0.35">
      <c r="A16" s="1" t="s">
        <v>0</v>
      </c>
      <c r="B16" s="1" t="s">
        <v>3628</v>
      </c>
    </row>
    <row r="17" spans="1:60" x14ac:dyDescent="0.35">
      <c r="A17" s="1" t="s">
        <v>0</v>
      </c>
      <c r="B17" s="1" t="s">
        <v>3627</v>
      </c>
    </row>
    <row r="18" spans="1:60" x14ac:dyDescent="0.35">
      <c r="A18" s="1">
        <v>1</v>
      </c>
      <c r="B18" s="1" t="s">
        <v>3626</v>
      </c>
      <c r="C18" s="1">
        <v>359.00000458210707</v>
      </c>
      <c r="D18" s="1">
        <v>0</v>
      </c>
      <c r="E18">
        <f>(R18-S18*(1000-T18)/(1000-U18))*AO18</f>
        <v>-3.1830012229932669</v>
      </c>
      <c r="F18">
        <f>IF(AZ18&lt;&gt;0,1/(1/AZ18-1/N18),0)</f>
        <v>37.101093415265048</v>
      </c>
      <c r="G18">
        <f>((BC18-AP18/2)*S18-E18)/(BC18+AP18/2)</f>
        <v>383.03440133181294</v>
      </c>
      <c r="H18">
        <f>AP18*1000</f>
        <v>42.640849114229724</v>
      </c>
      <c r="I18">
        <f>(AU18-BA18)</f>
        <v>0.93955269756944437</v>
      </c>
      <c r="J18">
        <f>(P18+AT18*D18)</f>
        <v>29.803243637084961</v>
      </c>
      <c r="K18" s="1"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33.095943450927734</v>
      </c>
      <c r="P18" s="1">
        <v>29.803243637084961</v>
      </c>
      <c r="Q18" s="1">
        <v>33.228897094726563</v>
      </c>
      <c r="R18" s="1">
        <v>399.9432373046875</v>
      </c>
      <c r="S18" s="1">
        <v>387.84762573242188</v>
      </c>
      <c r="T18" s="1">
        <v>-0.12161467969417572</v>
      </c>
      <c r="U18" s="1">
        <v>37.066253662109375</v>
      </c>
      <c r="V18" s="1">
        <v>-0.21141619980335236</v>
      </c>
      <c r="W18" s="1">
        <v>64.436347961425781</v>
      </c>
      <c r="X18" s="1">
        <v>300.32388305664063</v>
      </c>
      <c r="Y18" s="1">
        <v>0.24598920345306396</v>
      </c>
      <c r="Z18" s="1">
        <v>7.6606929302215576E-2</v>
      </c>
      <c r="AA18" s="1">
        <v>88.300910949707031</v>
      </c>
      <c r="AB18" s="1">
        <v>47.140544891357422</v>
      </c>
      <c r="AC18" s="1">
        <v>0.82535862922668457</v>
      </c>
      <c r="AD18" s="1">
        <v>0.13367421925067902</v>
      </c>
      <c r="AE18" s="1">
        <v>9.3961842358112335E-3</v>
      </c>
      <c r="AF18" s="1">
        <v>3.5148367285728455E-2</v>
      </c>
      <c r="AG18" s="1">
        <v>1.1687853373587132E-2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1.104131923002355</v>
      </c>
      <c r="AP18">
        <f>(U18-T18)/(1000-U18)*AO18</f>
        <v>4.2640849114229724E-2</v>
      </c>
      <c r="AQ18">
        <f>(P18+273.15)</f>
        <v>302.95324363708494</v>
      </c>
      <c r="AR18">
        <f>(O18+273.15)</f>
        <v>306.24594345092771</v>
      </c>
      <c r="AS18">
        <f>(Y18*AK18+Z18*AL18)*AM18</f>
        <v>3.9358271672764289E-2</v>
      </c>
      <c r="AT18">
        <f>((AS18+0.00000010773*(AR18^4-AQ18^4))-AP18*44100)/(L18*0.92*2*29.3+0.00000043092*AQ18^3)</f>
        <v>-14.449432436663093</v>
      </c>
      <c r="AU18">
        <f>0.61365*EXP(17.502*J18/(240.97+J18))</f>
        <v>4.2125366614266166</v>
      </c>
      <c r="AV18">
        <f>AU18*1000/AA18</f>
        <v>47.706604791720935</v>
      </c>
      <c r="AW18">
        <f>(AV18-U18)</f>
        <v>10.64035112961156</v>
      </c>
      <c r="AX18">
        <f>IF(D18,P18,(O18+P18)/2)</f>
        <v>31.449593544006348</v>
      </c>
      <c r="AY18">
        <f>0.61365*EXP(17.502*AX18/(240.97+AX18))</f>
        <v>4.6283255034551551</v>
      </c>
      <c r="AZ18">
        <f>IF(AW18&lt;&gt;0,(1000-(AV18+U18)/2)/AW18*AP18,0)</f>
        <v>3.8376041620878856</v>
      </c>
      <c r="BA18">
        <f>U18*AA18/1000</f>
        <v>3.2729839638571723</v>
      </c>
      <c r="BB18">
        <f>(AY18-BA18)</f>
        <v>1.3553415395979829</v>
      </c>
      <c r="BC18">
        <f>1/(1.6/F18+1.37/N18)</f>
        <v>2.753358201165315</v>
      </c>
      <c r="BD18">
        <f>G18*AA18*0.001</f>
        <v>33.822286562674762</v>
      </c>
      <c r="BE18">
        <f>G18/S18</f>
        <v>0.9875899088165887</v>
      </c>
      <c r="BF18">
        <f>(1-AP18*AA18/AU18/F18)*100</f>
        <v>97.590867836845746</v>
      </c>
      <c r="BG18">
        <f>(S18-E18/(N18/1.35))</f>
        <v>388.85152813161409</v>
      </c>
      <c r="BH18">
        <f>E18*BF18/100/BG18</f>
        <v>-7.9884436399209717E-3</v>
      </c>
    </row>
    <row r="19" spans="1:60" x14ac:dyDescent="0.35">
      <c r="A19" s="1" t="s">
        <v>0</v>
      </c>
      <c r="B19" s="1" t="s">
        <v>3625</v>
      </c>
      <c r="K19" s="1">
        <v>2.72</v>
      </c>
    </row>
    <row r="20" spans="1:60" x14ac:dyDescent="0.35">
      <c r="A20" s="1" t="s">
        <v>0</v>
      </c>
      <c r="B20" s="1" t="s">
        <v>3624</v>
      </c>
      <c r="K20" s="1">
        <v>2.72</v>
      </c>
    </row>
    <row r="21" spans="1:60" x14ac:dyDescent="0.35">
      <c r="A21" s="1">
        <v>2</v>
      </c>
      <c r="B21" s="1" t="s">
        <v>3623</v>
      </c>
      <c r="C21" s="1">
        <v>565.00000460445881</v>
      </c>
      <c r="D21" s="1">
        <v>0</v>
      </c>
      <c r="E21">
        <f>(R21-S21*(1000-T21)/(1000-U21))*AO21</f>
        <v>-2.0226744181325498</v>
      </c>
      <c r="F21">
        <f>IF(AZ21&lt;&gt;0,1/(1/AZ21-1/N21),0)</f>
        <v>16.121643204470185</v>
      </c>
      <c r="G21">
        <f>((BC21-AP21/2)*S21-E21)/(BC21+AP21/2)</f>
        <v>381.76196485360072</v>
      </c>
      <c r="H21">
        <f>AP21*1000</f>
        <v>40.740807995238249</v>
      </c>
      <c r="I21">
        <f>(AU21-BA21)</f>
        <v>1.0197387035543728</v>
      </c>
      <c r="J21">
        <f>(P21+AT21*D21)</f>
        <v>29.533245086669922</v>
      </c>
      <c r="K21" s="1"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32.958442687988281</v>
      </c>
      <c r="P21" s="1">
        <v>29.533245086669922</v>
      </c>
      <c r="Q21" s="1">
        <v>33.143703460693359</v>
      </c>
      <c r="R21" s="1">
        <v>399.94857788085938</v>
      </c>
      <c r="S21" s="1">
        <v>387.48440551757813</v>
      </c>
      <c r="T21" s="1">
        <v>-0.16335399448871613</v>
      </c>
      <c r="U21" s="1">
        <v>35.423759460449219</v>
      </c>
      <c r="V21" s="1">
        <v>-0.28616580367088318</v>
      </c>
      <c r="W21" s="1">
        <v>62.055835723876953</v>
      </c>
      <c r="X21" s="1">
        <v>300.36016845703125</v>
      </c>
      <c r="Y21" s="1">
        <v>24.813228607177734</v>
      </c>
      <c r="Z21" s="1">
        <v>8.689657598733902E-2</v>
      </c>
      <c r="AA21" s="1">
        <v>88.297065734863281</v>
      </c>
      <c r="AB21" s="1">
        <v>47.158802032470703</v>
      </c>
      <c r="AC21" s="1">
        <v>0.83520305156707764</v>
      </c>
      <c r="AD21" s="1">
        <v>6.8147040903568268E-2</v>
      </c>
      <c r="AE21" s="1">
        <v>2.7072275057435036E-2</v>
      </c>
      <c r="AF21" s="1">
        <v>1.8570734187960625E-2</v>
      </c>
      <c r="AG21" s="1">
        <v>4.3331142514944077E-3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1.1042653252096735</v>
      </c>
      <c r="AP21">
        <f>(U21-T21)/(1000-U21)*AO21</f>
        <v>4.074080799523825E-2</v>
      </c>
      <c r="AQ21">
        <f>(P21+273.15)</f>
        <v>302.6832450866699</v>
      </c>
      <c r="AR21">
        <f>(O21+273.15)</f>
        <v>306.10844268798826</v>
      </c>
      <c r="AS21">
        <f>(Y21*AK21+Z21*AL21)*AM21</f>
        <v>3.9701164884094169</v>
      </c>
      <c r="AT21">
        <f>((AS21+0.00000010773*(AR21^4-AQ21^4))-AP21*44100)/(L21*0.92*2*29.3+0.00000043092*AQ21^3)</f>
        <v>-13.752114025415167</v>
      </c>
      <c r="AU21">
        <f>0.61365*EXP(17.502*J21/(240.97+J21))</f>
        <v>4.1475527212096424</v>
      </c>
      <c r="AV21">
        <f>AU21*1000/AA21</f>
        <v>46.972712928692708</v>
      </c>
      <c r="AW21">
        <f>(AV21-U21)</f>
        <v>11.548953468243489</v>
      </c>
      <c r="AX21">
        <f>IF(D21,P21,(O21+P21)/2)</f>
        <v>31.245843887329102</v>
      </c>
      <c r="AY21">
        <f>0.61365*EXP(17.502*AX21/(240.97+AX21))</f>
        <v>4.5750035687401507</v>
      </c>
      <c r="AZ21">
        <f>IF(AW21&lt;&gt;0,(1000-(AV21+U21)/2)/AW21*AP21,0)</f>
        <v>3.3823288553463926</v>
      </c>
      <c r="BA21">
        <f>U21*AA21/1000</f>
        <v>3.1278140176552696</v>
      </c>
      <c r="BB21">
        <f>(AY21-BA21)</f>
        <v>1.4471895510848811</v>
      </c>
      <c r="BC21">
        <f>1/(1.6/F21+1.37/N21)</f>
        <v>2.3848538973831852</v>
      </c>
      <c r="BD21">
        <f>G21*AA21*0.001</f>
        <v>33.708461305748948</v>
      </c>
      <c r="BE21">
        <f>G21/S21</f>
        <v>0.98523181686154904</v>
      </c>
      <c r="BF21">
        <f>(1-AP21*AA21/AU21/F21)*100</f>
        <v>94.62009398445683</v>
      </c>
      <c r="BG21">
        <f>(S21-E21/(N21/1.35))</f>
        <v>388.12234674313584</v>
      </c>
      <c r="BH21">
        <f>E21*BF21/100/BG21</f>
        <v>-4.9310647827840691E-3</v>
      </c>
    </row>
    <row r="22" spans="1:60" x14ac:dyDescent="0.35">
      <c r="A22" s="1" t="s">
        <v>0</v>
      </c>
      <c r="B22" s="1" t="s">
        <v>3622</v>
      </c>
      <c r="K22" s="1">
        <v>2.72</v>
      </c>
    </row>
    <row r="23" spans="1:60" x14ac:dyDescent="0.35">
      <c r="A23" s="1" t="s">
        <v>0</v>
      </c>
      <c r="B23" s="1" t="s">
        <v>3621</v>
      </c>
      <c r="K23" s="1">
        <v>2.72</v>
      </c>
    </row>
    <row r="24" spans="1:60" x14ac:dyDescent="0.35">
      <c r="A24" s="1">
        <v>3</v>
      </c>
      <c r="B24" s="1" t="s">
        <v>3620</v>
      </c>
      <c r="C24" s="1">
        <v>771.00000460445881</v>
      </c>
      <c r="D24" s="1">
        <v>0</v>
      </c>
      <c r="E24">
        <f>(R24-S24*(1000-T24)/(1000-U24))*AO24</f>
        <v>-1.1816033187920152</v>
      </c>
      <c r="F24">
        <f>IF(AZ24&lt;&gt;0,1/(1/AZ24-1/N24),0)</f>
        <v>8.5923186016755793</v>
      </c>
      <c r="G24">
        <f>((BC24-AP24/2)*S24-E24)/(BC24+AP24/2)</f>
        <v>380.33759552311216</v>
      </c>
      <c r="H24">
        <f>AP24*1000</f>
        <v>38.749002205754472</v>
      </c>
      <c r="I24">
        <f>(AU24-BA24)</f>
        <v>1.1492028429605536</v>
      </c>
      <c r="J24">
        <f>(P24+AT24*D24)</f>
        <v>29.441272735595703</v>
      </c>
      <c r="K24" s="1"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32.777004241943359</v>
      </c>
      <c r="P24" s="1">
        <v>29.441272735595703</v>
      </c>
      <c r="Q24" s="1">
        <v>32.989856719970703</v>
      </c>
      <c r="R24" s="1">
        <v>399.7880859375</v>
      </c>
      <c r="S24" s="1">
        <v>387.26876831054688</v>
      </c>
      <c r="T24" s="1">
        <v>-0.19346852600574493</v>
      </c>
      <c r="U24" s="1">
        <v>33.713741302490234</v>
      </c>
      <c r="V24" s="1">
        <v>-0.34234988689422607</v>
      </c>
      <c r="W24" s="1">
        <v>59.657745361328125</v>
      </c>
      <c r="X24" s="1">
        <v>300.36074829101563</v>
      </c>
      <c r="Y24" s="1">
        <v>51.177497863769531</v>
      </c>
      <c r="Z24" s="1">
        <v>0.15549884736537933</v>
      </c>
      <c r="AA24" s="1">
        <v>88.284896850585938</v>
      </c>
      <c r="AB24" s="1">
        <v>47.087409973144531</v>
      </c>
      <c r="AC24" s="1">
        <v>0.84622198343276978</v>
      </c>
      <c r="AD24" s="1">
        <v>5.0214454531669617E-2</v>
      </c>
      <c r="AE24" s="1">
        <v>2.065647765994072E-2</v>
      </c>
      <c r="AF24" s="1">
        <v>7.0315420627593994E-2</v>
      </c>
      <c r="AG24" s="1">
        <v>1.0132669471204281E-2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1.1042674569522632</v>
      </c>
      <c r="AP24">
        <f>(U24-T24)/(1000-U24)*AO24</f>
        <v>3.8749002205754474E-2</v>
      </c>
      <c r="AQ24">
        <f>(P24+273.15)</f>
        <v>302.59127273559568</v>
      </c>
      <c r="AR24">
        <f>(O24+273.15)</f>
        <v>305.92700424194334</v>
      </c>
      <c r="AS24">
        <f>(Y24*AK24+Z24*AL24)*AM24</f>
        <v>8.1883994751781302</v>
      </c>
      <c r="AT24">
        <f>((AS24+0.00000010773*(AR24^4-AQ24^4))-AP24*44100)/(L24*0.92*2*29.3+0.00000043092*AQ24^3)</f>
        <v>-13.039224423934922</v>
      </c>
      <c r="AU24">
        <f>0.61365*EXP(17.502*J24/(240.97+J24))</f>
        <v>4.1256170162982428</v>
      </c>
      <c r="AV24">
        <f>AU24*1000/AA24</f>
        <v>46.73072250716303</v>
      </c>
      <c r="AW24">
        <f>(AV24-U24)</f>
        <v>13.016981204672796</v>
      </c>
      <c r="AX24">
        <f>IF(D24,P24,(O24+P24)/2)</f>
        <v>31.109138488769531</v>
      </c>
      <c r="AY24">
        <f>0.61365*EXP(17.502*AX24/(240.97+AX24))</f>
        <v>4.5395279611265051</v>
      </c>
      <c r="AZ24">
        <f>IF(AW24&lt;&gt;0,(1000-(AV24+U24)/2)/AW24*AP24,0)</f>
        <v>2.8570703351406448</v>
      </c>
      <c r="BA24">
        <f>U24*AA24/1000</f>
        <v>2.9764141733376892</v>
      </c>
      <c r="BB24">
        <f>(AY24-BA24)</f>
        <v>1.5631137877888159</v>
      </c>
      <c r="BC24">
        <f>1/(1.6/F24+1.37/N24)</f>
        <v>1.9751905548650668</v>
      </c>
      <c r="BD24">
        <f>G24*AA24*0.001</f>
        <v>33.578065389157835</v>
      </c>
      <c r="BE24">
        <f>G24/S24</f>
        <v>0.98210242251738544</v>
      </c>
      <c r="BF24">
        <f>(1-AP24*AA24/AU24/F24)*100</f>
        <v>90.349547979644967</v>
      </c>
      <c r="BG24">
        <f>(S24-E24/(N24/1.35))</f>
        <v>387.64143998847771</v>
      </c>
      <c r="BH24">
        <f>E24*BF24/100/BG24</f>
        <v>-2.7540225252305371E-3</v>
      </c>
    </row>
    <row r="25" spans="1:60" x14ac:dyDescent="0.35">
      <c r="A25" s="1" t="s">
        <v>0</v>
      </c>
      <c r="B25" s="1" t="s">
        <v>3619</v>
      </c>
      <c r="K25" s="1">
        <v>2.72</v>
      </c>
    </row>
    <row r="26" spans="1:60" x14ac:dyDescent="0.35">
      <c r="A26" s="1" t="s">
        <v>0</v>
      </c>
      <c r="B26" s="1" t="s">
        <v>3618</v>
      </c>
      <c r="K26" s="1">
        <v>2.72</v>
      </c>
    </row>
    <row r="27" spans="1:60" x14ac:dyDescent="0.35">
      <c r="A27" s="1">
        <v>4</v>
      </c>
      <c r="B27" s="1" t="s">
        <v>3617</v>
      </c>
      <c r="C27" s="1">
        <v>977.00000460445881</v>
      </c>
      <c r="D27" s="1">
        <v>0</v>
      </c>
      <c r="E27">
        <f>(R27-S27*(1000-T27)/(1000-U27))*AO27</f>
        <v>0.14551087490328513</v>
      </c>
      <c r="F27">
        <f>IF(AZ27&lt;&gt;0,1/(1/AZ27-1/N27),0)</f>
        <v>5.6301713742983539</v>
      </c>
      <c r="G27">
        <f>((BC27-AP27/2)*S27-E27)/(BC27+AP27/2)</f>
        <v>378.16512844235422</v>
      </c>
      <c r="H27">
        <f>AP27*1000</f>
        <v>37.084661685795353</v>
      </c>
      <c r="I27">
        <f>(AU27-BA27)</f>
        <v>1.2929887498614194</v>
      </c>
      <c r="J27">
        <f>(P27+AT27*D27)</f>
        <v>29.516807556152344</v>
      </c>
      <c r="K27" s="1"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32.631317138671875</v>
      </c>
      <c r="P27" s="1">
        <v>29.516807556152344</v>
      </c>
      <c r="Q27" s="1">
        <v>32.847183227539063</v>
      </c>
      <c r="R27" s="1">
        <v>399.9486083984375</v>
      </c>
      <c r="S27" s="1">
        <v>386.82415771484375</v>
      </c>
      <c r="T27" s="1">
        <v>-0.21233969926834106</v>
      </c>
      <c r="U27" s="1">
        <v>32.291091918945313</v>
      </c>
      <c r="V27" s="1">
        <v>-0.37881442904472351</v>
      </c>
      <c r="W27" s="1">
        <v>57.607368469238281</v>
      </c>
      <c r="X27" s="1">
        <v>300.31619262695313</v>
      </c>
      <c r="Y27" s="1">
        <v>99.717323303222656</v>
      </c>
      <c r="Z27" s="1">
        <v>4.0016748011112213E-2</v>
      </c>
      <c r="AA27" s="1">
        <v>88.279335021972656</v>
      </c>
      <c r="AB27" s="1">
        <v>47.0343017578125</v>
      </c>
      <c r="AC27" s="1">
        <v>0.84542357921600342</v>
      </c>
      <c r="AD27" s="1">
        <v>4.968101903796196E-2</v>
      </c>
      <c r="AE27" s="1">
        <v>1.9172852858901024E-2</v>
      </c>
      <c r="AF27" s="1">
        <v>3.7370692938566208E-2</v>
      </c>
      <c r="AG27" s="1">
        <v>6.0649784281849861E-3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1.1041036493637979</v>
      </c>
      <c r="AP27">
        <f>(U27-T27)/(1000-U27)*AO27</f>
        <v>3.7084661685795356E-2</v>
      </c>
      <c r="AQ27">
        <f>(P27+273.15)</f>
        <v>302.66680755615232</v>
      </c>
      <c r="AR27">
        <f>(O27+273.15)</f>
        <v>305.78131713867185</v>
      </c>
      <c r="AS27">
        <f>(Y27*AK27+Z27*AL27)*AM27</f>
        <v>15.954771371898687</v>
      </c>
      <c r="AT27">
        <f>((AS27+0.00000010773*(AR27^4-AQ27^4))-AP27*44100)/(L27*0.92*2*29.3+0.00000043092*AQ27^3)</f>
        <v>-12.422066801142226</v>
      </c>
      <c r="AU27">
        <f>0.61365*EXP(17.502*J27/(240.97+J27))</f>
        <v>4.1436248715993065</v>
      </c>
      <c r="AV27">
        <f>AU27*1000/AA27</f>
        <v>46.937653875258135</v>
      </c>
      <c r="AW27">
        <f>(AV27-U27)</f>
        <v>14.646561956312823</v>
      </c>
      <c r="AX27">
        <f>IF(D27,P27,(O27+P27)/2)</f>
        <v>31.074062347412109</v>
      </c>
      <c r="AY27">
        <f>0.61365*EXP(17.502*AX27/(240.97+AX27))</f>
        <v>4.5304642772706734</v>
      </c>
      <c r="AZ27">
        <f>IF(AW27&lt;&gt;0,(1000-(AV27+U27)/2)/AW27*AP27,0)</f>
        <v>2.4316680034020344</v>
      </c>
      <c r="BA27">
        <f>U27*AA27/1000</f>
        <v>2.8506361217378871</v>
      </c>
      <c r="BB27">
        <f>(AY27-BA27)</f>
        <v>1.6798281555327863</v>
      </c>
      <c r="BC27">
        <f>1/(1.6/F27+1.37/N27)</f>
        <v>1.6549424720886876</v>
      </c>
      <c r="BD27">
        <f>G27*AA27*0.001</f>
        <v>33.384166067389913</v>
      </c>
      <c r="BE27">
        <f>G27/S27</f>
        <v>0.9776150762567607</v>
      </c>
      <c r="BF27">
        <f>(1-AP27*AA27/AU27/F27)*100</f>
        <v>85.966974029056402</v>
      </c>
      <c r="BG27">
        <f>(S27-E27/(N27/1.35))</f>
        <v>386.77826432486677</v>
      </c>
      <c r="BH27">
        <f>E27*BF27/100/BG27</f>
        <v>3.2341862916188043E-4</v>
      </c>
    </row>
    <row r="28" spans="1:60" x14ac:dyDescent="0.35">
      <c r="A28" s="1" t="s">
        <v>0</v>
      </c>
      <c r="B28" s="1" t="s">
        <v>3616</v>
      </c>
      <c r="K28" s="1">
        <v>2.72</v>
      </c>
    </row>
    <row r="29" spans="1:60" x14ac:dyDescent="0.35">
      <c r="A29" s="1" t="s">
        <v>0</v>
      </c>
      <c r="B29" s="1" t="s">
        <v>3615</v>
      </c>
      <c r="K29" s="1">
        <v>2.72</v>
      </c>
    </row>
    <row r="30" spans="1:60" x14ac:dyDescent="0.35">
      <c r="A30" s="1">
        <v>5</v>
      </c>
      <c r="B30" s="1" t="s">
        <v>3614</v>
      </c>
      <c r="C30" s="1">
        <v>1183.0000046044588</v>
      </c>
      <c r="D30" s="1">
        <v>0</v>
      </c>
      <c r="E30">
        <f>(R30-S30*(1000-T30)/(1000-U30))*AO30</f>
        <v>0.95644744975793416</v>
      </c>
      <c r="F30">
        <f>IF(AZ30&lt;&gt;0,1/(1/AZ30-1/N30),0)</f>
        <v>4.2231923537342757</v>
      </c>
      <c r="G30">
        <f>((BC30-AP30/2)*S30-E30)/(BC30+AP30/2)</f>
        <v>376.37043700362227</v>
      </c>
      <c r="H30">
        <f>AP30*1000</f>
        <v>35.774022118540742</v>
      </c>
      <c r="I30">
        <f>(AU30-BA30)</f>
        <v>1.4271669214144049</v>
      </c>
      <c r="J30">
        <f>(P30+AT30*D30)</f>
        <v>29.66058349609375</v>
      </c>
      <c r="K30" s="1"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32.528911590576172</v>
      </c>
      <c r="P30" s="1">
        <v>29.66058349609375</v>
      </c>
      <c r="Q30" s="1">
        <v>32.738800048828125</v>
      </c>
      <c r="R30" s="1">
        <v>399.96832275390625</v>
      </c>
      <c r="S30" s="1">
        <v>386.57708740234375</v>
      </c>
      <c r="T30" s="1">
        <v>-0.22536128759384155</v>
      </c>
      <c r="U30" s="1">
        <v>31.164663314819336</v>
      </c>
      <c r="V30" s="1">
        <v>-0.40433219075202942</v>
      </c>
      <c r="W30" s="1">
        <v>55.914115905761719</v>
      </c>
      <c r="X30" s="1">
        <v>300.32742309570313</v>
      </c>
      <c r="Y30" s="1">
        <v>150.48553466796875</v>
      </c>
      <c r="Z30" s="1">
        <v>0.12005264312028885</v>
      </c>
      <c r="AA30" s="1">
        <v>88.270622253417969</v>
      </c>
      <c r="AB30" s="1">
        <v>47.030673980712891</v>
      </c>
      <c r="AC30" s="1">
        <v>0.85067832469940186</v>
      </c>
      <c r="AD30" s="1">
        <v>7.8477554023265839E-2</v>
      </c>
      <c r="AE30" s="1">
        <v>1.6545925289392471E-2</v>
      </c>
      <c r="AF30" s="1">
        <v>2.2627519443631172E-2</v>
      </c>
      <c r="AG30" s="1">
        <v>3.0325353145599365E-3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1.1041449378518493</v>
      </c>
      <c r="AP30">
        <f>(U30-T30)/(1000-U30)*AO30</f>
        <v>3.5774022118540742E-2</v>
      </c>
      <c r="AQ30">
        <f>(P30+273.15)</f>
        <v>302.81058349609373</v>
      </c>
      <c r="AR30">
        <f>(O30+273.15)</f>
        <v>305.67891159057615</v>
      </c>
      <c r="AS30">
        <f>(Y30*AK30+Z30*AL30)*AM30</f>
        <v>24.07768500869679</v>
      </c>
      <c r="AT30">
        <f>((AS30+0.00000010773*(AR30^4-AQ30^4))-AP30*44100)/(L30*0.92*2*29.3+0.00000043092*AQ30^3)</f>
        <v>-11.926145165959715</v>
      </c>
      <c r="AU30">
        <f>0.61365*EXP(17.502*J30/(240.97+J30))</f>
        <v>4.1780911445317752</v>
      </c>
      <c r="AV30">
        <f>AU30*1000/AA30</f>
        <v>47.332748290102749</v>
      </c>
      <c r="AW30">
        <f>(AV30-U30)</f>
        <v>16.168084975283413</v>
      </c>
      <c r="AX30">
        <f>IF(D30,P30,(O30+P30)/2)</f>
        <v>31.094747543334961</v>
      </c>
      <c r="AY30">
        <f>0.61365*EXP(17.502*AX30/(240.97+AX30))</f>
        <v>4.5358074283788428</v>
      </c>
      <c r="AZ30">
        <f>IF(AW30&lt;&gt;0,(1000-(AV30+U30)/2)/AW30*AP30,0)</f>
        <v>2.125789053037614</v>
      </c>
      <c r="BA30">
        <f>U30*AA30/1000</f>
        <v>2.7509242231173703</v>
      </c>
      <c r="BB30">
        <f>(AY30-BA30)</f>
        <v>1.7848832052614725</v>
      </c>
      <c r="BC30">
        <f>1/(1.6/F30+1.37/N30)</f>
        <v>1.4307630501657667</v>
      </c>
      <c r="BD30">
        <f>G30*AA30*0.001</f>
        <v>33.22245267210058</v>
      </c>
      <c r="BE30">
        <f>G30/S30</f>
        <v>0.97359737363818832</v>
      </c>
      <c r="BF30">
        <f>(1-AP30*AA30/AU30/F30)*100</f>
        <v>82.103620244985137</v>
      </c>
      <c r="BG30">
        <f>(S30-E30/(N30/1.35))</f>
        <v>386.27542874051943</v>
      </c>
      <c r="BH30">
        <f>E30*BF30/100/BG30</f>
        <v>2.0329483150211191E-3</v>
      </c>
    </row>
    <row r="31" spans="1:60" x14ac:dyDescent="0.35">
      <c r="A31" s="1" t="s">
        <v>0</v>
      </c>
      <c r="B31" s="1" t="s">
        <v>3613</v>
      </c>
      <c r="K31" s="1">
        <v>2.72</v>
      </c>
    </row>
    <row r="32" spans="1:60" x14ac:dyDescent="0.35">
      <c r="A32" s="1" t="s">
        <v>0</v>
      </c>
      <c r="B32" s="1" t="s">
        <v>3612</v>
      </c>
      <c r="K32" s="1">
        <v>2.72</v>
      </c>
    </row>
    <row r="33" spans="1:60" x14ac:dyDescent="0.35">
      <c r="A33" s="1">
        <v>6</v>
      </c>
      <c r="B33" s="1" t="s">
        <v>3611</v>
      </c>
      <c r="C33" s="1">
        <v>1389.0000046044588</v>
      </c>
      <c r="D33" s="1">
        <v>0</v>
      </c>
      <c r="E33">
        <f>(R33-S33*(1000-T33)/(1000-U33))*AO33</f>
        <v>2.2268734245573998</v>
      </c>
      <c r="F33">
        <f>IF(AZ33&lt;&gt;0,1/(1/AZ33-1/N33),0)</f>
        <v>3.3982979138623883</v>
      </c>
      <c r="G33">
        <f>((BC33-AP33/2)*S33-E33)/(BC33+AP33/2)</f>
        <v>373.49368809055642</v>
      </c>
      <c r="H33">
        <f>AP33*1000</f>
        <v>34.940196727347526</v>
      </c>
      <c r="I33">
        <f>(AU33-BA33)</f>
        <v>1.5640304627938764</v>
      </c>
      <c r="J33">
        <f>(P33+AT33*D33)</f>
        <v>29.961381912231445</v>
      </c>
      <c r="K33" s="1"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32.459312438964844</v>
      </c>
      <c r="P33" s="1">
        <v>29.961381912231445</v>
      </c>
      <c r="Q33" s="1">
        <v>32.658069610595703</v>
      </c>
      <c r="R33" s="1">
        <v>399.96719360351563</v>
      </c>
      <c r="S33" s="1">
        <v>385.74526977539063</v>
      </c>
      <c r="T33" s="1">
        <v>-0.23553831875324249</v>
      </c>
      <c r="U33" s="1">
        <v>30.442144393920898</v>
      </c>
      <c r="V33" s="1">
        <v>-0.42422667145729065</v>
      </c>
      <c r="W33" s="1">
        <v>54.82916259765625</v>
      </c>
      <c r="X33" s="1">
        <v>300.3623046875</v>
      </c>
      <c r="Y33" s="1">
        <v>299.91714477539063</v>
      </c>
      <c r="Z33" s="1">
        <v>9.8329335451126099E-2</v>
      </c>
      <c r="AA33" s="1">
        <v>88.265068054199219</v>
      </c>
      <c r="AB33" s="1">
        <v>46.952953338623047</v>
      </c>
      <c r="AC33" s="1">
        <v>0.85116910934448242</v>
      </c>
      <c r="AD33" s="1">
        <v>8.7265267968177795E-2</v>
      </c>
      <c r="AE33" s="1">
        <v>1.5454602427780628E-2</v>
      </c>
      <c r="AF33" s="1">
        <v>4.2959298938512802E-2</v>
      </c>
      <c r="AG33" s="1">
        <v>7.986786775290966E-3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1.1042731789981615</v>
      </c>
      <c r="AP33">
        <f>(U33-T33)/(1000-U33)*AO33</f>
        <v>3.4940196727347529E-2</v>
      </c>
      <c r="AQ33">
        <f>(P33+273.15)</f>
        <v>303.11138191223142</v>
      </c>
      <c r="AR33">
        <f>(O33+273.15)</f>
        <v>305.60931243896482</v>
      </c>
      <c r="AS33">
        <f>(Y33*AK33+Z33*AL33)*AM33</f>
        <v>47.986742091475207</v>
      </c>
      <c r="AT33">
        <f>((AS33+0.00000010773*(AR33^4-AQ33^4))-AP33*44100)/(L33*0.92*2*29.3+0.00000043092*AQ33^3)</f>
        <v>-11.481452617815163</v>
      </c>
      <c r="AU33">
        <f>0.61365*EXP(17.502*J33/(240.97+J33))</f>
        <v>4.2510084094390637</v>
      </c>
      <c r="AV33">
        <f>AU33*1000/AA33</f>
        <v>48.16184367329474</v>
      </c>
      <c r="AW33">
        <f>(AV33-U33)</f>
        <v>17.719699279373842</v>
      </c>
      <c r="AX33">
        <f>IF(D33,P33,(O33+P33)/2)</f>
        <v>31.210347175598145</v>
      </c>
      <c r="AY33">
        <f>0.61365*EXP(17.502*AX33/(240.97+AX33))</f>
        <v>4.5657688988950165</v>
      </c>
      <c r="AZ33">
        <f>IF(AW33&lt;&gt;0,(1000-(AV33+U33)/2)/AW33*AP33,0)</f>
        <v>1.8943310941573939</v>
      </c>
      <c r="BA33">
        <f>U33*AA33/1000</f>
        <v>2.6869779466451873</v>
      </c>
      <c r="BB33">
        <f>(AY33-BA33)</f>
        <v>1.8787909522498292</v>
      </c>
      <c r="BC33">
        <f>1/(1.6/F33+1.37/N33)</f>
        <v>1.2643961488812703</v>
      </c>
      <c r="BD33">
        <f>G33*AA33*0.001</f>
        <v>32.966445797126823</v>
      </c>
      <c r="BE33">
        <f>G33/S33</f>
        <v>0.96823919139185299</v>
      </c>
      <c r="BF33">
        <f>(1-AP33*AA33/AU33/F33)*100</f>
        <v>78.651823079511303</v>
      </c>
      <c r="BG33">
        <f>(S33-E33/(N33/1.35))</f>
        <v>385.04292522162126</v>
      </c>
      <c r="BH33">
        <f>E33*BF33/100/BG33</f>
        <v>4.5487825677602931E-3</v>
      </c>
    </row>
    <row r="34" spans="1:60" x14ac:dyDescent="0.35">
      <c r="A34" s="1" t="s">
        <v>0</v>
      </c>
      <c r="B34" s="1" t="s">
        <v>3610</v>
      </c>
      <c r="K34" s="1">
        <v>2.72</v>
      </c>
    </row>
    <row r="35" spans="1:60" x14ac:dyDescent="0.35">
      <c r="A35" s="1" t="s">
        <v>0</v>
      </c>
      <c r="B35" s="1" t="s">
        <v>3609</v>
      </c>
      <c r="K35" s="1">
        <v>2.72</v>
      </c>
    </row>
    <row r="36" spans="1:60" x14ac:dyDescent="0.35">
      <c r="A36" s="1">
        <v>7</v>
      </c>
      <c r="B36" s="1" t="s">
        <v>3608</v>
      </c>
      <c r="C36" s="1">
        <v>1595.5000045932829</v>
      </c>
      <c r="D36" s="1">
        <v>0</v>
      </c>
      <c r="E36">
        <f>(R36-S36*(1000-T36)/(1000-U36))*AO36</f>
        <v>3.0011054724190038</v>
      </c>
      <c r="F36">
        <f>IF(AZ36&lt;&gt;0,1/(1/AZ36-1/N36),0)</f>
        <v>3.0726139128807497</v>
      </c>
      <c r="G36">
        <f>((BC36-AP36/2)*S36-E36)/(BC36+AP36/2)</f>
        <v>371.52281173762265</v>
      </c>
      <c r="H36">
        <f>AP36*1000</f>
        <v>34.766292025268861</v>
      </c>
      <c r="I36">
        <f>(AU36-BA36)</f>
        <v>1.6474994264347096</v>
      </c>
      <c r="J36">
        <f>(P36+AT36*D36)</f>
        <v>30.242788314819336</v>
      </c>
      <c r="K36" s="1"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32.425033569335938</v>
      </c>
      <c r="P36" s="1">
        <v>30.242788314819336</v>
      </c>
      <c r="Q36" s="1">
        <v>32.607982635498047</v>
      </c>
      <c r="R36" s="1">
        <v>399.94610595703125</v>
      </c>
      <c r="S36" s="1">
        <v>385.10476684570313</v>
      </c>
      <c r="T36" s="1">
        <v>-0.24476228654384613</v>
      </c>
      <c r="U36" s="1">
        <v>30.283588409423828</v>
      </c>
      <c r="V36" s="1">
        <v>-0.44165095686912537</v>
      </c>
      <c r="W36" s="1">
        <v>54.643936157226563</v>
      </c>
      <c r="X36" s="1">
        <v>300.37838745117188</v>
      </c>
      <c r="Y36" s="1">
        <v>500.17315673828125</v>
      </c>
      <c r="Z36" s="1">
        <v>8.0035226419568062E-3</v>
      </c>
      <c r="AA36" s="1">
        <v>88.256614685058594</v>
      </c>
      <c r="AB36" s="1">
        <v>46.915241241455078</v>
      </c>
      <c r="AC36" s="1">
        <v>0.84495609998703003</v>
      </c>
      <c r="AD36" s="1">
        <v>3.1219759956002235E-2</v>
      </c>
      <c r="AE36" s="1">
        <v>1.124707143753767E-2</v>
      </c>
      <c r="AF36" s="1">
        <v>3.0144095420837402E-2</v>
      </c>
      <c r="AG36" s="1">
        <v>1.0777841322124004E-2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1.1043323068057787</v>
      </c>
      <c r="AP36">
        <f>(U36-T36)/(1000-U36)*AO36</f>
        <v>3.4766292025268861E-2</v>
      </c>
      <c r="AQ36">
        <f>(P36+273.15)</f>
        <v>303.39278831481931</v>
      </c>
      <c r="AR36">
        <f>(O36+273.15)</f>
        <v>305.57503356933591</v>
      </c>
      <c r="AS36">
        <f>(Y36*AK36+Z36*AL36)*AM36</f>
        <v>80.0277032893664</v>
      </c>
      <c r="AT36">
        <f>((AS36+0.00000010773*(AR36^4-AQ36^4))-AP36*44100)/(L36*0.92*2*29.3+0.00000043092*AQ36^3)</f>
        <v>-11.196628010685906</v>
      </c>
      <c r="AU36">
        <f>0.61365*EXP(17.502*J36/(240.97+J36))</f>
        <v>4.3202264199661347</v>
      </c>
      <c r="AV36">
        <f>AU36*1000/AA36</f>
        <v>48.950737974516123</v>
      </c>
      <c r="AW36">
        <f>(AV36-U36)</f>
        <v>18.667149565092295</v>
      </c>
      <c r="AX36">
        <f>IF(D36,P36,(O36+P36)/2)</f>
        <v>31.333910942077637</v>
      </c>
      <c r="AY36">
        <f>0.61365*EXP(17.502*AX36/(240.97+AX36))</f>
        <v>4.5979849855158124</v>
      </c>
      <c r="AZ36">
        <f>IF(AW36&lt;&gt;0,(1000-(AV36+U36)/2)/AW36*AP36,0)</f>
        <v>1.7886474870786739</v>
      </c>
      <c r="BA36">
        <f>U36*AA36/1000</f>
        <v>2.6727269935314251</v>
      </c>
      <c r="BB36">
        <f>(AY36-BA36)</f>
        <v>1.9252579919843873</v>
      </c>
      <c r="BC36">
        <f>1/(1.6/F36+1.37/N36)</f>
        <v>1.1893481475659151</v>
      </c>
      <c r="BD36">
        <f>G36*AA36*0.001</f>
        <v>32.789345642236931</v>
      </c>
      <c r="BE36">
        <f>G36/S36</f>
        <v>0.96473179176844037</v>
      </c>
      <c r="BF36">
        <f>(1-AP36*AA36/AU36/F36)*100</f>
        <v>76.885146912787874</v>
      </c>
      <c r="BG36">
        <f>(S36-E36/(N36/1.35))</f>
        <v>384.15823344124624</v>
      </c>
      <c r="BH36">
        <f>E36*BF36/100/BG36</f>
        <v>6.0063904678225918E-3</v>
      </c>
    </row>
    <row r="37" spans="1:60" x14ac:dyDescent="0.35">
      <c r="A37" s="1" t="s">
        <v>0</v>
      </c>
      <c r="B37" s="1" t="s">
        <v>3607</v>
      </c>
      <c r="K37" s="1">
        <v>2.72</v>
      </c>
    </row>
    <row r="38" spans="1:60" x14ac:dyDescent="0.35">
      <c r="A38" s="1" t="s">
        <v>0</v>
      </c>
      <c r="B38" s="1" t="s">
        <v>3606</v>
      </c>
      <c r="K38" s="1">
        <v>2.72</v>
      </c>
    </row>
    <row r="39" spans="1:60" x14ac:dyDescent="0.35">
      <c r="A39" s="1">
        <v>8</v>
      </c>
      <c r="B39" s="1" t="s">
        <v>3605</v>
      </c>
      <c r="C39" s="1">
        <v>1802.5000045932829</v>
      </c>
      <c r="D39" s="1">
        <v>0</v>
      </c>
      <c r="E39">
        <f>(R39-S39*(1000-T39)/(1000-U39))*AO39</f>
        <v>3.6900397429106575</v>
      </c>
      <c r="F39">
        <f>IF(AZ39&lt;&gt;0,1/(1/AZ39-1/N39),0)</f>
        <v>3.0055452081091096</v>
      </c>
      <c r="G39">
        <f>((BC39-AP39/2)*S39-E39)/(BC39+AP39/2)</f>
        <v>369.95345340643854</v>
      </c>
      <c r="H39">
        <f>AP39*1000</f>
        <v>35.058494979221656</v>
      </c>
      <c r="I39">
        <f>(AU39-BA39)</f>
        <v>1.6822228441374607</v>
      </c>
      <c r="J39">
        <f>(P39+AT39*D39)</f>
        <v>30.469320297241211</v>
      </c>
      <c r="K39" s="1"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32.411777496337891</v>
      </c>
      <c r="P39" s="1">
        <v>30.469320297241211</v>
      </c>
      <c r="Q39" s="1">
        <v>32.577156066894531</v>
      </c>
      <c r="R39" s="1">
        <v>399.91531372070313</v>
      </c>
      <c r="S39" s="1">
        <v>384.37017822265625</v>
      </c>
      <c r="T39" s="1">
        <v>-0.25156450271606445</v>
      </c>
      <c r="U39" s="1">
        <v>30.528318405151367</v>
      </c>
      <c r="V39" s="1">
        <v>-0.45428308844566345</v>
      </c>
      <c r="W39" s="1">
        <v>55.128993988037109</v>
      </c>
      <c r="X39" s="1">
        <v>300.35186767578125</v>
      </c>
      <c r="Y39" s="1">
        <v>749.29779052734375</v>
      </c>
      <c r="Z39" s="1">
        <v>0.17150464653968811</v>
      </c>
      <c r="AA39" s="1">
        <v>88.260200500488281</v>
      </c>
      <c r="AB39" s="1">
        <v>46.901813507080078</v>
      </c>
      <c r="AC39" s="1">
        <v>0.84546089172363281</v>
      </c>
      <c r="AD39" s="1">
        <v>4.5025315135717392E-2</v>
      </c>
      <c r="AE39" s="1">
        <v>2.7154723647981882E-3</v>
      </c>
      <c r="AF39" s="1">
        <v>3.1148795038461685E-2</v>
      </c>
      <c r="AG39" s="1">
        <v>1.4344014227390289E-2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1.1042348076315485</v>
      </c>
      <c r="AP39">
        <f>(U39-T39)/(1000-U39)*AO39</f>
        <v>3.5058494979221658E-2</v>
      </c>
      <c r="AQ39">
        <f>(P39+273.15)</f>
        <v>303.61932029724119</v>
      </c>
      <c r="AR39">
        <f>(O39+273.15)</f>
        <v>305.56177749633787</v>
      </c>
      <c r="AS39">
        <f>(Y39*AK39+Z39*AL39)*AM39</f>
        <v>119.88764380467728</v>
      </c>
      <c r="AT39">
        <f>((AS39+0.00000010773*(AR39^4-AQ39^4))-AP39*44100)/(L39*0.92*2*29.3+0.00000043092*AQ39^3)</f>
        <v>-11.005296447451789</v>
      </c>
      <c r="AU39">
        <f>0.61365*EXP(17.502*J39/(240.97+J39))</f>
        <v>4.376658347518867</v>
      </c>
      <c r="AV39">
        <f>AU39*1000/AA39</f>
        <v>49.588130580948025</v>
      </c>
      <c r="AW39">
        <f>(AV39-U39)</f>
        <v>19.059812175796658</v>
      </c>
      <c r="AX39">
        <f>IF(D39,P39,(O39+P39)/2)</f>
        <v>31.440548896789551</v>
      </c>
      <c r="AY39">
        <f>0.61365*EXP(17.502*AX39/(240.97+AX39))</f>
        <v>4.625947062860571</v>
      </c>
      <c r="AZ39">
        <f>IF(AW39&lt;&gt;0,(1000-(AV39+U39)/2)/AW39*AP39,0)</f>
        <v>1.7657106799662823</v>
      </c>
      <c r="BA39">
        <f>U39*AA39/1000</f>
        <v>2.6944355033814062</v>
      </c>
      <c r="BB39">
        <f>(AY39-BA39)</f>
        <v>1.9315115594791648</v>
      </c>
      <c r="BC39">
        <f>1/(1.6/F39+1.37/N39)</f>
        <v>1.173135062547187</v>
      </c>
      <c r="BD39">
        <f>G39*AA39*0.001</f>
        <v>32.652165973500317</v>
      </c>
      <c r="BE39">
        <f>G39/S39</f>
        <v>0.96249260313877305</v>
      </c>
      <c r="BF39">
        <f>(1-AP39*AA39/AU39/F39)*100</f>
        <v>76.477023895323711</v>
      </c>
      <c r="BG39">
        <f>(S39-E39/(N39/1.35))</f>
        <v>383.20635845272886</v>
      </c>
      <c r="BH39">
        <f>E39*BF39/100/BG39</f>
        <v>7.3642634410536331E-3</v>
      </c>
    </row>
    <row r="40" spans="1:60" x14ac:dyDescent="0.35">
      <c r="A40" s="1" t="s">
        <v>0</v>
      </c>
      <c r="B40" s="1" t="s">
        <v>3604</v>
      </c>
      <c r="K40" s="1">
        <v>2.72</v>
      </c>
    </row>
    <row r="41" spans="1:60" x14ac:dyDescent="0.35">
      <c r="A41" s="1" t="s">
        <v>0</v>
      </c>
      <c r="B41" s="1" t="s">
        <v>3603</v>
      </c>
      <c r="K41" s="1">
        <v>2.72</v>
      </c>
    </row>
    <row r="42" spans="1:60" x14ac:dyDescent="0.35">
      <c r="A42" s="1">
        <v>9</v>
      </c>
      <c r="B42" s="1" t="s">
        <v>3602</v>
      </c>
      <c r="C42" s="1">
        <v>2008.0000046044588</v>
      </c>
      <c r="D42" s="1">
        <v>0</v>
      </c>
      <c r="E42">
        <f>(R42-S42*(1000-T42)/(1000-U42))*AO42</f>
        <v>3.9755604965412186</v>
      </c>
      <c r="F42">
        <f>IF(AZ42&lt;&gt;0,1/(1/AZ42-1/N42),0)</f>
        <v>2.9800392035139511</v>
      </c>
      <c r="G42">
        <f>((BC42-AP42/2)*S42-E42)/(BC42+AP42/2)</f>
        <v>369.27690594210611</v>
      </c>
      <c r="H42">
        <f>AP42*1000</f>
        <v>35.365185129750465</v>
      </c>
      <c r="I42">
        <f>(AU42-BA42)</f>
        <v>1.7048975373742556</v>
      </c>
      <c r="J42">
        <f>(P42+AT42*D42)</f>
        <v>30.650257110595703</v>
      </c>
      <c r="K42" s="1"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32.424781799316406</v>
      </c>
      <c r="P42" s="1">
        <v>30.650257110595703</v>
      </c>
      <c r="Q42" s="1">
        <v>32.569877624511719</v>
      </c>
      <c r="R42" s="1">
        <v>400.00234985351563</v>
      </c>
      <c r="S42" s="1">
        <v>384.10015869140625</v>
      </c>
      <c r="T42" s="1">
        <v>-0.25632011890411377</v>
      </c>
      <c r="U42" s="1">
        <v>30.785333633422852</v>
      </c>
      <c r="V42" s="1">
        <v>-0.46256116032600403</v>
      </c>
      <c r="W42" s="1">
        <v>55.555919647216797</v>
      </c>
      <c r="X42" s="1">
        <v>300.34469604492188</v>
      </c>
      <c r="Y42" s="1">
        <v>999.5831298828125</v>
      </c>
      <c r="Z42" s="1">
        <v>0.26983639597892761</v>
      </c>
      <c r="AA42" s="1">
        <v>88.265884399414063</v>
      </c>
      <c r="AB42" s="1">
        <v>46.943634033203125</v>
      </c>
      <c r="AC42" s="1">
        <v>0.83993226289749146</v>
      </c>
      <c r="AD42" s="1">
        <v>4.1815750300884247E-2</v>
      </c>
      <c r="AE42" s="1">
        <v>5.5191055871546268E-3</v>
      </c>
      <c r="AF42" s="1">
        <v>3.0873248353600502E-2</v>
      </c>
      <c r="AG42" s="1">
        <v>1.5975072979927063E-2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1.1042084413416242</v>
      </c>
      <c r="AP42">
        <f>(U42-T42)/(1000-U42)*AO42</f>
        <v>3.5365185129750468E-2</v>
      </c>
      <c r="AQ42">
        <f>(P42+273.15)</f>
        <v>303.80025711059568</v>
      </c>
      <c r="AR42">
        <f>(O42+273.15)</f>
        <v>305.57478179931638</v>
      </c>
      <c r="AS42">
        <f>(Y42*AK42+Z42*AL42)*AM42</f>
        <v>159.93329720646216</v>
      </c>
      <c r="AT42">
        <f>((AS42+0.00000010773*(AR42^4-AQ42^4))-AP42*44100)/(L42*0.92*2*29.3+0.00000043092*AQ42^3)</f>
        <v>-10.811251284630202</v>
      </c>
      <c r="AU42">
        <f>0.61365*EXP(17.502*J42/(240.97+J42))</f>
        <v>4.4221922370593507</v>
      </c>
      <c r="AV42">
        <f>AU42*1000/AA42</f>
        <v>50.100809244128605</v>
      </c>
      <c r="AW42">
        <f>(AV42-U42)</f>
        <v>19.315475610705754</v>
      </c>
      <c r="AX42">
        <f>IF(D42,P42,(O42+P42)/2)</f>
        <v>31.537519454956055</v>
      </c>
      <c r="AY42">
        <f>0.61365*EXP(17.502*AX42/(240.97+AX42))</f>
        <v>4.6515026377473108</v>
      </c>
      <c r="AZ42">
        <f>IF(AW42&lt;&gt;0,(1000-(AV42+U42)/2)/AW42*AP42,0)</f>
        <v>1.7568766674476164</v>
      </c>
      <c r="BA42">
        <f>U42*AA42/1000</f>
        <v>2.7172946996850951</v>
      </c>
      <c r="BB42">
        <f>(AY42-BA42)</f>
        <v>1.9342079380622157</v>
      </c>
      <c r="BC42">
        <f>1/(1.6/F42+1.37/N42)</f>
        <v>1.1668977430742309</v>
      </c>
      <c r="BD42">
        <f>G42*AA42*0.001</f>
        <v>32.594552691259238</v>
      </c>
      <c r="BE42">
        <f>G42/S42</f>
        <v>0.96140784528753753</v>
      </c>
      <c r="BF42">
        <f>(1-AP42*AA42/AU42/F42)*100</f>
        <v>76.313045944649033</v>
      </c>
      <c r="BG42">
        <f>(S42-E42/(N42/1.35))</f>
        <v>382.84628712774463</v>
      </c>
      <c r="BH42">
        <f>E42*BF42/100/BG42</f>
        <v>7.9245154263974955E-3</v>
      </c>
    </row>
    <row r="43" spans="1:60" x14ac:dyDescent="0.35">
      <c r="A43" s="1" t="s">
        <v>0</v>
      </c>
      <c r="B43" s="1" t="s">
        <v>3601</v>
      </c>
      <c r="K43" s="1">
        <v>2.72</v>
      </c>
    </row>
    <row r="44" spans="1:60" x14ac:dyDescent="0.35">
      <c r="A44" s="1" t="s">
        <v>0</v>
      </c>
      <c r="B44" s="1" t="s">
        <v>3600</v>
      </c>
      <c r="K44" s="1">
        <v>2.72</v>
      </c>
    </row>
    <row r="45" spans="1:60" x14ac:dyDescent="0.35">
      <c r="A45" s="1">
        <v>10</v>
      </c>
      <c r="B45" s="1" t="s">
        <v>3599</v>
      </c>
      <c r="C45" s="1">
        <v>2214.5000045932829</v>
      </c>
      <c r="D45" s="1">
        <v>0</v>
      </c>
      <c r="E45">
        <f>(R45-S45*(1000-T45)/(1000-U45))*AO45</f>
        <v>3.8210516905739995</v>
      </c>
      <c r="F45">
        <f>IF(AZ45&lt;&gt;0,1/(1/AZ45-1/N45),0)</f>
        <v>2.8974037997840161</v>
      </c>
      <c r="G45">
        <f>((BC45-AP45/2)*S45-E45)/(BC45+AP45/2)</f>
        <v>369.13730012566538</v>
      </c>
      <c r="H45">
        <f>AP45*1000</f>
        <v>35.489042365151931</v>
      </c>
      <c r="I45">
        <f>(AU45-BA45)</f>
        <v>1.7391926237483122</v>
      </c>
      <c r="J45">
        <f>(P45+AT45*D45)</f>
        <v>30.821853637695313</v>
      </c>
      <c r="K45" s="1"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32.46112060546875</v>
      </c>
      <c r="P45" s="1">
        <v>30.821853637695313</v>
      </c>
      <c r="Q45" s="1">
        <v>32.588489532470703</v>
      </c>
      <c r="R45" s="1">
        <v>399.93621826171875</v>
      </c>
      <c r="S45" s="1">
        <v>384.129638671875</v>
      </c>
      <c r="T45" s="1">
        <v>-0.25896355509757996</v>
      </c>
      <c r="U45" s="1">
        <v>30.888645172119141</v>
      </c>
      <c r="V45" s="1">
        <v>-0.46640011668205261</v>
      </c>
      <c r="W45" s="1">
        <v>55.631256103515625</v>
      </c>
      <c r="X45" s="1">
        <v>300.33929443359375</v>
      </c>
      <c r="Y45" s="1">
        <v>1250.757568359375</v>
      </c>
      <c r="Z45" s="1">
        <v>0.10633162409067154</v>
      </c>
      <c r="AA45" s="1">
        <v>88.270744323730469</v>
      </c>
      <c r="AB45" s="1">
        <v>46.957187652587891</v>
      </c>
      <c r="AC45" s="1">
        <v>0.84705096483230591</v>
      </c>
      <c r="AD45" s="1">
        <v>2.8235910460352898E-2</v>
      </c>
      <c r="AE45" s="1">
        <v>5.4226936772465706E-3</v>
      </c>
      <c r="AF45" s="1">
        <v>4.0828503668308258E-2</v>
      </c>
      <c r="AG45" s="1">
        <v>8.1482157111167908E-3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1.1041885824764472</v>
      </c>
      <c r="AP45">
        <f>(U45-T45)/(1000-U45)*AO45</f>
        <v>3.5489042365151935E-2</v>
      </c>
      <c r="AQ45">
        <f>(P45+273.15)</f>
        <v>303.97185363769529</v>
      </c>
      <c r="AR45">
        <f>(O45+273.15)</f>
        <v>305.61112060546873</v>
      </c>
      <c r="AS45">
        <f>(Y45*AK45+Z45*AL45)*AM45</f>
        <v>200.12120646444237</v>
      </c>
      <c r="AT45">
        <f>((AS45+0.00000010773*(AR45^4-AQ45^4))-AP45*44100)/(L45*0.92*2*29.3+0.00000043092*AQ45^3)</f>
        <v>-10.549892757643585</v>
      </c>
      <c r="AU45">
        <f>0.61365*EXP(17.502*J45/(240.97+J45))</f>
        <v>4.4657563242428724</v>
      </c>
      <c r="AV45">
        <f>AU45*1000/AA45</f>
        <v>50.591578879915602</v>
      </c>
      <c r="AW45">
        <f>(AV45-U45)</f>
        <v>19.702933707796461</v>
      </c>
      <c r="AX45">
        <f>IF(D45,P45,(O45+P45)/2)</f>
        <v>31.641487121582031</v>
      </c>
      <c r="AY45">
        <f>0.61365*EXP(17.502*AX45/(240.97+AX45))</f>
        <v>4.6790387039321457</v>
      </c>
      <c r="AZ45">
        <f>IF(AW45&lt;&gt;0,(1000-(AV45+U45)/2)/AW45*AP45,0)</f>
        <v>1.7278246634930641</v>
      </c>
      <c r="BA45">
        <f>U45*AA45/1000</f>
        <v>2.7265637004945602</v>
      </c>
      <c r="BB45">
        <f>(AY45-BA45)</f>
        <v>1.9524750034375855</v>
      </c>
      <c r="BC45">
        <f>1/(1.6/F45+1.37/N45)</f>
        <v>1.1464130688635263</v>
      </c>
      <c r="BD45">
        <f>G45*AA45*0.001</f>
        <v>32.584024239744771</v>
      </c>
      <c r="BE45">
        <f>G45/S45</f>
        <v>0.96097062804618383</v>
      </c>
      <c r="BF45">
        <f>(1-AP45*AA45/AU45/F45)*100</f>
        <v>75.789318082184721</v>
      </c>
      <c r="BG45">
        <f>(S45-E45/(N45/1.35))</f>
        <v>382.92449839989064</v>
      </c>
      <c r="BH45">
        <f>E45*BF45/100/BG45</f>
        <v>7.562715449011481E-3</v>
      </c>
    </row>
    <row r="46" spans="1:60" x14ac:dyDescent="0.35">
      <c r="A46" s="1" t="s">
        <v>0</v>
      </c>
      <c r="B46" s="1" t="s">
        <v>3598</v>
      </c>
      <c r="K46" s="1">
        <v>2.72</v>
      </c>
    </row>
    <row r="47" spans="1:60" x14ac:dyDescent="0.35">
      <c r="A47" s="1" t="s">
        <v>0</v>
      </c>
      <c r="B47" s="1" t="s">
        <v>3597</v>
      </c>
      <c r="K47" s="1">
        <v>2.72</v>
      </c>
    </row>
    <row r="48" spans="1:60" x14ac:dyDescent="0.35">
      <c r="A48" s="1">
        <v>11</v>
      </c>
      <c r="B48" s="1" t="s">
        <v>3596</v>
      </c>
      <c r="C48" s="1">
        <v>2421.0000046044588</v>
      </c>
      <c r="D48" s="1">
        <v>0</v>
      </c>
      <c r="E48">
        <f>(R48-S48*(1000-T48)/(1000-U48))*AO48</f>
        <v>3.2382016909922502</v>
      </c>
      <c r="F48">
        <f>IF(AZ48&lt;&gt;0,1/(1/AZ48-1/N48),0)</f>
        <v>2.8073210354900398</v>
      </c>
      <c r="G48">
        <f>((BC48-AP48/2)*S48-E48)/(BC48+AP48/2)</f>
        <v>369.78106123452415</v>
      </c>
      <c r="H48">
        <f>AP48*1000</f>
        <v>35.6443725908156</v>
      </c>
      <c r="I48">
        <f>(AU48-BA48)</f>
        <v>1.7795898495962721</v>
      </c>
      <c r="J48">
        <f>(P48+AT48*D48)</f>
        <v>31.023143768310547</v>
      </c>
      <c r="K48" s="1"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32.521705627441406</v>
      </c>
      <c r="P48" s="1">
        <v>31.023143768310547</v>
      </c>
      <c r="Q48" s="1">
        <v>32.622318267822266</v>
      </c>
      <c r="R48" s="1">
        <v>399.9774169921875</v>
      </c>
      <c r="S48" s="1">
        <v>384.62942504882813</v>
      </c>
      <c r="T48" s="1">
        <v>-0.263011634349823</v>
      </c>
      <c r="U48" s="1">
        <v>31.015003204345703</v>
      </c>
      <c r="V48" s="1">
        <v>-0.47207984328269958</v>
      </c>
      <c r="W48" s="1">
        <v>55.668861389160156</v>
      </c>
      <c r="X48" s="1">
        <v>300.35699462890625</v>
      </c>
      <c r="Y48" s="1">
        <v>1599.987548828125</v>
      </c>
      <c r="Z48" s="1">
        <v>6.8601839244365692E-2</v>
      </c>
      <c r="AA48" s="1">
        <v>88.271636962890625</v>
      </c>
      <c r="AB48" s="1">
        <v>46.992786407470703</v>
      </c>
      <c r="AC48" s="1">
        <v>0.85159456729888916</v>
      </c>
      <c r="AD48" s="1">
        <v>6.2473848462104797E-2</v>
      </c>
      <c r="AE48" s="1">
        <v>1.3823730871081352E-2</v>
      </c>
      <c r="AF48" s="1">
        <v>2.6194255799055099E-2</v>
      </c>
      <c r="AG48" s="1">
        <v>9.6001867204904556E-3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1.1042536567239198</v>
      </c>
      <c r="AP48">
        <f>(U48-T48)/(1000-U48)*AO48</f>
        <v>3.5644372590815598E-2</v>
      </c>
      <c r="AQ48">
        <f>(P48+273.15)</f>
        <v>304.17314376831052</v>
      </c>
      <c r="AR48">
        <f>(O48+273.15)</f>
        <v>305.67170562744138</v>
      </c>
      <c r="AS48">
        <f>(Y48*AK48+Z48*AL48)*AM48</f>
        <v>255.99800209049863</v>
      </c>
      <c r="AT48">
        <f>((AS48+0.00000010773*(AR48^4-AQ48^4))-AP48*44100)/(L48*0.92*2*29.3+0.00000043092*AQ48^3)</f>
        <v>-10.176682937458516</v>
      </c>
      <c r="AU48">
        <f>0.61365*EXP(17.502*J48/(240.97+J48))</f>
        <v>4.5173349528531652</v>
      </c>
      <c r="AV48">
        <f>AU48*1000/AA48</f>
        <v>51.175384396148132</v>
      </c>
      <c r="AW48">
        <f>(AV48-U48)</f>
        <v>20.160381191802429</v>
      </c>
      <c r="AX48">
        <f>IF(D48,P48,(O48+P48)/2)</f>
        <v>31.772424697875977</v>
      </c>
      <c r="AY48">
        <f>0.61365*EXP(17.502*AX48/(240.97+AX48))</f>
        <v>4.7139196705532296</v>
      </c>
      <c r="AZ48">
        <f>IF(AW48&lt;&gt;0,(1000-(AV48+U48)/2)/AW48*AP48,0)</f>
        <v>1.6953826351857793</v>
      </c>
      <c r="BA48">
        <f>U48*AA48/1000</f>
        <v>2.7377451032568931</v>
      </c>
      <c r="BB48">
        <f>(AY48-BA48)</f>
        <v>1.9761745672963364</v>
      </c>
      <c r="BC48">
        <f>1/(1.6/F48+1.37/N48)</f>
        <v>1.1235881696723762</v>
      </c>
      <c r="BD48">
        <f>G48*AA48*0.001</f>
        <v>32.641179593046346</v>
      </c>
      <c r="BE48">
        <f>G48/S48</f>
        <v>0.96139566333902038</v>
      </c>
      <c r="BF48">
        <f>(1-AP48*AA48/AU48/F48)*100</f>
        <v>75.189370618821286</v>
      </c>
      <c r="BG48">
        <f>(S48-E48/(N48/1.35))</f>
        <v>383.60811270274041</v>
      </c>
      <c r="BH48">
        <f>E48*BF48/100/BG48</f>
        <v>6.3470593822186061E-3</v>
      </c>
    </row>
    <row r="49" spans="1:60" x14ac:dyDescent="0.35">
      <c r="A49" s="1" t="s">
        <v>0</v>
      </c>
      <c r="B49" s="1" t="s">
        <v>3595</v>
      </c>
      <c r="K49" s="1">
        <v>2.72</v>
      </c>
    </row>
    <row r="50" spans="1:60" x14ac:dyDescent="0.35">
      <c r="A50" s="1" t="s">
        <v>0</v>
      </c>
      <c r="B50" s="1" t="s">
        <v>3590</v>
      </c>
      <c r="K50" s="1">
        <v>2.72</v>
      </c>
    </row>
    <row r="51" spans="1:60" x14ac:dyDescent="0.35">
      <c r="A51" s="1">
        <v>12</v>
      </c>
      <c r="B51" s="1" t="s">
        <v>3594</v>
      </c>
      <c r="C51" s="1">
        <v>2627.0000046044588</v>
      </c>
      <c r="D51" s="1">
        <v>0</v>
      </c>
      <c r="E51">
        <f>(R51-S51*(1000-T51)/(1000-U51))*AO51</f>
        <v>2.2644126431164473</v>
      </c>
      <c r="F51">
        <f>IF(AZ51&lt;&gt;0,1/(1/AZ51-1/N51),0)</f>
        <v>2.6004203341195242</v>
      </c>
      <c r="G51">
        <f>((BC51-AP51/2)*S51-E51)/(BC51+AP51/2)</f>
        <v>370.83450365264667</v>
      </c>
      <c r="H51">
        <f>AP51*1000</f>
        <v>35.449505558816291</v>
      </c>
      <c r="I51">
        <f>(AU51-BA51)</f>
        <v>1.8545291001270696</v>
      </c>
      <c r="J51">
        <f>(P51+AT51*D51)</f>
        <v>31.256410598754883</v>
      </c>
      <c r="K51" s="1"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32.614212036132813</v>
      </c>
      <c r="P51" s="1">
        <v>31.256410598754883</v>
      </c>
      <c r="Q51" s="1">
        <v>32.683170318603516</v>
      </c>
      <c r="R51" s="1">
        <v>399.91766357421875</v>
      </c>
      <c r="S51" s="1">
        <v>385.4915771484375</v>
      </c>
      <c r="T51" s="1">
        <v>-0.26421093940734863</v>
      </c>
      <c r="U51" s="1">
        <v>30.848466873168945</v>
      </c>
      <c r="V51" s="1">
        <v>-0.47179767489433289</v>
      </c>
      <c r="W51" s="1">
        <v>55.085662841796875</v>
      </c>
      <c r="X51" s="1">
        <v>300.35397338867188</v>
      </c>
      <c r="Y51" s="1">
        <v>2000.1693115234375</v>
      </c>
      <c r="Z51" s="1">
        <v>6.6315338015556335E-2</v>
      </c>
      <c r="AA51" s="1">
        <v>88.277534484863281</v>
      </c>
      <c r="AB51" s="1">
        <v>47.096481323242188</v>
      </c>
      <c r="AC51" s="1">
        <v>0.8691946268081665</v>
      </c>
      <c r="AD51" s="1">
        <v>8.7002545595169067E-2</v>
      </c>
      <c r="AE51" s="1">
        <v>2.1200520917773247E-2</v>
      </c>
      <c r="AF51" s="1">
        <v>4.9095727503299713E-2</v>
      </c>
      <c r="AG51" s="1">
        <v>4.2852177284657955E-3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1.1042425492230581</v>
      </c>
      <c r="AP51">
        <f>(U51-T51)/(1000-U51)*AO51</f>
        <v>3.5449505558816291E-2</v>
      </c>
      <c r="AQ51">
        <f>(P51+273.15)</f>
        <v>304.40641059875486</v>
      </c>
      <c r="AR51">
        <f>(O51+273.15)</f>
        <v>305.76421203613279</v>
      </c>
      <c r="AS51">
        <f>(Y51*AK51+Z51*AL51)*AM51</f>
        <v>320.02708269058712</v>
      </c>
      <c r="AT51">
        <f>((AS51+0.00000010773*(AR51^4-AQ51^4))-AP51*44100)/(L51*0.92*2*29.3+0.00000043092*AQ51^3)</f>
        <v>-9.6183018819670618</v>
      </c>
      <c r="AU51">
        <f>0.61365*EXP(17.502*J51/(240.97+J51))</f>
        <v>4.5777556983284038</v>
      </c>
      <c r="AV51">
        <f>AU51*1000/AA51</f>
        <v>51.856406333066992</v>
      </c>
      <c r="AW51">
        <f>(AV51-U51)</f>
        <v>21.007939459898047</v>
      </c>
      <c r="AX51">
        <f>IF(D51,P51,(O51+P51)/2)</f>
        <v>31.935311317443848</v>
      </c>
      <c r="AY51">
        <f>0.61365*EXP(17.502*AX51/(240.97+AX51))</f>
        <v>4.7576274990587883</v>
      </c>
      <c r="AZ51">
        <f>IF(AW51&lt;&gt;0,(1000-(AV51+U51)/2)/AW51*AP51,0)</f>
        <v>1.6176542298427008</v>
      </c>
      <c r="BA51">
        <f>U51*AA51/1000</f>
        <v>2.7232265982013342</v>
      </c>
      <c r="BB51">
        <f>(AY51-BA51)</f>
        <v>2.0344009008574542</v>
      </c>
      <c r="BC51">
        <f>1/(1.6/F51+1.37/N51)</f>
        <v>1.0691155673357633</v>
      </c>
      <c r="BD51">
        <f>G51*AA51*0.001</f>
        <v>32.736355684373677</v>
      </c>
      <c r="BE51">
        <f>G51/S51</f>
        <v>0.96197822633580665</v>
      </c>
      <c r="BF51">
        <f>(1-AP51*AA51/AU51/F51)*100</f>
        <v>73.711596504650316</v>
      </c>
      <c r="BG51">
        <f>(S51-E51/(N51/1.35))</f>
        <v>384.77739291603308</v>
      </c>
      <c r="BH51">
        <f>E51*BF51/100/BG51</f>
        <v>4.3379230210089945E-3</v>
      </c>
    </row>
    <row r="52" spans="1:60" x14ac:dyDescent="0.35">
      <c r="A52" s="1" t="s">
        <v>0</v>
      </c>
      <c r="B52" s="1" t="s">
        <v>3593</v>
      </c>
      <c r="K52" s="1">
        <v>1.7462399999999998</v>
      </c>
    </row>
    <row r="53" spans="1:60" x14ac:dyDescent="0.35">
      <c r="A53" s="1" t="s">
        <v>0</v>
      </c>
      <c r="B53" s="1" t="s">
        <v>3592</v>
      </c>
      <c r="K53" s="1">
        <v>1.7462399999999998</v>
      </c>
    </row>
    <row r="54" spans="1:60" x14ac:dyDescent="0.35">
      <c r="A54" s="1" t="s">
        <v>0</v>
      </c>
      <c r="B54" s="1" t="s">
        <v>3591</v>
      </c>
      <c r="K54" s="1">
        <v>1.7462399999999998</v>
      </c>
    </row>
    <row r="55" spans="1:60" x14ac:dyDescent="0.35">
      <c r="A55" s="1" t="s">
        <v>0</v>
      </c>
      <c r="B55" s="1" t="s">
        <v>3590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6FF10D-B998-4183-9CFA-0696E5CEF0AA}">
  <dimension ref="A1:BD55"/>
  <sheetViews>
    <sheetView zoomScale="52" workbookViewId="0">
      <selection activeCell="T40" sqref="T40"/>
    </sheetView>
  </sheetViews>
  <sheetFormatPr defaultRowHeight="14.5" x14ac:dyDescent="0.35"/>
  <sheetData>
    <row r="1" spans="1:56" x14ac:dyDescent="0.35">
      <c r="A1" s="1" t="s">
        <v>70</v>
      </c>
    </row>
    <row r="2" spans="1:56" x14ac:dyDescent="0.35">
      <c r="A2" s="1" t="s">
        <v>3095</v>
      </c>
    </row>
    <row r="3" spans="1:56" x14ac:dyDescent="0.35">
      <c r="A3" s="1" t="s">
        <v>69</v>
      </c>
      <c r="B3" s="1" t="s">
        <v>624</v>
      </c>
    </row>
    <row r="4" spans="1:56" x14ac:dyDescent="0.35">
      <c r="A4" s="1" t="s">
        <v>67</v>
      </c>
      <c r="B4" s="1" t="s">
        <v>66</v>
      </c>
      <c r="C4" s="1">
        <v>1</v>
      </c>
      <c r="D4" s="1">
        <v>0.15999999642372131</v>
      </c>
    </row>
    <row r="5" spans="1:56" x14ac:dyDescent="0.35">
      <c r="A5" s="1" t="s">
        <v>65</v>
      </c>
      <c r="B5" s="1">
        <v>4</v>
      </c>
    </row>
    <row r="6" spans="1:56" x14ac:dyDescent="0.35">
      <c r="A6" s="1" t="s">
        <v>64</v>
      </c>
      <c r="B6" s="1" t="s">
        <v>623</v>
      </c>
    </row>
    <row r="7" spans="1:56" x14ac:dyDescent="0.35">
      <c r="A7" s="1" t="s">
        <v>0</v>
      </c>
      <c r="B7" s="1" t="s">
        <v>62</v>
      </c>
    </row>
    <row r="9" spans="1:56" x14ac:dyDescent="0.35">
      <c r="A9" s="1" t="s">
        <v>61</v>
      </c>
      <c r="B9" s="1" t="s">
        <v>60</v>
      </c>
      <c r="C9" s="1" t="s">
        <v>59</v>
      </c>
      <c r="D9" s="1" t="s">
        <v>58</v>
      </c>
      <c r="E9" s="1" t="s">
        <v>57</v>
      </c>
      <c r="F9" s="1" t="s">
        <v>56</v>
      </c>
      <c r="G9" s="1" t="s">
        <v>55</v>
      </c>
      <c r="H9" s="1" t="s">
        <v>54</v>
      </c>
      <c r="I9" s="1" t="s">
        <v>53</v>
      </c>
      <c r="J9" s="1" t="s">
        <v>52</v>
      </c>
      <c r="K9" s="1" t="s">
        <v>51</v>
      </c>
      <c r="L9" s="1" t="s">
        <v>50</v>
      </c>
      <c r="M9" s="1" t="s">
        <v>49</v>
      </c>
      <c r="N9" s="1" t="s">
        <v>48</v>
      </c>
      <c r="O9" s="1" t="s">
        <v>47</v>
      </c>
      <c r="P9" s="1" t="s">
        <v>46</v>
      </c>
      <c r="Q9" s="1" t="s">
        <v>45</v>
      </c>
      <c r="R9" s="1" t="s">
        <v>44</v>
      </c>
      <c r="S9" s="1" t="s">
        <v>43</v>
      </c>
      <c r="T9" s="1" t="s">
        <v>42</v>
      </c>
      <c r="U9" s="1" t="s">
        <v>41</v>
      </c>
      <c r="V9" s="1" t="s">
        <v>40</v>
      </c>
      <c r="W9" s="1" t="s">
        <v>39</v>
      </c>
      <c r="X9" s="1" t="s">
        <v>38</v>
      </c>
      <c r="Y9" s="1" t="s">
        <v>37</v>
      </c>
      <c r="Z9" s="1" t="s">
        <v>36</v>
      </c>
      <c r="AA9" s="1" t="s">
        <v>35</v>
      </c>
      <c r="AB9" s="1" t="s">
        <v>34</v>
      </c>
      <c r="AC9" s="1" t="s">
        <v>33</v>
      </c>
      <c r="AD9" s="1" t="s">
        <v>32</v>
      </c>
      <c r="AE9" s="1" t="s">
        <v>31</v>
      </c>
      <c r="AF9" s="1" t="s">
        <v>30</v>
      </c>
      <c r="AG9" s="1" t="s">
        <v>29</v>
      </c>
      <c r="AH9" s="1" t="s">
        <v>28</v>
      </c>
      <c r="AI9" s="1" t="s">
        <v>27</v>
      </c>
      <c r="AJ9" s="1" t="s">
        <v>26</v>
      </c>
      <c r="AK9" s="1" t="s">
        <v>25</v>
      </c>
      <c r="AL9" s="1" t="s">
        <v>24</v>
      </c>
      <c r="AM9" s="1" t="s">
        <v>23</v>
      </c>
      <c r="AN9" s="1" t="s">
        <v>22</v>
      </c>
      <c r="AO9" s="1" t="s">
        <v>21</v>
      </c>
      <c r="AP9" s="1" t="s">
        <v>20</v>
      </c>
      <c r="AQ9" s="1" t="s">
        <v>19</v>
      </c>
      <c r="AR9" s="1" t="s">
        <v>18</v>
      </c>
      <c r="AS9" s="1" t="s">
        <v>17</v>
      </c>
      <c r="AT9" s="1" t="s">
        <v>16</v>
      </c>
      <c r="AU9" s="1" t="s">
        <v>15</v>
      </c>
      <c r="AV9" s="1" t="s">
        <v>14</v>
      </c>
      <c r="AW9" s="1" t="s">
        <v>13</v>
      </c>
      <c r="AX9" s="1" t="s">
        <v>12</v>
      </c>
      <c r="AY9" s="1" t="s">
        <v>11</v>
      </c>
      <c r="AZ9" s="1" t="s">
        <v>10</v>
      </c>
      <c r="BA9" s="1" t="s">
        <v>9</v>
      </c>
      <c r="BB9" s="1" t="s">
        <v>8</v>
      </c>
      <c r="BC9" s="1" t="s">
        <v>7</v>
      </c>
      <c r="BD9" s="1" t="s">
        <v>6</v>
      </c>
    </row>
    <row r="10" spans="1:56" x14ac:dyDescent="0.35">
      <c r="A10" s="1" t="s">
        <v>5</v>
      </c>
      <c r="B10" s="1" t="s">
        <v>5</v>
      </c>
      <c r="C10" s="1" t="s">
        <v>5</v>
      </c>
      <c r="D10" s="1" t="s">
        <v>5</v>
      </c>
      <c r="E10" s="1" t="s">
        <v>4</v>
      </c>
      <c r="F10" s="1" t="s">
        <v>4</v>
      </c>
      <c r="G10" s="1" t="s">
        <v>4</v>
      </c>
      <c r="H10" s="1" t="s">
        <v>4</v>
      </c>
      <c r="I10" s="1" t="s">
        <v>4</v>
      </c>
      <c r="J10" s="1" t="s">
        <v>4</v>
      </c>
      <c r="K10" s="1" t="s">
        <v>5</v>
      </c>
      <c r="L10" s="1" t="s">
        <v>4</v>
      </c>
      <c r="M10" s="1" t="s">
        <v>5</v>
      </c>
      <c r="N10" s="1" t="s">
        <v>4</v>
      </c>
      <c r="O10" s="1" t="s">
        <v>5</v>
      </c>
      <c r="P10" s="1" t="s">
        <v>5</v>
      </c>
      <c r="Q10" s="1" t="s">
        <v>5</v>
      </c>
      <c r="R10" s="1" t="s">
        <v>5</v>
      </c>
      <c r="S10" s="1" t="s">
        <v>5</v>
      </c>
      <c r="T10" s="1" t="s">
        <v>5</v>
      </c>
      <c r="U10" s="1" t="s">
        <v>5</v>
      </c>
      <c r="V10" s="1" t="s">
        <v>5</v>
      </c>
      <c r="W10" s="1" t="s">
        <v>5</v>
      </c>
      <c r="X10" s="1" t="s">
        <v>5</v>
      </c>
      <c r="Y10" s="1" t="s">
        <v>5</v>
      </c>
      <c r="Z10" s="1" t="s">
        <v>5</v>
      </c>
      <c r="AA10" s="1" t="s">
        <v>5</v>
      </c>
      <c r="AB10" s="1" t="s">
        <v>5</v>
      </c>
      <c r="AC10" s="1" t="s">
        <v>5</v>
      </c>
      <c r="AD10" s="1" t="s">
        <v>5</v>
      </c>
      <c r="AE10" s="1" t="s">
        <v>5</v>
      </c>
      <c r="AF10" s="1" t="s">
        <v>5</v>
      </c>
      <c r="AG10" s="1" t="s">
        <v>5</v>
      </c>
      <c r="AH10" s="1" t="s">
        <v>5</v>
      </c>
      <c r="AI10" s="1" t="s">
        <v>5</v>
      </c>
      <c r="AJ10" s="1" t="s">
        <v>5</v>
      </c>
      <c r="AK10" s="1" t="s">
        <v>4</v>
      </c>
      <c r="AL10" s="1" t="s">
        <v>4</v>
      </c>
      <c r="AM10" s="1" t="s">
        <v>4</v>
      </c>
      <c r="AN10" s="1" t="s">
        <v>4</v>
      </c>
      <c r="AO10" s="1" t="s">
        <v>4</v>
      </c>
      <c r="AP10" s="1" t="s">
        <v>4</v>
      </c>
      <c r="AQ10" s="1" t="s">
        <v>4</v>
      </c>
      <c r="AR10" s="1" t="s">
        <v>4</v>
      </c>
      <c r="AS10" s="1" t="s">
        <v>4</v>
      </c>
      <c r="AT10" s="1" t="s">
        <v>4</v>
      </c>
      <c r="AU10" s="1" t="s">
        <v>4</v>
      </c>
      <c r="AV10" s="1" t="s">
        <v>4</v>
      </c>
      <c r="AW10" s="1" t="s">
        <v>4</v>
      </c>
      <c r="AX10" s="1" t="s">
        <v>4</v>
      </c>
      <c r="AY10" s="1" t="s">
        <v>4</v>
      </c>
      <c r="AZ10" s="1" t="s">
        <v>4</v>
      </c>
      <c r="BA10" s="1" t="s">
        <v>4</v>
      </c>
      <c r="BB10" s="1" t="s">
        <v>4</v>
      </c>
      <c r="BC10" s="1" t="s">
        <v>4</v>
      </c>
      <c r="BD10" s="1" t="s">
        <v>4</v>
      </c>
    </row>
    <row r="11" spans="1:56" x14ac:dyDescent="0.35">
      <c r="A11" s="1" t="s">
        <v>0</v>
      </c>
      <c r="B11" s="1" t="s">
        <v>3094</v>
      </c>
    </row>
    <row r="12" spans="1:56" x14ac:dyDescent="0.35">
      <c r="A12" s="1" t="s">
        <v>0</v>
      </c>
      <c r="B12" s="1" t="s">
        <v>3093</v>
      </c>
    </row>
    <row r="13" spans="1:56" x14ac:dyDescent="0.35">
      <c r="A13" s="1" t="s">
        <v>0</v>
      </c>
      <c r="B13" s="1" t="s">
        <v>3092</v>
      </c>
    </row>
    <row r="14" spans="1:56" x14ac:dyDescent="0.35">
      <c r="A14" s="1" t="s">
        <v>0</v>
      </c>
      <c r="B14" s="1" t="s">
        <v>3091</v>
      </c>
    </row>
    <row r="15" spans="1:56" x14ac:dyDescent="0.35">
      <c r="A15" s="1" t="s">
        <v>0</v>
      </c>
      <c r="B15" s="1" t="s">
        <v>3090</v>
      </c>
    </row>
    <row r="16" spans="1:56" x14ac:dyDescent="0.35">
      <c r="A16" s="1" t="s">
        <v>0</v>
      </c>
      <c r="B16" s="1" t="s">
        <v>3089</v>
      </c>
    </row>
    <row r="17" spans="1:56" x14ac:dyDescent="0.35">
      <c r="A17" s="1" t="s">
        <v>0</v>
      </c>
      <c r="B17" s="1" t="s">
        <v>3088</v>
      </c>
    </row>
    <row r="18" spans="1:56" x14ac:dyDescent="0.35">
      <c r="A18" s="1">
        <v>1</v>
      </c>
      <c r="B18" s="1" t="s">
        <v>3087</v>
      </c>
      <c r="C18" s="1">
        <v>499.00000156462193</v>
      </c>
      <c r="D18" s="1">
        <v>0</v>
      </c>
      <c r="E18">
        <f>(R18-S18*(1000-T18)/(1000-U18))*AK18</f>
        <v>-7.8538353487760739</v>
      </c>
      <c r="F18">
        <f>IF(AV18&lt;&gt;0,1/(1/AV18-1/N18),0)</f>
        <v>7.9233552497837798E-2</v>
      </c>
      <c r="G18">
        <f>((AY18-AL18/2)*S18-E18)/(AY18+AL18/2)</f>
        <v>360.60631441073889</v>
      </c>
      <c r="H18">
        <f>AL18*1000</f>
        <v>25.497195630447731</v>
      </c>
      <c r="I18">
        <f>(AQ18-AW18)</f>
        <v>23.971364383928009</v>
      </c>
      <c r="J18">
        <f>(P18+AP18*D18)</f>
        <v>66.670944213867188</v>
      </c>
      <c r="K18" s="1">
        <v>2.72</v>
      </c>
      <c r="L18">
        <f>(K18*AE18+AF18)</f>
        <v>2.140174012184143</v>
      </c>
      <c r="M18" s="1">
        <v>0.5</v>
      </c>
      <c r="N18">
        <f>L18*(M18+1)*(M18+1)/(M18*M18+1)</f>
        <v>3.8523132219314578</v>
      </c>
      <c r="O18" s="1">
        <v>31.907670974731445</v>
      </c>
      <c r="P18" s="1">
        <v>66.670944213867188</v>
      </c>
      <c r="Q18" s="1">
        <v>31.992874145507813</v>
      </c>
      <c r="R18" s="1">
        <v>400.013916015625</v>
      </c>
      <c r="S18" s="1">
        <v>397.93338012695313</v>
      </c>
      <c r="T18" s="1">
        <v>14.744034767150879</v>
      </c>
      <c r="U18" s="1">
        <v>37.028396606445313</v>
      </c>
      <c r="V18" s="1">
        <v>27.389907836914063</v>
      </c>
      <c r="W18" s="1">
        <v>68.787429809570313</v>
      </c>
      <c r="X18" s="1">
        <v>299.69161987304688</v>
      </c>
      <c r="Y18" s="1">
        <v>0.21404755115509033</v>
      </c>
      <c r="Z18" s="1">
        <v>0.11918117105960846</v>
      </c>
      <c r="AA18" s="1">
        <v>88.243927001953125</v>
      </c>
      <c r="AB18" s="1">
        <v>15.910755157470703</v>
      </c>
      <c r="AC18" s="1">
        <v>1.2931692600250244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1.1018074260038486</v>
      </c>
      <c r="AL18">
        <f>(U18-T18)/(1000-U18)*AK18</f>
        <v>2.5497195630447732E-2</v>
      </c>
      <c r="AM18">
        <f>(P18+273.15)</f>
        <v>339.82094421386716</v>
      </c>
      <c r="AN18">
        <f>(O18+273.15)</f>
        <v>305.05767097473142</v>
      </c>
      <c r="AO18">
        <f>(Y18*AG18+Z18*AH18)*AI18</f>
        <v>3.4247607419320758E-2</v>
      </c>
      <c r="AP18">
        <f>((AO18+0.00000010773*(AN18^4-AM18^4))-AL18*44100)/(L18*51.4+0.00000043092*AM18^3)</f>
        <v>-12.827739012608179</v>
      </c>
      <c r="AQ18">
        <f>0.61365*EXP(17.502*J18/(240.97+J18))</f>
        <v>27.238895511066538</v>
      </c>
      <c r="AR18">
        <f>AQ18*1000/AA18</f>
        <v>308.67728167246742</v>
      </c>
      <c r="AS18">
        <f>(AR18-U18)</f>
        <v>271.6488850660221</v>
      </c>
      <c r="AT18">
        <f>IF(D18,P18,(O18+P18)/2)</f>
        <v>49.289307594299316</v>
      </c>
      <c r="AU18">
        <f>0.61365*EXP(17.502*AT18/(240.97+AT18))</f>
        <v>11.985608757917465</v>
      </c>
      <c r="AV18">
        <f>IF(AS18&lt;&gt;0,(1000-(AR18+U18)/2)/AS18*AL18,0)</f>
        <v>7.7636736740167217E-2</v>
      </c>
      <c r="AW18">
        <f>U18*AA18/1000</f>
        <v>3.267531127138529</v>
      </c>
      <c r="AX18">
        <f>(AU18-AW18)</f>
        <v>8.7180776307789358</v>
      </c>
      <c r="AY18">
        <f>1/(1.6/F18+1.37/N18)</f>
        <v>4.866394153716392E-2</v>
      </c>
      <c r="AZ18">
        <f>G18*AA18*0.001</f>
        <v>31.821317285304598</v>
      </c>
      <c r="BA18">
        <f>G18/S18</f>
        <v>0.90619770147378498</v>
      </c>
      <c r="BB18">
        <f>(1-AL18*AA18/AQ18/F18)*100</f>
        <v>-4.2506138381526171</v>
      </c>
      <c r="BC18">
        <f>(S18-E18/(N18/1.35))</f>
        <v>400.68566871566031</v>
      </c>
      <c r="BD18">
        <f>E18*BB18/100/BC18</f>
        <v>8.3316234701096535E-4</v>
      </c>
    </row>
    <row r="19" spans="1:56" x14ac:dyDescent="0.35">
      <c r="A19" s="1" t="s">
        <v>0</v>
      </c>
      <c r="B19" s="1" t="s">
        <v>3086</v>
      </c>
      <c r="K19" s="1">
        <v>2.72</v>
      </c>
    </row>
    <row r="20" spans="1:56" x14ac:dyDescent="0.35">
      <c r="A20" s="1" t="s">
        <v>0</v>
      </c>
      <c r="B20" s="1" t="s">
        <v>1471</v>
      </c>
      <c r="K20" s="1">
        <v>2.72</v>
      </c>
    </row>
    <row r="21" spans="1:56" x14ac:dyDescent="0.35">
      <c r="A21" s="1">
        <v>2</v>
      </c>
      <c r="B21" s="1" t="s">
        <v>3085</v>
      </c>
      <c r="C21" s="1">
        <v>702.5000015757978</v>
      </c>
      <c r="D21" s="1">
        <v>0</v>
      </c>
      <c r="E21">
        <f>(R21-S21*(1000-T21)/(1000-U21))*AK21</f>
        <v>-6.3461670794933607</v>
      </c>
      <c r="F21">
        <f>IF(AV21&lt;&gt;0,1/(1/AV21-1/N21),0)</f>
        <v>0.16340653332963007</v>
      </c>
      <c r="G21">
        <f>((AY21-AL21/2)*S21-E21)/(AY21+AL21/2)</f>
        <v>365.95007547356425</v>
      </c>
      <c r="H21">
        <f>AL21*1000</f>
        <v>24.60696122263429</v>
      </c>
      <c r="I21">
        <f>(AQ21-AW21)</f>
        <v>12.374355721906412</v>
      </c>
      <c r="J21">
        <f>(P21+AP21*D21)</f>
        <v>54.642181396484375</v>
      </c>
      <c r="K21" s="1">
        <v>2.72</v>
      </c>
      <c r="L21">
        <f>(K21*AE21+AF21)</f>
        <v>2.140174012184143</v>
      </c>
      <c r="M21" s="1">
        <v>0.5</v>
      </c>
      <c r="N21">
        <f>L21*(M21+1)*(M21+1)/(M21*M21+1)</f>
        <v>3.8523132219314578</v>
      </c>
      <c r="O21" s="1">
        <v>31.868173599243164</v>
      </c>
      <c r="P21" s="1">
        <v>54.642181396484375</v>
      </c>
      <c r="Q21" s="1">
        <v>31.990121841430664</v>
      </c>
      <c r="R21" s="1">
        <v>399.881591796875</v>
      </c>
      <c r="S21" s="1">
        <v>396.77752685546875</v>
      </c>
      <c r="T21" s="1">
        <v>14.939909934997559</v>
      </c>
      <c r="U21" s="1">
        <v>36.475929260253906</v>
      </c>
      <c r="V21" s="1">
        <v>27.813383102416992</v>
      </c>
      <c r="W21" s="1">
        <v>67.906631469726563</v>
      </c>
      <c r="X21" s="1">
        <v>299.44979858398438</v>
      </c>
      <c r="Y21" s="1">
        <v>25.617771148681641</v>
      </c>
      <c r="Z21" s="1">
        <v>0.19513888657093048</v>
      </c>
      <c r="AA21" s="1">
        <v>88.235786437988281</v>
      </c>
      <c r="AB21" s="1">
        <v>15.87215518951416</v>
      </c>
      <c r="AC21" s="1">
        <v>1.3146367073059082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1.100918377147001</v>
      </c>
      <c r="AL21">
        <f>(U21-T21)/(1000-U21)*AK21</f>
        <v>2.460696122263429E-2</v>
      </c>
      <c r="AM21">
        <f>(P21+273.15)</f>
        <v>327.79218139648435</v>
      </c>
      <c r="AN21">
        <f>(O21+273.15)</f>
        <v>305.01817359924314</v>
      </c>
      <c r="AO21">
        <f>(Y21*AG21+Z21*AH21)*AI21</f>
        <v>4.0988432921727735</v>
      </c>
      <c r="AP21">
        <f>((AO21+0.00000010773*(AN21^4-AM21^4))-AL21*44100)/(L21*51.4+0.00000043092*AM21^3)</f>
        <v>-11.122448214902066</v>
      </c>
      <c r="AQ21">
        <f>0.61365*EXP(17.502*J21/(240.97+J21))</f>
        <v>15.592838026241342</v>
      </c>
      <c r="AR21">
        <f>AQ21*1000/AA21</f>
        <v>176.717844943785</v>
      </c>
      <c r="AS21">
        <f>(AR21-U21)</f>
        <v>140.24191568353109</v>
      </c>
      <c r="AT21">
        <f>IF(D21,P21,(O21+P21)/2)</f>
        <v>43.25517749786377</v>
      </c>
      <c r="AU21">
        <f>0.61365*EXP(17.502*AT21/(240.97+AT21))</f>
        <v>8.804245406614065</v>
      </c>
      <c r="AV21">
        <f>IF(AS21&lt;&gt;0,(1000-(AR21+U21)/2)/AS21*AL21,0)</f>
        <v>0.15675724085850457</v>
      </c>
      <c r="AW21">
        <f>U21*AA21/1000</f>
        <v>3.2184823043349313</v>
      </c>
      <c r="AX21">
        <f>(AU21-AW21)</f>
        <v>5.5857631022791336</v>
      </c>
      <c r="AY21">
        <f>1/(1.6/F21+1.37/N21)</f>
        <v>9.8549735748236736E-2</v>
      </c>
      <c r="AZ21">
        <f>G21*AA21*0.001</f>
        <v>32.289892706451106</v>
      </c>
      <c r="BA21">
        <f>G21/S21</f>
        <v>0.92230545004346032</v>
      </c>
      <c r="BB21">
        <f>(1-AL21*AA21/AQ21/F21)*100</f>
        <v>14.786547476773338</v>
      </c>
      <c r="BC21">
        <f>(S21-E21/(N21/1.35))</f>
        <v>399.0014699939814</v>
      </c>
      <c r="BD21">
        <f>E21*BB21/100/BC21</f>
        <v>-2.3518184235732272E-3</v>
      </c>
    </row>
    <row r="22" spans="1:56" x14ac:dyDescent="0.35">
      <c r="A22" s="1" t="s">
        <v>0</v>
      </c>
      <c r="B22" s="1" t="s">
        <v>3084</v>
      </c>
      <c r="K22" s="1">
        <v>2.72</v>
      </c>
    </row>
    <row r="23" spans="1:56" x14ac:dyDescent="0.35">
      <c r="A23" s="1" t="s">
        <v>0</v>
      </c>
      <c r="B23" s="1" t="s">
        <v>1468</v>
      </c>
      <c r="K23" s="1">
        <v>2.72</v>
      </c>
    </row>
    <row r="24" spans="1:56" x14ac:dyDescent="0.35">
      <c r="A24" s="1">
        <v>3</v>
      </c>
      <c r="B24" s="1" t="s">
        <v>3083</v>
      </c>
      <c r="C24" s="1">
        <v>907.00000156462193</v>
      </c>
      <c r="D24" s="1">
        <v>0</v>
      </c>
      <c r="E24">
        <f>(R24-S24*(1000-T24)/(1000-U24))*AK24</f>
        <v>-5.086016426745732</v>
      </c>
      <c r="F24">
        <f>IF(AV24&lt;&gt;0,1/(1/AV24-1/N24),0)</f>
        <v>0.14913322485400754</v>
      </c>
      <c r="G24">
        <f>((AY24-AL24/2)*S24-E24)/(AY24+AL24/2)</f>
        <v>352.59242164213128</v>
      </c>
      <c r="H24">
        <f>AL24*1000</f>
        <v>24.038555115679884</v>
      </c>
      <c r="I24">
        <f>(AQ24-AW24)</f>
        <v>13.139582697194712</v>
      </c>
      <c r="J24">
        <f>(P24+AP24*D24)</f>
        <v>55.601039886474609</v>
      </c>
      <c r="K24" s="1">
        <v>2.72</v>
      </c>
      <c r="L24">
        <f>(K24*AE24+AF24)</f>
        <v>2.140174012184143</v>
      </c>
      <c r="M24" s="1">
        <v>0.5</v>
      </c>
      <c r="N24">
        <f>L24*(M24+1)*(M24+1)/(M24*M24+1)</f>
        <v>3.8523132219314578</v>
      </c>
      <c r="O24" s="1">
        <v>31.883657455444336</v>
      </c>
      <c r="P24" s="1">
        <v>55.601039886474609</v>
      </c>
      <c r="Q24" s="1">
        <v>31.978286743164063</v>
      </c>
      <c r="R24" s="1">
        <v>399.96609497070313</v>
      </c>
      <c r="S24" s="1">
        <v>395.9410400390625</v>
      </c>
      <c r="T24" s="1">
        <v>15.101863861083984</v>
      </c>
      <c r="U24" s="1">
        <v>36.144901275634766</v>
      </c>
      <c r="V24" s="1">
        <v>28.090915679931641</v>
      </c>
      <c r="W24" s="1">
        <v>67.232986450195313</v>
      </c>
      <c r="X24" s="1">
        <v>299.48880004882813</v>
      </c>
      <c r="Y24" s="1">
        <v>51.1817626953125</v>
      </c>
      <c r="Z24" s="1">
        <v>2.4883748963475227E-2</v>
      </c>
      <c r="AA24" s="1">
        <v>88.2379150390625</v>
      </c>
      <c r="AB24" s="1">
        <v>15.789336204528809</v>
      </c>
      <c r="AC24" s="1">
        <v>1.3129103183746338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1.1010617648853973</v>
      </c>
      <c r="AL24">
        <f>(U24-T24)/(1000-U24)*AK24</f>
        <v>2.4038555115679885E-2</v>
      </c>
      <c r="AM24">
        <f>(P24+273.15)</f>
        <v>328.75103988647459</v>
      </c>
      <c r="AN24">
        <f>(O24+273.15)</f>
        <v>305.03365745544431</v>
      </c>
      <c r="AO24">
        <f>(Y24*AG24+Z24*AH24)*AI24</f>
        <v>8.1890818482097529</v>
      </c>
      <c r="AP24">
        <f>((AO24+0.00000010773*(AN24^4-AM24^4))-AL24*44100)/(L24*51.4+0.00000043092*AM24^3)</f>
        <v>-10.993053113066324</v>
      </c>
      <c r="AQ24">
        <f>0.61365*EXP(17.502*J24/(240.97+J24))</f>
        <v>16.328933425049474</v>
      </c>
      <c r="AR24">
        <f>AQ24*1000/AA24</f>
        <v>185.05574862938153</v>
      </c>
      <c r="AS24">
        <f>(AR24-U24)</f>
        <v>148.91084735374676</v>
      </c>
      <c r="AT24">
        <f>IF(D24,P24,(O24+P24)/2)</f>
        <v>43.742348670959473</v>
      </c>
      <c r="AU24">
        <f>0.61365*EXP(17.502*AT24/(240.97+AT24))</f>
        <v>9.0306475692928103</v>
      </c>
      <c r="AV24">
        <f>IF(AS24&lt;&gt;0,(1000-(AR24+U24)/2)/AS24*AL24,0)</f>
        <v>0.14357505506437487</v>
      </c>
      <c r="AW24">
        <f>U24*AA24/1000</f>
        <v>3.1893507278547624</v>
      </c>
      <c r="AX24">
        <f>(AU24-AW24)</f>
        <v>5.8412968414380479</v>
      </c>
      <c r="AY24">
        <f>1/(1.6/F24+1.37/N24)</f>
        <v>9.0217754455771668E-2</v>
      </c>
      <c r="AZ24">
        <f>G24*AA24*0.001</f>
        <v>31.112020144275682</v>
      </c>
      <c r="BA24">
        <f>G24/S24</f>
        <v>0.89051749120865431</v>
      </c>
      <c r="BB24">
        <f>(1-AL24*AA24/AQ24/F24)*100</f>
        <v>12.897349592379204</v>
      </c>
      <c r="BC24">
        <f>(S24-E24/(N24/1.35))</f>
        <v>397.72337750243838</v>
      </c>
      <c r="BD24">
        <f>E24*BB24/100/BC24</f>
        <v>-1.6492903258602356E-3</v>
      </c>
    </row>
    <row r="25" spans="1:56" x14ac:dyDescent="0.35">
      <c r="A25" s="1" t="s">
        <v>0</v>
      </c>
      <c r="B25" s="1" t="s">
        <v>3082</v>
      </c>
      <c r="K25" s="1">
        <v>2.72</v>
      </c>
    </row>
    <row r="26" spans="1:56" x14ac:dyDescent="0.35">
      <c r="A26" s="1" t="s">
        <v>0</v>
      </c>
      <c r="B26" s="1" t="s">
        <v>3081</v>
      </c>
      <c r="K26" s="1">
        <v>2.72</v>
      </c>
    </row>
    <row r="27" spans="1:56" x14ac:dyDescent="0.35">
      <c r="A27" s="1">
        <v>4</v>
      </c>
      <c r="B27" s="1" t="s">
        <v>3080</v>
      </c>
      <c r="C27" s="1">
        <v>1111.0000015646219</v>
      </c>
      <c r="D27" s="1">
        <v>0</v>
      </c>
      <c r="E27">
        <f>(R27-S27*(1000-T27)/(1000-U27))*AK27</f>
        <v>-3.9223156245812842</v>
      </c>
      <c r="F27">
        <f>IF(AV27&lt;&gt;0,1/(1/AV27-1/N27),0)</f>
        <v>0.15394349019351303</v>
      </c>
      <c r="G27">
        <f>((AY27-AL27/2)*S27-E27)/(AY27+AL27/2)</f>
        <v>342.58466826936365</v>
      </c>
      <c r="H27">
        <f>AL27*1000</f>
        <v>23.84188779935711</v>
      </c>
      <c r="I27">
        <f>(AQ27-AW27)</f>
        <v>12.676944049052143</v>
      </c>
      <c r="J27">
        <f>(P27+AP27*D27)</f>
        <v>54.999923706054688</v>
      </c>
      <c r="K27" s="1">
        <v>2.72</v>
      </c>
      <c r="L27">
        <f>(K27*AE27+AF27)</f>
        <v>2.140174012184143</v>
      </c>
      <c r="M27" s="1">
        <v>0.5</v>
      </c>
      <c r="N27">
        <f>L27*(M27+1)*(M27+1)/(M27*M27+1)</f>
        <v>3.8523132219314578</v>
      </c>
      <c r="O27" s="1">
        <v>31.866979598999023</v>
      </c>
      <c r="P27" s="1">
        <v>54.999923706054688</v>
      </c>
      <c r="Q27" s="1">
        <v>31.958896636962891</v>
      </c>
      <c r="R27" s="1">
        <v>399.91482543945313</v>
      </c>
      <c r="S27" s="1">
        <v>394.92745971679688</v>
      </c>
      <c r="T27" s="1">
        <v>15.258017539978027</v>
      </c>
      <c r="U27" s="1">
        <v>36.121414184570313</v>
      </c>
      <c r="V27" s="1">
        <v>28.406763076782227</v>
      </c>
      <c r="W27" s="1">
        <v>67.249397277832031</v>
      </c>
      <c r="X27" s="1">
        <v>299.60348510742188</v>
      </c>
      <c r="Y27" s="1">
        <v>99.800064086914063</v>
      </c>
      <c r="Z27" s="1">
        <v>0.12048797309398651</v>
      </c>
      <c r="AA27" s="1">
        <v>88.233444213867188</v>
      </c>
      <c r="AB27" s="1">
        <v>15.767508506774902</v>
      </c>
      <c r="AC27" s="1">
        <v>1.3159048557281494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1.1014834011302272</v>
      </c>
      <c r="AL27">
        <f>(U27-T27)/(1000-U27)*AK27</f>
        <v>2.3841887799357111E-2</v>
      </c>
      <c r="AM27">
        <f>(P27+273.15)</f>
        <v>328.14992370605466</v>
      </c>
      <c r="AN27">
        <f>(O27+273.15)</f>
        <v>305.016979598999</v>
      </c>
      <c r="AO27">
        <f>(Y27*AG27+Z27*AH27)*AI27</f>
        <v>15.968009896993408</v>
      </c>
      <c r="AP27">
        <f>((AO27+0.00000010773*(AN27^4-AM27^4))-AL27*44100)/(L27*51.4+0.00000043092*AM27^3)</f>
        <v>-10.797377957902981</v>
      </c>
      <c r="AQ27">
        <f>0.61365*EXP(17.502*J27/(240.97+J27))</f>
        <v>15.864060832432418</v>
      </c>
      <c r="AR27">
        <f>AQ27*1000/AA27</f>
        <v>179.79645897059007</v>
      </c>
      <c r="AS27">
        <f>(AR27-U27)</f>
        <v>143.67504478601975</v>
      </c>
      <c r="AT27">
        <f>IF(D27,P27,(O27+P27)/2)</f>
        <v>43.433451652526855</v>
      </c>
      <c r="AU27">
        <f>0.61365*EXP(17.502*AT27/(240.97+AT27))</f>
        <v>8.8865179798410381</v>
      </c>
      <c r="AV27">
        <f>IF(AS27&lt;&gt;0,(1000-(AR27+U27)/2)/AS27*AL27,0)</f>
        <v>0.14802809338400849</v>
      </c>
      <c r="AW27">
        <f>U27*AA27/1000</f>
        <v>3.1871167833802754</v>
      </c>
      <c r="AX27">
        <f>(AU27-AW27)</f>
        <v>5.6994011964607623</v>
      </c>
      <c r="AY27">
        <f>1/(1.6/F27+1.37/N27)</f>
        <v>9.3031436494261946E-2</v>
      </c>
      <c r="AZ27">
        <f>G27*AA27*0.001</f>
        <v>30.227425216271094</v>
      </c>
      <c r="BA27">
        <f>G27/S27</f>
        <v>0.86746226386747494</v>
      </c>
      <c r="BB27">
        <f>(1-AL27*AA27/AQ27/F27)*100</f>
        <v>13.861326996400225</v>
      </c>
      <c r="BC27">
        <f>(S27-E27/(N27/1.35))</f>
        <v>396.30199127436578</v>
      </c>
      <c r="BD27">
        <f>E27*BB27/100/BC27</f>
        <v>-1.3718956919843189E-3</v>
      </c>
    </row>
    <row r="28" spans="1:56" x14ac:dyDescent="0.35">
      <c r="A28" s="1" t="s">
        <v>0</v>
      </c>
      <c r="B28" s="1" t="s">
        <v>3079</v>
      </c>
      <c r="K28" s="1">
        <v>2.72</v>
      </c>
    </row>
    <row r="29" spans="1:56" x14ac:dyDescent="0.35">
      <c r="A29" s="1" t="s">
        <v>0</v>
      </c>
      <c r="B29" s="1" t="s">
        <v>1462</v>
      </c>
      <c r="K29" s="1">
        <v>2.72</v>
      </c>
    </row>
    <row r="30" spans="1:56" x14ac:dyDescent="0.35">
      <c r="A30" s="1">
        <v>5</v>
      </c>
      <c r="B30" s="1" t="s">
        <v>3078</v>
      </c>
      <c r="C30" s="1">
        <v>1315.0000015646219</v>
      </c>
      <c r="D30" s="1">
        <v>0</v>
      </c>
      <c r="E30">
        <f>(R30-S30*(1000-T30)/(1000-U30))*AK30</f>
        <v>-3.1575339675917262</v>
      </c>
      <c r="F30">
        <f>IF(AV30&lt;&gt;0,1/(1/AV30-1/N30),0)</f>
        <v>0.15092110737459336</v>
      </c>
      <c r="G30">
        <f>((AY30-AL30/2)*S30-E30)/(AY30+AL30/2)</f>
        <v>334.24863696208752</v>
      </c>
      <c r="H30">
        <f>AL30*1000</f>
        <v>23.756777020589809</v>
      </c>
      <c r="I30">
        <f>(AQ30-AW30)</f>
        <v>12.858227964627035</v>
      </c>
      <c r="J30">
        <f>(P30+AP30*D30)</f>
        <v>55.245147705078125</v>
      </c>
      <c r="K30" s="1">
        <v>2.72</v>
      </c>
      <c r="L30">
        <f>(K30*AE30+AF30)</f>
        <v>2.140174012184143</v>
      </c>
      <c r="M30" s="1">
        <v>0.5</v>
      </c>
      <c r="N30">
        <f>L30*(M30+1)*(M30+1)/(M30*M30+1)</f>
        <v>3.8523132219314578</v>
      </c>
      <c r="O30" s="1">
        <v>31.857677459716797</v>
      </c>
      <c r="P30" s="1">
        <v>55.245147705078125</v>
      </c>
      <c r="Q30" s="1">
        <v>31.950151443481445</v>
      </c>
      <c r="R30" s="1">
        <v>400.14138793945313</v>
      </c>
      <c r="S30" s="1">
        <v>394.50039672851563</v>
      </c>
      <c r="T30" s="1">
        <v>15.418622016906738</v>
      </c>
      <c r="U30" s="1">
        <v>36.202232360839844</v>
      </c>
      <c r="V30" s="1">
        <v>28.71943473815918</v>
      </c>
      <c r="W30" s="1">
        <v>67.43194580078125</v>
      </c>
      <c r="X30" s="1">
        <v>299.65487670898438</v>
      </c>
      <c r="Y30" s="1">
        <v>149.99229431152344</v>
      </c>
      <c r="Z30" s="1">
        <v>0.18466687202453613</v>
      </c>
      <c r="AA30" s="1">
        <v>88.228919982910156</v>
      </c>
      <c r="AB30" s="1">
        <v>15.806316375732422</v>
      </c>
      <c r="AC30" s="1">
        <v>1.3083891868591309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1.1016723408418541</v>
      </c>
      <c r="AL30">
        <f>(U30-T30)/(1000-U30)*AK30</f>
        <v>2.3756777020589807E-2</v>
      </c>
      <c r="AM30">
        <f>(P30+273.15)</f>
        <v>328.3951477050781</v>
      </c>
      <c r="AN30">
        <f>(O30+273.15)</f>
        <v>305.00767745971677</v>
      </c>
      <c r="AO30">
        <f>(Y30*AG30+Z30*AH30)*AI30</f>
        <v>23.998766553429505</v>
      </c>
      <c r="AP30">
        <f>((AO30+0.00000010773*(AN30^4-AM30^4))-AL30*44100)/(L30*51.4+0.00000043092*AM30^3)</f>
        <v>-10.731110568974595</v>
      </c>
      <c r="AQ30">
        <f>0.61365*EXP(17.502*J30/(240.97+J30))</f>
        <v>16.052311826794295</v>
      </c>
      <c r="AR30">
        <f>AQ30*1000/AA30</f>
        <v>181.93934403712083</v>
      </c>
      <c r="AS30">
        <f>(AR30-U30)</f>
        <v>145.73711167628099</v>
      </c>
      <c r="AT30">
        <f>IF(D30,P30,(O30+P30)/2)</f>
        <v>43.551412582397461</v>
      </c>
      <c r="AU30">
        <f>0.61365*EXP(17.502*AT30/(240.97+AT30))</f>
        <v>8.9413212369386432</v>
      </c>
      <c r="AV30">
        <f>IF(AS30&lt;&gt;0,(1000-(AR30+U30)/2)/AS30*AL30,0)</f>
        <v>0.14523141279827764</v>
      </c>
      <c r="AW30">
        <f>U30*AA30/1000</f>
        <v>3.1940838621672594</v>
      </c>
      <c r="AX30">
        <f>(AU30-AW30)</f>
        <v>5.7472373747713839</v>
      </c>
      <c r="AY30">
        <f>1/(1.6/F30+1.37/N30)</f>
        <v>9.1264225350496039E-2</v>
      </c>
      <c r="AZ30">
        <f>G30*AA30*0.001</f>
        <v>29.490396244924806</v>
      </c>
      <c r="BA30">
        <f>G30/S30</f>
        <v>0.84727072452631347</v>
      </c>
      <c r="BB30">
        <f>(1-AL30*AA30/AQ30/F30)*100</f>
        <v>13.481115034287361</v>
      </c>
      <c r="BC30">
        <f>(S30-E30/(N30/1.35))</f>
        <v>395.60691912445714</v>
      </c>
      <c r="BD30">
        <f>E30*BB30/100/BC30</f>
        <v>-1.0759942908981914E-3</v>
      </c>
    </row>
    <row r="31" spans="1:56" x14ac:dyDescent="0.35">
      <c r="A31" s="1" t="s">
        <v>0</v>
      </c>
      <c r="B31" s="1" t="s">
        <v>3077</v>
      </c>
      <c r="K31" s="1">
        <v>2.72</v>
      </c>
    </row>
    <row r="32" spans="1:56" x14ac:dyDescent="0.35">
      <c r="A32" s="1" t="s">
        <v>0</v>
      </c>
      <c r="B32" s="1" t="s">
        <v>3076</v>
      </c>
      <c r="K32" s="1">
        <v>2.72</v>
      </c>
    </row>
    <row r="33" spans="1:56" x14ac:dyDescent="0.35">
      <c r="A33" s="1">
        <v>6</v>
      </c>
      <c r="B33" s="1" t="s">
        <v>1458</v>
      </c>
      <c r="C33" s="1">
        <v>1519.0000015646219</v>
      </c>
      <c r="D33" s="1">
        <v>0</v>
      </c>
      <c r="E33">
        <f>(R33-S33*(1000-T33)/(1000-U33))*AK33</f>
        <v>-2.6286691124190584</v>
      </c>
      <c r="F33">
        <f>IF(AV33&lt;&gt;0,1/(1/AV33-1/N33),0)</f>
        <v>0.15819598841667998</v>
      </c>
      <c r="G33">
        <f>((AY33-AL33/2)*S33-E33)/(AY33+AL33/2)</f>
        <v>330.23464344150449</v>
      </c>
      <c r="H33">
        <f>AL33*1000</f>
        <v>23.96651289003799</v>
      </c>
      <c r="I33">
        <f>(AQ33-AW33)</f>
        <v>12.42721276889446</v>
      </c>
      <c r="J33">
        <f>(P33+AP33*D33)</f>
        <v>54.718624114990234</v>
      </c>
      <c r="K33" s="1">
        <v>2.72</v>
      </c>
      <c r="L33">
        <f>(K33*AE33+AF33)</f>
        <v>2.140174012184143</v>
      </c>
      <c r="M33" s="1">
        <v>0.5</v>
      </c>
      <c r="N33">
        <f>L33*(M33+1)*(M33+1)/(M33*M33+1)</f>
        <v>3.8523132219314578</v>
      </c>
      <c r="O33" s="1">
        <v>31.845891952514648</v>
      </c>
      <c r="P33" s="1">
        <v>54.718624114990234</v>
      </c>
      <c r="Q33" s="1">
        <v>31.949020385742188</v>
      </c>
      <c r="R33" s="1">
        <v>399.69046020507813</v>
      </c>
      <c r="S33" s="1">
        <v>393.51556396484375</v>
      </c>
      <c r="T33" s="1">
        <v>15.571946144104004</v>
      </c>
      <c r="U33" s="1">
        <v>36.532432556152344</v>
      </c>
      <c r="V33" s="1">
        <v>29.024631500244141</v>
      </c>
      <c r="W33" s="1">
        <v>68.092987060546875</v>
      </c>
      <c r="X33" s="1">
        <v>299.64669799804688</v>
      </c>
      <c r="Y33" s="1">
        <v>301.23193359375</v>
      </c>
      <c r="Z33" s="1">
        <v>7.85798579454422E-3</v>
      </c>
      <c r="AA33" s="1">
        <v>88.229629516601563</v>
      </c>
      <c r="AB33" s="1">
        <v>15.930599212646484</v>
      </c>
      <c r="AC33" s="1">
        <v>1.3118449449539185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1.1016422720516428</v>
      </c>
      <c r="AL33">
        <f>(U33-T33)/(1000-U33)*AK33</f>
        <v>2.396651289003799E-2</v>
      </c>
      <c r="AM33">
        <f>(P33+273.15)</f>
        <v>327.86862411499021</v>
      </c>
      <c r="AN33">
        <f>(O33+273.15)</f>
        <v>304.99589195251463</v>
      </c>
      <c r="AO33">
        <f>(Y33*AG33+Z33*AH33)*AI33</f>
        <v>48.197108297710656</v>
      </c>
      <c r="AP33">
        <f>((AO33+0.00000010773*(AN33^4-AM33^4))-AL33*44100)/(L33*51.4+0.00000043092*AM33^3)</f>
        <v>-10.55510621766887</v>
      </c>
      <c r="AQ33">
        <f>0.61365*EXP(17.502*J33/(240.97+J33))</f>
        <v>15.650455758664014</v>
      </c>
      <c r="AR33">
        <f>AQ33*1000/AA33</f>
        <v>177.3832197234737</v>
      </c>
      <c r="AS33">
        <f>(AR33-U33)</f>
        <v>140.85078716732136</v>
      </c>
      <c r="AT33">
        <f>IF(D33,P33,(O33+P33)/2)</f>
        <v>43.282258033752441</v>
      </c>
      <c r="AU33">
        <f>0.61365*EXP(17.502*AT33/(240.97+AT33))</f>
        <v>8.8167003164284861</v>
      </c>
      <c r="AV33">
        <f>IF(AS33&lt;&gt;0,(1000-(AR33+U33)/2)/AS33*AL33,0)</f>
        <v>0.15195589035467905</v>
      </c>
      <c r="AW33">
        <f>U33*AA33/1000</f>
        <v>3.2232429897695547</v>
      </c>
      <c r="AX33">
        <f>(AU33-AW33)</f>
        <v>5.5934573266589318</v>
      </c>
      <c r="AY33">
        <f>1/(1.6/F33+1.37/N33)</f>
        <v>9.5514021842297028E-2</v>
      </c>
      <c r="AZ33">
        <f>G33*AA33*0.001</f>
        <v>29.13648024439096</v>
      </c>
      <c r="BA33">
        <f>G33/S33</f>
        <v>0.8391908063667014</v>
      </c>
      <c r="BB33">
        <f>(1-AL33*AA33/AQ33/F33)*100</f>
        <v>14.592334898573089</v>
      </c>
      <c r="BC33">
        <f>(S33-E33/(N33/1.35))</f>
        <v>394.4367515986952</v>
      </c>
      <c r="BD33">
        <f>E33*BB33/100/BC33</f>
        <v>-9.7248595295653631E-4</v>
      </c>
    </row>
    <row r="34" spans="1:56" x14ac:dyDescent="0.35">
      <c r="A34" s="1" t="s">
        <v>0</v>
      </c>
      <c r="B34" s="1" t="s">
        <v>3075</v>
      </c>
      <c r="K34" s="1">
        <v>2.72</v>
      </c>
    </row>
    <row r="35" spans="1:56" x14ac:dyDescent="0.35">
      <c r="A35" s="1" t="s">
        <v>0</v>
      </c>
      <c r="B35" s="1" t="s">
        <v>3074</v>
      </c>
      <c r="K35" s="1">
        <v>2.72</v>
      </c>
    </row>
    <row r="36" spans="1:56" x14ac:dyDescent="0.35">
      <c r="A36" s="1">
        <v>7</v>
      </c>
      <c r="B36" s="1" t="s">
        <v>1455</v>
      </c>
      <c r="C36" s="1">
        <v>1723.0000015646219</v>
      </c>
      <c r="D36" s="1">
        <v>0</v>
      </c>
      <c r="E36">
        <f>(R36-S36*(1000-T36)/(1000-U36))*AK36</f>
        <v>-1.7308562317916831</v>
      </c>
      <c r="F36">
        <f>IF(AV36&lt;&gt;0,1/(1/AV36-1/N36),0)</f>
        <v>0.17022592836429845</v>
      </c>
      <c r="G36">
        <f>((AY36-AL36/2)*S36-E36)/(AY36+AL36/2)</f>
        <v>324.35376733138526</v>
      </c>
      <c r="H36">
        <f>AL36*1000</f>
        <v>24.386513408217684</v>
      </c>
      <c r="I36">
        <f>(AQ36-AW36)</f>
        <v>11.824675822198579</v>
      </c>
      <c r="J36">
        <f>(P36+AP36*D36)</f>
        <v>53.968414306640625</v>
      </c>
      <c r="K36" s="1">
        <v>2.72</v>
      </c>
      <c r="L36">
        <f>(K36*AE36+AF36)</f>
        <v>2.140174012184143</v>
      </c>
      <c r="M36" s="1">
        <v>0.5</v>
      </c>
      <c r="N36">
        <f>L36*(M36+1)*(M36+1)/(M36*M36+1)</f>
        <v>3.8523132219314578</v>
      </c>
      <c r="O36" s="1">
        <v>31.883344650268555</v>
      </c>
      <c r="P36" s="1">
        <v>53.968414306640625</v>
      </c>
      <c r="Q36" s="1">
        <v>31.973320007324219</v>
      </c>
      <c r="R36" s="1">
        <v>399.89126586914063</v>
      </c>
      <c r="S36" s="1">
        <v>392.76663208007813</v>
      </c>
      <c r="T36" s="1">
        <v>15.721858024597168</v>
      </c>
      <c r="U36" s="1">
        <v>37.042304992675781</v>
      </c>
      <c r="V36" s="1">
        <v>29.241298675537109</v>
      </c>
      <c r="W36" s="1">
        <v>68.895484924316406</v>
      </c>
      <c r="X36" s="1">
        <v>299.59152221679688</v>
      </c>
      <c r="Y36" s="1">
        <v>499.798095703125</v>
      </c>
      <c r="Z36" s="1">
        <v>0.30646204948425293</v>
      </c>
      <c r="AA36" s="1">
        <v>88.227706909179688</v>
      </c>
      <c r="AB36" s="1">
        <v>15.953641891479492</v>
      </c>
      <c r="AC36" s="1">
        <v>1.3053239583969116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1.1014394199146942</v>
      </c>
      <c r="AL36">
        <f>(U36-T36)/(1000-U36)*AK36</f>
        <v>2.4386513408217684E-2</v>
      </c>
      <c r="AM36">
        <f>(P36+273.15)</f>
        <v>327.1184143066406</v>
      </c>
      <c r="AN36">
        <f>(O36+273.15)</f>
        <v>305.03334465026853</v>
      </c>
      <c r="AO36">
        <f>(Y36*AG36+Z36*AH36)*AI36</f>
        <v>79.967693525082723</v>
      </c>
      <c r="AP36">
        <f>((AO36+0.00000010773*(AN36^4-AM36^4))-AL36*44100)/(L36*51.4+0.00000043092*AM36^3)</f>
        <v>-10.363533097139523</v>
      </c>
      <c r="AQ36">
        <f>0.61365*EXP(17.502*J36/(240.97+J36))</f>
        <v>15.092833450332821</v>
      </c>
      <c r="AR36">
        <f>AQ36*1000/AA36</f>
        <v>171.06682219304602</v>
      </c>
      <c r="AS36">
        <f>(AR36-U36)</f>
        <v>134.02451720037024</v>
      </c>
      <c r="AT36">
        <f>IF(D36,P36,(O36+P36)/2)</f>
        <v>42.92587947845459</v>
      </c>
      <c r="AU36">
        <f>0.61365*EXP(17.502*AT36/(240.97+AT36))</f>
        <v>8.6540079525128615</v>
      </c>
      <c r="AV36">
        <f>IF(AS36&lt;&gt;0,(1000-(AR36+U36)/2)/AS36*AL36,0)</f>
        <v>0.16302230259340778</v>
      </c>
      <c r="AW36">
        <f>U36*AA36/1000</f>
        <v>3.2681576281342424</v>
      </c>
      <c r="AX36">
        <f>(AU36-AW36)</f>
        <v>5.3858503243786195</v>
      </c>
      <c r="AY36">
        <f>1/(1.6/F36+1.37/N36)</f>
        <v>0.10251254514406735</v>
      </c>
      <c r="AZ36">
        <f>G36*AA36*0.001</f>
        <v>28.616989119001719</v>
      </c>
      <c r="BA36">
        <f>G36/S36</f>
        <v>0.82581803248819596</v>
      </c>
      <c r="BB36">
        <f>(1-AL36*AA36/AQ36/F36)*100</f>
        <v>16.255129844466822</v>
      </c>
      <c r="BC36">
        <f>(S36-E36/(N36/1.35))</f>
        <v>393.37319125071252</v>
      </c>
      <c r="BD36">
        <f>E36*BB36/100/BC36</f>
        <v>-7.1523157692631421E-4</v>
      </c>
    </row>
    <row r="37" spans="1:56" x14ac:dyDescent="0.35">
      <c r="A37" s="1" t="s">
        <v>0</v>
      </c>
      <c r="B37" s="1" t="s">
        <v>3073</v>
      </c>
      <c r="K37" s="1">
        <v>2.72</v>
      </c>
    </row>
    <row r="38" spans="1:56" x14ac:dyDescent="0.35">
      <c r="A38" s="1" t="s">
        <v>0</v>
      </c>
      <c r="B38" s="1" t="s">
        <v>1453</v>
      </c>
      <c r="K38" s="1">
        <v>2.72</v>
      </c>
    </row>
    <row r="39" spans="1:56" x14ac:dyDescent="0.35">
      <c r="A39" s="1">
        <v>8</v>
      </c>
      <c r="B39" s="1" t="s">
        <v>1452</v>
      </c>
      <c r="C39" s="1">
        <v>1927.5000015534461</v>
      </c>
      <c r="D39" s="1">
        <v>0</v>
      </c>
      <c r="E39">
        <f>(R39-S39*(1000-T39)/(1000-U39))*AK39</f>
        <v>-1.7940729815399279</v>
      </c>
      <c r="F39">
        <f>IF(AV39&lt;&gt;0,1/(1/AV39-1/N39),0)</f>
        <v>0.18473087134650373</v>
      </c>
      <c r="G39">
        <f>((AY39-AL39/2)*S39-E39)/(AY39+AL39/2)</f>
        <v>327.73011786862747</v>
      </c>
      <c r="H39">
        <f>AL39*1000</f>
        <v>25.012995519125571</v>
      </c>
      <c r="I39">
        <f>(AQ39-AW39)</f>
        <v>11.248286751379815</v>
      </c>
      <c r="J39">
        <f>(P39+AP39*D39)</f>
        <v>53.251792907714844</v>
      </c>
      <c r="K39" s="1">
        <v>2.72</v>
      </c>
      <c r="L39">
        <f>(K39*AE39+AF39)</f>
        <v>2.140174012184143</v>
      </c>
      <c r="M39" s="1">
        <v>0.5</v>
      </c>
      <c r="N39">
        <f>L39*(M39+1)*(M39+1)/(M39*M39+1)</f>
        <v>3.8523132219314578</v>
      </c>
      <c r="O39" s="1">
        <v>31.919055938720703</v>
      </c>
      <c r="P39" s="1">
        <v>53.251792907714844</v>
      </c>
      <c r="Q39" s="1">
        <v>32.0091552734375</v>
      </c>
      <c r="R39" s="1">
        <v>400.09646606445313</v>
      </c>
      <c r="S39" s="1">
        <v>392.80795288085938</v>
      </c>
      <c r="T39" s="1">
        <v>15.877960205078125</v>
      </c>
      <c r="U39" s="1">
        <v>37.721515655517578</v>
      </c>
      <c r="V39" s="1">
        <v>29.47065544128418</v>
      </c>
      <c r="W39" s="1">
        <v>70.013893127441406</v>
      </c>
      <c r="X39" s="1">
        <v>299.71746826171875</v>
      </c>
      <c r="Y39" s="1">
        <v>749.4339599609375</v>
      </c>
      <c r="Z39" s="1">
        <v>0.23574475944042206</v>
      </c>
      <c r="AA39" s="1">
        <v>88.223793029785156</v>
      </c>
      <c r="AB39" s="1">
        <v>16.173564910888672</v>
      </c>
      <c r="AC39" s="1">
        <v>1.3155301809310913</v>
      </c>
      <c r="AD39" s="1">
        <v>0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1.1019024568445541</v>
      </c>
      <c r="AL39">
        <f>(U39-T39)/(1000-U39)*AK39</f>
        <v>2.5012995519125572E-2</v>
      </c>
      <c r="AM39">
        <f>(P39+273.15)</f>
        <v>326.40179290771482</v>
      </c>
      <c r="AN39">
        <f>(O39+273.15)</f>
        <v>305.06905593872068</v>
      </c>
      <c r="AO39">
        <f>(Y39*AG39+Z39*AH39)*AI39</f>
        <v>119.9094309135653</v>
      </c>
      <c r="AP39">
        <f>((AO39+0.00000010773*(AN39^4-AM39^4))-AL39*44100)/(L39*51.4+0.00000043092*AM39^3)</f>
        <v>-10.183522305343846</v>
      </c>
      <c r="AQ39">
        <f>0.61365*EXP(17.502*J39/(240.97+J39))</f>
        <v>14.576221941341998</v>
      </c>
      <c r="AR39">
        <f>AQ39*1000/AA39</f>
        <v>165.21871754506105</v>
      </c>
      <c r="AS39">
        <f>(AR39-U39)</f>
        <v>127.49720188954348</v>
      </c>
      <c r="AT39">
        <f>IF(D39,P39,(O39+P39)/2)</f>
        <v>42.585424423217773</v>
      </c>
      <c r="AU39">
        <f>0.61365*EXP(17.502*AT39/(240.97+AT39))</f>
        <v>8.5010178758880759</v>
      </c>
      <c r="AV39">
        <f>IF(AS39&lt;&gt;0,(1000-(AR39+U39)/2)/AS39*AL39,0)</f>
        <v>0.17627778189789936</v>
      </c>
      <c r="AW39">
        <f>U39*AA39/1000</f>
        <v>3.3279351899621834</v>
      </c>
      <c r="AX39">
        <f>(AU39-AW39)</f>
        <v>5.1730826859258929</v>
      </c>
      <c r="AY39">
        <f>1/(1.6/F39+1.37/N39)</f>
        <v>0.11090311754550018</v>
      </c>
      <c r="AZ39">
        <f>G39*AA39*0.001</f>
        <v>28.913594088468884</v>
      </c>
      <c r="BA39">
        <f>G39/S39</f>
        <v>0.83432658495086442</v>
      </c>
      <c r="BB39">
        <f>(1-AL39*AA39/AQ39/F39)*100</f>
        <v>18.04659925606985</v>
      </c>
      <c r="BC39">
        <f>(S39-E39/(N39/1.35))</f>
        <v>393.43666565304267</v>
      </c>
      <c r="BD39">
        <f>E39*BB39/100/BC39</f>
        <v>-8.2292574537385635E-4</v>
      </c>
    </row>
    <row r="40" spans="1:56" x14ac:dyDescent="0.35">
      <c r="A40" s="1" t="s">
        <v>0</v>
      </c>
      <c r="B40" s="1" t="s">
        <v>3072</v>
      </c>
      <c r="K40" s="1">
        <v>2.72</v>
      </c>
    </row>
    <row r="41" spans="1:56" x14ac:dyDescent="0.35">
      <c r="A41" s="1" t="s">
        <v>0</v>
      </c>
      <c r="B41" s="1" t="s">
        <v>3071</v>
      </c>
      <c r="K41" s="1">
        <v>2.72</v>
      </c>
    </row>
    <row r="42" spans="1:56" x14ac:dyDescent="0.35">
      <c r="A42" s="1">
        <v>9</v>
      </c>
      <c r="B42" s="1" t="s">
        <v>3070</v>
      </c>
      <c r="C42" s="1">
        <v>2132.5000015534461</v>
      </c>
      <c r="D42" s="1">
        <v>0</v>
      </c>
      <c r="E42">
        <f>(R42-S42*(1000-T42)/(1000-U42))*AK42</f>
        <v>-1.6785820308854147</v>
      </c>
      <c r="F42">
        <f>IF(AV42&lt;&gt;0,1/(1/AV42-1/N42),0)</f>
        <v>0.19504975325246912</v>
      </c>
      <c r="G42">
        <f>((AY42-AL42/2)*S42-E42)/(AY42+AL42/2)</f>
        <v>327.48849721106774</v>
      </c>
      <c r="H42">
        <f>AL42*1000</f>
        <v>25.72346085124542</v>
      </c>
      <c r="I42">
        <f>(AQ42-AW42)</f>
        <v>10.992010206698716</v>
      </c>
      <c r="J42">
        <f>(P42+AP42*D42)</f>
        <v>52.98297119140625</v>
      </c>
      <c r="K42" s="1">
        <v>2.72</v>
      </c>
      <c r="L42">
        <f>(K42*AE42+AF42)</f>
        <v>2.140174012184143</v>
      </c>
      <c r="M42" s="1">
        <v>0.5</v>
      </c>
      <c r="N42">
        <f>L42*(M42+1)*(M42+1)/(M42*M42+1)</f>
        <v>3.8523132219314578</v>
      </c>
      <c r="O42" s="1">
        <v>31.992443084716797</v>
      </c>
      <c r="P42" s="1">
        <v>52.98297119140625</v>
      </c>
      <c r="Q42" s="1">
        <v>32.067081451416016</v>
      </c>
      <c r="R42" s="1">
        <v>399.9996337890625</v>
      </c>
      <c r="S42" s="1">
        <v>392.36276245117188</v>
      </c>
      <c r="T42" s="1">
        <v>16.02739143371582</v>
      </c>
      <c r="U42" s="1">
        <v>38.475757598876953</v>
      </c>
      <c r="V42" s="1">
        <v>29.623828887939453</v>
      </c>
      <c r="W42" s="1">
        <v>71.115707397460938</v>
      </c>
      <c r="X42" s="1">
        <v>299.69107055664063</v>
      </c>
      <c r="Y42" s="1">
        <v>1000.2064819335938</v>
      </c>
      <c r="Z42" s="1">
        <v>0.15716005861759186</v>
      </c>
      <c r="AA42" s="1">
        <v>88.221321105957031</v>
      </c>
      <c r="AB42" s="1">
        <v>16.356674194335938</v>
      </c>
      <c r="AC42" s="1">
        <v>1.3097079992294312</v>
      </c>
      <c r="AD42" s="1">
        <v>0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1.1018054064582372</v>
      </c>
      <c r="AL42">
        <f>(U42-T42)/(1000-U42)*AK42</f>
        <v>2.5723460851245421E-2</v>
      </c>
      <c r="AM42">
        <f>(P42+273.15)</f>
        <v>326.13297119140623</v>
      </c>
      <c r="AN42">
        <f>(O42+273.15)</f>
        <v>305.14244308471677</v>
      </c>
      <c r="AO42">
        <f>(Y42*AG42+Z42*AH42)*AI42</f>
        <v>160.03303353235788</v>
      </c>
      <c r="AP42">
        <f>((AO42+0.00000010773*(AN42^4-AM42^4))-AL42*44100)/(L42*51.4+0.00000043092*AM42^3)</f>
        <v>-10.07678734117829</v>
      </c>
      <c r="AQ42">
        <f>0.61365*EXP(17.502*J42/(240.97+J42))</f>
        <v>14.386392372624206</v>
      </c>
      <c r="AR42">
        <f>AQ42*1000/AA42</f>
        <v>163.07160437266205</v>
      </c>
      <c r="AS42">
        <f>(AR42-U42)</f>
        <v>124.5958467737851</v>
      </c>
      <c r="AT42">
        <f>IF(D42,P42,(O42+P42)/2)</f>
        <v>42.487707138061523</v>
      </c>
      <c r="AU42">
        <f>0.61365*EXP(17.502*AT42/(240.97+AT42))</f>
        <v>8.4575414506290958</v>
      </c>
      <c r="AV42">
        <f>IF(AS42&lt;&gt;0,(1000-(AR42+U42)/2)/AS42*AL42,0)</f>
        <v>0.18564995232601028</v>
      </c>
      <c r="AW42">
        <f>U42*AA42/1000</f>
        <v>3.39438216592549</v>
      </c>
      <c r="AX42">
        <f>(AU42-AW42)</f>
        <v>5.0631592847036053</v>
      </c>
      <c r="AY42">
        <f>1/(1.6/F42+1.37/N42)</f>
        <v>0.11684064226980183</v>
      </c>
      <c r="AZ42">
        <f>G42*AA42*0.001</f>
        <v>28.89146787096492</v>
      </c>
      <c r="BA42">
        <f>G42/S42</f>
        <v>0.83465743580042839</v>
      </c>
      <c r="BB42">
        <f>(1-AL42*AA42/AQ42/F42)*100</f>
        <v>19.126609773116332</v>
      </c>
      <c r="BC42">
        <f>(S42-E42/(N42/1.35))</f>
        <v>392.95100271387804</v>
      </c>
      <c r="BD42">
        <f>E42*BB42/100/BC42</f>
        <v>-8.1703783054824471E-4</v>
      </c>
    </row>
    <row r="43" spans="1:56" x14ac:dyDescent="0.35">
      <c r="A43" s="1" t="s">
        <v>0</v>
      </c>
      <c r="B43" s="1" t="s">
        <v>3069</v>
      </c>
      <c r="K43" s="1">
        <v>2.72</v>
      </c>
    </row>
    <row r="44" spans="1:56" x14ac:dyDescent="0.35">
      <c r="A44" s="1" t="s">
        <v>0</v>
      </c>
      <c r="B44" s="1" t="s">
        <v>3068</v>
      </c>
      <c r="K44" s="1">
        <v>2.72</v>
      </c>
    </row>
    <row r="45" spans="1:56" x14ac:dyDescent="0.35">
      <c r="A45" s="1">
        <v>10</v>
      </c>
      <c r="B45" s="1" t="s">
        <v>3067</v>
      </c>
      <c r="C45" s="1">
        <v>2338.0000015422702</v>
      </c>
      <c r="D45" s="1">
        <v>0</v>
      </c>
      <c r="E45">
        <f>(R45-S45*(1000-T45)/(1000-U45))*AK45</f>
        <v>-1.6143021328141305</v>
      </c>
      <c r="F45">
        <f>IF(AV45&lt;&gt;0,1/(1/AV45-1/N45),0)</f>
        <v>0.20702126822459865</v>
      </c>
      <c r="G45">
        <f>((AY45-AL45/2)*S45-E45)/(AY45+AL45/2)</f>
        <v>328.18854463548041</v>
      </c>
      <c r="H45">
        <f>AL45*1000</f>
        <v>26.431272184889657</v>
      </c>
      <c r="I45">
        <f>(AQ45-AW45)</f>
        <v>10.684393155594652</v>
      </c>
      <c r="J45">
        <f>(P45+AP45*D45)</f>
        <v>52.638065338134766</v>
      </c>
      <c r="K45" s="1">
        <v>2.72</v>
      </c>
      <c r="L45">
        <f>(K45*AE45+AF45)</f>
        <v>2.140174012184143</v>
      </c>
      <c r="M45" s="1">
        <v>0.5</v>
      </c>
      <c r="N45">
        <f>L45*(M45+1)*(M45+1)/(M45*M45+1)</f>
        <v>3.8523132219314578</v>
      </c>
      <c r="O45" s="1">
        <v>32.089187622070313</v>
      </c>
      <c r="P45" s="1">
        <v>52.638065338134766</v>
      </c>
      <c r="Q45" s="1">
        <v>32.144725799560547</v>
      </c>
      <c r="R45" s="1">
        <v>400.03378295898438</v>
      </c>
      <c r="S45" s="1">
        <v>392.09228515625</v>
      </c>
      <c r="T45" s="1">
        <v>16.187625885009766</v>
      </c>
      <c r="U45" s="1">
        <v>39.237491607666016</v>
      </c>
      <c r="V45" s="1">
        <v>29.7564697265625</v>
      </c>
      <c r="W45" s="1">
        <v>72.127273559570313</v>
      </c>
      <c r="X45" s="1">
        <v>299.66403198242188</v>
      </c>
      <c r="Y45" s="1">
        <v>1250.5477294921875</v>
      </c>
      <c r="Z45" s="1">
        <v>0.13751372694969177</v>
      </c>
      <c r="AA45" s="1">
        <v>88.22076416015625</v>
      </c>
      <c r="AB45" s="1">
        <v>16.496528625488281</v>
      </c>
      <c r="AC45" s="1">
        <v>1.3130271434783936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1.1017059999353742</v>
      </c>
      <c r="AL45">
        <f>(U45-T45)/(1000-U45)*AK45</f>
        <v>2.6431272184889658E-2</v>
      </c>
      <c r="AM45">
        <f>(P45+273.15)</f>
        <v>325.78806533813474</v>
      </c>
      <c r="AN45">
        <f>(O45+273.15)</f>
        <v>305.23918762207029</v>
      </c>
      <c r="AO45">
        <f>(Y45*AG45+Z45*AH45)*AI45</f>
        <v>200.08763224644281</v>
      </c>
      <c r="AP45">
        <f>((AO45+0.00000010773*(AN45^4-AM45^4))-AL45*44100)/(L45*51.4+0.00000043092*AM45^3)</f>
        <v>-9.9591364954661046</v>
      </c>
      <c r="AQ45">
        <f>0.61365*EXP(17.502*J45/(240.97+J45))</f>
        <v>14.145954648950665</v>
      </c>
      <c r="AR45">
        <f>AQ45*1000/AA45</f>
        <v>160.34722418942161</v>
      </c>
      <c r="AS45">
        <f>(AR45-U45)</f>
        <v>121.10973258175559</v>
      </c>
      <c r="AT45">
        <f>IF(D45,P45,(O45+P45)/2)</f>
        <v>42.363626480102539</v>
      </c>
      <c r="AU45">
        <f>0.61365*EXP(17.502*AT45/(240.97+AT45))</f>
        <v>8.402612871125978</v>
      </c>
      <c r="AV45">
        <f>IF(AS45&lt;&gt;0,(1000-(AR45+U45)/2)/AS45*AL45,0)</f>
        <v>0.19646342786893151</v>
      </c>
      <c r="AW45">
        <f>U45*AA45/1000</f>
        <v>3.4615614933560135</v>
      </c>
      <c r="AX45">
        <f>(AU45-AW45)</f>
        <v>4.9410513777699645</v>
      </c>
      <c r="AY45">
        <f>1/(1.6/F45+1.37/N45)</f>
        <v>0.12369647118713573</v>
      </c>
      <c r="AZ45">
        <f>G45*AA45*0.001</f>
        <v>28.95304419635163</v>
      </c>
      <c r="BA45">
        <f>G45/S45</f>
        <v>0.83701862306394592</v>
      </c>
      <c r="BB45">
        <f>(1-AL45*AA45/AQ45/F45)*100</f>
        <v>20.376428094639831</v>
      </c>
      <c r="BC45">
        <f>(S45-E45/(N45/1.35))</f>
        <v>392.65799924899102</v>
      </c>
      <c r="BD45">
        <f>E45*BB45/100/BC45</f>
        <v>-8.3771911931564635E-4</v>
      </c>
    </row>
    <row r="46" spans="1:56" x14ac:dyDescent="0.35">
      <c r="A46" s="1" t="s">
        <v>0</v>
      </c>
      <c r="B46" s="1" t="s">
        <v>3066</v>
      </c>
      <c r="K46" s="1">
        <v>2.72</v>
      </c>
    </row>
    <row r="47" spans="1:56" x14ac:dyDescent="0.35">
      <c r="A47" s="1" t="s">
        <v>0</v>
      </c>
      <c r="B47" s="1" t="s">
        <v>3065</v>
      </c>
      <c r="K47" s="1">
        <v>2.72</v>
      </c>
    </row>
    <row r="48" spans="1:56" x14ac:dyDescent="0.35">
      <c r="A48" s="1">
        <v>11</v>
      </c>
      <c r="B48" s="1" t="s">
        <v>3064</v>
      </c>
      <c r="C48" s="1">
        <v>2543.0000015422702</v>
      </c>
      <c r="D48" s="1">
        <v>0</v>
      </c>
      <c r="E48">
        <f>(R48-S48*(1000-T48)/(1000-U48))*AK48</f>
        <v>-2.0565184846507054</v>
      </c>
      <c r="F48">
        <f>IF(AV48&lt;&gt;0,1/(1/AV48-1/N48),0)</f>
        <v>0.23960358963097833</v>
      </c>
      <c r="G48">
        <f>((AY48-AL48/2)*S48-E48)/(AY48+AL48/2)</f>
        <v>336.72579949217385</v>
      </c>
      <c r="H48">
        <f>AL48*1000</f>
        <v>27.284144678809785</v>
      </c>
      <c r="I48">
        <f>(AQ48-AW48)</f>
        <v>9.6583989198604758</v>
      </c>
      <c r="J48">
        <f>(P48+AP48*D48)</f>
        <v>51.225997924804688</v>
      </c>
      <c r="K48" s="1">
        <v>2.72</v>
      </c>
      <c r="L48">
        <f>(K48*AE48+AF48)</f>
        <v>2.140174012184143</v>
      </c>
      <c r="M48" s="1">
        <v>0.5</v>
      </c>
      <c r="N48">
        <f>L48*(M48+1)*(M48+1)/(M48*M48+1)</f>
        <v>3.8523132219314578</v>
      </c>
      <c r="O48" s="1">
        <v>32.165184020996094</v>
      </c>
      <c r="P48" s="1">
        <v>51.225997924804688</v>
      </c>
      <c r="Q48" s="1">
        <v>32.203350067138672</v>
      </c>
      <c r="R48" s="1">
        <v>400.04806518554688</v>
      </c>
      <c r="S48" s="1">
        <v>392.20159912109375</v>
      </c>
      <c r="T48" s="1">
        <v>16.342390060424805</v>
      </c>
      <c r="U48" s="1">
        <v>40.114658355712891</v>
      </c>
      <c r="V48" s="1">
        <v>29.911731719970703</v>
      </c>
      <c r="W48" s="1">
        <v>73.4224853515625</v>
      </c>
      <c r="X48" s="1">
        <v>299.65945434570313</v>
      </c>
      <c r="Y48" s="1">
        <v>1599.19775390625</v>
      </c>
      <c r="Z48" s="1">
        <v>0.20823860168457031</v>
      </c>
      <c r="AA48" s="1">
        <v>88.219566345214844</v>
      </c>
      <c r="AB48" s="1">
        <v>16.818012237548828</v>
      </c>
      <c r="AC48" s="1">
        <v>1.3194894790649414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1.1016891703886142</v>
      </c>
      <c r="AL48">
        <f>(U48-T48)/(1000-U48)*AK48</f>
        <v>2.7284144678809786E-2</v>
      </c>
      <c r="AM48">
        <f>(P48+273.15)</f>
        <v>324.37599792480466</v>
      </c>
      <c r="AN48">
        <f>(O48+273.15)</f>
        <v>305.31518402099607</v>
      </c>
      <c r="AO48">
        <f>(Y48*AG48+Z48*AH48)*AI48</f>
        <v>255.87163490582316</v>
      </c>
      <c r="AP48">
        <f>((AO48+0.00000010773*(AN48^4-AM48^4))-AL48*44100)/(L48*51.4+0.00000043092*AM48^3)</f>
        <v>-9.6537386445316642</v>
      </c>
      <c r="AQ48">
        <f>0.61365*EXP(17.502*J48/(240.97+J48))</f>
        <v>13.197296684087917</v>
      </c>
      <c r="AR48">
        <f>AQ48*1000/AA48</f>
        <v>149.59602762549463</v>
      </c>
      <c r="AS48">
        <f>(AR48-U48)</f>
        <v>109.48136926978174</v>
      </c>
      <c r="AT48">
        <f>IF(D48,P48,(O48+P48)/2)</f>
        <v>41.695590972900391</v>
      </c>
      <c r="AU48">
        <f>0.61365*EXP(17.502*AT48/(240.97+AT48))</f>
        <v>8.1121591524748293</v>
      </c>
      <c r="AV48">
        <f>IF(AS48&lt;&gt;0,(1000-(AR48+U48)/2)/AS48*AL48,0)</f>
        <v>0.2255735194199153</v>
      </c>
      <c r="AW48">
        <f>U48*AA48/1000</f>
        <v>3.5388977642274404</v>
      </c>
      <c r="AX48">
        <f>(AU48-AW48)</f>
        <v>4.5732613882473885</v>
      </c>
      <c r="AY48">
        <f>1/(1.6/F48+1.37/N48)</f>
        <v>0.1421802275977268</v>
      </c>
      <c r="AZ48">
        <f>G48*AA48*0.001</f>
        <v>29.705804008445345</v>
      </c>
      <c r="BA48">
        <f>G48/S48</f>
        <v>0.85855284692046463</v>
      </c>
      <c r="BB48">
        <f>(1-AL48*AA48/AQ48/F48)*100</f>
        <v>23.88031854312247</v>
      </c>
      <c r="BC48">
        <f>(S48-E48/(N48/1.35))</f>
        <v>392.92228297890489</v>
      </c>
      <c r="BD48">
        <f>E48*BB48/100/BC48</f>
        <v>-1.2498735406644011E-3</v>
      </c>
    </row>
    <row r="49" spans="1:56" x14ac:dyDescent="0.35">
      <c r="A49" s="1" t="s">
        <v>0</v>
      </c>
      <c r="B49" s="1" t="s">
        <v>3063</v>
      </c>
      <c r="K49" s="1">
        <v>2.72</v>
      </c>
    </row>
    <row r="50" spans="1:56" x14ac:dyDescent="0.35">
      <c r="A50" s="1" t="s">
        <v>0</v>
      </c>
      <c r="B50" s="1" t="s">
        <v>3062</v>
      </c>
      <c r="K50" s="1">
        <v>2.72</v>
      </c>
    </row>
    <row r="51" spans="1:56" x14ac:dyDescent="0.35">
      <c r="A51" s="1">
        <v>12</v>
      </c>
      <c r="B51" s="1" t="s">
        <v>3061</v>
      </c>
      <c r="C51" s="1">
        <v>2748.5000015310943</v>
      </c>
      <c r="D51" s="1">
        <v>0</v>
      </c>
      <c r="E51">
        <f>(R51-S51*(1000-T51)/(1000-U51))*AK51</f>
        <v>-2.38183357975127</v>
      </c>
      <c r="F51">
        <f>IF(AV51&lt;&gt;0,1/(1/AV51-1/N51),0)</f>
        <v>0.26739423210780056</v>
      </c>
      <c r="G51">
        <f>((AY51-AL51/2)*S51-E51)/(AY51+AL51/2)</f>
        <v>340.95466832800116</v>
      </c>
      <c r="H51">
        <f>AL51*1000</f>
        <v>28.468340289101008</v>
      </c>
      <c r="I51">
        <f>(AQ51-AW51)</f>
        <v>9.1107070460415773</v>
      </c>
      <c r="J51">
        <f>(P51+AP51*D51)</f>
        <v>50.53558349609375</v>
      </c>
      <c r="K51" s="1">
        <v>2.72</v>
      </c>
      <c r="L51">
        <f>(K51*AE51+AF51)</f>
        <v>2.140174012184143</v>
      </c>
      <c r="M51" s="1">
        <v>0.5</v>
      </c>
      <c r="N51">
        <f>L51*(M51+1)*(M51+1)/(M51*M51+1)</f>
        <v>3.8523132219314578</v>
      </c>
      <c r="O51" s="1">
        <v>32.28265380859375</v>
      </c>
      <c r="P51" s="1">
        <v>50.53558349609375</v>
      </c>
      <c r="Q51" s="1">
        <v>32.281021118164063</v>
      </c>
      <c r="R51" s="1">
        <v>399.96063232421875</v>
      </c>
      <c r="S51" s="1">
        <v>391.99282836914063</v>
      </c>
      <c r="T51" s="1">
        <v>16.521135330200195</v>
      </c>
      <c r="U51" s="1">
        <v>41.296035766601563</v>
      </c>
      <c r="V51" s="1">
        <v>30.038354873657227</v>
      </c>
      <c r="W51" s="1">
        <v>75.083511352539063</v>
      </c>
      <c r="X51" s="1">
        <v>299.64266967773438</v>
      </c>
      <c r="Y51" s="1">
        <v>1999.344482421875</v>
      </c>
      <c r="Z51" s="1">
        <v>0.20038110017776489</v>
      </c>
      <c r="AA51" s="1">
        <v>88.218162536621094</v>
      </c>
      <c r="AB51" s="1">
        <v>17.216306686401367</v>
      </c>
      <c r="AC51" s="1">
        <v>1.3208372592926025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1.1016274620504938</v>
      </c>
      <c r="AL51">
        <f>(U51-T51)/(1000-U51)*AK51</f>
        <v>2.8468340289101009E-2</v>
      </c>
      <c r="AM51">
        <f>(P51+273.15)</f>
        <v>323.68558349609373</v>
      </c>
      <c r="AN51">
        <f>(O51+273.15)</f>
        <v>305.43265380859373</v>
      </c>
      <c r="AO51">
        <f>(Y51*AG51+Z51*AH51)*AI51</f>
        <v>319.89511003728694</v>
      </c>
      <c r="AP51">
        <f>((AO51+0.00000010773*(AN51^4-AM51^4))-AL51*44100)/(L51*51.4+0.00000043092*AM51^3)</f>
        <v>-9.4735149784009138</v>
      </c>
      <c r="AQ51">
        <f>0.61365*EXP(17.502*J51/(240.97+J51))</f>
        <v>12.753767441417752</v>
      </c>
      <c r="AR51">
        <f>AQ51*1000/AA51</f>
        <v>144.57076722861251</v>
      </c>
      <c r="AS51">
        <f>(AR51-U51)</f>
        <v>103.27473146201095</v>
      </c>
      <c r="AT51">
        <f>IF(D51,P51,(O51+P51)/2)</f>
        <v>41.40911865234375</v>
      </c>
      <c r="AU51">
        <f>0.61365*EXP(17.502*AT51/(240.97+AT51))</f>
        <v>7.9902934372727623</v>
      </c>
      <c r="AV51">
        <f>IF(AS51&lt;&gt;0,(1000-(AR51+U51)/2)/AS51*AL51,0)</f>
        <v>0.25003870961932462</v>
      </c>
      <c r="AW51">
        <f>U51*AA51/1000</f>
        <v>3.6430603953761747</v>
      </c>
      <c r="AX51">
        <f>(AU51-AW51)</f>
        <v>4.3472330418965877</v>
      </c>
      <c r="AY51">
        <f>1/(1.6/F51+1.37/N51)</f>
        <v>0.15774600394623595</v>
      </c>
      <c r="AZ51">
        <f>G51*AA51*0.001</f>
        <v>30.078394348179344</v>
      </c>
      <c r="BA51">
        <f>G51/S51</f>
        <v>0.86979823010160606</v>
      </c>
      <c r="BB51">
        <f>(1-AL51*AA51/AQ51/F51)*100</f>
        <v>26.357312759103468</v>
      </c>
      <c r="BC51">
        <f>(S51-E51/(N51/1.35))</f>
        <v>392.82751525658227</v>
      </c>
      <c r="BD51">
        <f>E51*BB51/100/BC51</f>
        <v>-1.5981246262913682E-3</v>
      </c>
    </row>
    <row r="52" spans="1:56" x14ac:dyDescent="0.35">
      <c r="A52" s="1" t="s">
        <v>0</v>
      </c>
      <c r="B52" s="1" t="s">
        <v>3060</v>
      </c>
    </row>
    <row r="53" spans="1:56" x14ac:dyDescent="0.35">
      <c r="A53" s="1" t="s">
        <v>0</v>
      </c>
      <c r="B53" s="1" t="s">
        <v>3059</v>
      </c>
    </row>
    <row r="54" spans="1:56" x14ac:dyDescent="0.35">
      <c r="A54" s="1" t="s">
        <v>0</v>
      </c>
      <c r="B54" s="1" t="s">
        <v>3058</v>
      </c>
    </row>
    <row r="55" spans="1:56" x14ac:dyDescent="0.35">
      <c r="A55" s="1" t="s">
        <v>0</v>
      </c>
      <c r="B55" s="1" t="s">
        <v>3057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125</vt:i4>
      </vt:variant>
    </vt:vector>
  </HeadingPairs>
  <TitlesOfParts>
    <vt:vector size="125" baseType="lpstr">
      <vt:lpstr>WHS_h_la.5_1_18jul2020_</vt:lpstr>
      <vt:lpstr>WHS_h_da.5_1_18jul2020_</vt:lpstr>
      <vt:lpstr>WHS_h_cl.5_1_18jul2020_</vt:lpstr>
      <vt:lpstr>WHS_h_pt.5_1_18jul2020_</vt:lpstr>
      <vt:lpstr>WHS_h_mo.5_1_18jul2020_</vt:lpstr>
      <vt:lpstr>WHS_h_la2_1_18jul2020_</vt:lpstr>
      <vt:lpstr>WHS_s_da2_01_2aug2020_</vt:lpstr>
      <vt:lpstr>WHS_b_cl2_01_2aug2020_</vt:lpstr>
      <vt:lpstr>WHS_s_pt2_1_19jul2020_</vt:lpstr>
      <vt:lpstr>WHS_s_mo2_1_19jul2020_</vt:lpstr>
      <vt:lpstr>WHS_s_la6_01_2aug2020_</vt:lpstr>
      <vt:lpstr>WHS_b_da6_01_25aug2020_</vt:lpstr>
      <vt:lpstr>WHS_b_cl6_01_2aug2020_</vt:lpstr>
      <vt:lpstr>WHS_b_pt6_1_20jul2020_</vt:lpstr>
      <vt:lpstr>WHS_b_mo6_1_20jul2020_</vt:lpstr>
      <vt:lpstr>WHS_b_la12_1_20jul2020_</vt:lpstr>
      <vt:lpstr>WHS_b_da12_1_20jul2020_</vt:lpstr>
      <vt:lpstr>WHS_b_cl12_1_20jul2020_</vt:lpstr>
      <vt:lpstr>WHS_h_pt12_01_3aug2020_</vt:lpstr>
      <vt:lpstr>WHS_s_mo12_1_21july2020_</vt:lpstr>
      <vt:lpstr>WHS_s_la24_1_21july2020_</vt:lpstr>
      <vt:lpstr>WHS_s_da24_1_21july2020_</vt:lpstr>
      <vt:lpstr>WHS_s_cl24_1_21july2020_</vt:lpstr>
      <vt:lpstr>WHS_s_pt24_1_21july2020_</vt:lpstr>
      <vt:lpstr>WHS_h_mo24_1_22jul2020_</vt:lpstr>
      <vt:lpstr>WHS_h_la.5_2_22jul2020_</vt:lpstr>
      <vt:lpstr>WHS_h_da.5_2_22jul2020_</vt:lpstr>
      <vt:lpstr>WHS_h_cl.5_2_22jul2020_</vt:lpstr>
      <vt:lpstr>WHS_h_pt.5_2_22jul2020_</vt:lpstr>
      <vt:lpstr>WHS_h_mo.5_2_22jul2020_</vt:lpstr>
      <vt:lpstr>WHS_s_la2_02_4aug2020_</vt:lpstr>
      <vt:lpstr>WHS_b_da2_2_23jul2020_</vt:lpstr>
      <vt:lpstr>WHS_b_cl2_2_23jul2020_</vt:lpstr>
      <vt:lpstr>WHS_b_pt2_2_23jul2020_</vt:lpstr>
      <vt:lpstr>WHS_b_mo2_2_23jul2020_</vt:lpstr>
      <vt:lpstr>WHS_b_la6_2_23jul2020_</vt:lpstr>
      <vt:lpstr>WHS_h_da6_02_2aug2020_</vt:lpstr>
      <vt:lpstr>WHS_h_cl6_02_4aug2020_</vt:lpstr>
      <vt:lpstr>WHS_s_pt6_2_24jul2020_</vt:lpstr>
      <vt:lpstr>WHS_s_mo6_2_24jul2020_</vt:lpstr>
      <vt:lpstr>WHS_s_la12_2_24jul2020_</vt:lpstr>
      <vt:lpstr>WHS_s_da12_02_25aug2020_</vt:lpstr>
      <vt:lpstr>WHS_h_cl12_2_25jul2020_</vt:lpstr>
      <vt:lpstr>WHS_h_pt12_2_25jul2020_</vt:lpstr>
      <vt:lpstr>WHS_h_mo12_2_25jul2020_</vt:lpstr>
      <vt:lpstr>WHS_h_la24_2_25jul2020_</vt:lpstr>
      <vt:lpstr>WHS_h_da24_2_25jul2020_</vt:lpstr>
      <vt:lpstr>WHS_h_cl24_2_25jul2020_</vt:lpstr>
      <vt:lpstr>WHS_s_pt24_5(2)_27jul2020_</vt:lpstr>
      <vt:lpstr>WHS_s_mo24_2_27jul2020_</vt:lpstr>
      <vt:lpstr>WHS_s_la.5_3_22jul2020_</vt:lpstr>
      <vt:lpstr>WHS_s_da.5_3_22jul2020_</vt:lpstr>
      <vt:lpstr>WHS_b_cl.5_03_4aug2020_</vt:lpstr>
      <vt:lpstr>WHS_s_pt.5_3_22jul2020_</vt:lpstr>
      <vt:lpstr>WHS_s_mo.5_3_22jul2020_</vt:lpstr>
      <vt:lpstr>WHS_b_la2_3_28jul2020_</vt:lpstr>
      <vt:lpstr>WHS_b_da2_3_28jul2020_</vt:lpstr>
      <vt:lpstr>WHS_b_cl2_3_28jul2020_</vt:lpstr>
      <vt:lpstr>WHS_b_pt2_3_28jul2020_</vt:lpstr>
      <vt:lpstr>WHS_b_mo2_3_28jul2020_</vt:lpstr>
      <vt:lpstr>WHS_s_la6_03_2aug2020_</vt:lpstr>
      <vt:lpstr>WHS_s_da6_3_29jul2020_</vt:lpstr>
      <vt:lpstr>WHS_s_cl6_3_29jul2020_</vt:lpstr>
      <vt:lpstr>WHS_s_pt6_3_29jul2020_</vt:lpstr>
      <vt:lpstr>WHS_s_mo6_3_29jul2020_</vt:lpstr>
      <vt:lpstr>WHS_s_la12_3_29jul2020_</vt:lpstr>
      <vt:lpstr>WHS_h_da12_3_30jul2020_</vt:lpstr>
      <vt:lpstr>WHS_h_cl12_3_30jul2020_</vt:lpstr>
      <vt:lpstr>WHS_h_pt12_(3)0_1aug2020_</vt:lpstr>
      <vt:lpstr>WHS_h_mo12_3_30jul2020_</vt:lpstr>
      <vt:lpstr>WHS_h_la24_3_30jul2020_</vt:lpstr>
      <vt:lpstr>WHS_h_da24_3_30jul2020_</vt:lpstr>
      <vt:lpstr>WHS_s_cl24_3_31jul2020_</vt:lpstr>
      <vt:lpstr>WHS_s_pt24_3_31jul2020_</vt:lpstr>
      <vt:lpstr>WHS_h_mo24_03_3aug2020_</vt:lpstr>
      <vt:lpstr>WHS_s_la.5_4_27jul2020_</vt:lpstr>
      <vt:lpstr>WHS_s_da.5_4_27jul2020_</vt:lpstr>
      <vt:lpstr>WHS_s_cl.5_4_27jul2020_</vt:lpstr>
      <vt:lpstr>WHS_s_pt.5_4_27jul2020_ (2)</vt:lpstr>
      <vt:lpstr>WHS_b_mo.5_4_27jul2020_ (2)</vt:lpstr>
      <vt:lpstr>WHS_s_la2_4_28jul2020_</vt:lpstr>
      <vt:lpstr>WHS_s_da2_4_28jul2020_</vt:lpstr>
      <vt:lpstr>WHS_s_cl2_4_28jul2020_</vt:lpstr>
      <vt:lpstr>WHS_b_pt2_04_4aug2020_</vt:lpstr>
      <vt:lpstr>WHS_b_mo2_04_4aug2020_</vt:lpstr>
      <vt:lpstr>WHS_b_la6_4_29jul2020_</vt:lpstr>
      <vt:lpstr>WHS_h_da6_4_31jul2020_</vt:lpstr>
      <vt:lpstr>WHS_h_pt6_4_31jul2020_</vt:lpstr>
      <vt:lpstr>WHS_h_cl6_4_31jul2020_</vt:lpstr>
      <vt:lpstr>WHS_b_mo6_4_31jul2020_</vt:lpstr>
      <vt:lpstr>WHS_h_la12_4_1aug2020_</vt:lpstr>
      <vt:lpstr>WHS_s_da12_04_3aug2020_</vt:lpstr>
      <vt:lpstr>WHS_s_cl12_4_1aug2020_</vt:lpstr>
      <vt:lpstr>WHS_s_pt12_4_1aug2020_</vt:lpstr>
      <vt:lpstr>WHS_h_mo12_4_1aug2020_</vt:lpstr>
      <vt:lpstr>WHS_b_la24_04_3aug2020_</vt:lpstr>
      <vt:lpstr>WHS_s_da24_4_1aug2020_</vt:lpstr>
      <vt:lpstr>WHS_h_cl24_4_1aug2020_</vt:lpstr>
      <vt:lpstr>WHS_h_pt24_4_1aug2020_</vt:lpstr>
      <vt:lpstr>WHS_h_mo24_4_1aug2020_</vt:lpstr>
      <vt:lpstr>WHS_b_la.5_5_28jul2020_</vt:lpstr>
      <vt:lpstr>WHS_b_da.5_5_27jul2020_</vt:lpstr>
      <vt:lpstr>WHS_b_cl.5_5_27jul2020_</vt:lpstr>
      <vt:lpstr>WHS_b_pt.5_5_27jul2020_</vt:lpstr>
      <vt:lpstr>WHS_h_mo.5_5_28jul2020_</vt:lpstr>
      <vt:lpstr>WHS_h_la2_5_28jul2020_</vt:lpstr>
      <vt:lpstr>WHS_h_da2_5_28jul2020_</vt:lpstr>
      <vt:lpstr>WHS_h_cl2_5_28jul2020_</vt:lpstr>
      <vt:lpstr>WHS_h_pt2_5_28jul2020_</vt:lpstr>
      <vt:lpstr>WHS_h_mo2_5_28jul2020_</vt:lpstr>
      <vt:lpstr>WHS_b_la6_(5)0_2aug2020_</vt:lpstr>
      <vt:lpstr>WHS_s_da6_5_31jul2020_</vt:lpstr>
      <vt:lpstr>WHS_s_cl6_5_31jul2020_</vt:lpstr>
      <vt:lpstr>WHS_b_pt6_5_31jul2020_</vt:lpstr>
      <vt:lpstr>WHS_b_mo6_5_31jul2020_</vt:lpstr>
      <vt:lpstr>WHS_h_la12_5_1aug2020_</vt:lpstr>
      <vt:lpstr>WHS_b_da12_5_1aug2020_</vt:lpstr>
      <vt:lpstr>WHS_b_cl12_5_1aug2020_</vt:lpstr>
      <vt:lpstr>WHS_b_pt12_5_1aug2020_</vt:lpstr>
      <vt:lpstr>WHS_b_mo12_(5)0_1aug2020_</vt:lpstr>
      <vt:lpstr>WHS_b_la24_5_1aug2020_</vt:lpstr>
      <vt:lpstr>WHS_b_da24_5_1aug2020_</vt:lpstr>
      <vt:lpstr>WHS_s_cl24_5_30jul2020_</vt:lpstr>
      <vt:lpstr>WHS_b_pt24_5_31jul2020_</vt:lpstr>
      <vt:lpstr>WHS_h_mo24_5_30jul2020_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Mikaela Hoellrich</dc:creator>
  <cp:lastModifiedBy>Mikaela Hoellrich</cp:lastModifiedBy>
  <dcterms:created xsi:type="dcterms:W3CDTF">2020-07-24T03:39:24Z</dcterms:created>
  <dcterms:modified xsi:type="dcterms:W3CDTF">2021-05-05T16:41:58Z</dcterms:modified>
</cp:coreProperties>
</file>